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VA6\"/>
    </mc:Choice>
  </mc:AlternateContent>
  <xr:revisionPtr revIDLastSave="0" documentId="13_ncr:1_{2DF6D31D-745A-456B-BFE2-751FBD491B81}" xr6:coauthVersionLast="46" xr6:coauthVersionMax="46" xr10:uidLastSave="{00000000-0000-0000-0000-000000000000}"/>
  <bookViews>
    <workbookView xWindow="28680" yWindow="-120" windowWidth="29040" windowHeight="16440" activeTab="6" xr2:uid="{81673298-FC38-4DA8-8AE6-091482DFD1B9}"/>
  </bookViews>
  <sheets>
    <sheet name="L = 0.1" sheetId="1" r:id="rId1"/>
    <sheet name="L = 0.2" sheetId="4" r:id="rId2"/>
    <sheet name="L = 0.5" sheetId="5" r:id="rId3"/>
    <sheet name="L = 0.8" sheetId="6" r:id="rId4"/>
    <sheet name="L = 1.0" sheetId="7" r:id="rId5"/>
    <sheet name="L = 2.0" sheetId="8" r:id="rId6"/>
    <sheet name="Summary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9" l="1"/>
  <c r="W3" i="9"/>
  <c r="V3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L34" i="8"/>
  <c r="S34" i="8" s="1"/>
  <c r="T34" i="8" s="1"/>
  <c r="K34" i="8"/>
  <c r="J34" i="8"/>
  <c r="Q34" i="8" s="1"/>
  <c r="R34" i="8" s="1"/>
  <c r="I34" i="8"/>
  <c r="L34" i="7"/>
  <c r="K34" i="7"/>
  <c r="J34" i="7"/>
  <c r="Q34" i="7" s="1"/>
  <c r="R34" i="7" s="1"/>
  <c r="I34" i="7"/>
  <c r="S34" i="6"/>
  <c r="T34" i="6" s="1"/>
  <c r="AE34" i="6" s="1"/>
  <c r="P35" i="6" s="1"/>
  <c r="K34" i="6"/>
  <c r="L34" i="6" s="1"/>
  <c r="I34" i="6"/>
  <c r="J34" i="6" s="1"/>
  <c r="Q34" i="6" s="1"/>
  <c r="R34" i="6" s="1"/>
  <c r="S34" i="5"/>
  <c r="T34" i="5" s="1"/>
  <c r="AE34" i="5" s="1"/>
  <c r="P35" i="5" s="1"/>
  <c r="R34" i="5"/>
  <c r="AA34" i="5" s="1"/>
  <c r="H35" i="5" s="1"/>
  <c r="K34" i="5"/>
  <c r="L34" i="5" s="1"/>
  <c r="J34" i="5"/>
  <c r="Q34" i="5" s="1"/>
  <c r="I34" i="5"/>
  <c r="K34" i="4"/>
  <c r="L34" i="4" s="1"/>
  <c r="J34" i="4"/>
  <c r="Q34" i="4" s="1"/>
  <c r="R34" i="4" s="1"/>
  <c r="I34" i="4"/>
  <c r="K34" i="1"/>
  <c r="L34" i="1" s="1"/>
  <c r="I34" i="1"/>
  <c r="J34" i="1" s="1"/>
  <c r="AE34" i="8" l="1"/>
  <c r="P35" i="8" s="1"/>
  <c r="AD34" i="8"/>
  <c r="O35" i="8" s="1"/>
  <c r="V34" i="8"/>
  <c r="AA34" i="8"/>
  <c r="H35" i="8" s="1"/>
  <c r="X34" i="8"/>
  <c r="E35" i="8" s="1"/>
  <c r="Z34" i="8"/>
  <c r="G35" i="8" s="1"/>
  <c r="AC34" i="8"/>
  <c r="N35" i="8" s="1"/>
  <c r="Y34" i="8"/>
  <c r="F35" i="8" s="1"/>
  <c r="U34" i="8"/>
  <c r="AB34" i="8"/>
  <c r="M35" i="8" s="1"/>
  <c r="AC34" i="7"/>
  <c r="N35" i="7" s="1"/>
  <c r="U34" i="7"/>
  <c r="AB34" i="7"/>
  <c r="M35" i="7" s="1"/>
  <c r="S34" i="7"/>
  <c r="T34" i="7" s="1"/>
  <c r="AB34" i="6"/>
  <c r="M35" i="6" s="1"/>
  <c r="X34" i="6"/>
  <c r="E35" i="6" s="1"/>
  <c r="Z34" i="6"/>
  <c r="G35" i="6" s="1"/>
  <c r="Y34" i="6"/>
  <c r="F35" i="6" s="1"/>
  <c r="AC34" i="6"/>
  <c r="N35" i="6" s="1"/>
  <c r="U34" i="6"/>
  <c r="AA34" i="6"/>
  <c r="H35" i="6" s="1"/>
  <c r="AD34" i="6"/>
  <c r="O35" i="6" s="1"/>
  <c r="V34" i="6"/>
  <c r="Z34" i="5"/>
  <c r="G35" i="5" s="1"/>
  <c r="V34" i="5"/>
  <c r="AD34" i="5"/>
  <c r="O35" i="5" s="1"/>
  <c r="AC34" i="5"/>
  <c r="N35" i="5" s="1"/>
  <c r="Y34" i="5"/>
  <c r="F35" i="5" s="1"/>
  <c r="U34" i="5"/>
  <c r="W34" i="5" s="1"/>
  <c r="AB34" i="5"/>
  <c r="M35" i="5" s="1"/>
  <c r="X34" i="5"/>
  <c r="E35" i="5" s="1"/>
  <c r="AC34" i="4"/>
  <c r="N35" i="4" s="1"/>
  <c r="U34" i="4"/>
  <c r="AB34" i="4"/>
  <c r="M35" i="4" s="1"/>
  <c r="S34" i="4"/>
  <c r="T34" i="4" s="1"/>
  <c r="AA34" i="4" s="1"/>
  <c r="H35" i="4" s="1"/>
  <c r="S34" i="1"/>
  <c r="T34" i="1" s="1"/>
  <c r="Q34" i="1"/>
  <c r="R34" i="1" s="1"/>
  <c r="K35" i="8" l="1"/>
  <c r="L35" i="8" s="1"/>
  <c r="W34" i="8"/>
  <c r="I35" i="8"/>
  <c r="J35" i="8" s="1"/>
  <c r="AE34" i="7"/>
  <c r="P35" i="7" s="1"/>
  <c r="AD34" i="7"/>
  <c r="O35" i="7" s="1"/>
  <c r="V34" i="7"/>
  <c r="AA34" i="7"/>
  <c r="H35" i="7" s="1"/>
  <c r="X34" i="7"/>
  <c r="E35" i="7" s="1"/>
  <c r="Y34" i="7"/>
  <c r="F35" i="7" s="1"/>
  <c r="Z34" i="7"/>
  <c r="G35" i="7" s="1"/>
  <c r="W34" i="7"/>
  <c r="K35" i="6"/>
  <c r="L35" i="6" s="1"/>
  <c r="I35" i="6"/>
  <c r="J35" i="6" s="1"/>
  <c r="S35" i="6" s="1"/>
  <c r="T35" i="6" s="1"/>
  <c r="W34" i="6"/>
  <c r="I35" i="5"/>
  <c r="J35" i="5" s="1"/>
  <c r="S35" i="5" s="1"/>
  <c r="T35" i="5" s="1"/>
  <c r="K35" i="5"/>
  <c r="L35" i="5" s="1"/>
  <c r="W34" i="4"/>
  <c r="AD34" i="4"/>
  <c r="O35" i="4" s="1"/>
  <c r="AE34" i="4"/>
  <c r="P35" i="4" s="1"/>
  <c r="V34" i="4"/>
  <c r="X34" i="4"/>
  <c r="E35" i="4" s="1"/>
  <c r="Y34" i="4"/>
  <c r="F35" i="4" s="1"/>
  <c r="Z34" i="4"/>
  <c r="G35" i="4" s="1"/>
  <c r="V34" i="1"/>
  <c r="AD34" i="1"/>
  <c r="O35" i="1" s="1"/>
  <c r="AE34" i="1"/>
  <c r="P35" i="1" s="1"/>
  <c r="U34" i="1"/>
  <c r="Y34" i="1"/>
  <c r="F35" i="1" s="1"/>
  <c r="AB34" i="1"/>
  <c r="M35" i="1" s="1"/>
  <c r="Z34" i="1"/>
  <c r="G35" i="1" s="1"/>
  <c r="X34" i="1"/>
  <c r="E35" i="1" s="1"/>
  <c r="AC34" i="1"/>
  <c r="N35" i="1" s="1"/>
  <c r="AA34" i="1"/>
  <c r="H35" i="1" s="1"/>
  <c r="S35" i="8" l="1"/>
  <c r="T35" i="8" s="1"/>
  <c r="AE35" i="8" s="1"/>
  <c r="P36" i="8" s="1"/>
  <c r="Q35" i="6"/>
  <c r="R35" i="6" s="1"/>
  <c r="Q35" i="8"/>
  <c r="R35" i="8" s="1"/>
  <c r="K35" i="7"/>
  <c r="L35" i="7" s="1"/>
  <c r="I35" i="7"/>
  <c r="J35" i="7" s="1"/>
  <c r="AE35" i="6"/>
  <c r="P36" i="6" s="1"/>
  <c r="AD35" i="6"/>
  <c r="O36" i="6" s="1"/>
  <c r="V35" i="6"/>
  <c r="AC35" i="6"/>
  <c r="N36" i="6" s="1"/>
  <c r="Y35" i="6"/>
  <c r="F36" i="6" s="1"/>
  <c r="U35" i="6"/>
  <c r="W35" i="6" s="1"/>
  <c r="V4" i="9" s="1"/>
  <c r="AA35" i="6"/>
  <c r="H36" i="6" s="1"/>
  <c r="Z35" i="6"/>
  <c r="G36" i="6" s="1"/>
  <c r="X35" i="6"/>
  <c r="E36" i="6" s="1"/>
  <c r="AB35" i="6"/>
  <c r="M36" i="6" s="1"/>
  <c r="AD35" i="5"/>
  <c r="O36" i="5" s="1"/>
  <c r="V35" i="5"/>
  <c r="AE35" i="5"/>
  <c r="P36" i="5" s="1"/>
  <c r="Q35" i="5"/>
  <c r="R35" i="5" s="1"/>
  <c r="K35" i="4"/>
  <c r="L35" i="4" s="1"/>
  <c r="I35" i="4"/>
  <c r="J35" i="4" s="1"/>
  <c r="Q35" i="4" s="1"/>
  <c r="R35" i="4" s="1"/>
  <c r="I35" i="1"/>
  <c r="J35" i="1" s="1"/>
  <c r="W34" i="1"/>
  <c r="K35" i="1"/>
  <c r="L35" i="1" s="1"/>
  <c r="V35" i="8" l="1"/>
  <c r="AD35" i="8"/>
  <c r="O36" i="8" s="1"/>
  <c r="Q35" i="7"/>
  <c r="R35" i="7" s="1"/>
  <c r="U35" i="7" s="1"/>
  <c r="AB35" i="8"/>
  <c r="M36" i="8" s="1"/>
  <c r="X35" i="8"/>
  <c r="E36" i="8" s="1"/>
  <c r="AC35" i="8"/>
  <c r="N36" i="8" s="1"/>
  <c r="AA35" i="8"/>
  <c r="H36" i="8" s="1"/>
  <c r="Y35" i="8"/>
  <c r="F36" i="8" s="1"/>
  <c r="Z35" i="8"/>
  <c r="G36" i="8" s="1"/>
  <c r="U35" i="8"/>
  <c r="W35" i="8" s="1"/>
  <c r="X4" i="9" s="1"/>
  <c r="AC35" i="7"/>
  <c r="N36" i="7" s="1"/>
  <c r="AB35" i="7"/>
  <c r="M36" i="7" s="1"/>
  <c r="X35" i="7"/>
  <c r="E36" i="7" s="1"/>
  <c r="S35" i="7"/>
  <c r="T35" i="7" s="1"/>
  <c r="Z35" i="7" s="1"/>
  <c r="G36" i="7" s="1"/>
  <c r="K36" i="6"/>
  <c r="L36" i="6" s="1"/>
  <c r="I36" i="6"/>
  <c r="J36" i="6" s="1"/>
  <c r="Q36" i="6" s="1"/>
  <c r="R36" i="6" s="1"/>
  <c r="Z35" i="5"/>
  <c r="G36" i="5" s="1"/>
  <c r="AC35" i="5"/>
  <c r="N36" i="5" s="1"/>
  <c r="Y35" i="5"/>
  <c r="F36" i="5" s="1"/>
  <c r="U35" i="5"/>
  <c r="W35" i="5" s="1"/>
  <c r="AB35" i="5"/>
  <c r="M36" i="5" s="1"/>
  <c r="X35" i="5"/>
  <c r="E36" i="5" s="1"/>
  <c r="AA35" i="5"/>
  <c r="H36" i="5" s="1"/>
  <c r="S35" i="4"/>
  <c r="T35" i="4" s="1"/>
  <c r="AA35" i="4"/>
  <c r="H36" i="4" s="1"/>
  <c r="Z35" i="4"/>
  <c r="G36" i="4" s="1"/>
  <c r="AB35" i="4"/>
  <c r="M36" i="4" s="1"/>
  <c r="Y35" i="4"/>
  <c r="F36" i="4" s="1"/>
  <c r="X35" i="4"/>
  <c r="E36" i="4" s="1"/>
  <c r="U35" i="4"/>
  <c r="AC35" i="4"/>
  <c r="N36" i="4" s="1"/>
  <c r="S35" i="1"/>
  <c r="T35" i="1" s="1"/>
  <c r="V35" i="1" s="1"/>
  <c r="Q35" i="1"/>
  <c r="R35" i="1" s="1"/>
  <c r="X35" i="1" s="1"/>
  <c r="E36" i="1" s="1"/>
  <c r="K36" i="8" l="1"/>
  <c r="L36" i="8" s="1"/>
  <c r="I36" i="8"/>
  <c r="J36" i="8" s="1"/>
  <c r="AD35" i="7"/>
  <c r="O36" i="7" s="1"/>
  <c r="V35" i="7"/>
  <c r="W35" i="7" s="1"/>
  <c r="W4" i="9" s="1"/>
  <c r="AE35" i="7"/>
  <c r="P36" i="7" s="1"/>
  <c r="AA35" i="7"/>
  <c r="H36" i="7" s="1"/>
  <c r="Y35" i="7"/>
  <c r="F36" i="7" s="1"/>
  <c r="I36" i="7" s="1"/>
  <c r="J36" i="7" s="1"/>
  <c r="AB36" i="6"/>
  <c r="M37" i="6" s="1"/>
  <c r="AC36" i="6"/>
  <c r="N37" i="6" s="1"/>
  <c r="U36" i="6"/>
  <c r="S36" i="6"/>
  <c r="T36" i="6" s="1"/>
  <c r="Z36" i="6" s="1"/>
  <c r="G37" i="6" s="1"/>
  <c r="K36" i="5"/>
  <c r="L36" i="5" s="1"/>
  <c r="I36" i="5"/>
  <c r="J36" i="5" s="1"/>
  <c r="S36" i="5" s="1"/>
  <c r="T36" i="5" s="1"/>
  <c r="K36" i="4"/>
  <c r="L36" i="4" s="1"/>
  <c r="I36" i="4"/>
  <c r="J36" i="4" s="1"/>
  <c r="Q36" i="4" s="1"/>
  <c r="R36" i="4" s="1"/>
  <c r="AE35" i="4"/>
  <c r="P36" i="4" s="1"/>
  <c r="AD35" i="4"/>
  <c r="O36" i="4" s="1"/>
  <c r="V35" i="4"/>
  <c r="W35" i="4" s="1"/>
  <c r="AE35" i="1"/>
  <c r="P36" i="1" s="1"/>
  <c r="AD35" i="1"/>
  <c r="O36" i="1" s="1"/>
  <c r="AC35" i="1"/>
  <c r="N36" i="1" s="1"/>
  <c r="Z35" i="1"/>
  <c r="G36" i="1" s="1"/>
  <c r="AB35" i="1"/>
  <c r="M36" i="1" s="1"/>
  <c r="U35" i="1"/>
  <c r="W35" i="1" s="1"/>
  <c r="AA35" i="1"/>
  <c r="H36" i="1" s="1"/>
  <c r="Y35" i="1"/>
  <c r="F36" i="1" s="1"/>
  <c r="I36" i="1" s="1"/>
  <c r="J36" i="1" s="1"/>
  <c r="S36" i="8" l="1"/>
  <c r="T36" i="8" s="1"/>
  <c r="V36" i="8" s="1"/>
  <c r="AE36" i="8"/>
  <c r="P37" i="8" s="1"/>
  <c r="AD36" i="8"/>
  <c r="O37" i="8" s="1"/>
  <c r="Q36" i="8"/>
  <c r="R36" i="8" s="1"/>
  <c r="K36" i="7"/>
  <c r="L36" i="7" s="1"/>
  <c r="Q36" i="7" s="1"/>
  <c r="R36" i="7" s="1"/>
  <c r="AD36" i="6"/>
  <c r="O37" i="6" s="1"/>
  <c r="V36" i="6"/>
  <c r="W36" i="6" s="1"/>
  <c r="V5" i="9" s="1"/>
  <c r="AE36" i="6"/>
  <c r="P37" i="6" s="1"/>
  <c r="AA36" i="6"/>
  <c r="H37" i="6" s="1"/>
  <c r="Y36" i="6"/>
  <c r="F37" i="6" s="1"/>
  <c r="X36" i="6"/>
  <c r="E37" i="6" s="1"/>
  <c r="AE36" i="5"/>
  <c r="P37" i="5" s="1"/>
  <c r="AD36" i="5"/>
  <c r="O37" i="5" s="1"/>
  <c r="V36" i="5"/>
  <c r="Q36" i="5"/>
  <c r="R36" i="5" s="1"/>
  <c r="AB36" i="4"/>
  <c r="M37" i="4" s="1"/>
  <c r="U36" i="4"/>
  <c r="AC36" i="4"/>
  <c r="N37" i="4" s="1"/>
  <c r="S36" i="4"/>
  <c r="T36" i="4" s="1"/>
  <c r="K36" i="1"/>
  <c r="L36" i="1" s="1"/>
  <c r="S36" i="1" s="1"/>
  <c r="T36" i="1" s="1"/>
  <c r="AC36" i="8" l="1"/>
  <c r="N37" i="8" s="1"/>
  <c r="Y36" i="8"/>
  <c r="F37" i="8" s="1"/>
  <c r="U36" i="8"/>
  <c r="W36" i="8" s="1"/>
  <c r="X5" i="9" s="1"/>
  <c r="AB36" i="8"/>
  <c r="M37" i="8" s="1"/>
  <c r="X36" i="8"/>
  <c r="E37" i="8" s="1"/>
  <c r="AA36" i="8"/>
  <c r="H37" i="8" s="1"/>
  <c r="Z36" i="8"/>
  <c r="G37" i="8" s="1"/>
  <c r="AB36" i="7"/>
  <c r="M37" i="7" s="1"/>
  <c r="AC36" i="7"/>
  <c r="N37" i="7" s="1"/>
  <c r="U36" i="7"/>
  <c r="S36" i="7"/>
  <c r="T36" i="7" s="1"/>
  <c r="I37" i="6"/>
  <c r="J37" i="6" s="1"/>
  <c r="Q37" i="6" s="1"/>
  <c r="R37" i="6" s="1"/>
  <c r="K37" i="6"/>
  <c r="L37" i="6" s="1"/>
  <c r="AA36" i="5"/>
  <c r="H37" i="5" s="1"/>
  <c r="Z36" i="5"/>
  <c r="G37" i="5" s="1"/>
  <c r="AB36" i="5"/>
  <c r="M37" i="5" s="1"/>
  <c r="Y36" i="5"/>
  <c r="F37" i="5" s="1"/>
  <c r="AC36" i="5"/>
  <c r="N37" i="5" s="1"/>
  <c r="X36" i="5"/>
  <c r="E37" i="5" s="1"/>
  <c r="U36" i="5"/>
  <c r="W36" i="5" s="1"/>
  <c r="AE36" i="4"/>
  <c r="P37" i="4" s="1"/>
  <c r="AD36" i="4"/>
  <c r="O37" i="4" s="1"/>
  <c r="V36" i="4"/>
  <c r="Y36" i="4"/>
  <c r="F37" i="4" s="1"/>
  <c r="AA36" i="4"/>
  <c r="H37" i="4" s="1"/>
  <c r="Z36" i="4"/>
  <c r="G37" i="4" s="1"/>
  <c r="X36" i="4"/>
  <c r="E37" i="4" s="1"/>
  <c r="W36" i="4"/>
  <c r="Q36" i="1"/>
  <c r="R36" i="1" s="1"/>
  <c r="AA36" i="1" s="1"/>
  <c r="H37" i="1" s="1"/>
  <c r="AD36" i="1"/>
  <c r="O37" i="1" s="1"/>
  <c r="V36" i="1"/>
  <c r="AE36" i="1"/>
  <c r="P37" i="1" s="1"/>
  <c r="K37" i="8" l="1"/>
  <c r="L37" i="8" s="1"/>
  <c r="I37" i="8"/>
  <c r="J37" i="8" s="1"/>
  <c r="S37" i="8" s="1"/>
  <c r="T37" i="8" s="1"/>
  <c r="AE36" i="7"/>
  <c r="P37" i="7" s="1"/>
  <c r="AD36" i="7"/>
  <c r="O37" i="7" s="1"/>
  <c r="V36" i="7"/>
  <c r="X36" i="7"/>
  <c r="E37" i="7" s="1"/>
  <c r="Z36" i="7"/>
  <c r="G37" i="7" s="1"/>
  <c r="W36" i="7"/>
  <c r="W5" i="9" s="1"/>
  <c r="Y36" i="7"/>
  <c r="F37" i="7" s="1"/>
  <c r="AA36" i="7"/>
  <c r="H37" i="7" s="1"/>
  <c r="AC37" i="6"/>
  <c r="N38" i="6" s="1"/>
  <c r="U37" i="6"/>
  <c r="AB37" i="6"/>
  <c r="M38" i="6" s="1"/>
  <c r="S37" i="6"/>
  <c r="T37" i="6" s="1"/>
  <c r="X37" i="6" s="1"/>
  <c r="E38" i="6" s="1"/>
  <c r="I37" i="5"/>
  <c r="J37" i="5" s="1"/>
  <c r="S37" i="5" s="1"/>
  <c r="T37" i="5" s="1"/>
  <c r="K37" i="5"/>
  <c r="L37" i="5" s="1"/>
  <c r="K37" i="4"/>
  <c r="L37" i="4" s="1"/>
  <c r="I37" i="4"/>
  <c r="J37" i="4" s="1"/>
  <c r="Q37" i="4" s="1"/>
  <c r="R37" i="4" s="1"/>
  <c r="Y36" i="1"/>
  <c r="F37" i="1" s="1"/>
  <c r="AB36" i="1"/>
  <c r="M37" i="1" s="1"/>
  <c r="X36" i="1"/>
  <c r="E37" i="1" s="1"/>
  <c r="AC36" i="1"/>
  <c r="N37" i="1" s="1"/>
  <c r="U36" i="1"/>
  <c r="W36" i="1" s="1"/>
  <c r="Z36" i="1"/>
  <c r="G37" i="1" s="1"/>
  <c r="K37" i="1" s="1"/>
  <c r="L37" i="1" s="1"/>
  <c r="AA37" i="6" l="1"/>
  <c r="H38" i="6" s="1"/>
  <c r="AD37" i="8"/>
  <c r="O38" i="8" s="1"/>
  <c r="V37" i="8"/>
  <c r="AE37" i="8"/>
  <c r="P38" i="8" s="1"/>
  <c r="Q37" i="8"/>
  <c r="R37" i="8" s="1"/>
  <c r="I37" i="7"/>
  <c r="J37" i="7" s="1"/>
  <c r="K37" i="7"/>
  <c r="L37" i="7" s="1"/>
  <c r="AE37" i="6"/>
  <c r="P38" i="6" s="1"/>
  <c r="AD37" i="6"/>
  <c r="O38" i="6" s="1"/>
  <c r="V37" i="6"/>
  <c r="W37" i="6" s="1"/>
  <c r="V6" i="9" s="1"/>
  <c r="Z37" i="6"/>
  <c r="G38" i="6" s="1"/>
  <c r="Y37" i="6"/>
  <c r="F38" i="6" s="1"/>
  <c r="AE37" i="5"/>
  <c r="P38" i="5" s="1"/>
  <c r="AD37" i="5"/>
  <c r="O38" i="5" s="1"/>
  <c r="V37" i="5"/>
  <c r="Q37" i="5"/>
  <c r="R37" i="5" s="1"/>
  <c r="AC37" i="4"/>
  <c r="N38" i="4" s="1"/>
  <c r="U37" i="4"/>
  <c r="AB37" i="4"/>
  <c r="M38" i="4" s="1"/>
  <c r="S37" i="4"/>
  <c r="T37" i="4" s="1"/>
  <c r="I37" i="1"/>
  <c r="J37" i="1" s="1"/>
  <c r="S37" i="1" s="1"/>
  <c r="T37" i="1" s="1"/>
  <c r="S37" i="7" l="1"/>
  <c r="T37" i="7" s="1"/>
  <c r="V37" i="7" s="1"/>
  <c r="Z37" i="8"/>
  <c r="G38" i="8" s="1"/>
  <c r="AC37" i="8"/>
  <c r="N38" i="8" s="1"/>
  <c r="Y37" i="8"/>
  <c r="F38" i="8" s="1"/>
  <c r="U37" i="8"/>
  <c r="W37" i="8" s="1"/>
  <c r="X6" i="9" s="1"/>
  <c r="AB37" i="8"/>
  <c r="M38" i="8" s="1"/>
  <c r="X37" i="8"/>
  <c r="E38" i="8" s="1"/>
  <c r="AA37" i="8"/>
  <c r="H38" i="8" s="1"/>
  <c r="AE37" i="7"/>
  <c r="P38" i="7" s="1"/>
  <c r="AD37" i="7"/>
  <c r="O38" i="7" s="1"/>
  <c r="Q37" i="7"/>
  <c r="R37" i="7" s="1"/>
  <c r="K38" i="6"/>
  <c r="L38" i="6" s="1"/>
  <c r="I38" i="6"/>
  <c r="J38" i="6" s="1"/>
  <c r="AB37" i="5"/>
  <c r="M38" i="5" s="1"/>
  <c r="X37" i="5"/>
  <c r="E38" i="5" s="1"/>
  <c r="AA37" i="5"/>
  <c r="H38" i="5" s="1"/>
  <c r="AC37" i="5"/>
  <c r="N38" i="5" s="1"/>
  <c r="U37" i="5"/>
  <c r="W37" i="5" s="1"/>
  <c r="Z37" i="5"/>
  <c r="G38" i="5" s="1"/>
  <c r="Y37" i="5"/>
  <c r="F38" i="5" s="1"/>
  <c r="AD37" i="4"/>
  <c r="O38" i="4" s="1"/>
  <c r="V37" i="4"/>
  <c r="AE37" i="4"/>
  <c r="P38" i="4" s="1"/>
  <c r="Z37" i="4"/>
  <c r="G38" i="4" s="1"/>
  <c r="W37" i="4"/>
  <c r="AA37" i="4"/>
  <c r="H38" i="4" s="1"/>
  <c r="Y37" i="4"/>
  <c r="F38" i="4" s="1"/>
  <c r="X37" i="4"/>
  <c r="E38" i="4" s="1"/>
  <c r="AD37" i="1"/>
  <c r="O38" i="1" s="1"/>
  <c r="AE37" i="1"/>
  <c r="P38" i="1" s="1"/>
  <c r="V37" i="1"/>
  <c r="Q37" i="1"/>
  <c r="R37" i="1" s="1"/>
  <c r="Q38" i="6" l="1"/>
  <c r="R38" i="6" s="1"/>
  <c r="U38" i="6" s="1"/>
  <c r="I38" i="8"/>
  <c r="J38" i="8" s="1"/>
  <c r="K38" i="8"/>
  <c r="L38" i="8" s="1"/>
  <c r="AB37" i="7"/>
  <c r="M38" i="7" s="1"/>
  <c r="X37" i="7"/>
  <c r="E38" i="7" s="1"/>
  <c r="Y37" i="7"/>
  <c r="F38" i="7" s="1"/>
  <c r="AA37" i="7"/>
  <c r="H38" i="7" s="1"/>
  <c r="Z37" i="7"/>
  <c r="G38" i="7" s="1"/>
  <c r="AC37" i="7"/>
  <c r="N38" i="7" s="1"/>
  <c r="U37" i="7"/>
  <c r="W37" i="7" s="1"/>
  <c r="W6" i="9" s="1"/>
  <c r="AB38" i="6"/>
  <c r="M39" i="6" s="1"/>
  <c r="X38" i="6"/>
  <c r="E39" i="6" s="1"/>
  <c r="AC38" i="6"/>
  <c r="N39" i="6" s="1"/>
  <c r="S38" i="6"/>
  <c r="T38" i="6" s="1"/>
  <c r="AA38" i="6" s="1"/>
  <c r="H39" i="6" s="1"/>
  <c r="K38" i="5"/>
  <c r="L38" i="5" s="1"/>
  <c r="I38" i="5"/>
  <c r="J38" i="5" s="1"/>
  <c r="S38" i="5" s="1"/>
  <c r="T38" i="5" s="1"/>
  <c r="K38" i="4"/>
  <c r="L38" i="4" s="1"/>
  <c r="I38" i="4"/>
  <c r="J38" i="4" s="1"/>
  <c r="AA37" i="1"/>
  <c r="H38" i="1" s="1"/>
  <c r="AB37" i="1"/>
  <c r="M38" i="1" s="1"/>
  <c r="X37" i="1"/>
  <c r="E38" i="1" s="1"/>
  <c r="Y37" i="1"/>
  <c r="F38" i="1" s="1"/>
  <c r="I38" i="1" s="1"/>
  <c r="J38" i="1" s="1"/>
  <c r="AC37" i="1"/>
  <c r="N38" i="1" s="1"/>
  <c r="U37" i="1"/>
  <c r="W37" i="1" s="1"/>
  <c r="Z37" i="1"/>
  <c r="G38" i="1" s="1"/>
  <c r="S38" i="8" l="1"/>
  <c r="T38" i="8" s="1"/>
  <c r="Q38" i="8"/>
  <c r="R38" i="8" s="1"/>
  <c r="I38" i="7"/>
  <c r="J38" i="7" s="1"/>
  <c r="K38" i="7"/>
  <c r="L38" i="7" s="1"/>
  <c r="AD38" i="6"/>
  <c r="O39" i="6" s="1"/>
  <c r="V38" i="6"/>
  <c r="W38" i="6" s="1"/>
  <c r="V7" i="9" s="1"/>
  <c r="AE38" i="6"/>
  <c r="P39" i="6" s="1"/>
  <c r="Y38" i="6"/>
  <c r="F39" i="6" s="1"/>
  <c r="I39" i="6" s="1"/>
  <c r="J39" i="6" s="1"/>
  <c r="Z38" i="6"/>
  <c r="G39" i="6" s="1"/>
  <c r="V38" i="5"/>
  <c r="AE38" i="5"/>
  <c r="P39" i="5" s="1"/>
  <c r="AD38" i="5"/>
  <c r="O39" i="5" s="1"/>
  <c r="Q38" i="5"/>
  <c r="R38" i="5" s="1"/>
  <c r="Q38" i="4"/>
  <c r="R38" i="4" s="1"/>
  <c r="S38" i="4"/>
  <c r="T38" i="4" s="1"/>
  <c r="K38" i="1"/>
  <c r="L38" i="1" s="1"/>
  <c r="Q38" i="1" s="1"/>
  <c r="R38" i="1" s="1"/>
  <c r="AC38" i="1" s="1"/>
  <c r="N39" i="1" s="1"/>
  <c r="S38" i="1"/>
  <c r="T38" i="1" s="1"/>
  <c r="AA38" i="8" l="1"/>
  <c r="H39" i="8" s="1"/>
  <c r="Z38" i="8"/>
  <c r="G39" i="8" s="1"/>
  <c r="X38" i="8"/>
  <c r="E39" i="8" s="1"/>
  <c r="AC38" i="8"/>
  <c r="N39" i="8" s="1"/>
  <c r="Y38" i="8"/>
  <c r="F39" i="8" s="1"/>
  <c r="U38" i="8"/>
  <c r="AB38" i="8"/>
  <c r="M39" i="8" s="1"/>
  <c r="AE38" i="8"/>
  <c r="P39" i="8" s="1"/>
  <c r="AD38" i="8"/>
  <c r="O39" i="8" s="1"/>
  <c r="V38" i="8"/>
  <c r="S38" i="7"/>
  <c r="T38" i="7" s="1"/>
  <c r="Q38" i="7"/>
  <c r="R38" i="7" s="1"/>
  <c r="K39" i="6"/>
  <c r="L39" i="6" s="1"/>
  <c r="Q39" i="6" s="1"/>
  <c r="R39" i="6" s="1"/>
  <c r="AC38" i="5"/>
  <c r="N39" i="5" s="1"/>
  <c r="Y38" i="5"/>
  <c r="F39" i="5" s="1"/>
  <c r="U38" i="5"/>
  <c r="W38" i="5" s="1"/>
  <c r="AB38" i="5"/>
  <c r="M39" i="5" s="1"/>
  <c r="X38" i="5"/>
  <c r="E39" i="5" s="1"/>
  <c r="AA38" i="5"/>
  <c r="H39" i="5" s="1"/>
  <c r="Z38" i="5"/>
  <c r="G39" i="5" s="1"/>
  <c r="AD38" i="4"/>
  <c r="O39" i="4" s="1"/>
  <c r="V38" i="4"/>
  <c r="AE38" i="4"/>
  <c r="P39" i="4" s="1"/>
  <c r="Z38" i="4"/>
  <c r="G39" i="4" s="1"/>
  <c r="AC38" i="4"/>
  <c r="N39" i="4" s="1"/>
  <c r="Y38" i="4"/>
  <c r="F39" i="4" s="1"/>
  <c r="U38" i="4"/>
  <c r="W38" i="4" s="1"/>
  <c r="AA38" i="4"/>
  <c r="H39" i="4" s="1"/>
  <c r="AB38" i="4"/>
  <c r="M39" i="4" s="1"/>
  <c r="X38" i="4"/>
  <c r="E39" i="4" s="1"/>
  <c r="AB38" i="1"/>
  <c r="M39" i="1" s="1"/>
  <c r="U38" i="1"/>
  <c r="X38" i="1"/>
  <c r="E39" i="1" s="1"/>
  <c r="Z38" i="1"/>
  <c r="G39" i="1" s="1"/>
  <c r="AD38" i="1"/>
  <c r="O39" i="1" s="1"/>
  <c r="AE38" i="1"/>
  <c r="P39" i="1" s="1"/>
  <c r="AA38" i="1"/>
  <c r="H39" i="1" s="1"/>
  <c r="V38" i="1"/>
  <c r="Y38" i="1"/>
  <c r="F39" i="1" s="1"/>
  <c r="S39" i="6" l="1"/>
  <c r="T39" i="6" s="1"/>
  <c r="W38" i="8"/>
  <c r="X7" i="9" s="1"/>
  <c r="K39" i="8"/>
  <c r="L39" i="8" s="1"/>
  <c r="I39" i="8"/>
  <c r="J39" i="8" s="1"/>
  <c r="S39" i="8" s="1"/>
  <c r="T39" i="8" s="1"/>
  <c r="AC38" i="7"/>
  <c r="N39" i="7" s="1"/>
  <c r="Y38" i="7"/>
  <c r="F39" i="7" s="1"/>
  <c r="U38" i="7"/>
  <c r="AB38" i="7"/>
  <c r="M39" i="7" s="1"/>
  <c r="X38" i="7"/>
  <c r="E39" i="7" s="1"/>
  <c r="AA38" i="7"/>
  <c r="H39" i="7" s="1"/>
  <c r="Z38" i="7"/>
  <c r="G39" i="7" s="1"/>
  <c r="AD38" i="7"/>
  <c r="O39" i="7" s="1"/>
  <c r="V38" i="7"/>
  <c r="AE38" i="7"/>
  <c r="P39" i="7" s="1"/>
  <c r="AE39" i="6"/>
  <c r="P40" i="6" s="1"/>
  <c r="V39" i="6"/>
  <c r="AD39" i="6"/>
  <c r="O40" i="6" s="1"/>
  <c r="AC39" i="6"/>
  <c r="N40" i="6" s="1"/>
  <c r="Y39" i="6"/>
  <c r="F40" i="6" s="1"/>
  <c r="U39" i="6"/>
  <c r="W39" i="6" s="1"/>
  <c r="V8" i="9" s="1"/>
  <c r="AA39" i="6"/>
  <c r="H40" i="6" s="1"/>
  <c r="Z39" i="6"/>
  <c r="G40" i="6" s="1"/>
  <c r="AB39" i="6"/>
  <c r="M40" i="6" s="1"/>
  <c r="X39" i="6"/>
  <c r="E40" i="6" s="1"/>
  <c r="I39" i="5"/>
  <c r="J39" i="5" s="1"/>
  <c r="S39" i="5" s="1"/>
  <c r="T39" i="5" s="1"/>
  <c r="K39" i="5"/>
  <c r="L39" i="5" s="1"/>
  <c r="K39" i="4"/>
  <c r="L39" i="4" s="1"/>
  <c r="I39" i="4"/>
  <c r="J39" i="4" s="1"/>
  <c r="S39" i="4" s="1"/>
  <c r="T39" i="4" s="1"/>
  <c r="K39" i="1"/>
  <c r="L39" i="1" s="1"/>
  <c r="I39" i="1"/>
  <c r="J39" i="1" s="1"/>
  <c r="Q39" i="1" s="1"/>
  <c r="R39" i="1" s="1"/>
  <c r="AB39" i="1" s="1"/>
  <c r="M40" i="1" s="1"/>
  <c r="W38" i="1"/>
  <c r="Q39" i="4" l="1"/>
  <c r="R39" i="4" s="1"/>
  <c r="AE39" i="8"/>
  <c r="P40" i="8" s="1"/>
  <c r="AD39" i="8"/>
  <c r="O40" i="8" s="1"/>
  <c r="V39" i="8"/>
  <c r="Q39" i="8"/>
  <c r="R39" i="8" s="1"/>
  <c r="K39" i="7"/>
  <c r="L39" i="7" s="1"/>
  <c r="W38" i="7"/>
  <c r="W7" i="9" s="1"/>
  <c r="I39" i="7"/>
  <c r="J39" i="7" s="1"/>
  <c r="S39" i="7" s="1"/>
  <c r="T39" i="7" s="1"/>
  <c r="K40" i="6"/>
  <c r="L40" i="6" s="1"/>
  <c r="I40" i="6"/>
  <c r="J40" i="6" s="1"/>
  <c r="S40" i="6" s="1"/>
  <c r="T40" i="6" s="1"/>
  <c r="AD39" i="5"/>
  <c r="O40" i="5" s="1"/>
  <c r="V39" i="5"/>
  <c r="AE39" i="5"/>
  <c r="P40" i="5" s="1"/>
  <c r="Q39" i="5"/>
  <c r="R39" i="5" s="1"/>
  <c r="AE39" i="4"/>
  <c r="P40" i="4" s="1"/>
  <c r="AD39" i="4"/>
  <c r="O40" i="4" s="1"/>
  <c r="V39" i="4"/>
  <c r="AA39" i="4"/>
  <c r="H40" i="4" s="1"/>
  <c r="Z39" i="4"/>
  <c r="G40" i="4" s="1"/>
  <c r="X39" i="4"/>
  <c r="E40" i="4" s="1"/>
  <c r="AC39" i="4"/>
  <c r="N40" i="4" s="1"/>
  <c r="U39" i="4"/>
  <c r="W39" i="4" s="1"/>
  <c r="AB39" i="4"/>
  <c r="M40" i="4" s="1"/>
  <c r="Y39" i="4"/>
  <c r="F40" i="4" s="1"/>
  <c r="S39" i="1"/>
  <c r="T39" i="1" s="1"/>
  <c r="X39" i="1" s="1"/>
  <c r="E40" i="1" s="1"/>
  <c r="AC39" i="1"/>
  <c r="N40" i="1" s="1"/>
  <c r="U39" i="1"/>
  <c r="Y39" i="1"/>
  <c r="F40" i="1" s="1"/>
  <c r="AD39" i="1"/>
  <c r="O40" i="1" s="1"/>
  <c r="Q40" i="6" l="1"/>
  <c r="R40" i="6" s="1"/>
  <c r="I40" i="1"/>
  <c r="J40" i="1" s="1"/>
  <c r="AB39" i="8"/>
  <c r="M40" i="8" s="1"/>
  <c r="X39" i="8"/>
  <c r="E40" i="8" s="1"/>
  <c r="AA39" i="8"/>
  <c r="H40" i="8" s="1"/>
  <c r="U39" i="8"/>
  <c r="W39" i="8" s="1"/>
  <c r="X8" i="9" s="1"/>
  <c r="Z39" i="8"/>
  <c r="G40" i="8" s="1"/>
  <c r="Y39" i="8"/>
  <c r="F40" i="8" s="1"/>
  <c r="AC39" i="8"/>
  <c r="N40" i="8" s="1"/>
  <c r="AD39" i="7"/>
  <c r="O40" i="7" s="1"/>
  <c r="V39" i="7"/>
  <c r="AE39" i="7"/>
  <c r="P40" i="7" s="1"/>
  <c r="Q39" i="7"/>
  <c r="R39" i="7" s="1"/>
  <c r="AD40" i="6"/>
  <c r="O41" i="6" s="1"/>
  <c r="V40" i="6"/>
  <c r="AE40" i="6"/>
  <c r="P41" i="6" s="1"/>
  <c r="Z40" i="6"/>
  <c r="G41" i="6" s="1"/>
  <c r="AB40" i="6"/>
  <c r="M41" i="6" s="1"/>
  <c r="X40" i="6"/>
  <c r="E41" i="6" s="1"/>
  <c r="AA40" i="6"/>
  <c r="H41" i="6" s="1"/>
  <c r="AC40" i="6"/>
  <c r="N41" i="6" s="1"/>
  <c r="U40" i="6"/>
  <c r="W40" i="6" s="1"/>
  <c r="V9" i="9" s="1"/>
  <c r="Y40" i="6"/>
  <c r="F41" i="6" s="1"/>
  <c r="Z39" i="5"/>
  <c r="G40" i="5" s="1"/>
  <c r="AC39" i="5"/>
  <c r="N40" i="5" s="1"/>
  <c r="Y39" i="5"/>
  <c r="F40" i="5" s="1"/>
  <c r="U39" i="5"/>
  <c r="W39" i="5" s="1"/>
  <c r="X39" i="5"/>
  <c r="E40" i="5" s="1"/>
  <c r="AB39" i="5"/>
  <c r="M40" i="5" s="1"/>
  <c r="AA39" i="5"/>
  <c r="H40" i="5" s="1"/>
  <c r="I40" i="4"/>
  <c r="J40" i="4" s="1"/>
  <c r="Q40" i="4" s="1"/>
  <c r="R40" i="4" s="1"/>
  <c r="K40" i="4"/>
  <c r="L40" i="4" s="1"/>
  <c r="V39" i="1"/>
  <c r="W39" i="1" s="1"/>
  <c r="AA39" i="1"/>
  <c r="H40" i="1" s="1"/>
  <c r="Z39" i="1"/>
  <c r="G40" i="1" s="1"/>
  <c r="AE39" i="1"/>
  <c r="P40" i="1" s="1"/>
  <c r="I40" i="8" l="1"/>
  <c r="J40" i="8" s="1"/>
  <c r="K40" i="8"/>
  <c r="L40" i="8" s="1"/>
  <c r="Q40" i="8" s="1"/>
  <c r="R40" i="8" s="1"/>
  <c r="AB39" i="7"/>
  <c r="M40" i="7" s="1"/>
  <c r="X39" i="7"/>
  <c r="E40" i="7" s="1"/>
  <c r="Z39" i="7"/>
  <c r="G40" i="7" s="1"/>
  <c r="AA39" i="7"/>
  <c r="H40" i="7" s="1"/>
  <c r="U39" i="7"/>
  <c r="W39" i="7" s="1"/>
  <c r="W8" i="9" s="1"/>
  <c r="Y39" i="7"/>
  <c r="F40" i="7" s="1"/>
  <c r="AC39" i="7"/>
  <c r="N40" i="7" s="1"/>
  <c r="K41" i="6"/>
  <c r="L41" i="6" s="1"/>
  <c r="I41" i="6"/>
  <c r="J41" i="6" s="1"/>
  <c r="Q41" i="6" s="1"/>
  <c r="R41" i="6" s="1"/>
  <c r="K40" i="5"/>
  <c r="L40" i="5" s="1"/>
  <c r="I40" i="5"/>
  <c r="J40" i="5" s="1"/>
  <c r="S40" i="5" s="1"/>
  <c r="T40" i="5" s="1"/>
  <c r="AB40" i="4"/>
  <c r="M41" i="4" s="1"/>
  <c r="AC40" i="4"/>
  <c r="N41" i="4" s="1"/>
  <c r="U40" i="4"/>
  <c r="S40" i="4"/>
  <c r="T40" i="4" s="1"/>
  <c r="X40" i="4" s="1"/>
  <c r="E41" i="4" s="1"/>
  <c r="K40" i="1"/>
  <c r="L40" i="1" s="1"/>
  <c r="AC40" i="8" l="1"/>
  <c r="N41" i="8" s="1"/>
  <c r="AB40" i="8"/>
  <c r="M41" i="8" s="1"/>
  <c r="U40" i="8"/>
  <c r="S40" i="8"/>
  <c r="T40" i="8" s="1"/>
  <c r="K40" i="7"/>
  <c r="L40" i="7" s="1"/>
  <c r="I40" i="7"/>
  <c r="J40" i="7" s="1"/>
  <c r="S40" i="7" s="1"/>
  <c r="T40" i="7" s="1"/>
  <c r="AC41" i="6"/>
  <c r="N42" i="6" s="1"/>
  <c r="U41" i="6"/>
  <c r="AB41" i="6"/>
  <c r="M42" i="6" s="1"/>
  <c r="S41" i="6"/>
  <c r="T41" i="6" s="1"/>
  <c r="Z41" i="6" s="1"/>
  <c r="G42" i="6" s="1"/>
  <c r="V40" i="5"/>
  <c r="AE40" i="5"/>
  <c r="P41" i="5" s="1"/>
  <c r="AD40" i="5"/>
  <c r="O41" i="5" s="1"/>
  <c r="Q40" i="5"/>
  <c r="R40" i="5" s="1"/>
  <c r="Y40" i="4"/>
  <c r="F41" i="4" s="1"/>
  <c r="I41" i="4" s="1"/>
  <c r="J41" i="4" s="1"/>
  <c r="AA40" i="4"/>
  <c r="H41" i="4" s="1"/>
  <c r="Z40" i="4"/>
  <c r="G41" i="4" s="1"/>
  <c r="AE40" i="4"/>
  <c r="P41" i="4" s="1"/>
  <c r="AD40" i="4"/>
  <c r="O41" i="4" s="1"/>
  <c r="V40" i="4"/>
  <c r="W40" i="4"/>
  <c r="S40" i="1"/>
  <c r="T40" i="1" s="1"/>
  <c r="Q40" i="1"/>
  <c r="R40" i="1" s="1"/>
  <c r="AE40" i="8" l="1"/>
  <c r="P41" i="8" s="1"/>
  <c r="AD40" i="8"/>
  <c r="O41" i="8" s="1"/>
  <c r="V40" i="8"/>
  <c r="W40" i="8" s="1"/>
  <c r="X9" i="9" s="1"/>
  <c r="X40" i="8"/>
  <c r="E41" i="8" s="1"/>
  <c r="AA40" i="8"/>
  <c r="H41" i="8" s="1"/>
  <c r="Y40" i="8"/>
  <c r="F41" i="8" s="1"/>
  <c r="Z40" i="8"/>
  <c r="G41" i="8" s="1"/>
  <c r="AE40" i="7"/>
  <c r="P41" i="7" s="1"/>
  <c r="AD40" i="7"/>
  <c r="O41" i="7" s="1"/>
  <c r="V40" i="7"/>
  <c r="Q40" i="7"/>
  <c r="R40" i="7" s="1"/>
  <c r="X41" i="6"/>
  <c r="E42" i="6" s="1"/>
  <c r="AE41" i="6"/>
  <c r="P42" i="6" s="1"/>
  <c r="AD41" i="6"/>
  <c r="O42" i="6" s="1"/>
  <c r="V41" i="6"/>
  <c r="W41" i="6" s="1"/>
  <c r="V10" i="9" s="1"/>
  <c r="Y41" i="6"/>
  <c r="F42" i="6" s="1"/>
  <c r="AA41" i="6"/>
  <c r="H42" i="6" s="1"/>
  <c r="AB40" i="5"/>
  <c r="M41" i="5" s="1"/>
  <c r="X40" i="5"/>
  <c r="E41" i="5" s="1"/>
  <c r="AC40" i="5"/>
  <c r="N41" i="5" s="1"/>
  <c r="AA40" i="5"/>
  <c r="H41" i="5" s="1"/>
  <c r="Z40" i="5"/>
  <c r="G41" i="5" s="1"/>
  <c r="U40" i="5"/>
  <c r="W40" i="5" s="1"/>
  <c r="Y40" i="5"/>
  <c r="F41" i="5" s="1"/>
  <c r="K41" i="4"/>
  <c r="L41" i="4" s="1"/>
  <c r="Q41" i="4" s="1"/>
  <c r="R41" i="4" s="1"/>
  <c r="Y40" i="1"/>
  <c r="F41" i="1" s="1"/>
  <c r="AB40" i="1"/>
  <c r="M41" i="1" s="1"/>
  <c r="AC40" i="1"/>
  <c r="N41" i="1" s="1"/>
  <c r="U40" i="1"/>
  <c r="Z40" i="1"/>
  <c r="G41" i="1" s="1"/>
  <c r="X40" i="1"/>
  <c r="E41" i="1" s="1"/>
  <c r="AA40" i="1"/>
  <c r="H41" i="1" s="1"/>
  <c r="V40" i="1"/>
  <c r="AD40" i="1"/>
  <c r="O41" i="1" s="1"/>
  <c r="AE40" i="1"/>
  <c r="P41" i="1" s="1"/>
  <c r="K41" i="8" l="1"/>
  <c r="L41" i="8" s="1"/>
  <c r="I41" i="8"/>
  <c r="J41" i="8" s="1"/>
  <c r="Q41" i="8" s="1"/>
  <c r="R41" i="8" s="1"/>
  <c r="AC40" i="7"/>
  <c r="N41" i="7" s="1"/>
  <c r="Y40" i="7"/>
  <c r="F41" i="7" s="1"/>
  <c r="U40" i="7"/>
  <c r="W40" i="7" s="1"/>
  <c r="W9" i="9" s="1"/>
  <c r="AA40" i="7"/>
  <c r="H41" i="7" s="1"/>
  <c r="X40" i="7"/>
  <c r="E41" i="7" s="1"/>
  <c r="Z40" i="7"/>
  <c r="G41" i="7" s="1"/>
  <c r="AB40" i="7"/>
  <c r="M41" i="7" s="1"/>
  <c r="I42" i="6"/>
  <c r="J42" i="6" s="1"/>
  <c r="K42" i="6"/>
  <c r="L42" i="6" s="1"/>
  <c r="K41" i="5"/>
  <c r="L41" i="5" s="1"/>
  <c r="I41" i="5"/>
  <c r="J41" i="5" s="1"/>
  <c r="S41" i="5" s="1"/>
  <c r="T41" i="5" s="1"/>
  <c r="AC41" i="4"/>
  <c r="N42" i="4" s="1"/>
  <c r="U41" i="4"/>
  <c r="AB41" i="4"/>
  <c r="M42" i="4" s="1"/>
  <c r="S41" i="4"/>
  <c r="T41" i="4" s="1"/>
  <c r="AA41" i="4" s="1"/>
  <c r="H42" i="4" s="1"/>
  <c r="K41" i="1"/>
  <c r="L41" i="1" s="1"/>
  <c r="S41" i="1" s="1"/>
  <c r="T41" i="1" s="1"/>
  <c r="AE41" i="1" s="1"/>
  <c r="P42" i="1" s="1"/>
  <c r="I41" i="1"/>
  <c r="J41" i="1" s="1"/>
  <c r="W40" i="1"/>
  <c r="Q41" i="1" l="1"/>
  <c r="R41" i="1" s="1"/>
  <c r="X41" i="1" s="1"/>
  <c r="E42" i="1" s="1"/>
  <c r="AB41" i="8"/>
  <c r="M42" i="8" s="1"/>
  <c r="U41" i="8"/>
  <c r="AC41" i="8"/>
  <c r="N42" i="8" s="1"/>
  <c r="S41" i="8"/>
  <c r="T41" i="8" s="1"/>
  <c r="X41" i="8" s="1"/>
  <c r="E42" i="8" s="1"/>
  <c r="I41" i="7"/>
  <c r="J41" i="7" s="1"/>
  <c r="K41" i="7"/>
  <c r="L41" i="7" s="1"/>
  <c r="Q42" i="6"/>
  <c r="R42" i="6" s="1"/>
  <c r="S42" i="6"/>
  <c r="T42" i="6" s="1"/>
  <c r="V41" i="5"/>
  <c r="AE41" i="5"/>
  <c r="P42" i="5" s="1"/>
  <c r="AD41" i="5"/>
  <c r="O42" i="5" s="1"/>
  <c r="Q41" i="5"/>
  <c r="R41" i="5" s="1"/>
  <c r="V41" i="4"/>
  <c r="W41" i="4" s="1"/>
  <c r="AE41" i="4"/>
  <c r="P42" i="4" s="1"/>
  <c r="AD41" i="4"/>
  <c r="O42" i="4" s="1"/>
  <c r="Z41" i="4"/>
  <c r="G42" i="4" s="1"/>
  <c r="Y41" i="4"/>
  <c r="F42" i="4" s="1"/>
  <c r="X41" i="4"/>
  <c r="E42" i="4" s="1"/>
  <c r="AD41" i="1"/>
  <c r="O42" i="1" s="1"/>
  <c r="V41" i="1"/>
  <c r="Q41" i="7" l="1"/>
  <c r="R41" i="7" s="1"/>
  <c r="U41" i="7" s="1"/>
  <c r="Z41" i="1"/>
  <c r="G42" i="1" s="1"/>
  <c r="Y41" i="1"/>
  <c r="F42" i="1" s="1"/>
  <c r="AA41" i="1"/>
  <c r="H42" i="1" s="1"/>
  <c r="AB41" i="1"/>
  <c r="M42" i="1" s="1"/>
  <c r="AC41" i="1"/>
  <c r="N42" i="1" s="1"/>
  <c r="U41" i="1"/>
  <c r="W41" i="1" s="1"/>
  <c r="W41" i="8"/>
  <c r="X10" i="9" s="1"/>
  <c r="AE41" i="8"/>
  <c r="P42" i="8" s="1"/>
  <c r="AD41" i="8"/>
  <c r="O42" i="8" s="1"/>
  <c r="V41" i="8"/>
  <c r="Z41" i="8"/>
  <c r="G42" i="8" s="1"/>
  <c r="AA41" i="8"/>
  <c r="H42" i="8" s="1"/>
  <c r="Y41" i="8"/>
  <c r="F42" i="8" s="1"/>
  <c r="AB41" i="7"/>
  <c r="M42" i="7" s="1"/>
  <c r="AC41" i="7"/>
  <c r="N42" i="7" s="1"/>
  <c r="S41" i="7"/>
  <c r="T41" i="7" s="1"/>
  <c r="Z41" i="7" s="1"/>
  <c r="G42" i="7" s="1"/>
  <c r="AD42" i="6"/>
  <c r="O43" i="6" s="1"/>
  <c r="V42" i="6"/>
  <c r="AE42" i="6"/>
  <c r="P43" i="6" s="1"/>
  <c r="AB42" i="6"/>
  <c r="M43" i="6" s="1"/>
  <c r="X42" i="6"/>
  <c r="E43" i="6" s="1"/>
  <c r="Z42" i="6"/>
  <c r="G43" i="6" s="1"/>
  <c r="Y42" i="6"/>
  <c r="F43" i="6" s="1"/>
  <c r="U42" i="6"/>
  <c r="W42" i="6" s="1"/>
  <c r="V11" i="9" s="1"/>
  <c r="AC42" i="6"/>
  <c r="N43" i="6" s="1"/>
  <c r="AA42" i="6"/>
  <c r="H43" i="6" s="1"/>
  <c r="AC41" i="5"/>
  <c r="N42" i="5" s="1"/>
  <c r="Y41" i="5"/>
  <c r="F42" i="5" s="1"/>
  <c r="U41" i="5"/>
  <c r="W41" i="5" s="1"/>
  <c r="AB41" i="5"/>
  <c r="M42" i="5" s="1"/>
  <c r="Z41" i="5"/>
  <c r="G42" i="5" s="1"/>
  <c r="AA41" i="5"/>
  <c r="H42" i="5" s="1"/>
  <c r="X41" i="5"/>
  <c r="E42" i="5" s="1"/>
  <c r="K42" i="4"/>
  <c r="L42" i="4" s="1"/>
  <c r="I42" i="4"/>
  <c r="J42" i="4" s="1"/>
  <c r="Q42" i="4" s="1"/>
  <c r="R42" i="4" s="1"/>
  <c r="K42" i="1"/>
  <c r="L42" i="1" s="1"/>
  <c r="I42" i="1"/>
  <c r="J42" i="1" s="1"/>
  <c r="AA41" i="7" l="1"/>
  <c r="H42" i="7" s="1"/>
  <c r="S42" i="4"/>
  <c r="T42" i="4" s="1"/>
  <c r="Q42" i="1"/>
  <c r="R42" i="1" s="1"/>
  <c r="K42" i="8"/>
  <c r="L42" i="8" s="1"/>
  <c r="I42" i="8"/>
  <c r="J42" i="8" s="1"/>
  <c r="Q42" i="8" s="1"/>
  <c r="R42" i="8" s="1"/>
  <c r="K42" i="7"/>
  <c r="L42" i="7" s="1"/>
  <c r="AD41" i="7"/>
  <c r="O42" i="7" s="1"/>
  <c r="V41" i="7"/>
  <c r="W41" i="7" s="1"/>
  <c r="W10" i="9" s="1"/>
  <c r="AE41" i="7"/>
  <c r="P42" i="7" s="1"/>
  <c r="Y41" i="7"/>
  <c r="F42" i="7" s="1"/>
  <c r="X41" i="7"/>
  <c r="E42" i="7" s="1"/>
  <c r="K43" i="6"/>
  <c r="L43" i="6" s="1"/>
  <c r="I43" i="6"/>
  <c r="J43" i="6" s="1"/>
  <c r="Q43" i="6" s="1"/>
  <c r="R43" i="6" s="1"/>
  <c r="I42" i="5"/>
  <c r="J42" i="5" s="1"/>
  <c r="S42" i="5" s="1"/>
  <c r="T42" i="5" s="1"/>
  <c r="K42" i="5"/>
  <c r="L42" i="5" s="1"/>
  <c r="AA42" i="4"/>
  <c r="H43" i="4" s="1"/>
  <c r="Z42" i="4"/>
  <c r="G43" i="4" s="1"/>
  <c r="AC42" i="4"/>
  <c r="N43" i="4" s="1"/>
  <c r="Y42" i="4"/>
  <c r="F43" i="4" s="1"/>
  <c r="U42" i="4"/>
  <c r="X42" i="4"/>
  <c r="E43" i="4" s="1"/>
  <c r="AB42" i="4"/>
  <c r="M43" i="4" s="1"/>
  <c r="AE42" i="4"/>
  <c r="P43" i="4" s="1"/>
  <c r="AD42" i="4"/>
  <c r="O43" i="4" s="1"/>
  <c r="V42" i="4"/>
  <c r="AB42" i="1"/>
  <c r="M43" i="1" s="1"/>
  <c r="AC42" i="1"/>
  <c r="N43" i="1" s="1"/>
  <c r="U42" i="1"/>
  <c r="S42" i="1"/>
  <c r="T42" i="1" s="1"/>
  <c r="X42" i="1" s="1"/>
  <c r="E43" i="1" s="1"/>
  <c r="AC42" i="8" l="1"/>
  <c r="N43" i="8" s="1"/>
  <c r="AB42" i="8"/>
  <c r="M43" i="8" s="1"/>
  <c r="U42" i="8"/>
  <c r="S42" i="8"/>
  <c r="T42" i="8" s="1"/>
  <c r="I42" i="7"/>
  <c r="J42" i="7" s="1"/>
  <c r="Q42" i="7" s="1"/>
  <c r="R42" i="7" s="1"/>
  <c r="AC43" i="6"/>
  <c r="N44" i="6" s="1"/>
  <c r="U43" i="6"/>
  <c r="AB43" i="6"/>
  <c r="M44" i="6" s="1"/>
  <c r="S43" i="6"/>
  <c r="T43" i="6" s="1"/>
  <c r="AD42" i="5"/>
  <c r="O43" i="5" s="1"/>
  <c r="V42" i="5"/>
  <c r="AE42" i="5"/>
  <c r="P43" i="5" s="1"/>
  <c r="Q42" i="5"/>
  <c r="R42" i="5" s="1"/>
  <c r="I43" i="4"/>
  <c r="J43" i="4" s="1"/>
  <c r="K43" i="4"/>
  <c r="L43" i="4" s="1"/>
  <c r="W42" i="4"/>
  <c r="AA42" i="1"/>
  <c r="H43" i="1" s="1"/>
  <c r="Z42" i="1"/>
  <c r="G43" i="1" s="1"/>
  <c r="K43" i="1" s="1"/>
  <c r="L43" i="1" s="1"/>
  <c r="V42" i="1"/>
  <c r="W42" i="1" s="1"/>
  <c r="AE42" i="1"/>
  <c r="P43" i="1" s="1"/>
  <c r="Y42" i="1"/>
  <c r="F43" i="1" s="1"/>
  <c r="I43" i="1" s="1"/>
  <c r="J43" i="1" s="1"/>
  <c r="AD42" i="1"/>
  <c r="O43" i="1" s="1"/>
  <c r="S43" i="4" l="1"/>
  <c r="T43" i="4" s="1"/>
  <c r="Q43" i="4"/>
  <c r="R43" i="4" s="1"/>
  <c r="AD42" i="8"/>
  <c r="O43" i="8" s="1"/>
  <c r="V42" i="8"/>
  <c r="W42" i="8" s="1"/>
  <c r="X11" i="9" s="1"/>
  <c r="AE42" i="8"/>
  <c r="P43" i="8" s="1"/>
  <c r="AA42" i="8"/>
  <c r="H43" i="8" s="1"/>
  <c r="Y42" i="8"/>
  <c r="F43" i="8" s="1"/>
  <c r="X42" i="8"/>
  <c r="E43" i="8" s="1"/>
  <c r="Z42" i="8"/>
  <c r="G43" i="8" s="1"/>
  <c r="S42" i="7"/>
  <c r="T42" i="7" s="1"/>
  <c r="AA42" i="7"/>
  <c r="H43" i="7" s="1"/>
  <c r="AC42" i="7"/>
  <c r="N43" i="7" s="1"/>
  <c r="U42" i="7"/>
  <c r="Z42" i="7"/>
  <c r="G43" i="7" s="1"/>
  <c r="AB42" i="7"/>
  <c r="M43" i="7" s="1"/>
  <c r="AE43" i="6"/>
  <c r="P44" i="6" s="1"/>
  <c r="AD43" i="6"/>
  <c r="O44" i="6" s="1"/>
  <c r="V43" i="6"/>
  <c r="AA43" i="6"/>
  <c r="H44" i="6" s="1"/>
  <c r="W43" i="6"/>
  <c r="V12" i="9" s="1"/>
  <c r="X43" i="6"/>
  <c r="E44" i="6" s="1"/>
  <c r="Y43" i="6"/>
  <c r="F44" i="6" s="1"/>
  <c r="Z43" i="6"/>
  <c r="G44" i="6" s="1"/>
  <c r="Z42" i="5"/>
  <c r="G43" i="5" s="1"/>
  <c r="AB42" i="5"/>
  <c r="M43" i="5" s="1"/>
  <c r="AA42" i="5"/>
  <c r="H43" i="5" s="1"/>
  <c r="U42" i="5"/>
  <c r="W42" i="5" s="1"/>
  <c r="Y42" i="5"/>
  <c r="F43" i="5" s="1"/>
  <c r="AC42" i="5"/>
  <c r="N43" i="5" s="1"/>
  <c r="X42" i="5"/>
  <c r="E43" i="5" s="1"/>
  <c r="AE43" i="4"/>
  <c r="P44" i="4" s="1"/>
  <c r="AD43" i="4"/>
  <c r="O44" i="4" s="1"/>
  <c r="V43" i="4"/>
  <c r="AB43" i="4"/>
  <c r="M44" i="4" s="1"/>
  <c r="X43" i="4"/>
  <c r="E44" i="4" s="1"/>
  <c r="AA43" i="4"/>
  <c r="H44" i="4" s="1"/>
  <c r="Z43" i="4"/>
  <c r="G44" i="4" s="1"/>
  <c r="AC43" i="4"/>
  <c r="N44" i="4" s="1"/>
  <c r="Y43" i="4"/>
  <c r="F44" i="4" s="1"/>
  <c r="U43" i="4"/>
  <c r="W43" i="4" s="1"/>
  <c r="S43" i="1"/>
  <c r="T43" i="1" s="1"/>
  <c r="V43" i="1" s="1"/>
  <c r="Q43" i="1"/>
  <c r="R43" i="1" s="1"/>
  <c r="AC43" i="1" s="1"/>
  <c r="N44" i="1" s="1"/>
  <c r="AB43" i="1"/>
  <c r="M44" i="1" s="1"/>
  <c r="U43" i="1"/>
  <c r="Y43" i="1"/>
  <c r="F44" i="1" s="1"/>
  <c r="X43" i="1" l="1"/>
  <c r="E44" i="1" s="1"/>
  <c r="I43" i="8"/>
  <c r="J43" i="8" s="1"/>
  <c r="K43" i="8"/>
  <c r="L43" i="8" s="1"/>
  <c r="K43" i="7"/>
  <c r="L43" i="7" s="1"/>
  <c r="AE42" i="7"/>
  <c r="P43" i="7" s="1"/>
  <c r="AD42" i="7"/>
  <c r="O43" i="7" s="1"/>
  <c r="V42" i="7"/>
  <c r="W42" i="7" s="1"/>
  <c r="W11" i="9" s="1"/>
  <c r="Y42" i="7"/>
  <c r="F43" i="7" s="1"/>
  <c r="X42" i="7"/>
  <c r="E43" i="7" s="1"/>
  <c r="I44" i="6"/>
  <c r="J44" i="6" s="1"/>
  <c r="K44" i="6"/>
  <c r="L44" i="6" s="1"/>
  <c r="K43" i="5"/>
  <c r="L43" i="5" s="1"/>
  <c r="I43" i="5"/>
  <c r="J43" i="5" s="1"/>
  <c r="S43" i="5" s="1"/>
  <c r="T43" i="5" s="1"/>
  <c r="K44" i="4"/>
  <c r="L44" i="4" s="1"/>
  <c r="I44" i="4"/>
  <c r="J44" i="4" s="1"/>
  <c r="Q44" i="4" s="1"/>
  <c r="R44" i="4" s="1"/>
  <c r="W43" i="1"/>
  <c r="AE43" i="1"/>
  <c r="P44" i="1" s="1"/>
  <c r="AD43" i="1"/>
  <c r="O44" i="1" s="1"/>
  <c r="AA43" i="1"/>
  <c r="H44" i="1" s="1"/>
  <c r="K44" i="1" s="1"/>
  <c r="L44" i="1" s="1"/>
  <c r="Z43" i="1"/>
  <c r="G44" i="1" s="1"/>
  <c r="I44" i="1"/>
  <c r="J44" i="1" s="1"/>
  <c r="Q43" i="8" l="1"/>
  <c r="R43" i="8" s="1"/>
  <c r="S44" i="6"/>
  <c r="T44" i="6" s="1"/>
  <c r="AC43" i="8"/>
  <c r="N44" i="8" s="1"/>
  <c r="U43" i="8"/>
  <c r="AB43" i="8"/>
  <c r="M44" i="8" s="1"/>
  <c r="S43" i="8"/>
  <c r="T43" i="8" s="1"/>
  <c r="X43" i="8" s="1"/>
  <c r="E44" i="8" s="1"/>
  <c r="I43" i="7"/>
  <c r="J43" i="7" s="1"/>
  <c r="Q43" i="7" s="1"/>
  <c r="R43" i="7" s="1"/>
  <c r="AD44" i="6"/>
  <c r="O45" i="6" s="1"/>
  <c r="V44" i="6"/>
  <c r="AE44" i="6"/>
  <c r="P45" i="6" s="1"/>
  <c r="Q44" i="6"/>
  <c r="R44" i="6" s="1"/>
  <c r="AE43" i="5"/>
  <c r="P44" i="5" s="1"/>
  <c r="V43" i="5"/>
  <c r="AD43" i="5"/>
  <c r="O44" i="5" s="1"/>
  <c r="Q43" i="5"/>
  <c r="R43" i="5" s="1"/>
  <c r="AC44" i="4"/>
  <c r="N45" i="4" s="1"/>
  <c r="U44" i="4"/>
  <c r="AB44" i="4"/>
  <c r="M45" i="4" s="1"/>
  <c r="AA44" i="4"/>
  <c r="H45" i="4" s="1"/>
  <c r="S44" i="4"/>
  <c r="T44" i="4" s="1"/>
  <c r="X44" i="4" s="1"/>
  <c r="E45" i="4" s="1"/>
  <c r="Q44" i="1"/>
  <c r="R44" i="1" s="1"/>
  <c r="AA44" i="1" s="1"/>
  <c r="H45" i="1" s="1"/>
  <c r="S44" i="1"/>
  <c r="T44" i="1" s="1"/>
  <c r="V44" i="1" s="1"/>
  <c r="AE43" i="8" l="1"/>
  <c r="P44" i="8" s="1"/>
  <c r="AD43" i="8"/>
  <c r="O44" i="8" s="1"/>
  <c r="V43" i="8"/>
  <c r="W43" i="8" s="1"/>
  <c r="X12" i="9" s="1"/>
  <c r="Y43" i="8"/>
  <c r="F44" i="8" s="1"/>
  <c r="I44" i="8" s="1"/>
  <c r="J44" i="8" s="1"/>
  <c r="Z43" i="8"/>
  <c r="G44" i="8" s="1"/>
  <c r="AA43" i="8"/>
  <c r="H44" i="8" s="1"/>
  <c r="S43" i="7"/>
  <c r="T43" i="7" s="1"/>
  <c r="Z43" i="7" s="1"/>
  <c r="G44" i="7" s="1"/>
  <c r="AB43" i="7"/>
  <c r="M44" i="7" s="1"/>
  <c r="X43" i="7"/>
  <c r="E44" i="7" s="1"/>
  <c r="Y43" i="7"/>
  <c r="F44" i="7" s="1"/>
  <c r="AC43" i="7"/>
  <c r="N44" i="7" s="1"/>
  <c r="U43" i="7"/>
  <c r="AA43" i="7"/>
  <c r="H44" i="7" s="1"/>
  <c r="Z44" i="6"/>
  <c r="G45" i="6" s="1"/>
  <c r="AB44" i="6"/>
  <c r="M45" i="6" s="1"/>
  <c r="X44" i="6"/>
  <c r="E45" i="6" s="1"/>
  <c r="AA44" i="6"/>
  <c r="H45" i="6" s="1"/>
  <c r="Y44" i="6"/>
  <c r="F45" i="6" s="1"/>
  <c r="AC44" i="6"/>
  <c r="N45" i="6" s="1"/>
  <c r="U44" i="6"/>
  <c r="W44" i="6" s="1"/>
  <c r="V13" i="9" s="1"/>
  <c r="AA43" i="5"/>
  <c r="H44" i="5" s="1"/>
  <c r="AB43" i="5"/>
  <c r="M44" i="5" s="1"/>
  <c r="Y43" i="5"/>
  <c r="F44" i="5" s="1"/>
  <c r="Z43" i="5"/>
  <c r="G44" i="5" s="1"/>
  <c r="U43" i="5"/>
  <c r="W43" i="5" s="1"/>
  <c r="AC43" i="5"/>
  <c r="N44" i="5" s="1"/>
  <c r="X43" i="5"/>
  <c r="E44" i="5" s="1"/>
  <c r="AE44" i="4"/>
  <c r="P45" i="4" s="1"/>
  <c r="AD44" i="4"/>
  <c r="O45" i="4" s="1"/>
  <c r="V44" i="4"/>
  <c r="I45" i="4"/>
  <c r="J45" i="4" s="1"/>
  <c r="Z44" i="4"/>
  <c r="G45" i="4" s="1"/>
  <c r="W44" i="4"/>
  <c r="Y44" i="4"/>
  <c r="F45" i="4" s="1"/>
  <c r="AD44" i="1"/>
  <c r="O45" i="1" s="1"/>
  <c r="AE44" i="1"/>
  <c r="P45" i="1" s="1"/>
  <c r="AC44" i="1"/>
  <c r="N45" i="1" s="1"/>
  <c r="U44" i="1"/>
  <c r="W44" i="1" s="1"/>
  <c r="AB44" i="1"/>
  <c r="M45" i="1" s="1"/>
  <c r="Y44" i="1"/>
  <c r="F45" i="1" s="1"/>
  <c r="X44" i="1"/>
  <c r="E45" i="1" s="1"/>
  <c r="Z44" i="1"/>
  <c r="G45" i="1" s="1"/>
  <c r="K45" i="1" s="1"/>
  <c r="L45" i="1" s="1"/>
  <c r="K44" i="8" l="1"/>
  <c r="L44" i="8" s="1"/>
  <c r="S44" i="8" s="1"/>
  <c r="T44" i="8" s="1"/>
  <c r="I44" i="7"/>
  <c r="J44" i="7" s="1"/>
  <c r="K44" i="7"/>
  <c r="L44" i="7" s="1"/>
  <c r="AD43" i="7"/>
  <c r="O44" i="7" s="1"/>
  <c r="V43" i="7"/>
  <c r="W43" i="7" s="1"/>
  <c r="W12" i="9" s="1"/>
  <c r="AE43" i="7"/>
  <c r="P44" i="7" s="1"/>
  <c r="K45" i="6"/>
  <c r="L45" i="6" s="1"/>
  <c r="I45" i="6"/>
  <c r="J45" i="6" s="1"/>
  <c r="S45" i="6" s="1"/>
  <c r="T45" i="6" s="1"/>
  <c r="I44" i="5"/>
  <c r="J44" i="5" s="1"/>
  <c r="K44" i="5"/>
  <c r="L44" i="5" s="1"/>
  <c r="Q44" i="5" s="1"/>
  <c r="R44" i="5" s="1"/>
  <c r="K45" i="4"/>
  <c r="L45" i="4" s="1"/>
  <c r="Q45" i="4" s="1"/>
  <c r="R45" i="4" s="1"/>
  <c r="I45" i="1"/>
  <c r="J45" i="1" s="1"/>
  <c r="Q45" i="1" s="1"/>
  <c r="R45" i="1" s="1"/>
  <c r="AC45" i="1" s="1"/>
  <c r="N46" i="1" s="1"/>
  <c r="Q44" i="7" l="1"/>
  <c r="R44" i="7" s="1"/>
  <c r="AC44" i="7" s="1"/>
  <c r="N45" i="7" s="1"/>
  <c r="AD44" i="8"/>
  <c r="O45" i="8" s="1"/>
  <c r="AE44" i="8"/>
  <c r="P45" i="8" s="1"/>
  <c r="V44" i="8"/>
  <c r="Q44" i="8"/>
  <c r="R44" i="8" s="1"/>
  <c r="S44" i="7"/>
  <c r="T44" i="7" s="1"/>
  <c r="AE45" i="6"/>
  <c r="P46" i="6" s="1"/>
  <c r="AD45" i="6"/>
  <c r="O46" i="6" s="1"/>
  <c r="V45" i="6"/>
  <c r="Q45" i="6"/>
  <c r="R45" i="6" s="1"/>
  <c r="AB44" i="5"/>
  <c r="M45" i="5" s="1"/>
  <c r="U44" i="5"/>
  <c r="AC44" i="5"/>
  <c r="N45" i="5" s="1"/>
  <c r="S44" i="5"/>
  <c r="T44" i="5" s="1"/>
  <c r="AA44" i="5" s="1"/>
  <c r="H45" i="5" s="1"/>
  <c r="AC45" i="4"/>
  <c r="N46" i="4" s="1"/>
  <c r="U45" i="4"/>
  <c r="AB45" i="4"/>
  <c r="M46" i="4" s="1"/>
  <c r="S45" i="4"/>
  <c r="T45" i="4" s="1"/>
  <c r="Z45" i="4" s="1"/>
  <c r="G46" i="4" s="1"/>
  <c r="S45" i="1"/>
  <c r="T45" i="1" s="1"/>
  <c r="AE45" i="1" s="1"/>
  <c r="P46" i="1" s="1"/>
  <c r="Z45" i="1"/>
  <c r="G46" i="1" s="1"/>
  <c r="U45" i="1"/>
  <c r="AB45" i="1"/>
  <c r="M46" i="1" s="1"/>
  <c r="Y45" i="1"/>
  <c r="F46" i="1" s="1"/>
  <c r="V45" i="1"/>
  <c r="AA45" i="1"/>
  <c r="H46" i="1" s="1"/>
  <c r="K46" i="1" s="1"/>
  <c r="L46" i="1" s="1"/>
  <c r="X45" i="1"/>
  <c r="E46" i="1" s="1"/>
  <c r="U44" i="7" l="1"/>
  <c r="AB44" i="7"/>
  <c r="M45" i="7" s="1"/>
  <c r="X45" i="4"/>
  <c r="E46" i="4" s="1"/>
  <c r="AD45" i="1"/>
  <c r="O46" i="1" s="1"/>
  <c r="AB44" i="8"/>
  <c r="M45" i="8" s="1"/>
  <c r="X44" i="8"/>
  <c r="E45" i="8" s="1"/>
  <c r="Y44" i="8"/>
  <c r="F45" i="8" s="1"/>
  <c r="AC44" i="8"/>
  <c r="N45" i="8" s="1"/>
  <c r="AA44" i="8"/>
  <c r="H45" i="8" s="1"/>
  <c r="Z44" i="8"/>
  <c r="G45" i="8" s="1"/>
  <c r="U44" i="8"/>
  <c r="W44" i="8" s="1"/>
  <c r="X13" i="9" s="1"/>
  <c r="AE44" i="7"/>
  <c r="P45" i="7" s="1"/>
  <c r="AD44" i="7"/>
  <c r="O45" i="7" s="1"/>
  <c r="V44" i="7"/>
  <c r="W44" i="7" s="1"/>
  <c r="W13" i="9" s="1"/>
  <c r="AA44" i="7"/>
  <c r="H45" i="7" s="1"/>
  <c r="X44" i="7"/>
  <c r="E45" i="7" s="1"/>
  <c r="Z44" i="7"/>
  <c r="G45" i="7" s="1"/>
  <c r="Y44" i="7"/>
  <c r="F45" i="7" s="1"/>
  <c r="AA45" i="6"/>
  <c r="H46" i="6" s="1"/>
  <c r="AC45" i="6"/>
  <c r="N46" i="6" s="1"/>
  <c r="Y45" i="6"/>
  <c r="F46" i="6" s="1"/>
  <c r="U45" i="6"/>
  <c r="W45" i="6" s="1"/>
  <c r="V14" i="9" s="1"/>
  <c r="X45" i="6"/>
  <c r="E46" i="6" s="1"/>
  <c r="AB45" i="6"/>
  <c r="M46" i="6" s="1"/>
  <c r="Z45" i="6"/>
  <c r="G46" i="6" s="1"/>
  <c r="AE44" i="5"/>
  <c r="P45" i="5" s="1"/>
  <c r="V44" i="5"/>
  <c r="W44" i="5" s="1"/>
  <c r="AD44" i="5"/>
  <c r="O45" i="5" s="1"/>
  <c r="Y44" i="5"/>
  <c r="F45" i="5" s="1"/>
  <c r="X44" i="5"/>
  <c r="E45" i="5" s="1"/>
  <c r="Z44" i="5"/>
  <c r="G45" i="5" s="1"/>
  <c r="AD45" i="4"/>
  <c r="O46" i="4" s="1"/>
  <c r="V45" i="4"/>
  <c r="W45" i="4" s="1"/>
  <c r="AE45" i="4"/>
  <c r="P46" i="4" s="1"/>
  <c r="AA45" i="4"/>
  <c r="H46" i="4" s="1"/>
  <c r="Y45" i="4"/>
  <c r="F46" i="4" s="1"/>
  <c r="I46" i="1"/>
  <c r="J46" i="1" s="1"/>
  <c r="S46" i="1" s="1"/>
  <c r="T46" i="1" s="1"/>
  <c r="W45" i="1"/>
  <c r="K45" i="8" l="1"/>
  <c r="L45" i="8" s="1"/>
  <c r="I45" i="8"/>
  <c r="J45" i="8" s="1"/>
  <c r="S45" i="8" s="1"/>
  <c r="T45" i="8" s="1"/>
  <c r="I45" i="7"/>
  <c r="J45" i="7" s="1"/>
  <c r="K45" i="7"/>
  <c r="L45" i="7" s="1"/>
  <c r="S45" i="7" s="1"/>
  <c r="T45" i="7" s="1"/>
  <c r="I46" i="6"/>
  <c r="J46" i="6" s="1"/>
  <c r="Q46" i="6" s="1"/>
  <c r="R46" i="6" s="1"/>
  <c r="K46" i="6"/>
  <c r="L46" i="6" s="1"/>
  <c r="K45" i="5"/>
  <c r="L45" i="5" s="1"/>
  <c r="I45" i="5"/>
  <c r="J45" i="5" s="1"/>
  <c r="Q45" i="5" s="1"/>
  <c r="R45" i="5" s="1"/>
  <c r="K46" i="4"/>
  <c r="L46" i="4" s="1"/>
  <c r="I46" i="4"/>
  <c r="J46" i="4" s="1"/>
  <c r="Q46" i="4" s="1"/>
  <c r="R46" i="4" s="1"/>
  <c r="Q46" i="1"/>
  <c r="R46" i="1" s="1"/>
  <c r="AB46" i="1" s="1"/>
  <c r="M47" i="1" s="1"/>
  <c r="AD46" i="1"/>
  <c r="O47" i="1" s="1"/>
  <c r="AE46" i="1"/>
  <c r="P47" i="1" s="1"/>
  <c r="V46" i="1"/>
  <c r="S46" i="6" l="1"/>
  <c r="T46" i="6" s="1"/>
  <c r="AD45" i="8"/>
  <c r="O46" i="8" s="1"/>
  <c r="V45" i="8"/>
  <c r="AE45" i="8"/>
  <c r="P46" i="8" s="1"/>
  <c r="Q45" i="8"/>
  <c r="R45" i="8" s="1"/>
  <c r="AD45" i="7"/>
  <c r="O46" i="7" s="1"/>
  <c r="V45" i="7"/>
  <c r="AE45" i="7"/>
  <c r="P46" i="7" s="1"/>
  <c r="Q45" i="7"/>
  <c r="R45" i="7" s="1"/>
  <c r="AB46" i="6"/>
  <c r="M47" i="6" s="1"/>
  <c r="X46" i="6"/>
  <c r="E47" i="6" s="1"/>
  <c r="Z46" i="6"/>
  <c r="G47" i="6" s="1"/>
  <c r="AC46" i="6"/>
  <c r="N47" i="6" s="1"/>
  <c r="U46" i="6"/>
  <c r="AA46" i="6"/>
  <c r="H47" i="6" s="1"/>
  <c r="Y46" i="6"/>
  <c r="F47" i="6" s="1"/>
  <c r="AD46" i="6"/>
  <c r="O47" i="6" s="1"/>
  <c r="V46" i="6"/>
  <c r="AE46" i="6"/>
  <c r="P47" i="6" s="1"/>
  <c r="AC45" i="5"/>
  <c r="N46" i="5" s="1"/>
  <c r="U45" i="5"/>
  <c r="AB45" i="5"/>
  <c r="M46" i="5" s="1"/>
  <c r="X45" i="5"/>
  <c r="E46" i="5" s="1"/>
  <c r="Z45" i="5"/>
  <c r="G46" i="5" s="1"/>
  <c r="S45" i="5"/>
  <c r="T45" i="5" s="1"/>
  <c r="S46" i="4"/>
  <c r="T46" i="4" s="1"/>
  <c r="AA46" i="4" s="1"/>
  <c r="H47" i="4" s="1"/>
  <c r="AC46" i="4"/>
  <c r="N47" i="4" s="1"/>
  <c r="Y46" i="4"/>
  <c r="F47" i="4" s="1"/>
  <c r="U46" i="4"/>
  <c r="AB46" i="4"/>
  <c r="M47" i="4" s="1"/>
  <c r="AC46" i="1"/>
  <c r="N47" i="1" s="1"/>
  <c r="U46" i="1"/>
  <c r="Z46" i="1"/>
  <c r="G47" i="1" s="1"/>
  <c r="Y46" i="1"/>
  <c r="F47" i="1" s="1"/>
  <c r="AA46" i="1"/>
  <c r="H47" i="1" s="1"/>
  <c r="X46" i="1"/>
  <c r="E47" i="1" s="1"/>
  <c r="W46" i="1"/>
  <c r="AC45" i="8" l="1"/>
  <c r="N46" i="8" s="1"/>
  <c r="Y45" i="8"/>
  <c r="F46" i="8" s="1"/>
  <c r="U45" i="8"/>
  <c r="W45" i="8" s="1"/>
  <c r="X14" i="9" s="1"/>
  <c r="X45" i="8"/>
  <c r="E46" i="8" s="1"/>
  <c r="AB45" i="8"/>
  <c r="M46" i="8" s="1"/>
  <c r="AA45" i="8"/>
  <c r="H46" i="8" s="1"/>
  <c r="Z45" i="8"/>
  <c r="G46" i="8" s="1"/>
  <c r="Z45" i="7"/>
  <c r="G46" i="7" s="1"/>
  <c r="AB45" i="7"/>
  <c r="M46" i="7" s="1"/>
  <c r="X45" i="7"/>
  <c r="E46" i="7" s="1"/>
  <c r="Y45" i="7"/>
  <c r="F46" i="7" s="1"/>
  <c r="AC45" i="7"/>
  <c r="N46" i="7" s="1"/>
  <c r="U45" i="7"/>
  <c r="W45" i="7" s="1"/>
  <c r="W14" i="9" s="1"/>
  <c r="AA45" i="7"/>
  <c r="H46" i="7" s="1"/>
  <c r="K47" i="6"/>
  <c r="L47" i="6" s="1"/>
  <c r="I47" i="6"/>
  <c r="J47" i="6" s="1"/>
  <c r="S47" i="6" s="1"/>
  <c r="T47" i="6" s="1"/>
  <c r="W46" i="6"/>
  <c r="V15" i="9" s="1"/>
  <c r="AE45" i="5"/>
  <c r="P46" i="5" s="1"/>
  <c r="AD45" i="5"/>
  <c r="O46" i="5" s="1"/>
  <c r="V45" i="5"/>
  <c r="W45" i="5" s="1"/>
  <c r="AA45" i="5"/>
  <c r="H46" i="5" s="1"/>
  <c r="Y45" i="5"/>
  <c r="F46" i="5" s="1"/>
  <c r="X46" i="4"/>
  <c r="E47" i="4" s="1"/>
  <c r="Z46" i="4"/>
  <c r="G47" i="4" s="1"/>
  <c r="AE46" i="4"/>
  <c r="P47" i="4" s="1"/>
  <c r="AD46" i="4"/>
  <c r="O47" i="4" s="1"/>
  <c r="V46" i="4"/>
  <c r="W46" i="4" s="1"/>
  <c r="K47" i="1"/>
  <c r="L47" i="1" s="1"/>
  <c r="I47" i="1"/>
  <c r="J47" i="1" s="1"/>
  <c r="Q47" i="1" s="1"/>
  <c r="R47" i="1" s="1"/>
  <c r="AB47" i="1" s="1"/>
  <c r="M48" i="1" s="1"/>
  <c r="Q47" i="6" l="1"/>
  <c r="R47" i="6" s="1"/>
  <c r="U47" i="6" s="1"/>
  <c r="W47" i="6" s="1"/>
  <c r="V16" i="9" s="1"/>
  <c r="K46" i="8"/>
  <c r="L46" i="8" s="1"/>
  <c r="I46" i="8"/>
  <c r="J46" i="8" s="1"/>
  <c r="Q46" i="8" s="1"/>
  <c r="R46" i="8" s="1"/>
  <c r="I46" i="7"/>
  <c r="J46" i="7" s="1"/>
  <c r="K46" i="7"/>
  <c r="L46" i="7" s="1"/>
  <c r="Q46" i="7" s="1"/>
  <c r="R46" i="7" s="1"/>
  <c r="AE47" i="6"/>
  <c r="P48" i="6" s="1"/>
  <c r="AD47" i="6"/>
  <c r="O48" i="6" s="1"/>
  <c r="V47" i="6"/>
  <c r="AC47" i="6"/>
  <c r="N48" i="6" s="1"/>
  <c r="Y47" i="6"/>
  <c r="F48" i="6" s="1"/>
  <c r="AA47" i="6"/>
  <c r="H48" i="6" s="1"/>
  <c r="Z47" i="6"/>
  <c r="G48" i="6" s="1"/>
  <c r="X47" i="6"/>
  <c r="E48" i="6" s="1"/>
  <c r="K46" i="5"/>
  <c r="L46" i="5" s="1"/>
  <c r="I46" i="5"/>
  <c r="J46" i="5" s="1"/>
  <c r="Q46" i="5" s="1"/>
  <c r="R46" i="5" s="1"/>
  <c r="I47" i="4"/>
  <c r="J47" i="4" s="1"/>
  <c r="Q47" i="4" s="1"/>
  <c r="R47" i="4" s="1"/>
  <c r="K47" i="4"/>
  <c r="L47" i="4" s="1"/>
  <c r="S47" i="1"/>
  <c r="T47" i="1" s="1"/>
  <c r="X47" i="1" s="1"/>
  <c r="E48" i="1" s="1"/>
  <c r="U47" i="1"/>
  <c r="AD47" i="1"/>
  <c r="O48" i="1" s="1"/>
  <c r="AC47" i="1"/>
  <c r="N48" i="1" s="1"/>
  <c r="Y47" i="1"/>
  <c r="F48" i="1" s="1"/>
  <c r="AE47" i="1"/>
  <c r="P48" i="1" s="1"/>
  <c r="AB47" i="6" l="1"/>
  <c r="M48" i="6" s="1"/>
  <c r="AA47" i="1"/>
  <c r="H48" i="1" s="1"/>
  <c r="Z47" i="1"/>
  <c r="G48" i="1" s="1"/>
  <c r="V47" i="1"/>
  <c r="W47" i="1" s="1"/>
  <c r="AC46" i="8"/>
  <c r="N47" i="8" s="1"/>
  <c r="AB46" i="8"/>
  <c r="M47" i="8" s="1"/>
  <c r="Y46" i="8"/>
  <c r="F47" i="8" s="1"/>
  <c r="U46" i="8"/>
  <c r="S46" i="8"/>
  <c r="T46" i="8" s="1"/>
  <c r="AC46" i="7"/>
  <c r="N47" i="7" s="1"/>
  <c r="U46" i="7"/>
  <c r="AB46" i="7"/>
  <c r="M47" i="7" s="1"/>
  <c r="S46" i="7"/>
  <c r="T46" i="7" s="1"/>
  <c r="K48" i="6"/>
  <c r="L48" i="6" s="1"/>
  <c r="I48" i="6"/>
  <c r="J48" i="6" s="1"/>
  <c r="S48" i="6" s="1"/>
  <c r="T48" i="6" s="1"/>
  <c r="Z46" i="5"/>
  <c r="G47" i="5" s="1"/>
  <c r="AC46" i="5"/>
  <c r="N47" i="5" s="1"/>
  <c r="Y46" i="5"/>
  <c r="F47" i="5" s="1"/>
  <c r="U46" i="5"/>
  <c r="AB46" i="5"/>
  <c r="M47" i="5" s="1"/>
  <c r="AA46" i="5"/>
  <c r="H47" i="5" s="1"/>
  <c r="X46" i="5"/>
  <c r="E47" i="5" s="1"/>
  <c r="S46" i="5"/>
  <c r="T46" i="5" s="1"/>
  <c r="AB47" i="4"/>
  <c r="M48" i="4" s="1"/>
  <c r="AC47" i="4"/>
  <c r="N48" i="4" s="1"/>
  <c r="U47" i="4"/>
  <c r="S47" i="4"/>
  <c r="T47" i="4" s="1"/>
  <c r="I48" i="1"/>
  <c r="J48" i="1" s="1"/>
  <c r="K48" i="1"/>
  <c r="L48" i="1" s="1"/>
  <c r="AD46" i="8" l="1"/>
  <c r="O47" i="8" s="1"/>
  <c r="V46" i="8"/>
  <c r="W46" i="8" s="1"/>
  <c r="X15" i="9" s="1"/>
  <c r="AE46" i="8"/>
  <c r="P47" i="8" s="1"/>
  <c r="X46" i="8"/>
  <c r="E47" i="8" s="1"/>
  <c r="AA46" i="8"/>
  <c r="H47" i="8" s="1"/>
  <c r="Z46" i="8"/>
  <c r="G47" i="8" s="1"/>
  <c r="AE46" i="7"/>
  <c r="P47" i="7" s="1"/>
  <c r="AD46" i="7"/>
  <c r="O47" i="7" s="1"/>
  <c r="V46" i="7"/>
  <c r="W46" i="7" s="1"/>
  <c r="W15" i="9" s="1"/>
  <c r="Z46" i="7"/>
  <c r="G47" i="7" s="1"/>
  <c r="Y46" i="7"/>
  <c r="F47" i="7" s="1"/>
  <c r="X46" i="7"/>
  <c r="E47" i="7" s="1"/>
  <c r="AA46" i="7"/>
  <c r="H47" i="7" s="1"/>
  <c r="AD48" i="6"/>
  <c r="O49" i="6" s="1"/>
  <c r="V48" i="6"/>
  <c r="AE48" i="6"/>
  <c r="P49" i="6" s="1"/>
  <c r="Q48" i="6"/>
  <c r="R48" i="6" s="1"/>
  <c r="I47" i="5"/>
  <c r="J47" i="5" s="1"/>
  <c r="Q47" i="5" s="1"/>
  <c r="R47" i="5" s="1"/>
  <c r="AD46" i="5"/>
  <c r="O47" i="5" s="1"/>
  <c r="V46" i="5"/>
  <c r="AE46" i="5"/>
  <c r="P47" i="5" s="1"/>
  <c r="W46" i="5"/>
  <c r="K47" i="5"/>
  <c r="L47" i="5" s="1"/>
  <c r="AE47" i="4"/>
  <c r="P48" i="4" s="1"/>
  <c r="AD47" i="4"/>
  <c r="O48" i="4" s="1"/>
  <c r="V47" i="4"/>
  <c r="Z47" i="4"/>
  <c r="G48" i="4" s="1"/>
  <c r="AA47" i="4"/>
  <c r="H48" i="4" s="1"/>
  <c r="X47" i="4"/>
  <c r="E48" i="4" s="1"/>
  <c r="W47" i="4"/>
  <c r="Y47" i="4"/>
  <c r="F48" i="4" s="1"/>
  <c r="S48" i="1"/>
  <c r="T48" i="1" s="1"/>
  <c r="AE48" i="1" s="1"/>
  <c r="P49" i="1" s="1"/>
  <c r="Q48" i="1"/>
  <c r="R48" i="1" s="1"/>
  <c r="AA48" i="1" s="1"/>
  <c r="H49" i="1" s="1"/>
  <c r="X48" i="1"/>
  <c r="E49" i="1" s="1"/>
  <c r="V48" i="1" l="1"/>
  <c r="Y48" i="1"/>
  <c r="F49" i="1" s="1"/>
  <c r="AD48" i="1"/>
  <c r="O49" i="1" s="1"/>
  <c r="AC48" i="1"/>
  <c r="N49" i="1" s="1"/>
  <c r="I47" i="8"/>
  <c r="J47" i="8" s="1"/>
  <c r="K47" i="8"/>
  <c r="L47" i="8" s="1"/>
  <c r="K47" i="7"/>
  <c r="L47" i="7" s="1"/>
  <c r="S47" i="7"/>
  <c r="T47" i="7" s="1"/>
  <c r="I47" i="7"/>
  <c r="J47" i="7" s="1"/>
  <c r="Z48" i="6"/>
  <c r="G49" i="6" s="1"/>
  <c r="AB48" i="6"/>
  <c r="M49" i="6" s="1"/>
  <c r="X48" i="6"/>
  <c r="E49" i="6" s="1"/>
  <c r="Y48" i="6"/>
  <c r="F49" i="6" s="1"/>
  <c r="AC48" i="6"/>
  <c r="N49" i="6" s="1"/>
  <c r="U48" i="6"/>
  <c r="W48" i="6" s="1"/>
  <c r="V17" i="9" s="1"/>
  <c r="AA48" i="6"/>
  <c r="H49" i="6" s="1"/>
  <c r="Y47" i="5"/>
  <c r="F48" i="5" s="1"/>
  <c r="X47" i="5"/>
  <c r="E48" i="5" s="1"/>
  <c r="AC47" i="5"/>
  <c r="N48" i="5" s="1"/>
  <c r="U47" i="5"/>
  <c r="AB47" i="5"/>
  <c r="M48" i="5" s="1"/>
  <c r="S47" i="5"/>
  <c r="T47" i="5" s="1"/>
  <c r="Z47" i="5" s="1"/>
  <c r="G48" i="5" s="1"/>
  <c r="I48" i="4"/>
  <c r="J48" i="4" s="1"/>
  <c r="K48" i="4"/>
  <c r="L48" i="4" s="1"/>
  <c r="I49" i="1"/>
  <c r="J49" i="1" s="1"/>
  <c r="U48" i="1"/>
  <c r="Z48" i="1"/>
  <c r="G49" i="1" s="1"/>
  <c r="K49" i="1" s="1"/>
  <c r="L49" i="1" s="1"/>
  <c r="AB48" i="1"/>
  <c r="M49" i="1" s="1"/>
  <c r="W48" i="1"/>
  <c r="Q48" i="4" l="1"/>
  <c r="R48" i="4" s="1"/>
  <c r="S48" i="4"/>
  <c r="T48" i="4" s="1"/>
  <c r="AE48" i="4" s="1"/>
  <c r="P49" i="4" s="1"/>
  <c r="Q47" i="8"/>
  <c r="R47" i="8" s="1"/>
  <c r="S47" i="8"/>
  <c r="T47" i="8" s="1"/>
  <c r="AE47" i="7"/>
  <c r="P48" i="7" s="1"/>
  <c r="AD47" i="7"/>
  <c r="O48" i="7" s="1"/>
  <c r="V47" i="7"/>
  <c r="Q47" i="7"/>
  <c r="R47" i="7" s="1"/>
  <c r="I49" i="6"/>
  <c r="J49" i="6" s="1"/>
  <c r="Q49" i="6" s="1"/>
  <c r="R49" i="6" s="1"/>
  <c r="K49" i="6"/>
  <c r="L49" i="6" s="1"/>
  <c r="I48" i="5"/>
  <c r="J48" i="5" s="1"/>
  <c r="W47" i="5"/>
  <c r="AE47" i="5"/>
  <c r="P48" i="5" s="1"/>
  <c r="AD47" i="5"/>
  <c r="O48" i="5" s="1"/>
  <c r="V47" i="5"/>
  <c r="AA47" i="5"/>
  <c r="H48" i="5" s="1"/>
  <c r="AC48" i="4"/>
  <c r="N49" i="4" s="1"/>
  <c r="Y48" i="4"/>
  <c r="F49" i="4" s="1"/>
  <c r="U48" i="4"/>
  <c r="AB48" i="4"/>
  <c r="M49" i="4" s="1"/>
  <c r="X48" i="4"/>
  <c r="E49" i="4" s="1"/>
  <c r="AA48" i="4"/>
  <c r="H49" i="4" s="1"/>
  <c r="Z48" i="4"/>
  <c r="G49" i="4" s="1"/>
  <c r="V48" i="4"/>
  <c r="AD48" i="4"/>
  <c r="O49" i="4" s="1"/>
  <c r="S49" i="1"/>
  <c r="T49" i="1" s="1"/>
  <c r="AE49" i="1" s="1"/>
  <c r="P50" i="1" s="1"/>
  <c r="Q49" i="1"/>
  <c r="R49" i="1" s="1"/>
  <c r="AC49" i="1" s="1"/>
  <c r="N50" i="1" s="1"/>
  <c r="U49" i="1"/>
  <c r="X49" i="1"/>
  <c r="E50" i="1" s="1"/>
  <c r="AD49" i="1"/>
  <c r="O50" i="1" s="1"/>
  <c r="Z49" i="1" l="1"/>
  <c r="G50" i="1" s="1"/>
  <c r="V49" i="1"/>
  <c r="AA49" i="1"/>
  <c r="H50" i="1" s="1"/>
  <c r="K50" i="1" s="1"/>
  <c r="L50" i="1" s="1"/>
  <c r="AB49" i="1"/>
  <c r="M50" i="1" s="1"/>
  <c r="AA47" i="8"/>
  <c r="H48" i="8" s="1"/>
  <c r="AC47" i="8"/>
  <c r="N48" i="8" s="1"/>
  <c r="X47" i="8"/>
  <c r="E48" i="8" s="1"/>
  <c r="AB47" i="8"/>
  <c r="M48" i="8" s="1"/>
  <c r="U47" i="8"/>
  <c r="Z47" i="8"/>
  <c r="G48" i="8" s="1"/>
  <c r="Y47" i="8"/>
  <c r="F48" i="8" s="1"/>
  <c r="AE47" i="8"/>
  <c r="P48" i="8" s="1"/>
  <c r="V47" i="8"/>
  <c r="AD47" i="8"/>
  <c r="O48" i="8" s="1"/>
  <c r="AB47" i="7"/>
  <c r="M48" i="7" s="1"/>
  <c r="X47" i="7"/>
  <c r="E48" i="7" s="1"/>
  <c r="AA47" i="7"/>
  <c r="H48" i="7" s="1"/>
  <c r="Z47" i="7"/>
  <c r="G48" i="7" s="1"/>
  <c r="U47" i="7"/>
  <c r="W47" i="7" s="1"/>
  <c r="W16" i="9" s="1"/>
  <c r="AC47" i="7"/>
  <c r="N48" i="7" s="1"/>
  <c r="Y47" i="7"/>
  <c r="F48" i="7" s="1"/>
  <c r="S49" i="6"/>
  <c r="T49" i="6" s="1"/>
  <c r="AA49" i="6" s="1"/>
  <c r="H50" i="6" s="1"/>
  <c r="AC49" i="6"/>
  <c r="N50" i="6" s="1"/>
  <c r="U49" i="6"/>
  <c r="AB49" i="6"/>
  <c r="M50" i="6" s="1"/>
  <c r="X49" i="6"/>
  <c r="E50" i="6" s="1"/>
  <c r="Z49" i="6"/>
  <c r="G50" i="6" s="1"/>
  <c r="K48" i="5"/>
  <c r="L48" i="5" s="1"/>
  <c r="Q48" i="5" s="1"/>
  <c r="R48" i="5" s="1"/>
  <c r="K49" i="4"/>
  <c r="L49" i="4" s="1"/>
  <c r="W48" i="4"/>
  <c r="I49" i="4"/>
  <c r="J49" i="4" s="1"/>
  <c r="Q49" i="4" s="1"/>
  <c r="R49" i="4" s="1"/>
  <c r="Y49" i="1"/>
  <c r="F50" i="1" s="1"/>
  <c r="I50" i="1" s="1"/>
  <c r="J50" i="1" s="1"/>
  <c r="W49" i="1"/>
  <c r="K48" i="8" l="1"/>
  <c r="L48" i="8" s="1"/>
  <c r="W47" i="8"/>
  <c r="X16" i="9" s="1"/>
  <c r="I48" i="8"/>
  <c r="J48" i="8" s="1"/>
  <c r="S48" i="8" s="1"/>
  <c r="T48" i="8" s="1"/>
  <c r="K48" i="7"/>
  <c r="L48" i="7" s="1"/>
  <c r="I48" i="7"/>
  <c r="J48" i="7" s="1"/>
  <c r="K50" i="6"/>
  <c r="L50" i="6" s="1"/>
  <c r="Y49" i="6"/>
  <c r="F50" i="6" s="1"/>
  <c r="AE49" i="6"/>
  <c r="P50" i="6" s="1"/>
  <c r="AD49" i="6"/>
  <c r="O50" i="6" s="1"/>
  <c r="V49" i="6"/>
  <c r="W49" i="6" s="1"/>
  <c r="V18" i="9" s="1"/>
  <c r="AB48" i="5"/>
  <c r="M49" i="5" s="1"/>
  <c r="AC48" i="5"/>
  <c r="N49" i="5" s="1"/>
  <c r="U48" i="5"/>
  <c r="S48" i="5"/>
  <c r="T48" i="5" s="1"/>
  <c r="AC49" i="4"/>
  <c r="N50" i="4" s="1"/>
  <c r="U49" i="4"/>
  <c r="AB49" i="4"/>
  <c r="M50" i="4" s="1"/>
  <c r="X49" i="4"/>
  <c r="E50" i="4" s="1"/>
  <c r="AA49" i="4"/>
  <c r="H50" i="4" s="1"/>
  <c r="S49" i="4"/>
  <c r="T49" i="4" s="1"/>
  <c r="Q50" i="1"/>
  <c r="R50" i="1" s="1"/>
  <c r="AC50" i="1" s="1"/>
  <c r="N51" i="1" s="1"/>
  <c r="S50" i="1"/>
  <c r="T50" i="1" s="1"/>
  <c r="X50" i="1" s="1"/>
  <c r="E51" i="1" s="1"/>
  <c r="AB50" i="1"/>
  <c r="M51" i="1" s="1"/>
  <c r="Q48" i="8" l="1"/>
  <c r="R48" i="8" s="1"/>
  <c r="Q48" i="7"/>
  <c r="R48" i="7" s="1"/>
  <c r="AE48" i="8"/>
  <c r="P49" i="8" s="1"/>
  <c r="AD48" i="8"/>
  <c r="O49" i="8" s="1"/>
  <c r="V48" i="8"/>
  <c r="AC48" i="8"/>
  <c r="N49" i="8" s="1"/>
  <c r="Y48" i="8"/>
  <c r="F49" i="8" s="1"/>
  <c r="AB48" i="8"/>
  <c r="M49" i="8" s="1"/>
  <c r="X48" i="8"/>
  <c r="E49" i="8" s="1"/>
  <c r="AA48" i="8"/>
  <c r="H49" i="8" s="1"/>
  <c r="Z48" i="8"/>
  <c r="G49" i="8" s="1"/>
  <c r="U48" i="8"/>
  <c r="W48" i="8" s="1"/>
  <c r="X17" i="9" s="1"/>
  <c r="AC48" i="7"/>
  <c r="N49" i="7" s="1"/>
  <c r="U48" i="7"/>
  <c r="AB48" i="7"/>
  <c r="M49" i="7" s="1"/>
  <c r="X48" i="7"/>
  <c r="E49" i="7" s="1"/>
  <c r="Z48" i="7"/>
  <c r="G49" i="7" s="1"/>
  <c r="S48" i="7"/>
  <c r="T48" i="7" s="1"/>
  <c r="I50" i="6"/>
  <c r="J50" i="6" s="1"/>
  <c r="Q50" i="6" s="1"/>
  <c r="R50" i="6" s="1"/>
  <c r="AE48" i="5"/>
  <c r="P49" i="5" s="1"/>
  <c r="AD48" i="5"/>
  <c r="O49" i="5" s="1"/>
  <c r="V48" i="5"/>
  <c r="Z48" i="5"/>
  <c r="G49" i="5" s="1"/>
  <c r="Y48" i="5"/>
  <c r="F49" i="5" s="1"/>
  <c r="AA48" i="5"/>
  <c r="H49" i="5" s="1"/>
  <c r="W48" i="5"/>
  <c r="X48" i="5"/>
  <c r="E49" i="5" s="1"/>
  <c r="AD49" i="4"/>
  <c r="O50" i="4" s="1"/>
  <c r="V49" i="4"/>
  <c r="W49" i="4" s="1"/>
  <c r="AE49" i="4"/>
  <c r="P50" i="4" s="1"/>
  <c r="Y49" i="4"/>
  <c r="F50" i="4" s="1"/>
  <c r="I50" i="4" s="1"/>
  <c r="J50" i="4" s="1"/>
  <c r="Z49" i="4"/>
  <c r="G50" i="4" s="1"/>
  <c r="U50" i="1"/>
  <c r="AA50" i="1"/>
  <c r="H51" i="1" s="1"/>
  <c r="V50" i="1"/>
  <c r="AD50" i="1"/>
  <c r="O51" i="1" s="1"/>
  <c r="Y50" i="1"/>
  <c r="F51" i="1" s="1"/>
  <c r="I51" i="1" s="1"/>
  <c r="J51" i="1" s="1"/>
  <c r="AE50" i="1"/>
  <c r="P51" i="1" s="1"/>
  <c r="Z50" i="1"/>
  <c r="G51" i="1" s="1"/>
  <c r="K51" i="1" l="1"/>
  <c r="L51" i="1" s="1"/>
  <c r="Q51" i="1" s="1"/>
  <c r="R51" i="1" s="1"/>
  <c r="U51" i="1" s="1"/>
  <c r="W50" i="1"/>
  <c r="I49" i="8"/>
  <c r="J49" i="8" s="1"/>
  <c r="K49" i="8"/>
  <c r="L49" i="8" s="1"/>
  <c r="S49" i="8" s="1"/>
  <c r="T49" i="8" s="1"/>
  <c r="AE48" i="7"/>
  <c r="P49" i="7" s="1"/>
  <c r="AD48" i="7"/>
  <c r="O49" i="7" s="1"/>
  <c r="V48" i="7"/>
  <c r="W48" i="7"/>
  <c r="W17" i="9" s="1"/>
  <c r="AA48" i="7"/>
  <c r="H49" i="7" s="1"/>
  <c r="Y48" i="7"/>
  <c r="F49" i="7" s="1"/>
  <c r="S50" i="6"/>
  <c r="T50" i="6" s="1"/>
  <c r="X50" i="6" s="1"/>
  <c r="E51" i="6" s="1"/>
  <c r="AB50" i="6"/>
  <c r="M51" i="6" s="1"/>
  <c r="Y50" i="6"/>
  <c r="F51" i="6" s="1"/>
  <c r="AC50" i="6"/>
  <c r="N51" i="6" s="1"/>
  <c r="U50" i="6"/>
  <c r="K49" i="5"/>
  <c r="L49" i="5" s="1"/>
  <c r="I49" i="5"/>
  <c r="J49" i="5" s="1"/>
  <c r="Q49" i="5" s="1"/>
  <c r="R49" i="5" s="1"/>
  <c r="S49" i="5"/>
  <c r="T49" i="5" s="1"/>
  <c r="K50" i="4"/>
  <c r="L50" i="4" s="1"/>
  <c r="Q50" i="4" s="1"/>
  <c r="R50" i="4" s="1"/>
  <c r="S51" i="1"/>
  <c r="T51" i="1" s="1"/>
  <c r="Q49" i="8" l="1"/>
  <c r="R49" i="8" s="1"/>
  <c r="Z49" i="8"/>
  <c r="G50" i="8" s="1"/>
  <c r="AC49" i="8"/>
  <c r="N50" i="8" s="1"/>
  <c r="Y49" i="8"/>
  <c r="F50" i="8" s="1"/>
  <c r="U49" i="8"/>
  <c r="AB49" i="8"/>
  <c r="M50" i="8" s="1"/>
  <c r="AA49" i="8"/>
  <c r="H50" i="8" s="1"/>
  <c r="X49" i="8"/>
  <c r="E50" i="8" s="1"/>
  <c r="AD49" i="8"/>
  <c r="O50" i="8" s="1"/>
  <c r="V49" i="8"/>
  <c r="AE49" i="8"/>
  <c r="P50" i="8" s="1"/>
  <c r="K49" i="7"/>
  <c r="L49" i="7" s="1"/>
  <c r="I49" i="7"/>
  <c r="J49" i="7" s="1"/>
  <c r="Q49" i="7" s="1"/>
  <c r="R49" i="7" s="1"/>
  <c r="I51" i="6"/>
  <c r="J51" i="6" s="1"/>
  <c r="AA50" i="6"/>
  <c r="H51" i="6" s="1"/>
  <c r="Z50" i="6"/>
  <c r="G51" i="6" s="1"/>
  <c r="AD50" i="6"/>
  <c r="O51" i="6" s="1"/>
  <c r="V50" i="6"/>
  <c r="W50" i="6" s="1"/>
  <c r="V19" i="9" s="1"/>
  <c r="AE50" i="6"/>
  <c r="P51" i="6" s="1"/>
  <c r="AE49" i="5"/>
  <c r="P50" i="5" s="1"/>
  <c r="AD49" i="5"/>
  <c r="O50" i="5" s="1"/>
  <c r="V49" i="5"/>
  <c r="AC49" i="5"/>
  <c r="N50" i="5" s="1"/>
  <c r="Y49" i="5"/>
  <c r="F50" i="5" s="1"/>
  <c r="U49" i="5"/>
  <c r="AB49" i="5"/>
  <c r="M50" i="5" s="1"/>
  <c r="X49" i="5"/>
  <c r="E50" i="5" s="1"/>
  <c r="AA49" i="5"/>
  <c r="H50" i="5" s="1"/>
  <c r="Z49" i="5"/>
  <c r="G50" i="5" s="1"/>
  <c r="AC50" i="4"/>
  <c r="N51" i="4" s="1"/>
  <c r="U50" i="4"/>
  <c r="AB50" i="4"/>
  <c r="M51" i="4" s="1"/>
  <c r="S50" i="4"/>
  <c r="T50" i="4" s="1"/>
  <c r="AC51" i="1"/>
  <c r="N52" i="1" s="1"/>
  <c r="AB51" i="1"/>
  <c r="M52" i="1" s="1"/>
  <c r="Z51" i="1"/>
  <c r="G52" i="1" s="1"/>
  <c r="AD51" i="1"/>
  <c r="O52" i="1" s="1"/>
  <c r="AA51" i="1"/>
  <c r="H52" i="1" s="1"/>
  <c r="Y51" i="1"/>
  <c r="F52" i="1" s="1"/>
  <c r="V51" i="1"/>
  <c r="W51" i="1" s="1"/>
  <c r="X51" i="1"/>
  <c r="E52" i="1" s="1"/>
  <c r="AE51" i="1"/>
  <c r="P52" i="1" s="1"/>
  <c r="K50" i="8" l="1"/>
  <c r="L50" i="8" s="1"/>
  <c r="W49" i="8"/>
  <c r="X18" i="9" s="1"/>
  <c r="I50" i="8"/>
  <c r="J50" i="8" s="1"/>
  <c r="S50" i="8" s="1"/>
  <c r="T50" i="8" s="1"/>
  <c r="S49" i="7"/>
  <c r="T49" i="7" s="1"/>
  <c r="Z49" i="7" s="1"/>
  <c r="G50" i="7" s="1"/>
  <c r="AC49" i="7"/>
  <c r="N50" i="7" s="1"/>
  <c r="U49" i="7"/>
  <c r="AB49" i="7"/>
  <c r="M50" i="7" s="1"/>
  <c r="X49" i="7"/>
  <c r="E50" i="7" s="1"/>
  <c r="K51" i="6"/>
  <c r="L51" i="6" s="1"/>
  <c r="Q51" i="6" s="1"/>
  <c r="R51" i="6" s="1"/>
  <c r="I50" i="5"/>
  <c r="J50" i="5" s="1"/>
  <c r="Q50" i="5" s="1"/>
  <c r="R50" i="5" s="1"/>
  <c r="K50" i="5"/>
  <c r="L50" i="5" s="1"/>
  <c r="W49" i="5"/>
  <c r="AE50" i="4"/>
  <c r="P51" i="4" s="1"/>
  <c r="AD50" i="4"/>
  <c r="O51" i="4" s="1"/>
  <c r="V50" i="4"/>
  <c r="Y50" i="4"/>
  <c r="F51" i="4" s="1"/>
  <c r="X50" i="4"/>
  <c r="E51" i="4" s="1"/>
  <c r="Z50" i="4"/>
  <c r="G51" i="4" s="1"/>
  <c r="W50" i="4"/>
  <c r="AA50" i="4"/>
  <c r="H51" i="4" s="1"/>
  <c r="K52" i="1"/>
  <c r="L52" i="1" s="1"/>
  <c r="I52" i="1"/>
  <c r="J52" i="1" s="1"/>
  <c r="AA49" i="7" l="1"/>
  <c r="H50" i="7" s="1"/>
  <c r="Y49" i="7"/>
  <c r="F50" i="7" s="1"/>
  <c r="I50" i="7" s="1"/>
  <c r="J50" i="7" s="1"/>
  <c r="AE50" i="8"/>
  <c r="P51" i="8" s="1"/>
  <c r="AD50" i="8"/>
  <c r="O51" i="8" s="1"/>
  <c r="V50" i="8"/>
  <c r="Q50" i="8"/>
  <c r="R50" i="8" s="1"/>
  <c r="K50" i="7"/>
  <c r="L50" i="7" s="1"/>
  <c r="AD49" i="7"/>
  <c r="O50" i="7" s="1"/>
  <c r="V49" i="7"/>
  <c r="W49" i="7" s="1"/>
  <c r="W18" i="9" s="1"/>
  <c r="AE49" i="7"/>
  <c r="P50" i="7" s="1"/>
  <c r="AB51" i="6"/>
  <c r="M52" i="6" s="1"/>
  <c r="U51" i="6"/>
  <c r="AC51" i="6"/>
  <c r="N52" i="6" s="1"/>
  <c r="S51" i="6"/>
  <c r="T51" i="6" s="1"/>
  <c r="AC50" i="5"/>
  <c r="N51" i="5" s="1"/>
  <c r="U50" i="5"/>
  <c r="AB50" i="5"/>
  <c r="M51" i="5" s="1"/>
  <c r="S50" i="5"/>
  <c r="T50" i="5" s="1"/>
  <c r="K51" i="4"/>
  <c r="L51" i="4" s="1"/>
  <c r="I51" i="4"/>
  <c r="J51" i="4" s="1"/>
  <c r="Q51" i="4" s="1"/>
  <c r="R51" i="4" s="1"/>
  <c r="S52" i="1"/>
  <c r="T52" i="1" s="1"/>
  <c r="Q52" i="1"/>
  <c r="R52" i="1" s="1"/>
  <c r="Q50" i="7" l="1"/>
  <c r="R50" i="7" s="1"/>
  <c r="S51" i="4"/>
  <c r="T51" i="4" s="1"/>
  <c r="AA50" i="8"/>
  <c r="H51" i="8" s="1"/>
  <c r="Z50" i="8"/>
  <c r="G51" i="8" s="1"/>
  <c r="Y50" i="8"/>
  <c r="F51" i="8" s="1"/>
  <c r="X50" i="8"/>
  <c r="E51" i="8" s="1"/>
  <c r="U50" i="8"/>
  <c r="W50" i="8" s="1"/>
  <c r="X19" i="9" s="1"/>
  <c r="AC50" i="8"/>
  <c r="N51" i="8" s="1"/>
  <c r="AB50" i="8"/>
  <c r="M51" i="8" s="1"/>
  <c r="AC50" i="7"/>
  <c r="N51" i="7" s="1"/>
  <c r="U50" i="7"/>
  <c r="AB50" i="7"/>
  <c r="M51" i="7" s="1"/>
  <c r="S50" i="7"/>
  <c r="T50" i="7" s="1"/>
  <c r="X50" i="7" s="1"/>
  <c r="E51" i="7" s="1"/>
  <c r="AD51" i="6"/>
  <c r="O52" i="6" s="1"/>
  <c r="V51" i="6"/>
  <c r="AE51" i="6"/>
  <c r="P52" i="6" s="1"/>
  <c r="X51" i="6"/>
  <c r="E52" i="6" s="1"/>
  <c r="Y51" i="6"/>
  <c r="F52" i="6" s="1"/>
  <c r="W51" i="6"/>
  <c r="V20" i="9" s="1"/>
  <c r="AA51" i="6"/>
  <c r="H52" i="6" s="1"/>
  <c r="Z51" i="6"/>
  <c r="G52" i="6" s="1"/>
  <c r="AD50" i="5"/>
  <c r="O51" i="5" s="1"/>
  <c r="V50" i="5"/>
  <c r="AE50" i="5"/>
  <c r="P51" i="5" s="1"/>
  <c r="W50" i="5"/>
  <c r="AA50" i="5"/>
  <c r="H51" i="5" s="1"/>
  <c r="Y50" i="5"/>
  <c r="F51" i="5" s="1"/>
  <c r="X50" i="5"/>
  <c r="E51" i="5" s="1"/>
  <c r="Z50" i="5"/>
  <c r="G51" i="5" s="1"/>
  <c r="AE51" i="4"/>
  <c r="P52" i="4" s="1"/>
  <c r="AD51" i="4"/>
  <c r="O52" i="4" s="1"/>
  <c r="V51" i="4"/>
  <c r="AB51" i="4"/>
  <c r="M52" i="4" s="1"/>
  <c r="X51" i="4"/>
  <c r="E52" i="4" s="1"/>
  <c r="AA51" i="4"/>
  <c r="H52" i="4" s="1"/>
  <c r="Z51" i="4"/>
  <c r="G52" i="4" s="1"/>
  <c r="U51" i="4"/>
  <c r="W51" i="4" s="1"/>
  <c r="AC51" i="4"/>
  <c r="N52" i="4" s="1"/>
  <c r="Y51" i="4"/>
  <c r="F52" i="4" s="1"/>
  <c r="AB52" i="1"/>
  <c r="M53" i="1" s="1"/>
  <c r="AC52" i="1"/>
  <c r="N53" i="1" s="1"/>
  <c r="X52" i="1"/>
  <c r="E53" i="1" s="1"/>
  <c r="Y52" i="1"/>
  <c r="F53" i="1" s="1"/>
  <c r="AA52" i="1"/>
  <c r="H53" i="1" s="1"/>
  <c r="U52" i="1"/>
  <c r="Z52" i="1"/>
  <c r="G53" i="1" s="1"/>
  <c r="AD52" i="1"/>
  <c r="O53" i="1" s="1"/>
  <c r="AE52" i="1"/>
  <c r="P53" i="1" s="1"/>
  <c r="V52" i="1"/>
  <c r="I51" i="8" l="1"/>
  <c r="J51" i="8" s="1"/>
  <c r="K51" i="8"/>
  <c r="L51" i="8" s="1"/>
  <c r="AE50" i="7"/>
  <c r="P51" i="7" s="1"/>
  <c r="AD50" i="7"/>
  <c r="O51" i="7" s="1"/>
  <c r="V50" i="7"/>
  <c r="W50" i="7" s="1"/>
  <c r="W19" i="9" s="1"/>
  <c r="Z50" i="7"/>
  <c r="G51" i="7" s="1"/>
  <c r="Y50" i="7"/>
  <c r="F51" i="7" s="1"/>
  <c r="AA50" i="7"/>
  <c r="H51" i="7" s="1"/>
  <c r="I52" i="6"/>
  <c r="J52" i="6" s="1"/>
  <c r="K52" i="6"/>
  <c r="L52" i="6" s="1"/>
  <c r="S52" i="6" s="1"/>
  <c r="T52" i="6" s="1"/>
  <c r="K51" i="5"/>
  <c r="L51" i="5" s="1"/>
  <c r="I51" i="5"/>
  <c r="J51" i="5" s="1"/>
  <c r="S51" i="5" s="1"/>
  <c r="T51" i="5" s="1"/>
  <c r="K52" i="4"/>
  <c r="L52" i="4" s="1"/>
  <c r="I52" i="4"/>
  <c r="J52" i="4" s="1"/>
  <c r="S52" i="4" s="1"/>
  <c r="T52" i="4" s="1"/>
  <c r="K53" i="1"/>
  <c r="L53" i="1" s="1"/>
  <c r="I53" i="1"/>
  <c r="J53" i="1" s="1"/>
  <c r="Q53" i="1" s="1"/>
  <c r="R53" i="1" s="1"/>
  <c r="AC53" i="1" s="1"/>
  <c r="N54" i="1" s="1"/>
  <c r="W52" i="1"/>
  <c r="S51" i="8" l="1"/>
  <c r="T51" i="8" s="1"/>
  <c r="Q51" i="8"/>
  <c r="R51" i="8" s="1"/>
  <c r="I51" i="7"/>
  <c r="J51" i="7" s="1"/>
  <c r="K51" i="7"/>
  <c r="L51" i="7" s="1"/>
  <c r="AE52" i="6"/>
  <c r="P53" i="6" s="1"/>
  <c r="AD52" i="6"/>
  <c r="O53" i="6" s="1"/>
  <c r="V52" i="6"/>
  <c r="Q52" i="6"/>
  <c r="R52" i="6" s="1"/>
  <c r="AE51" i="5"/>
  <c r="P52" i="5" s="1"/>
  <c r="AD51" i="5"/>
  <c r="O52" i="5" s="1"/>
  <c r="V51" i="5"/>
  <c r="Q51" i="5"/>
  <c r="R51" i="5" s="1"/>
  <c r="AE52" i="4"/>
  <c r="P53" i="4" s="1"/>
  <c r="AD52" i="4"/>
  <c r="O53" i="4" s="1"/>
  <c r="V52" i="4"/>
  <c r="Q52" i="4"/>
  <c r="R52" i="4" s="1"/>
  <c r="AB53" i="1"/>
  <c r="M54" i="1" s="1"/>
  <c r="U53" i="1"/>
  <c r="S53" i="1"/>
  <c r="T53" i="1" s="1"/>
  <c r="Q51" i="7" l="1"/>
  <c r="R51" i="7" s="1"/>
  <c r="AB51" i="8"/>
  <c r="M52" i="8" s="1"/>
  <c r="X51" i="8"/>
  <c r="E52" i="8" s="1"/>
  <c r="AA51" i="8"/>
  <c r="H52" i="8" s="1"/>
  <c r="AC51" i="8"/>
  <c r="N52" i="8" s="1"/>
  <c r="U51" i="8"/>
  <c r="Z51" i="8"/>
  <c r="G52" i="8" s="1"/>
  <c r="Y51" i="8"/>
  <c r="F52" i="8" s="1"/>
  <c r="AE51" i="8"/>
  <c r="P52" i="8" s="1"/>
  <c r="AD51" i="8"/>
  <c r="O52" i="8" s="1"/>
  <c r="V51" i="8"/>
  <c r="AB51" i="7"/>
  <c r="M52" i="7" s="1"/>
  <c r="AC51" i="7"/>
  <c r="N52" i="7" s="1"/>
  <c r="U51" i="7"/>
  <c r="S51" i="7"/>
  <c r="T51" i="7" s="1"/>
  <c r="AA51" i="7" s="1"/>
  <c r="H52" i="7" s="1"/>
  <c r="AC52" i="6"/>
  <c r="N53" i="6" s="1"/>
  <c r="Y52" i="6"/>
  <c r="F53" i="6" s="1"/>
  <c r="U52" i="6"/>
  <c r="W52" i="6" s="1"/>
  <c r="V21" i="9" s="1"/>
  <c r="AA52" i="6"/>
  <c r="H53" i="6" s="1"/>
  <c r="Z52" i="6"/>
  <c r="G53" i="6" s="1"/>
  <c r="X52" i="6"/>
  <c r="E53" i="6" s="1"/>
  <c r="AB52" i="6"/>
  <c r="M53" i="6" s="1"/>
  <c r="AA51" i="5"/>
  <c r="H52" i="5" s="1"/>
  <c r="Z51" i="5"/>
  <c r="G52" i="5" s="1"/>
  <c r="AC51" i="5"/>
  <c r="N52" i="5" s="1"/>
  <c r="U51" i="5"/>
  <c r="W51" i="5" s="1"/>
  <c r="Y51" i="5"/>
  <c r="F52" i="5" s="1"/>
  <c r="AB51" i="5"/>
  <c r="M52" i="5" s="1"/>
  <c r="X51" i="5"/>
  <c r="E52" i="5" s="1"/>
  <c r="AC52" i="4"/>
  <c r="N53" i="4" s="1"/>
  <c r="Y52" i="4"/>
  <c r="F53" i="4" s="1"/>
  <c r="U52" i="4"/>
  <c r="W52" i="4" s="1"/>
  <c r="AB52" i="4"/>
  <c r="M53" i="4" s="1"/>
  <c r="X52" i="4"/>
  <c r="E53" i="4" s="1"/>
  <c r="AA52" i="4"/>
  <c r="H53" i="4" s="1"/>
  <c r="Z52" i="4"/>
  <c r="G53" i="4" s="1"/>
  <c r="Y53" i="1"/>
  <c r="F54" i="1" s="1"/>
  <c r="AD53" i="1"/>
  <c r="O54" i="1" s="1"/>
  <c r="AA53" i="1"/>
  <c r="H54" i="1" s="1"/>
  <c r="AE53" i="1"/>
  <c r="P54" i="1" s="1"/>
  <c r="V53" i="1"/>
  <c r="W53" i="1" s="1"/>
  <c r="Z53" i="1"/>
  <c r="G54" i="1" s="1"/>
  <c r="X53" i="1"/>
  <c r="E54" i="1" s="1"/>
  <c r="I54" i="1" s="1"/>
  <c r="J54" i="1" s="1"/>
  <c r="Y51" i="7" l="1"/>
  <c r="F52" i="7" s="1"/>
  <c r="K52" i="8"/>
  <c r="L52" i="8" s="1"/>
  <c r="I52" i="8"/>
  <c r="J52" i="8" s="1"/>
  <c r="S52" i="8" s="1"/>
  <c r="T52" i="8" s="1"/>
  <c r="W51" i="8"/>
  <c r="X20" i="9" s="1"/>
  <c r="AE51" i="7"/>
  <c r="P52" i="7" s="1"/>
  <c r="AD51" i="7"/>
  <c r="O52" i="7" s="1"/>
  <c r="V51" i="7"/>
  <c r="W51" i="7" s="1"/>
  <c r="W20" i="9" s="1"/>
  <c r="Z51" i="7"/>
  <c r="G52" i="7" s="1"/>
  <c r="X51" i="7"/>
  <c r="E52" i="7" s="1"/>
  <c r="K53" i="6"/>
  <c r="L53" i="6" s="1"/>
  <c r="I53" i="6"/>
  <c r="J53" i="6" s="1"/>
  <c r="S53" i="6" s="1"/>
  <c r="T53" i="6" s="1"/>
  <c r="K52" i="5"/>
  <c r="L52" i="5" s="1"/>
  <c r="I52" i="5"/>
  <c r="J52" i="5" s="1"/>
  <c r="S52" i="5" s="1"/>
  <c r="T52" i="5" s="1"/>
  <c r="K53" i="4"/>
  <c r="L53" i="4" s="1"/>
  <c r="I53" i="4"/>
  <c r="J53" i="4" s="1"/>
  <c r="S53" i="4" s="1"/>
  <c r="T53" i="4" s="1"/>
  <c r="K54" i="1"/>
  <c r="L54" i="1" s="1"/>
  <c r="S54" i="1" s="1"/>
  <c r="T54" i="1" s="1"/>
  <c r="AE52" i="8" l="1"/>
  <c r="P53" i="8" s="1"/>
  <c r="AD52" i="8"/>
  <c r="O53" i="8" s="1"/>
  <c r="V52" i="8"/>
  <c r="Q52" i="8"/>
  <c r="R52" i="8" s="1"/>
  <c r="I52" i="7"/>
  <c r="J52" i="7" s="1"/>
  <c r="K52" i="7"/>
  <c r="L52" i="7" s="1"/>
  <c r="Q53" i="6"/>
  <c r="R53" i="6" s="1"/>
  <c r="AD53" i="6"/>
  <c r="O54" i="6" s="1"/>
  <c r="V53" i="6"/>
  <c r="AE53" i="6"/>
  <c r="P54" i="6" s="1"/>
  <c r="AE52" i="5"/>
  <c r="P53" i="5" s="1"/>
  <c r="V52" i="5"/>
  <c r="AD52" i="5"/>
  <c r="O53" i="5" s="1"/>
  <c r="Q52" i="5"/>
  <c r="R52" i="5" s="1"/>
  <c r="AD53" i="4"/>
  <c r="O54" i="4" s="1"/>
  <c r="V53" i="4"/>
  <c r="AE53" i="4"/>
  <c r="P54" i="4" s="1"/>
  <c r="Q53" i="4"/>
  <c r="R53" i="4" s="1"/>
  <c r="Q54" i="1"/>
  <c r="R54" i="1" s="1"/>
  <c r="X54" i="1" s="1"/>
  <c r="E55" i="1" s="1"/>
  <c r="AD54" i="1"/>
  <c r="O55" i="1" s="1"/>
  <c r="V54" i="1"/>
  <c r="AE54" i="1"/>
  <c r="P55" i="1" s="1"/>
  <c r="Q52" i="7" l="1"/>
  <c r="R52" i="7" s="1"/>
  <c r="AC52" i="7" s="1"/>
  <c r="N53" i="7" s="1"/>
  <c r="AC52" i="8"/>
  <c r="N53" i="8" s="1"/>
  <c r="Y52" i="8"/>
  <c r="F53" i="8" s="1"/>
  <c r="U52" i="8"/>
  <c r="W52" i="8" s="1"/>
  <c r="X21" i="9" s="1"/>
  <c r="AB52" i="8"/>
  <c r="M53" i="8" s="1"/>
  <c r="X52" i="8"/>
  <c r="E53" i="8" s="1"/>
  <c r="AA52" i="8"/>
  <c r="H53" i="8" s="1"/>
  <c r="Z52" i="8"/>
  <c r="G53" i="8" s="1"/>
  <c r="S52" i="7"/>
  <c r="T52" i="7" s="1"/>
  <c r="X52" i="7" s="1"/>
  <c r="E53" i="7" s="1"/>
  <c r="AB52" i="7"/>
  <c r="M53" i="7" s="1"/>
  <c r="AA52" i="7"/>
  <c r="H53" i="7" s="1"/>
  <c r="Z53" i="6"/>
  <c r="G54" i="6" s="1"/>
  <c r="AB53" i="6"/>
  <c r="M54" i="6" s="1"/>
  <c r="X53" i="6"/>
  <c r="E54" i="6" s="1"/>
  <c r="AA53" i="6"/>
  <c r="H54" i="6" s="1"/>
  <c r="AC53" i="6"/>
  <c r="N54" i="6" s="1"/>
  <c r="U53" i="6"/>
  <c r="W53" i="6" s="1"/>
  <c r="V22" i="9" s="1"/>
  <c r="Y53" i="6"/>
  <c r="F54" i="6" s="1"/>
  <c r="AB52" i="5"/>
  <c r="M53" i="5" s="1"/>
  <c r="X52" i="5"/>
  <c r="E53" i="5" s="1"/>
  <c r="AA52" i="5"/>
  <c r="H53" i="5" s="1"/>
  <c r="Z52" i="5"/>
  <c r="G53" i="5" s="1"/>
  <c r="Y52" i="5"/>
  <c r="F53" i="5" s="1"/>
  <c r="AC52" i="5"/>
  <c r="N53" i="5" s="1"/>
  <c r="U52" i="5"/>
  <c r="W52" i="5" s="1"/>
  <c r="Z53" i="4"/>
  <c r="G54" i="4" s="1"/>
  <c r="AC53" i="4"/>
  <c r="N54" i="4" s="1"/>
  <c r="Y53" i="4"/>
  <c r="F54" i="4" s="1"/>
  <c r="U53" i="4"/>
  <c r="W53" i="4" s="1"/>
  <c r="AB53" i="4"/>
  <c r="M54" i="4" s="1"/>
  <c r="X53" i="4"/>
  <c r="E54" i="4" s="1"/>
  <c r="AA53" i="4"/>
  <c r="H54" i="4" s="1"/>
  <c r="Z54" i="1"/>
  <c r="G55" i="1" s="1"/>
  <c r="Y54" i="1"/>
  <c r="F55" i="1" s="1"/>
  <c r="I55" i="1" s="1"/>
  <c r="J55" i="1" s="1"/>
  <c r="AA54" i="1"/>
  <c r="H55" i="1" s="1"/>
  <c r="AB54" i="1"/>
  <c r="M55" i="1" s="1"/>
  <c r="AC54" i="1"/>
  <c r="N55" i="1" s="1"/>
  <c r="U54" i="1"/>
  <c r="W54" i="1" s="1"/>
  <c r="U52" i="7" l="1"/>
  <c r="K53" i="8"/>
  <c r="L53" i="8" s="1"/>
  <c r="I53" i="8"/>
  <c r="J53" i="8" s="1"/>
  <c r="S53" i="8" s="1"/>
  <c r="T53" i="8" s="1"/>
  <c r="Z52" i="7"/>
  <c r="G53" i="7" s="1"/>
  <c r="Y52" i="7"/>
  <c r="F53" i="7" s="1"/>
  <c r="I53" i="7" s="1"/>
  <c r="J53" i="7" s="1"/>
  <c r="AE52" i="7"/>
  <c r="P53" i="7" s="1"/>
  <c r="AD52" i="7"/>
  <c r="O53" i="7" s="1"/>
  <c r="V52" i="7"/>
  <c r="W52" i="7" s="1"/>
  <c r="W21" i="9" s="1"/>
  <c r="I54" i="6"/>
  <c r="J54" i="6" s="1"/>
  <c r="K54" i="6"/>
  <c r="L54" i="6" s="1"/>
  <c r="K53" i="5"/>
  <c r="L53" i="5" s="1"/>
  <c r="I53" i="5"/>
  <c r="J53" i="5" s="1"/>
  <c r="S53" i="5" s="1"/>
  <c r="T53" i="5" s="1"/>
  <c r="Q54" i="4"/>
  <c r="R54" i="4" s="1"/>
  <c r="I54" i="4"/>
  <c r="J54" i="4" s="1"/>
  <c r="S54" i="4" s="1"/>
  <c r="T54" i="4" s="1"/>
  <c r="K54" i="4"/>
  <c r="L54" i="4" s="1"/>
  <c r="K55" i="1"/>
  <c r="L55" i="1" s="1"/>
  <c r="S55" i="1" s="1"/>
  <c r="T55" i="1" s="1"/>
  <c r="V55" i="1" s="1"/>
  <c r="AD53" i="8" l="1"/>
  <c r="O54" i="8" s="1"/>
  <c r="V53" i="8"/>
  <c r="AE53" i="8"/>
  <c r="P54" i="8" s="1"/>
  <c r="Q53" i="8"/>
  <c r="R53" i="8" s="1"/>
  <c r="K53" i="7"/>
  <c r="L53" i="7" s="1"/>
  <c r="Q53" i="7" s="1"/>
  <c r="R53" i="7" s="1"/>
  <c r="S54" i="6"/>
  <c r="T54" i="6" s="1"/>
  <c r="Q54" i="6"/>
  <c r="R54" i="6" s="1"/>
  <c r="Q53" i="5"/>
  <c r="R53" i="5" s="1"/>
  <c r="AE53" i="5"/>
  <c r="P54" i="5" s="1"/>
  <c r="AD53" i="5"/>
  <c r="O54" i="5" s="1"/>
  <c r="V53" i="5"/>
  <c r="AE54" i="4"/>
  <c r="P55" i="4" s="1"/>
  <c r="AD54" i="4"/>
  <c r="O55" i="4" s="1"/>
  <c r="V54" i="4"/>
  <c r="AA54" i="4"/>
  <c r="H55" i="4" s="1"/>
  <c r="Z54" i="4"/>
  <c r="G55" i="4" s="1"/>
  <c r="AC54" i="4"/>
  <c r="N55" i="4" s="1"/>
  <c r="Y54" i="4"/>
  <c r="F55" i="4" s="1"/>
  <c r="U54" i="4"/>
  <c r="W54" i="4" s="1"/>
  <c r="AB54" i="4"/>
  <c r="M55" i="4" s="1"/>
  <c r="X54" i="4"/>
  <c r="E55" i="4" s="1"/>
  <c r="Q55" i="1"/>
  <c r="R55" i="1" s="1"/>
  <c r="AC55" i="1" s="1"/>
  <c r="N56" i="1" s="1"/>
  <c r="AE55" i="1"/>
  <c r="P56" i="1" s="1"/>
  <c r="AD55" i="1"/>
  <c r="O56" i="1" s="1"/>
  <c r="Z53" i="8" l="1"/>
  <c r="G54" i="8" s="1"/>
  <c r="AC53" i="8"/>
  <c r="N54" i="8" s="1"/>
  <c r="Y53" i="8"/>
  <c r="F54" i="8" s="1"/>
  <c r="U53" i="8"/>
  <c r="W53" i="8" s="1"/>
  <c r="X22" i="9" s="1"/>
  <c r="X53" i="8"/>
  <c r="E54" i="8" s="1"/>
  <c r="AB53" i="8"/>
  <c r="M54" i="8" s="1"/>
  <c r="AA53" i="8"/>
  <c r="H54" i="8" s="1"/>
  <c r="AC53" i="7"/>
  <c r="N54" i="7" s="1"/>
  <c r="U53" i="7"/>
  <c r="AB53" i="7"/>
  <c r="M54" i="7" s="1"/>
  <c r="S53" i="7"/>
  <c r="T53" i="7" s="1"/>
  <c r="Y53" i="7" s="1"/>
  <c r="F54" i="7" s="1"/>
  <c r="AE54" i="6"/>
  <c r="P55" i="6" s="1"/>
  <c r="V54" i="6"/>
  <c r="AD54" i="6"/>
  <c r="O55" i="6" s="1"/>
  <c r="AA54" i="6"/>
  <c r="H55" i="6" s="1"/>
  <c r="AC54" i="6"/>
  <c r="N55" i="6" s="1"/>
  <c r="Y54" i="6"/>
  <c r="F55" i="6" s="1"/>
  <c r="U54" i="6"/>
  <c r="W54" i="6" s="1"/>
  <c r="V23" i="9" s="1"/>
  <c r="X54" i="6"/>
  <c r="E55" i="6" s="1"/>
  <c r="AB54" i="6"/>
  <c r="M55" i="6" s="1"/>
  <c r="Z54" i="6"/>
  <c r="G55" i="6" s="1"/>
  <c r="AC53" i="5"/>
  <c r="N54" i="5" s="1"/>
  <c r="Y53" i="5"/>
  <c r="F54" i="5" s="1"/>
  <c r="U53" i="5"/>
  <c r="W53" i="5" s="1"/>
  <c r="AB53" i="5"/>
  <c r="M54" i="5" s="1"/>
  <c r="X53" i="5"/>
  <c r="E54" i="5" s="1"/>
  <c r="AA53" i="5"/>
  <c r="H54" i="5" s="1"/>
  <c r="Z53" i="5"/>
  <c r="G54" i="5" s="1"/>
  <c r="K55" i="4"/>
  <c r="L55" i="4" s="1"/>
  <c r="I55" i="4"/>
  <c r="J55" i="4" s="1"/>
  <c r="Q55" i="4" s="1"/>
  <c r="R55" i="4" s="1"/>
  <c r="Z55" i="1"/>
  <c r="G56" i="1" s="1"/>
  <c r="AA55" i="1"/>
  <c r="H56" i="1" s="1"/>
  <c r="AB55" i="1"/>
  <c r="M56" i="1" s="1"/>
  <c r="Y55" i="1"/>
  <c r="F56" i="1" s="1"/>
  <c r="X55" i="1"/>
  <c r="E56" i="1" s="1"/>
  <c r="U55" i="1"/>
  <c r="W55" i="1" s="1"/>
  <c r="K54" i="8" l="1"/>
  <c r="L54" i="8" s="1"/>
  <c r="I54" i="8"/>
  <c r="J54" i="8" s="1"/>
  <c r="S54" i="8" s="1"/>
  <c r="T54" i="8" s="1"/>
  <c r="AA53" i="7"/>
  <c r="H54" i="7" s="1"/>
  <c r="AD53" i="7"/>
  <c r="O54" i="7" s="1"/>
  <c r="V53" i="7"/>
  <c r="W53" i="7" s="1"/>
  <c r="W22" i="9" s="1"/>
  <c r="AE53" i="7"/>
  <c r="P54" i="7" s="1"/>
  <c r="X53" i="7"/>
  <c r="E54" i="7" s="1"/>
  <c r="Z53" i="7"/>
  <c r="G54" i="7" s="1"/>
  <c r="K55" i="6"/>
  <c r="L55" i="6" s="1"/>
  <c r="I55" i="6"/>
  <c r="J55" i="6" s="1"/>
  <c r="Q55" i="6" s="1"/>
  <c r="R55" i="6" s="1"/>
  <c r="K54" i="5"/>
  <c r="L54" i="5" s="1"/>
  <c r="I54" i="5"/>
  <c r="J54" i="5" s="1"/>
  <c r="AB55" i="4"/>
  <c r="M56" i="4" s="1"/>
  <c r="AC55" i="4"/>
  <c r="N56" i="4" s="1"/>
  <c r="U55" i="4"/>
  <c r="S55" i="4"/>
  <c r="T55" i="4" s="1"/>
  <c r="I56" i="1"/>
  <c r="J56" i="1" s="1"/>
  <c r="K56" i="1"/>
  <c r="L56" i="1" s="1"/>
  <c r="Q56" i="1" s="1"/>
  <c r="R56" i="1" s="1"/>
  <c r="AE54" i="8" l="1"/>
  <c r="P55" i="8" s="1"/>
  <c r="AD54" i="8"/>
  <c r="O55" i="8" s="1"/>
  <c r="V54" i="8"/>
  <c r="Q54" i="8"/>
  <c r="R54" i="8" s="1"/>
  <c r="I54" i="7"/>
  <c r="J54" i="7" s="1"/>
  <c r="K54" i="7"/>
  <c r="L54" i="7" s="1"/>
  <c r="AB55" i="6"/>
  <c r="M56" i="6" s="1"/>
  <c r="AC55" i="6"/>
  <c r="N56" i="6" s="1"/>
  <c r="U55" i="6"/>
  <c r="S55" i="6"/>
  <c r="T55" i="6" s="1"/>
  <c r="X55" i="6" s="1"/>
  <c r="E56" i="6" s="1"/>
  <c r="S54" i="5"/>
  <c r="T54" i="5" s="1"/>
  <c r="Q54" i="5"/>
  <c r="R54" i="5" s="1"/>
  <c r="AE55" i="4"/>
  <c r="P56" i="4" s="1"/>
  <c r="AD55" i="4"/>
  <c r="O56" i="4" s="1"/>
  <c r="V55" i="4"/>
  <c r="W55" i="4" s="1"/>
  <c r="Z55" i="4"/>
  <c r="G56" i="4" s="1"/>
  <c r="AA55" i="4"/>
  <c r="H56" i="4" s="1"/>
  <c r="X55" i="4"/>
  <c r="E56" i="4" s="1"/>
  <c r="Y55" i="4"/>
  <c r="F56" i="4" s="1"/>
  <c r="AB56" i="1"/>
  <c r="M57" i="1" s="1"/>
  <c r="AC56" i="1"/>
  <c r="N57" i="1" s="1"/>
  <c r="U56" i="1"/>
  <c r="S56" i="1"/>
  <c r="T56" i="1" s="1"/>
  <c r="Z56" i="1" s="1"/>
  <c r="G57" i="1" s="1"/>
  <c r="AA54" i="8" l="1"/>
  <c r="H55" i="8" s="1"/>
  <c r="Z54" i="8"/>
  <c r="G55" i="8" s="1"/>
  <c r="AC54" i="8"/>
  <c r="N55" i="8" s="1"/>
  <c r="U54" i="8"/>
  <c r="W54" i="8" s="1"/>
  <c r="X23" i="9" s="1"/>
  <c r="AB54" i="8"/>
  <c r="M55" i="8" s="1"/>
  <c r="Y54" i="8"/>
  <c r="F55" i="8" s="1"/>
  <c r="X54" i="8"/>
  <c r="E55" i="8" s="1"/>
  <c r="Q54" i="7"/>
  <c r="R54" i="7" s="1"/>
  <c r="S54" i="7"/>
  <c r="T54" i="7" s="1"/>
  <c r="AA55" i="6"/>
  <c r="H56" i="6" s="1"/>
  <c r="Z55" i="6"/>
  <c r="G56" i="6" s="1"/>
  <c r="Y55" i="6"/>
  <c r="F56" i="6" s="1"/>
  <c r="AD55" i="6"/>
  <c r="O56" i="6" s="1"/>
  <c r="V55" i="6"/>
  <c r="W55" i="6" s="1"/>
  <c r="V24" i="9" s="1"/>
  <c r="AE55" i="6"/>
  <c r="P56" i="6" s="1"/>
  <c r="AD54" i="5"/>
  <c r="O55" i="5" s="1"/>
  <c r="V54" i="5"/>
  <c r="AE54" i="5"/>
  <c r="P55" i="5" s="1"/>
  <c r="Z54" i="5"/>
  <c r="G55" i="5" s="1"/>
  <c r="AC54" i="5"/>
  <c r="N55" i="5" s="1"/>
  <c r="Y54" i="5"/>
  <c r="F55" i="5" s="1"/>
  <c r="U54" i="5"/>
  <c r="W54" i="5" s="1"/>
  <c r="AB54" i="5"/>
  <c r="M55" i="5" s="1"/>
  <c r="AA54" i="5"/>
  <c r="H55" i="5" s="1"/>
  <c r="X54" i="5"/>
  <c r="E55" i="5" s="1"/>
  <c r="K56" i="4"/>
  <c r="L56" i="4" s="1"/>
  <c r="I56" i="4"/>
  <c r="J56" i="4" s="1"/>
  <c r="Q56" i="4" s="1"/>
  <c r="R56" i="4" s="1"/>
  <c r="Y56" i="1"/>
  <c r="F57" i="1" s="1"/>
  <c r="AA56" i="1"/>
  <c r="H57" i="1" s="1"/>
  <c r="K57" i="1" s="1"/>
  <c r="L57" i="1" s="1"/>
  <c r="V56" i="1"/>
  <c r="W56" i="1" s="1"/>
  <c r="X56" i="1"/>
  <c r="E57" i="1" s="1"/>
  <c r="AD56" i="1"/>
  <c r="O57" i="1" s="1"/>
  <c r="AE56" i="1"/>
  <c r="P57" i="1" s="1"/>
  <c r="I57" i="1" l="1"/>
  <c r="J57" i="1" s="1"/>
  <c r="I55" i="8"/>
  <c r="J55" i="8" s="1"/>
  <c r="S55" i="8" s="1"/>
  <c r="T55" i="8" s="1"/>
  <c r="K55" i="8"/>
  <c r="L55" i="8" s="1"/>
  <c r="Q55" i="8"/>
  <c r="R55" i="8" s="1"/>
  <c r="AA54" i="7"/>
  <c r="H55" i="7" s="1"/>
  <c r="Z54" i="7"/>
  <c r="G55" i="7" s="1"/>
  <c r="AC54" i="7"/>
  <c r="N55" i="7" s="1"/>
  <c r="Y54" i="7"/>
  <c r="F55" i="7" s="1"/>
  <c r="U54" i="7"/>
  <c r="X54" i="7"/>
  <c r="E55" i="7" s="1"/>
  <c r="AB54" i="7"/>
  <c r="M55" i="7" s="1"/>
  <c r="AE54" i="7"/>
  <c r="P55" i="7" s="1"/>
  <c r="AD54" i="7"/>
  <c r="O55" i="7" s="1"/>
  <c r="V54" i="7"/>
  <c r="K56" i="6"/>
  <c r="L56" i="6" s="1"/>
  <c r="S56" i="6"/>
  <c r="T56" i="6" s="1"/>
  <c r="I56" i="6"/>
  <c r="J56" i="6" s="1"/>
  <c r="K55" i="5"/>
  <c r="L55" i="5" s="1"/>
  <c r="I55" i="5"/>
  <c r="J55" i="5" s="1"/>
  <c r="Q55" i="5" s="1"/>
  <c r="R55" i="5" s="1"/>
  <c r="AC56" i="4"/>
  <c r="N57" i="4" s="1"/>
  <c r="U56" i="4"/>
  <c r="AB56" i="4"/>
  <c r="M57" i="4" s="1"/>
  <c r="S56" i="4"/>
  <c r="T56" i="4" s="1"/>
  <c r="Z56" i="4" s="1"/>
  <c r="G57" i="4" s="1"/>
  <c r="Q57" i="1"/>
  <c r="R57" i="1" s="1"/>
  <c r="U57" i="1" s="1"/>
  <c r="S57" i="1"/>
  <c r="T57" i="1" s="1"/>
  <c r="Q56" i="6" l="1"/>
  <c r="R56" i="6" s="1"/>
  <c r="AC55" i="8"/>
  <c r="N56" i="8" s="1"/>
  <c r="Y55" i="8"/>
  <c r="F56" i="8" s="1"/>
  <c r="AB55" i="8"/>
  <c r="M56" i="8" s="1"/>
  <c r="X55" i="8"/>
  <c r="E56" i="8" s="1"/>
  <c r="AA55" i="8"/>
  <c r="H56" i="8" s="1"/>
  <c r="Z55" i="8"/>
  <c r="G56" i="8" s="1"/>
  <c r="U55" i="8"/>
  <c r="AE55" i="8"/>
  <c r="P56" i="8" s="1"/>
  <c r="AD55" i="8"/>
  <c r="O56" i="8" s="1"/>
  <c r="V55" i="8"/>
  <c r="I55" i="7"/>
  <c r="J55" i="7" s="1"/>
  <c r="S55" i="7" s="1"/>
  <c r="T55" i="7" s="1"/>
  <c r="K55" i="7"/>
  <c r="L55" i="7" s="1"/>
  <c r="W54" i="7"/>
  <c r="W23" i="9" s="1"/>
  <c r="AC56" i="6"/>
  <c r="N57" i="6" s="1"/>
  <c r="Y56" i="6"/>
  <c r="F57" i="6" s="1"/>
  <c r="U56" i="6"/>
  <c r="AB56" i="6"/>
  <c r="M57" i="6" s="1"/>
  <c r="X56" i="6"/>
  <c r="E57" i="6" s="1"/>
  <c r="AA56" i="6"/>
  <c r="H57" i="6" s="1"/>
  <c r="Z56" i="6"/>
  <c r="G57" i="6" s="1"/>
  <c r="AE56" i="6"/>
  <c r="P57" i="6" s="1"/>
  <c r="AD56" i="6"/>
  <c r="O57" i="6" s="1"/>
  <c r="V56" i="6"/>
  <c r="AC55" i="5"/>
  <c r="N56" i="5" s="1"/>
  <c r="U55" i="5"/>
  <c r="AB55" i="5"/>
  <c r="M56" i="5" s="1"/>
  <c r="S55" i="5"/>
  <c r="T55" i="5" s="1"/>
  <c r="AE56" i="4"/>
  <c r="P57" i="4" s="1"/>
  <c r="AD56" i="4"/>
  <c r="O57" i="4" s="1"/>
  <c r="V56" i="4"/>
  <c r="W56" i="4" s="1"/>
  <c r="AA56" i="4"/>
  <c r="H57" i="4" s="1"/>
  <c r="Y56" i="4"/>
  <c r="F57" i="4" s="1"/>
  <c r="X56" i="4"/>
  <c r="E57" i="4" s="1"/>
  <c r="AC57" i="1"/>
  <c r="N58" i="1" s="1"/>
  <c r="AB57" i="1"/>
  <c r="M58" i="1" s="1"/>
  <c r="AE57" i="1"/>
  <c r="P58" i="1" s="1"/>
  <c r="AD57" i="1"/>
  <c r="O58" i="1" s="1"/>
  <c r="V57" i="1"/>
  <c r="Y57" i="1"/>
  <c r="F58" i="1" s="1"/>
  <c r="Z57" i="1"/>
  <c r="G58" i="1" s="1"/>
  <c r="X57" i="1"/>
  <c r="E58" i="1" s="1"/>
  <c r="W57" i="1"/>
  <c r="AA57" i="1"/>
  <c r="H58" i="1" s="1"/>
  <c r="I56" i="8" l="1"/>
  <c r="J56" i="8" s="1"/>
  <c r="W55" i="8"/>
  <c r="X24" i="9" s="1"/>
  <c r="K56" i="8"/>
  <c r="L56" i="8" s="1"/>
  <c r="S56" i="8" s="1"/>
  <c r="T56" i="8" s="1"/>
  <c r="AE55" i="7"/>
  <c r="P56" i="7" s="1"/>
  <c r="AD55" i="7"/>
  <c r="O56" i="7" s="1"/>
  <c r="V55" i="7"/>
  <c r="Q55" i="7"/>
  <c r="R55" i="7" s="1"/>
  <c r="I57" i="6"/>
  <c r="J57" i="6" s="1"/>
  <c r="Q57" i="6" s="1"/>
  <c r="R57" i="6" s="1"/>
  <c r="K57" i="6"/>
  <c r="L57" i="6" s="1"/>
  <c r="W56" i="6"/>
  <c r="V25" i="9" s="1"/>
  <c r="AE55" i="5"/>
  <c r="P56" i="5" s="1"/>
  <c r="AD55" i="5"/>
  <c r="O56" i="5" s="1"/>
  <c r="V55" i="5"/>
  <c r="Y55" i="5"/>
  <c r="F56" i="5" s="1"/>
  <c r="X55" i="5"/>
  <c r="E56" i="5" s="1"/>
  <c r="W55" i="5"/>
  <c r="Z55" i="5"/>
  <c r="G56" i="5" s="1"/>
  <c r="AA55" i="5"/>
  <c r="H56" i="5" s="1"/>
  <c r="I57" i="4"/>
  <c r="J57" i="4" s="1"/>
  <c r="K57" i="4"/>
  <c r="L57" i="4" s="1"/>
  <c r="I58" i="1"/>
  <c r="J58" i="1" s="1"/>
  <c r="K58" i="1"/>
  <c r="L58" i="1" s="1"/>
  <c r="Q57" i="4" l="1"/>
  <c r="R57" i="4" s="1"/>
  <c r="AD56" i="8"/>
  <c r="O57" i="8" s="1"/>
  <c r="V56" i="8"/>
  <c r="AE56" i="8"/>
  <c r="P57" i="8" s="1"/>
  <c r="Q56" i="8"/>
  <c r="R56" i="8" s="1"/>
  <c r="AB55" i="7"/>
  <c r="M56" i="7" s="1"/>
  <c r="X55" i="7"/>
  <c r="E56" i="7" s="1"/>
  <c r="AA55" i="7"/>
  <c r="H56" i="7" s="1"/>
  <c r="Z55" i="7"/>
  <c r="G56" i="7" s="1"/>
  <c r="AC55" i="7"/>
  <c r="N56" i="7" s="1"/>
  <c r="Y55" i="7"/>
  <c r="F56" i="7" s="1"/>
  <c r="U55" i="7"/>
  <c r="W55" i="7" s="1"/>
  <c r="W24" i="9" s="1"/>
  <c r="AC57" i="6"/>
  <c r="N58" i="6" s="1"/>
  <c r="U57" i="6"/>
  <c r="AB57" i="6"/>
  <c r="M58" i="6" s="1"/>
  <c r="X57" i="6"/>
  <c r="E58" i="6" s="1"/>
  <c r="S57" i="6"/>
  <c r="T57" i="6" s="1"/>
  <c r="AA57" i="6" s="1"/>
  <c r="H58" i="6" s="1"/>
  <c r="I56" i="5"/>
  <c r="J56" i="5" s="1"/>
  <c r="K56" i="5"/>
  <c r="L56" i="5" s="1"/>
  <c r="AB57" i="4"/>
  <c r="M58" i="4" s="1"/>
  <c r="AC57" i="4"/>
  <c r="N58" i="4" s="1"/>
  <c r="U57" i="4"/>
  <c r="S57" i="4"/>
  <c r="T57" i="4" s="1"/>
  <c r="AA57" i="4" s="1"/>
  <c r="H58" i="4" s="1"/>
  <c r="Q58" i="1"/>
  <c r="R58" i="1" s="1"/>
  <c r="U58" i="1" s="1"/>
  <c r="S58" i="1"/>
  <c r="T58" i="1" s="1"/>
  <c r="AA58" i="1" l="1"/>
  <c r="H59" i="1" s="1"/>
  <c r="Z56" i="8"/>
  <c r="G57" i="8" s="1"/>
  <c r="AC56" i="8"/>
  <c r="N57" i="8" s="1"/>
  <c r="Y56" i="8"/>
  <c r="F57" i="8" s="1"/>
  <c r="U56" i="8"/>
  <c r="W56" i="8" s="1"/>
  <c r="X25" i="9" s="1"/>
  <c r="AB56" i="8"/>
  <c r="M57" i="8" s="1"/>
  <c r="X56" i="8"/>
  <c r="E57" i="8" s="1"/>
  <c r="AA56" i="8"/>
  <c r="H57" i="8" s="1"/>
  <c r="K56" i="7"/>
  <c r="L56" i="7" s="1"/>
  <c r="I56" i="7"/>
  <c r="J56" i="7" s="1"/>
  <c r="S56" i="7" s="1"/>
  <c r="T56" i="7" s="1"/>
  <c r="AD57" i="6"/>
  <c r="O58" i="6" s="1"/>
  <c r="V57" i="6"/>
  <c r="W57" i="6" s="1"/>
  <c r="V26" i="9" s="1"/>
  <c r="AE57" i="6"/>
  <c r="P58" i="6" s="1"/>
  <c r="Y57" i="6"/>
  <c r="F58" i="6" s="1"/>
  <c r="I58" i="6"/>
  <c r="J58" i="6" s="1"/>
  <c r="Z57" i="6"/>
  <c r="G58" i="6" s="1"/>
  <c r="Q56" i="5"/>
  <c r="R56" i="5" s="1"/>
  <c r="S56" i="5"/>
  <c r="T56" i="5" s="1"/>
  <c r="AE57" i="4"/>
  <c r="P58" i="4" s="1"/>
  <c r="AD57" i="4"/>
  <c r="O58" i="4" s="1"/>
  <c r="V57" i="4"/>
  <c r="W57" i="4" s="1"/>
  <c r="Y57" i="4"/>
  <c r="F58" i="4" s="1"/>
  <c r="X57" i="4"/>
  <c r="E58" i="4" s="1"/>
  <c r="Z57" i="4"/>
  <c r="G58" i="4" s="1"/>
  <c r="AB58" i="1"/>
  <c r="M59" i="1" s="1"/>
  <c r="AC58" i="1"/>
  <c r="N59" i="1" s="1"/>
  <c r="X58" i="1"/>
  <c r="E59" i="1" s="1"/>
  <c r="Z58" i="1"/>
  <c r="G59" i="1" s="1"/>
  <c r="K59" i="1" s="1"/>
  <c r="L59" i="1" s="1"/>
  <c r="AD58" i="1"/>
  <c r="O59" i="1" s="1"/>
  <c r="V58" i="1"/>
  <c r="W58" i="1" s="1"/>
  <c r="AE58" i="1"/>
  <c r="P59" i="1" s="1"/>
  <c r="Y58" i="1"/>
  <c r="F59" i="1" s="1"/>
  <c r="I59" i="1" s="1"/>
  <c r="J59" i="1" s="1"/>
  <c r="K57" i="8" l="1"/>
  <c r="L57" i="8" s="1"/>
  <c r="I57" i="8"/>
  <c r="J57" i="8" s="1"/>
  <c r="S57" i="8" s="1"/>
  <c r="T57" i="8" s="1"/>
  <c r="Q56" i="7"/>
  <c r="R56" i="7" s="1"/>
  <c r="AE56" i="7"/>
  <c r="P57" i="7" s="1"/>
  <c r="V56" i="7"/>
  <c r="AD56" i="7"/>
  <c r="O57" i="7" s="1"/>
  <c r="K58" i="6"/>
  <c r="L58" i="6" s="1"/>
  <c r="S58" i="6" s="1"/>
  <c r="T58" i="6" s="1"/>
  <c r="AE56" i="5"/>
  <c r="P57" i="5" s="1"/>
  <c r="AD56" i="5"/>
  <c r="O57" i="5" s="1"/>
  <c r="V56" i="5"/>
  <c r="AB56" i="5"/>
  <c r="M57" i="5" s="1"/>
  <c r="X56" i="5"/>
  <c r="E57" i="5" s="1"/>
  <c r="AA56" i="5"/>
  <c r="H57" i="5" s="1"/>
  <c r="Z56" i="5"/>
  <c r="G57" i="5" s="1"/>
  <c r="AC56" i="5"/>
  <c r="N57" i="5" s="1"/>
  <c r="U56" i="5"/>
  <c r="W56" i="5" s="1"/>
  <c r="Y56" i="5"/>
  <c r="F57" i="5" s="1"/>
  <c r="K58" i="4"/>
  <c r="L58" i="4" s="1"/>
  <c r="I58" i="4"/>
  <c r="J58" i="4" s="1"/>
  <c r="Q59" i="1"/>
  <c r="R59" i="1" s="1"/>
  <c r="U59" i="1" s="1"/>
  <c r="S59" i="1"/>
  <c r="T59" i="1" s="1"/>
  <c r="Y59" i="1" s="1"/>
  <c r="F60" i="1" s="1"/>
  <c r="Q58" i="6" l="1"/>
  <c r="R58" i="6" s="1"/>
  <c r="AA58" i="6" s="1"/>
  <c r="H59" i="6" s="1"/>
  <c r="Q58" i="4"/>
  <c r="R58" i="4" s="1"/>
  <c r="U58" i="4" s="1"/>
  <c r="Q57" i="8"/>
  <c r="R57" i="8" s="1"/>
  <c r="AE57" i="8"/>
  <c r="P58" i="8" s="1"/>
  <c r="AD57" i="8"/>
  <c r="O58" i="8" s="1"/>
  <c r="V57" i="8"/>
  <c r="AC56" i="7"/>
  <c r="N57" i="7" s="1"/>
  <c r="Y56" i="7"/>
  <c r="F57" i="7" s="1"/>
  <c r="U56" i="7"/>
  <c r="W56" i="7" s="1"/>
  <c r="W25" i="9" s="1"/>
  <c r="AB56" i="7"/>
  <c r="M57" i="7" s="1"/>
  <c r="X56" i="7"/>
  <c r="E57" i="7" s="1"/>
  <c r="AA56" i="7"/>
  <c r="H57" i="7" s="1"/>
  <c r="Z56" i="7"/>
  <c r="G57" i="7" s="1"/>
  <c r="Z58" i="6"/>
  <c r="G59" i="6" s="1"/>
  <c r="AC58" i="6"/>
  <c r="N59" i="6" s="1"/>
  <c r="Y58" i="6"/>
  <c r="F59" i="6" s="1"/>
  <c r="U58" i="6"/>
  <c r="AB58" i="6"/>
  <c r="M59" i="6" s="1"/>
  <c r="X58" i="6"/>
  <c r="E59" i="6" s="1"/>
  <c r="AE58" i="6"/>
  <c r="P59" i="6" s="1"/>
  <c r="AD58" i="6"/>
  <c r="O59" i="6" s="1"/>
  <c r="V58" i="6"/>
  <c r="I57" i="5"/>
  <c r="J57" i="5" s="1"/>
  <c r="Q57" i="5" s="1"/>
  <c r="R57" i="5" s="1"/>
  <c r="K57" i="5"/>
  <c r="L57" i="5" s="1"/>
  <c r="AC58" i="4"/>
  <c r="N59" i="4" s="1"/>
  <c r="AB58" i="4"/>
  <c r="M59" i="4" s="1"/>
  <c r="S58" i="4"/>
  <c r="T58" i="4" s="1"/>
  <c r="Z58" i="4" s="1"/>
  <c r="G59" i="4" s="1"/>
  <c r="AB59" i="1"/>
  <c r="M60" i="1" s="1"/>
  <c r="AC59" i="1"/>
  <c r="N60" i="1" s="1"/>
  <c r="AA59" i="1"/>
  <c r="H60" i="1" s="1"/>
  <c r="V59" i="1"/>
  <c r="W59" i="1" s="1"/>
  <c r="AE59" i="1"/>
  <c r="P60" i="1" s="1"/>
  <c r="AD59" i="1"/>
  <c r="O60" i="1" s="1"/>
  <c r="X59" i="1"/>
  <c r="E60" i="1" s="1"/>
  <c r="I60" i="1" s="1"/>
  <c r="J60" i="1" s="1"/>
  <c r="Z59" i="1"/>
  <c r="G60" i="1" s="1"/>
  <c r="K60" i="1" s="1"/>
  <c r="L60" i="1" s="1"/>
  <c r="W58" i="6" l="1"/>
  <c r="V27" i="9" s="1"/>
  <c r="AA57" i="8"/>
  <c r="H58" i="8" s="1"/>
  <c r="Z57" i="8"/>
  <c r="G58" i="8" s="1"/>
  <c r="AC57" i="8"/>
  <c r="N58" i="8" s="1"/>
  <c r="Y57" i="8"/>
  <c r="F58" i="8" s="1"/>
  <c r="U57" i="8"/>
  <c r="W57" i="8" s="1"/>
  <c r="X26" i="9" s="1"/>
  <c r="X57" i="8"/>
  <c r="E58" i="8" s="1"/>
  <c r="AB57" i="8"/>
  <c r="M58" i="8" s="1"/>
  <c r="I57" i="7"/>
  <c r="J57" i="7" s="1"/>
  <c r="K57" i="7"/>
  <c r="L57" i="7" s="1"/>
  <c r="I59" i="6"/>
  <c r="J59" i="6" s="1"/>
  <c r="K59" i="6"/>
  <c r="L59" i="6" s="1"/>
  <c r="AB57" i="5"/>
  <c r="M58" i="5" s="1"/>
  <c r="U57" i="5"/>
  <c r="AC57" i="5"/>
  <c r="N58" i="5" s="1"/>
  <c r="S57" i="5"/>
  <c r="T57" i="5" s="1"/>
  <c r="X58" i="4"/>
  <c r="E59" i="4" s="1"/>
  <c r="AE58" i="4"/>
  <c r="P59" i="4" s="1"/>
  <c r="V58" i="4"/>
  <c r="W58" i="4" s="1"/>
  <c r="AD58" i="4"/>
  <c r="O59" i="4" s="1"/>
  <c r="AA58" i="4"/>
  <c r="H59" i="4" s="1"/>
  <c r="Y58" i="4"/>
  <c r="F59" i="4" s="1"/>
  <c r="Q60" i="1"/>
  <c r="R60" i="1" s="1"/>
  <c r="AC60" i="1" s="1"/>
  <c r="N61" i="1" s="1"/>
  <c r="S60" i="1"/>
  <c r="T60" i="1" s="1"/>
  <c r="V60" i="1" s="1"/>
  <c r="S57" i="7" l="1"/>
  <c r="T57" i="7" s="1"/>
  <c r="AD57" i="7" s="1"/>
  <c r="O58" i="7" s="1"/>
  <c r="S59" i="6"/>
  <c r="T59" i="6" s="1"/>
  <c r="V59" i="6" s="1"/>
  <c r="I58" i="8"/>
  <c r="J58" i="8" s="1"/>
  <c r="K58" i="8"/>
  <c r="L58" i="8" s="1"/>
  <c r="Q57" i="7"/>
  <c r="R57" i="7" s="1"/>
  <c r="Q59" i="6"/>
  <c r="R59" i="6" s="1"/>
  <c r="V57" i="5"/>
  <c r="AE57" i="5"/>
  <c r="P58" i="5" s="1"/>
  <c r="AD57" i="5"/>
  <c r="O58" i="5" s="1"/>
  <c r="Z57" i="5"/>
  <c r="G58" i="5" s="1"/>
  <c r="AA57" i="5"/>
  <c r="H58" i="5" s="1"/>
  <c r="Y57" i="5"/>
  <c r="F58" i="5" s="1"/>
  <c r="X57" i="5"/>
  <c r="E58" i="5" s="1"/>
  <c r="W57" i="5"/>
  <c r="I59" i="4"/>
  <c r="J59" i="4" s="1"/>
  <c r="K59" i="4"/>
  <c r="L59" i="4" s="1"/>
  <c r="X60" i="1"/>
  <c r="E61" i="1" s="1"/>
  <c r="Z60" i="1"/>
  <c r="G61" i="1" s="1"/>
  <c r="AE60" i="1"/>
  <c r="P61" i="1" s="1"/>
  <c r="U60" i="1"/>
  <c r="W60" i="1" s="1"/>
  <c r="AD60" i="1"/>
  <c r="O61" i="1" s="1"/>
  <c r="AB60" i="1"/>
  <c r="M61" i="1" s="1"/>
  <c r="AA60" i="1"/>
  <c r="H61" i="1" s="1"/>
  <c r="K61" i="1" s="1"/>
  <c r="L61" i="1" s="1"/>
  <c r="Y60" i="1"/>
  <c r="F61" i="1" s="1"/>
  <c r="I61" i="1" s="1"/>
  <c r="J61" i="1" s="1"/>
  <c r="Q58" i="8" l="1"/>
  <c r="R58" i="8" s="1"/>
  <c r="AE57" i="7"/>
  <c r="P58" i="7" s="1"/>
  <c r="V57" i="7"/>
  <c r="AD59" i="6"/>
  <c r="O60" i="6" s="1"/>
  <c r="AE59" i="6"/>
  <c r="P60" i="6" s="1"/>
  <c r="S59" i="4"/>
  <c r="T59" i="4" s="1"/>
  <c r="AB58" i="8"/>
  <c r="M59" i="8" s="1"/>
  <c r="AC58" i="8"/>
  <c r="N59" i="8" s="1"/>
  <c r="U58" i="8"/>
  <c r="S58" i="8"/>
  <c r="T58" i="8" s="1"/>
  <c r="Z57" i="7"/>
  <c r="G58" i="7" s="1"/>
  <c r="AC57" i="7"/>
  <c r="N58" i="7" s="1"/>
  <c r="Y57" i="7"/>
  <c r="F58" i="7" s="1"/>
  <c r="U57" i="7"/>
  <c r="W57" i="7" s="1"/>
  <c r="W26" i="9" s="1"/>
  <c r="AB57" i="7"/>
  <c r="M58" i="7" s="1"/>
  <c r="X57" i="7"/>
  <c r="E58" i="7" s="1"/>
  <c r="AA57" i="7"/>
  <c r="H58" i="7" s="1"/>
  <c r="AB59" i="6"/>
  <c r="M60" i="6" s="1"/>
  <c r="X59" i="6"/>
  <c r="E60" i="6" s="1"/>
  <c r="AA59" i="6"/>
  <c r="H60" i="6" s="1"/>
  <c r="Z59" i="6"/>
  <c r="G60" i="6" s="1"/>
  <c r="Y59" i="6"/>
  <c r="F60" i="6" s="1"/>
  <c r="AC59" i="6"/>
  <c r="N60" i="6" s="1"/>
  <c r="U59" i="6"/>
  <c r="W59" i="6" s="1"/>
  <c r="V28" i="9" s="1"/>
  <c r="K58" i="5"/>
  <c r="L58" i="5" s="1"/>
  <c r="I58" i="5"/>
  <c r="J58" i="5" s="1"/>
  <c r="Q58" i="5" s="1"/>
  <c r="R58" i="5" s="1"/>
  <c r="AD59" i="4"/>
  <c r="O60" i="4" s="1"/>
  <c r="V59" i="4"/>
  <c r="AE59" i="4"/>
  <c r="P60" i="4" s="1"/>
  <c r="Q59" i="4"/>
  <c r="R59" i="4" s="1"/>
  <c r="Q61" i="1"/>
  <c r="R61" i="1" s="1"/>
  <c r="AC61" i="1" s="1"/>
  <c r="N62" i="1" s="1"/>
  <c r="S61" i="1"/>
  <c r="T61" i="1" s="1"/>
  <c r="AE58" i="8" l="1"/>
  <c r="P59" i="8" s="1"/>
  <c r="AD58" i="8"/>
  <c r="O59" i="8" s="1"/>
  <c r="V58" i="8"/>
  <c r="W58" i="8"/>
  <c r="X27" i="9" s="1"/>
  <c r="AA58" i="8"/>
  <c r="H59" i="8" s="1"/>
  <c r="Z58" i="8"/>
  <c r="G59" i="8" s="1"/>
  <c r="Y58" i="8"/>
  <c r="F59" i="8" s="1"/>
  <c r="X58" i="8"/>
  <c r="E59" i="8" s="1"/>
  <c r="K58" i="7"/>
  <c r="L58" i="7" s="1"/>
  <c r="I58" i="7"/>
  <c r="J58" i="7" s="1"/>
  <c r="S58" i="7" s="1"/>
  <c r="T58" i="7" s="1"/>
  <c r="K60" i="6"/>
  <c r="L60" i="6" s="1"/>
  <c r="I60" i="6"/>
  <c r="J60" i="6" s="1"/>
  <c r="S60" i="6" s="1"/>
  <c r="T60" i="6" s="1"/>
  <c r="S58" i="5"/>
  <c r="T58" i="5" s="1"/>
  <c r="AC58" i="5"/>
  <c r="N59" i="5" s="1"/>
  <c r="Y58" i="5"/>
  <c r="F59" i="5" s="1"/>
  <c r="U58" i="5"/>
  <c r="AA58" i="5"/>
  <c r="H59" i="5" s="1"/>
  <c r="Z58" i="5"/>
  <c r="G59" i="5" s="1"/>
  <c r="AB58" i="5"/>
  <c r="M59" i="5" s="1"/>
  <c r="X58" i="5"/>
  <c r="E59" i="5" s="1"/>
  <c r="Z59" i="4"/>
  <c r="G60" i="4" s="1"/>
  <c r="AC59" i="4"/>
  <c r="N60" i="4" s="1"/>
  <c r="Y59" i="4"/>
  <c r="F60" i="4" s="1"/>
  <c r="U59" i="4"/>
  <c r="W59" i="4" s="1"/>
  <c r="AB59" i="4"/>
  <c r="M60" i="4" s="1"/>
  <c r="X59" i="4"/>
  <c r="E60" i="4" s="1"/>
  <c r="AA59" i="4"/>
  <c r="H60" i="4" s="1"/>
  <c r="Y61" i="1"/>
  <c r="F62" i="1" s="1"/>
  <c r="AB61" i="1"/>
  <c r="M62" i="1" s="1"/>
  <c r="U61" i="1"/>
  <c r="AD61" i="1"/>
  <c r="O62" i="1" s="1"/>
  <c r="V61" i="1"/>
  <c r="AE61" i="1"/>
  <c r="P62" i="1" s="1"/>
  <c r="X61" i="1"/>
  <c r="E62" i="1" s="1"/>
  <c r="AA61" i="1"/>
  <c r="H62" i="1" s="1"/>
  <c r="Z61" i="1"/>
  <c r="G62" i="1" s="1"/>
  <c r="I59" i="8" l="1"/>
  <c r="J59" i="8" s="1"/>
  <c r="K59" i="8"/>
  <c r="L59" i="8" s="1"/>
  <c r="AE58" i="7"/>
  <c r="P59" i="7" s="1"/>
  <c r="AD58" i="7"/>
  <c r="O59" i="7" s="1"/>
  <c r="V58" i="7"/>
  <c r="Q58" i="7"/>
  <c r="R58" i="7" s="1"/>
  <c r="AE60" i="6"/>
  <c r="P61" i="6" s="1"/>
  <c r="AD60" i="6"/>
  <c r="O61" i="6" s="1"/>
  <c r="V60" i="6"/>
  <c r="Q60" i="6"/>
  <c r="R60" i="6" s="1"/>
  <c r="I59" i="5"/>
  <c r="J59" i="5" s="1"/>
  <c r="K59" i="5"/>
  <c r="L59" i="5" s="1"/>
  <c r="Q59" i="5" s="1"/>
  <c r="R59" i="5" s="1"/>
  <c r="V58" i="5"/>
  <c r="W58" i="5" s="1"/>
  <c r="AE58" i="5"/>
  <c r="P59" i="5" s="1"/>
  <c r="AD58" i="5"/>
  <c r="O59" i="5" s="1"/>
  <c r="I60" i="4"/>
  <c r="J60" i="4" s="1"/>
  <c r="K60" i="4"/>
  <c r="L60" i="4" s="1"/>
  <c r="W61" i="1"/>
  <c r="K62" i="1"/>
  <c r="L62" i="1" s="1"/>
  <c r="I62" i="1"/>
  <c r="J62" i="1" s="1"/>
  <c r="Q60" i="4" l="1"/>
  <c r="R60" i="4" s="1"/>
  <c r="Q59" i="8"/>
  <c r="R59" i="8" s="1"/>
  <c r="S59" i="8"/>
  <c r="T59" i="8" s="1"/>
  <c r="AA58" i="7"/>
  <c r="H59" i="7" s="1"/>
  <c r="Z58" i="7"/>
  <c r="G59" i="7" s="1"/>
  <c r="AC58" i="7"/>
  <c r="N59" i="7" s="1"/>
  <c r="Y58" i="7"/>
  <c r="F59" i="7" s="1"/>
  <c r="U58" i="7"/>
  <c r="W58" i="7" s="1"/>
  <c r="W27" i="9" s="1"/>
  <c r="AB58" i="7"/>
  <c r="M59" i="7" s="1"/>
  <c r="X58" i="7"/>
  <c r="E59" i="7" s="1"/>
  <c r="AC60" i="6"/>
  <c r="N61" i="6" s="1"/>
  <c r="Y60" i="6"/>
  <c r="F61" i="6" s="1"/>
  <c r="U60" i="6"/>
  <c r="W60" i="6" s="1"/>
  <c r="V29" i="9" s="1"/>
  <c r="AB60" i="6"/>
  <c r="M61" i="6" s="1"/>
  <c r="X60" i="6"/>
  <c r="E61" i="6" s="1"/>
  <c r="AA60" i="6"/>
  <c r="H61" i="6" s="1"/>
  <c r="Z60" i="6"/>
  <c r="G61" i="6" s="1"/>
  <c r="U59" i="5"/>
  <c r="Y59" i="5"/>
  <c r="F60" i="5" s="1"/>
  <c r="AC59" i="5"/>
  <c r="N60" i="5" s="1"/>
  <c r="AB59" i="5"/>
  <c r="M60" i="5" s="1"/>
  <c r="S59" i="5"/>
  <c r="T59" i="5" s="1"/>
  <c r="AA59" i="5" s="1"/>
  <c r="H60" i="5" s="1"/>
  <c r="AC60" i="4"/>
  <c r="N61" i="4" s="1"/>
  <c r="U60" i="4"/>
  <c r="AB60" i="4"/>
  <c r="M61" i="4" s="1"/>
  <c r="S60" i="4"/>
  <c r="T60" i="4" s="1"/>
  <c r="Z60" i="4" s="1"/>
  <c r="G61" i="4" s="1"/>
  <c r="Q62" i="1"/>
  <c r="R62" i="1" s="1"/>
  <c r="AC62" i="1" s="1"/>
  <c r="N63" i="1" s="1"/>
  <c r="S62" i="1"/>
  <c r="T62" i="1" s="1"/>
  <c r="AC59" i="8" l="1"/>
  <c r="N60" i="8" s="1"/>
  <c r="Y59" i="8"/>
  <c r="F60" i="8" s="1"/>
  <c r="U59" i="8"/>
  <c r="AB59" i="8"/>
  <c r="M60" i="8" s="1"/>
  <c r="X59" i="8"/>
  <c r="E60" i="8" s="1"/>
  <c r="AA59" i="8"/>
  <c r="H60" i="8" s="1"/>
  <c r="Z59" i="8"/>
  <c r="G60" i="8" s="1"/>
  <c r="AE59" i="8"/>
  <c r="P60" i="8" s="1"/>
  <c r="AD59" i="8"/>
  <c r="O60" i="8" s="1"/>
  <c r="V59" i="8"/>
  <c r="I59" i="7"/>
  <c r="J59" i="7" s="1"/>
  <c r="K59" i="7"/>
  <c r="L59" i="7" s="1"/>
  <c r="K61" i="6"/>
  <c r="L61" i="6" s="1"/>
  <c r="I61" i="6"/>
  <c r="J61" i="6" s="1"/>
  <c r="S61" i="6" s="1"/>
  <c r="T61" i="6" s="1"/>
  <c r="AD59" i="5"/>
  <c r="O60" i="5" s="1"/>
  <c r="V59" i="5"/>
  <c r="W59" i="5" s="1"/>
  <c r="AE59" i="5"/>
  <c r="P60" i="5" s="1"/>
  <c r="X59" i="5"/>
  <c r="E60" i="5" s="1"/>
  <c r="Z59" i="5"/>
  <c r="G60" i="5" s="1"/>
  <c r="Y60" i="4"/>
  <c r="F61" i="4" s="1"/>
  <c r="AE60" i="4"/>
  <c r="P61" i="4" s="1"/>
  <c r="AD60" i="4"/>
  <c r="O61" i="4" s="1"/>
  <c r="V60" i="4"/>
  <c r="W60" i="4" s="1"/>
  <c r="X60" i="4"/>
  <c r="E61" i="4" s="1"/>
  <c r="AA60" i="4"/>
  <c r="H61" i="4" s="1"/>
  <c r="AB62" i="1"/>
  <c r="M63" i="1" s="1"/>
  <c r="U62" i="1"/>
  <c r="AE62" i="1"/>
  <c r="P63" i="1" s="1"/>
  <c r="AD62" i="1"/>
  <c r="O63" i="1" s="1"/>
  <c r="V62" i="1"/>
  <c r="Y62" i="1"/>
  <c r="F63" i="1" s="1"/>
  <c r="X62" i="1"/>
  <c r="E63" i="1" s="1"/>
  <c r="Z62" i="1"/>
  <c r="G63" i="1" s="1"/>
  <c r="W62" i="1"/>
  <c r="AA62" i="1"/>
  <c r="H63" i="1" s="1"/>
  <c r="S59" i="7" l="1"/>
  <c r="T59" i="7" s="1"/>
  <c r="AD59" i="7" s="1"/>
  <c r="O60" i="7" s="1"/>
  <c r="Q61" i="6"/>
  <c r="R61" i="6" s="1"/>
  <c r="I60" i="8"/>
  <c r="J60" i="8" s="1"/>
  <c r="K60" i="8"/>
  <c r="L60" i="8" s="1"/>
  <c r="W59" i="8"/>
  <c r="X28" i="9" s="1"/>
  <c r="V59" i="7"/>
  <c r="Q59" i="7"/>
  <c r="R59" i="7" s="1"/>
  <c r="Z61" i="6"/>
  <c r="G62" i="6" s="1"/>
  <c r="AC61" i="6"/>
  <c r="N62" i="6" s="1"/>
  <c r="Y61" i="6"/>
  <c r="F62" i="6" s="1"/>
  <c r="U61" i="6"/>
  <c r="AB61" i="6"/>
  <c r="M62" i="6" s="1"/>
  <c r="X61" i="6"/>
  <c r="E62" i="6" s="1"/>
  <c r="AA61" i="6"/>
  <c r="H62" i="6" s="1"/>
  <c r="AD61" i="6"/>
  <c r="O62" i="6" s="1"/>
  <c r="V61" i="6"/>
  <c r="AE61" i="6"/>
  <c r="P62" i="6" s="1"/>
  <c r="K60" i="5"/>
  <c r="L60" i="5" s="1"/>
  <c r="I60" i="5"/>
  <c r="J60" i="5" s="1"/>
  <c r="Q60" i="5" s="1"/>
  <c r="R60" i="5" s="1"/>
  <c r="I61" i="4"/>
  <c r="J61" i="4" s="1"/>
  <c r="Q61" i="4" s="1"/>
  <c r="R61" i="4" s="1"/>
  <c r="K61" i="4"/>
  <c r="L61" i="4" s="1"/>
  <c r="I63" i="1"/>
  <c r="J63" i="1" s="1"/>
  <c r="K63" i="1"/>
  <c r="L63" i="1" s="1"/>
  <c r="Q60" i="8" l="1"/>
  <c r="R60" i="8" s="1"/>
  <c r="U60" i="8" s="1"/>
  <c r="AE59" i="7"/>
  <c r="P60" i="7" s="1"/>
  <c r="Z60" i="8"/>
  <c r="G61" i="8" s="1"/>
  <c r="AC60" i="8"/>
  <c r="N61" i="8" s="1"/>
  <c r="Y60" i="8"/>
  <c r="F61" i="8" s="1"/>
  <c r="AB60" i="8"/>
  <c r="M61" i="8" s="1"/>
  <c r="X60" i="8"/>
  <c r="E61" i="8" s="1"/>
  <c r="AA60" i="8"/>
  <c r="H61" i="8" s="1"/>
  <c r="S60" i="8"/>
  <c r="T60" i="8" s="1"/>
  <c r="AB59" i="7"/>
  <c r="M60" i="7" s="1"/>
  <c r="X59" i="7"/>
  <c r="E60" i="7" s="1"/>
  <c r="AA59" i="7"/>
  <c r="H60" i="7" s="1"/>
  <c r="Z59" i="7"/>
  <c r="G60" i="7" s="1"/>
  <c r="AC59" i="7"/>
  <c r="N60" i="7" s="1"/>
  <c r="Y59" i="7"/>
  <c r="F60" i="7" s="1"/>
  <c r="U59" i="7"/>
  <c r="W59" i="7" s="1"/>
  <c r="W28" i="9" s="1"/>
  <c r="W61" i="6"/>
  <c r="V30" i="9" s="1"/>
  <c r="I62" i="6"/>
  <c r="J62" i="6" s="1"/>
  <c r="K62" i="6"/>
  <c r="L62" i="6" s="1"/>
  <c r="S60" i="5"/>
  <c r="T60" i="5" s="1"/>
  <c r="AA60" i="5" s="1"/>
  <c r="H61" i="5" s="1"/>
  <c r="U60" i="5"/>
  <c r="AC60" i="5"/>
  <c r="N61" i="5" s="1"/>
  <c r="AB60" i="5"/>
  <c r="M61" i="5" s="1"/>
  <c r="AB61" i="4"/>
  <c r="M62" i="4" s="1"/>
  <c r="U61" i="4"/>
  <c r="AC61" i="4"/>
  <c r="N62" i="4" s="1"/>
  <c r="S61" i="4"/>
  <c r="T61" i="4" s="1"/>
  <c r="Y61" i="4" s="1"/>
  <c r="F62" i="4" s="1"/>
  <c r="Q63" i="1"/>
  <c r="R63" i="1" s="1"/>
  <c r="S63" i="1"/>
  <c r="T63" i="1" s="1"/>
  <c r="Q62" i="6" l="1"/>
  <c r="R62" i="6" s="1"/>
  <c r="AA61" i="4"/>
  <c r="H62" i="4" s="1"/>
  <c r="AD60" i="8"/>
  <c r="O61" i="8" s="1"/>
  <c r="V60" i="8"/>
  <c r="W60" i="8" s="1"/>
  <c r="X29" i="9" s="1"/>
  <c r="AE60" i="8"/>
  <c r="P61" i="8" s="1"/>
  <c r="I61" i="8"/>
  <c r="J61" i="8" s="1"/>
  <c r="K61" i="8"/>
  <c r="L61" i="8" s="1"/>
  <c r="K60" i="7"/>
  <c r="L60" i="7" s="1"/>
  <c r="Q60" i="7" s="1"/>
  <c r="R60" i="7" s="1"/>
  <c r="I60" i="7"/>
  <c r="J60" i="7" s="1"/>
  <c r="AC62" i="6"/>
  <c r="N63" i="6" s="1"/>
  <c r="U62" i="6"/>
  <c r="AB62" i="6"/>
  <c r="M63" i="6" s="1"/>
  <c r="S62" i="6"/>
  <c r="T62" i="6" s="1"/>
  <c r="Y60" i="5"/>
  <c r="F61" i="5" s="1"/>
  <c r="X60" i="5"/>
  <c r="E61" i="5" s="1"/>
  <c r="Z60" i="5"/>
  <c r="G61" i="5" s="1"/>
  <c r="AE60" i="5"/>
  <c r="P61" i="5" s="1"/>
  <c r="AD60" i="5"/>
  <c r="O61" i="5" s="1"/>
  <c r="V60" i="5"/>
  <c r="W60" i="5" s="1"/>
  <c r="AE61" i="4"/>
  <c r="P62" i="4" s="1"/>
  <c r="AD61" i="4"/>
  <c r="O62" i="4" s="1"/>
  <c r="V61" i="4"/>
  <c r="W61" i="4" s="1"/>
  <c r="Z61" i="4"/>
  <c r="G62" i="4" s="1"/>
  <c r="X61" i="4"/>
  <c r="E62" i="4" s="1"/>
  <c r="AD63" i="1"/>
  <c r="O64" i="1" s="1"/>
  <c r="V63" i="1"/>
  <c r="AE63" i="1"/>
  <c r="P64" i="1" s="1"/>
  <c r="AC63" i="1"/>
  <c r="N64" i="1" s="1"/>
  <c r="Y63" i="1"/>
  <c r="F64" i="1" s="1"/>
  <c r="U63" i="1"/>
  <c r="W63" i="1" s="1"/>
  <c r="AB63" i="1"/>
  <c r="M64" i="1" s="1"/>
  <c r="X63" i="1"/>
  <c r="E64" i="1" s="1"/>
  <c r="AA63" i="1"/>
  <c r="H64" i="1" s="1"/>
  <c r="Z63" i="1"/>
  <c r="G64" i="1" s="1"/>
  <c r="Q61" i="8" l="1"/>
  <c r="R61" i="8" s="1"/>
  <c r="AC61" i="8"/>
  <c r="N62" i="8" s="1"/>
  <c r="U61" i="8"/>
  <c r="AB61" i="8"/>
  <c r="M62" i="8" s="1"/>
  <c r="S61" i="8"/>
  <c r="T61" i="8" s="1"/>
  <c r="AC60" i="7"/>
  <c r="N61" i="7" s="1"/>
  <c r="U60" i="7"/>
  <c r="X60" i="7"/>
  <c r="E61" i="7" s="1"/>
  <c r="AB60" i="7"/>
  <c r="M61" i="7" s="1"/>
  <c r="S60" i="7"/>
  <c r="T60" i="7" s="1"/>
  <c r="Y60" i="7" s="1"/>
  <c r="F61" i="7" s="1"/>
  <c r="AE62" i="6"/>
  <c r="P63" i="6" s="1"/>
  <c r="AD62" i="6"/>
  <c r="O63" i="6" s="1"/>
  <c r="V62" i="6"/>
  <c r="Y62" i="6"/>
  <c r="F63" i="6" s="1"/>
  <c r="X62" i="6"/>
  <c r="E63" i="6" s="1"/>
  <c r="Z62" i="6"/>
  <c r="G63" i="6" s="1"/>
  <c r="W62" i="6"/>
  <c r="V31" i="9" s="1"/>
  <c r="AA62" i="6"/>
  <c r="H63" i="6" s="1"/>
  <c r="I61" i="5"/>
  <c r="J61" i="5" s="1"/>
  <c r="Q61" i="5" s="1"/>
  <c r="R61" i="5" s="1"/>
  <c r="K61" i="5"/>
  <c r="L61" i="5" s="1"/>
  <c r="K62" i="4"/>
  <c r="L62" i="4" s="1"/>
  <c r="I62" i="4"/>
  <c r="J62" i="4" s="1"/>
  <c r="Q62" i="4" s="1"/>
  <c r="R62" i="4" s="1"/>
  <c r="I64" i="1"/>
  <c r="J64" i="1" s="1"/>
  <c r="K64" i="1"/>
  <c r="L64" i="1" s="1"/>
  <c r="AA60" i="7" l="1"/>
  <c r="H61" i="7" s="1"/>
  <c r="S62" i="4"/>
  <c r="T62" i="4" s="1"/>
  <c r="AE61" i="8"/>
  <c r="P62" i="8" s="1"/>
  <c r="AD61" i="8"/>
  <c r="O62" i="8" s="1"/>
  <c r="V61" i="8"/>
  <c r="Y61" i="8"/>
  <c r="F62" i="8" s="1"/>
  <c r="X61" i="8"/>
  <c r="E62" i="8" s="1"/>
  <c r="Z61" i="8"/>
  <c r="G62" i="8" s="1"/>
  <c r="W61" i="8"/>
  <c r="X30" i="9" s="1"/>
  <c r="AA61" i="8"/>
  <c r="H62" i="8" s="1"/>
  <c r="Z60" i="7"/>
  <c r="G61" i="7" s="1"/>
  <c r="I61" i="7"/>
  <c r="J61" i="7" s="1"/>
  <c r="AE60" i="7"/>
  <c r="P61" i="7" s="1"/>
  <c r="AD60" i="7"/>
  <c r="O61" i="7" s="1"/>
  <c r="V60" i="7"/>
  <c r="W60" i="7" s="1"/>
  <c r="W29" i="9" s="1"/>
  <c r="K63" i="6"/>
  <c r="L63" i="6" s="1"/>
  <c r="I63" i="6"/>
  <c r="J63" i="6" s="1"/>
  <c r="S63" i="6" s="1"/>
  <c r="T63" i="6" s="1"/>
  <c r="AB61" i="5"/>
  <c r="M62" i="5" s="1"/>
  <c r="U61" i="5"/>
  <c r="AC61" i="5"/>
  <c r="N62" i="5" s="1"/>
  <c r="S61" i="5"/>
  <c r="T61" i="5" s="1"/>
  <c r="AE62" i="4"/>
  <c r="P63" i="4" s="1"/>
  <c r="V62" i="4"/>
  <c r="AD62" i="4"/>
  <c r="O63" i="4" s="1"/>
  <c r="AC62" i="4"/>
  <c r="N63" i="4" s="1"/>
  <c r="Y62" i="4"/>
  <c r="F63" i="4" s="1"/>
  <c r="U62" i="4"/>
  <c r="W62" i="4" s="1"/>
  <c r="AB62" i="4"/>
  <c r="M63" i="4" s="1"/>
  <c r="X62" i="4"/>
  <c r="E63" i="4" s="1"/>
  <c r="AA62" i="4"/>
  <c r="H63" i="4" s="1"/>
  <c r="Z62" i="4"/>
  <c r="G63" i="4" s="1"/>
  <c r="S64" i="1"/>
  <c r="T64" i="1" s="1"/>
  <c r="V64" i="1" s="1"/>
  <c r="Q64" i="1"/>
  <c r="R64" i="1" s="1"/>
  <c r="Y64" i="1" s="1"/>
  <c r="F65" i="1" s="1"/>
  <c r="Q63" i="6" l="1"/>
  <c r="R63" i="6" s="1"/>
  <c r="K62" i="8"/>
  <c r="L62" i="8" s="1"/>
  <c r="I62" i="8"/>
  <c r="J62" i="8" s="1"/>
  <c r="Q62" i="8" s="1"/>
  <c r="R62" i="8" s="1"/>
  <c r="K61" i="7"/>
  <c r="L61" i="7" s="1"/>
  <c r="Q61" i="7" s="1"/>
  <c r="R61" i="7" s="1"/>
  <c r="AE63" i="6"/>
  <c r="P64" i="6" s="1"/>
  <c r="AD63" i="6"/>
  <c r="O64" i="6" s="1"/>
  <c r="V63" i="6"/>
  <c r="AB63" i="6"/>
  <c r="M64" i="6" s="1"/>
  <c r="X63" i="6"/>
  <c r="E64" i="6" s="1"/>
  <c r="AA63" i="6"/>
  <c r="H64" i="6" s="1"/>
  <c r="Z63" i="6"/>
  <c r="G64" i="6" s="1"/>
  <c r="AC63" i="6"/>
  <c r="N64" i="6" s="1"/>
  <c r="Y63" i="6"/>
  <c r="F64" i="6" s="1"/>
  <c r="U63" i="6"/>
  <c r="W63" i="6" s="1"/>
  <c r="V32" i="9" s="1"/>
  <c r="AE61" i="5"/>
  <c r="P62" i="5" s="1"/>
  <c r="AD61" i="5"/>
  <c r="O62" i="5" s="1"/>
  <c r="V61" i="5"/>
  <c r="W61" i="5" s="1"/>
  <c r="AA61" i="5"/>
  <c r="H62" i="5" s="1"/>
  <c r="Z61" i="5"/>
  <c r="G62" i="5" s="1"/>
  <c r="X61" i="5"/>
  <c r="E62" i="5" s="1"/>
  <c r="Y61" i="5"/>
  <c r="F62" i="5" s="1"/>
  <c r="I63" i="4"/>
  <c r="J63" i="4" s="1"/>
  <c r="K63" i="4"/>
  <c r="L63" i="4" s="1"/>
  <c r="X64" i="1"/>
  <c r="E65" i="1" s="1"/>
  <c r="AE64" i="1"/>
  <c r="P65" i="1" s="1"/>
  <c r="AD64" i="1"/>
  <c r="O65" i="1" s="1"/>
  <c r="AC64" i="1"/>
  <c r="N65" i="1" s="1"/>
  <c r="U64" i="1"/>
  <c r="W64" i="1" s="1"/>
  <c r="Z64" i="1"/>
  <c r="G65" i="1" s="1"/>
  <c r="AA64" i="1"/>
  <c r="H65" i="1" s="1"/>
  <c r="AB64" i="1"/>
  <c r="M65" i="1" s="1"/>
  <c r="I65" i="1"/>
  <c r="J65" i="1" s="1"/>
  <c r="S63" i="4" l="1"/>
  <c r="T63" i="4" s="1"/>
  <c r="AB62" i="8"/>
  <c r="M63" i="8" s="1"/>
  <c r="AC62" i="8"/>
  <c r="N63" i="8" s="1"/>
  <c r="U62" i="8"/>
  <c r="S62" i="8"/>
  <c r="T62" i="8" s="1"/>
  <c r="AB61" i="7"/>
  <c r="M62" i="7" s="1"/>
  <c r="AC61" i="7"/>
  <c r="N62" i="7" s="1"/>
  <c r="U61" i="7"/>
  <c r="S61" i="7"/>
  <c r="T61" i="7" s="1"/>
  <c r="Z61" i="7" s="1"/>
  <c r="G62" i="7" s="1"/>
  <c r="K64" i="6"/>
  <c r="L64" i="6" s="1"/>
  <c r="I64" i="6"/>
  <c r="J64" i="6" s="1"/>
  <c r="Q64" i="6" s="1"/>
  <c r="R64" i="6" s="1"/>
  <c r="I62" i="5"/>
  <c r="J62" i="5" s="1"/>
  <c r="K62" i="5"/>
  <c r="L62" i="5" s="1"/>
  <c r="S62" i="5" s="1"/>
  <c r="T62" i="5" s="1"/>
  <c r="AD63" i="4"/>
  <c r="O64" i="4" s="1"/>
  <c r="V63" i="4"/>
  <c r="AE63" i="4"/>
  <c r="P64" i="4" s="1"/>
  <c r="Q63" i="4"/>
  <c r="R63" i="4" s="1"/>
  <c r="K65" i="1"/>
  <c r="L65" i="1" s="1"/>
  <c r="Q65" i="1" s="1"/>
  <c r="R65" i="1" s="1"/>
  <c r="AE62" i="8" l="1"/>
  <c r="P63" i="8" s="1"/>
  <c r="AD62" i="8"/>
  <c r="O63" i="8" s="1"/>
  <c r="V62" i="8"/>
  <c r="W62" i="8" s="1"/>
  <c r="X31" i="9" s="1"/>
  <c r="AA62" i="8"/>
  <c r="H63" i="8" s="1"/>
  <c r="Y62" i="8"/>
  <c r="F63" i="8" s="1"/>
  <c r="X62" i="8"/>
  <c r="E63" i="8" s="1"/>
  <c r="Z62" i="8"/>
  <c r="G63" i="8" s="1"/>
  <c r="Y61" i="7"/>
  <c r="F62" i="7" s="1"/>
  <c r="AD61" i="7"/>
  <c r="O62" i="7" s="1"/>
  <c r="V61" i="7"/>
  <c r="AE61" i="7"/>
  <c r="P62" i="7" s="1"/>
  <c r="AA61" i="7"/>
  <c r="H62" i="7" s="1"/>
  <c r="X61" i="7"/>
  <c r="E62" i="7" s="1"/>
  <c r="W61" i="7"/>
  <c r="W30" i="9" s="1"/>
  <c r="AC64" i="6"/>
  <c r="N65" i="6" s="1"/>
  <c r="U64" i="6"/>
  <c r="AB64" i="6"/>
  <c r="M65" i="6" s="1"/>
  <c r="S64" i="6"/>
  <c r="T64" i="6" s="1"/>
  <c r="AE62" i="5"/>
  <c r="P63" i="5" s="1"/>
  <c r="AD62" i="5"/>
  <c r="O63" i="5" s="1"/>
  <c r="V62" i="5"/>
  <c r="Q62" i="5"/>
  <c r="R62" i="5" s="1"/>
  <c r="Z63" i="4"/>
  <c r="G64" i="4" s="1"/>
  <c r="AC63" i="4"/>
  <c r="N64" i="4" s="1"/>
  <c r="Y63" i="4"/>
  <c r="F64" i="4" s="1"/>
  <c r="U63" i="4"/>
  <c r="W63" i="4" s="1"/>
  <c r="AB63" i="4"/>
  <c r="M64" i="4" s="1"/>
  <c r="X63" i="4"/>
  <c r="E64" i="4" s="1"/>
  <c r="AA63" i="4"/>
  <c r="H64" i="4" s="1"/>
  <c r="AB65" i="1"/>
  <c r="M66" i="1" s="1"/>
  <c r="U65" i="1"/>
  <c r="AC65" i="1"/>
  <c r="N66" i="1" s="1"/>
  <c r="S65" i="1"/>
  <c r="T65" i="1" s="1"/>
  <c r="Z65" i="1" s="1"/>
  <c r="G66" i="1" s="1"/>
  <c r="K63" i="8" l="1"/>
  <c r="L63" i="8" s="1"/>
  <c r="I63" i="8"/>
  <c r="J63" i="8" s="1"/>
  <c r="Q63" i="8" s="1"/>
  <c r="R63" i="8" s="1"/>
  <c r="I62" i="7"/>
  <c r="J62" i="7" s="1"/>
  <c r="K62" i="7"/>
  <c r="L62" i="7" s="1"/>
  <c r="AE64" i="6"/>
  <c r="P65" i="6" s="1"/>
  <c r="AD64" i="6"/>
  <c r="O65" i="6" s="1"/>
  <c r="V64" i="6"/>
  <c r="W64" i="6" s="1"/>
  <c r="V33" i="9" s="1"/>
  <c r="AA64" i="6"/>
  <c r="H65" i="6" s="1"/>
  <c r="Y64" i="6"/>
  <c r="F65" i="6" s="1"/>
  <c r="Z64" i="6"/>
  <c r="G65" i="6" s="1"/>
  <c r="X64" i="6"/>
  <c r="E65" i="6" s="1"/>
  <c r="AC62" i="5"/>
  <c r="N63" i="5" s="1"/>
  <c r="Y62" i="5"/>
  <c r="F63" i="5" s="1"/>
  <c r="U62" i="5"/>
  <c r="W62" i="5" s="1"/>
  <c r="Z62" i="5"/>
  <c r="G63" i="5" s="1"/>
  <c r="X62" i="5"/>
  <c r="E63" i="5" s="1"/>
  <c r="AB62" i="5"/>
  <c r="M63" i="5" s="1"/>
  <c r="AA62" i="5"/>
  <c r="H63" i="5" s="1"/>
  <c r="I64" i="4"/>
  <c r="J64" i="4" s="1"/>
  <c r="K64" i="4"/>
  <c r="L64" i="4" s="1"/>
  <c r="V65" i="1"/>
  <c r="W65" i="1" s="1"/>
  <c r="AA65" i="1"/>
  <c r="H66" i="1" s="1"/>
  <c r="K66" i="1" s="1"/>
  <c r="L66" i="1" s="1"/>
  <c r="AE65" i="1"/>
  <c r="P66" i="1" s="1"/>
  <c r="AD65" i="1"/>
  <c r="O66" i="1" s="1"/>
  <c r="Y65" i="1"/>
  <c r="F66" i="1" s="1"/>
  <c r="X65" i="1"/>
  <c r="E66" i="1" s="1"/>
  <c r="Q62" i="7" l="1"/>
  <c r="R62" i="7" s="1"/>
  <c r="S64" i="4"/>
  <c r="T64" i="4" s="1"/>
  <c r="AC63" i="8"/>
  <c r="N64" i="8" s="1"/>
  <c r="U63" i="8"/>
  <c r="AB63" i="8"/>
  <c r="M64" i="8" s="1"/>
  <c r="S63" i="8"/>
  <c r="T63" i="8" s="1"/>
  <c r="AC62" i="7"/>
  <c r="N63" i="7" s="1"/>
  <c r="U62" i="7"/>
  <c r="AB62" i="7"/>
  <c r="M63" i="7" s="1"/>
  <c r="S62" i="7"/>
  <c r="T62" i="7" s="1"/>
  <c r="Z62" i="7" s="1"/>
  <c r="G63" i="7" s="1"/>
  <c r="I65" i="6"/>
  <c r="J65" i="6" s="1"/>
  <c r="Q65" i="6" s="1"/>
  <c r="R65" i="6" s="1"/>
  <c r="K65" i="6"/>
  <c r="L65" i="6" s="1"/>
  <c r="K63" i="5"/>
  <c r="L63" i="5" s="1"/>
  <c r="I63" i="5"/>
  <c r="J63" i="5" s="1"/>
  <c r="S63" i="5" s="1"/>
  <c r="T63" i="5" s="1"/>
  <c r="AD64" i="4"/>
  <c r="O65" i="4" s="1"/>
  <c r="AE64" i="4"/>
  <c r="P65" i="4" s="1"/>
  <c r="V64" i="4"/>
  <c r="Q64" i="4"/>
  <c r="R64" i="4" s="1"/>
  <c r="I66" i="1"/>
  <c r="J66" i="1" s="1"/>
  <c r="Q66" i="1" s="1"/>
  <c r="R66" i="1" s="1"/>
  <c r="AB66" i="1" s="1"/>
  <c r="M67" i="1" s="1"/>
  <c r="AE63" i="8" l="1"/>
  <c r="P64" i="8" s="1"/>
  <c r="V63" i="8"/>
  <c r="AD63" i="8"/>
  <c r="O64" i="8" s="1"/>
  <c r="Z63" i="8"/>
  <c r="G64" i="8" s="1"/>
  <c r="W63" i="8"/>
  <c r="X32" i="9" s="1"/>
  <c r="AA63" i="8"/>
  <c r="H64" i="8" s="1"/>
  <c r="Y63" i="8"/>
  <c r="F64" i="8" s="1"/>
  <c r="X63" i="8"/>
  <c r="E64" i="8" s="1"/>
  <c r="AE62" i="7"/>
  <c r="P63" i="7" s="1"/>
  <c r="AD62" i="7"/>
  <c r="O63" i="7" s="1"/>
  <c r="V62" i="7"/>
  <c r="AA62" i="7"/>
  <c r="H63" i="7" s="1"/>
  <c r="W62" i="7"/>
  <c r="W31" i="9" s="1"/>
  <c r="X62" i="7"/>
  <c r="E63" i="7" s="1"/>
  <c r="Y62" i="7"/>
  <c r="F63" i="7" s="1"/>
  <c r="AB65" i="6"/>
  <c r="M66" i="6" s="1"/>
  <c r="AC65" i="6"/>
  <c r="N66" i="6" s="1"/>
  <c r="U65" i="6"/>
  <c r="S65" i="6"/>
  <c r="T65" i="6" s="1"/>
  <c r="Z65" i="6" s="1"/>
  <c r="G66" i="6" s="1"/>
  <c r="AD63" i="5"/>
  <c r="O64" i="5" s="1"/>
  <c r="V63" i="5"/>
  <c r="AE63" i="5"/>
  <c r="P64" i="5" s="1"/>
  <c r="Q63" i="5"/>
  <c r="R63" i="5" s="1"/>
  <c r="AA64" i="4"/>
  <c r="H65" i="4" s="1"/>
  <c r="Z64" i="4"/>
  <c r="G65" i="4" s="1"/>
  <c r="AC64" i="4"/>
  <c r="N65" i="4" s="1"/>
  <c r="Y64" i="4"/>
  <c r="F65" i="4" s="1"/>
  <c r="U64" i="4"/>
  <c r="W64" i="4" s="1"/>
  <c r="AB64" i="4"/>
  <c r="M65" i="4" s="1"/>
  <c r="X64" i="4"/>
  <c r="E65" i="4" s="1"/>
  <c r="S66" i="1"/>
  <c r="T66" i="1" s="1"/>
  <c r="AA66" i="1" s="1"/>
  <c r="H67" i="1" s="1"/>
  <c r="U66" i="1"/>
  <c r="AC66" i="1"/>
  <c r="N67" i="1" s="1"/>
  <c r="Z66" i="1"/>
  <c r="G67" i="1" s="1"/>
  <c r="X66" i="1"/>
  <c r="E67" i="1" s="1"/>
  <c r="I64" i="8" l="1"/>
  <c r="J64" i="8" s="1"/>
  <c r="K64" i="8"/>
  <c r="L64" i="8" s="1"/>
  <c r="I63" i="7"/>
  <c r="J63" i="7" s="1"/>
  <c r="K63" i="7"/>
  <c r="L63" i="7" s="1"/>
  <c r="Y65" i="6"/>
  <c r="F66" i="6" s="1"/>
  <c r="AD65" i="6"/>
  <c r="O66" i="6" s="1"/>
  <c r="V65" i="6"/>
  <c r="AE65" i="6"/>
  <c r="P66" i="6" s="1"/>
  <c r="AA65" i="6"/>
  <c r="H66" i="6" s="1"/>
  <c r="X65" i="6"/>
  <c r="E66" i="6" s="1"/>
  <c r="W65" i="6"/>
  <c r="V34" i="9" s="1"/>
  <c r="Z63" i="5"/>
  <c r="G64" i="5" s="1"/>
  <c r="Y63" i="5"/>
  <c r="F64" i="5" s="1"/>
  <c r="AC63" i="5"/>
  <c r="N64" i="5" s="1"/>
  <c r="X63" i="5"/>
  <c r="E64" i="5" s="1"/>
  <c r="AB63" i="5"/>
  <c r="M64" i="5" s="1"/>
  <c r="AA63" i="5"/>
  <c r="H64" i="5" s="1"/>
  <c r="U63" i="5"/>
  <c r="W63" i="5" s="1"/>
  <c r="I65" i="4"/>
  <c r="J65" i="4" s="1"/>
  <c r="K65" i="4"/>
  <c r="L65" i="4" s="1"/>
  <c r="AD66" i="1"/>
  <c r="O67" i="1" s="1"/>
  <c r="Y66" i="1"/>
  <c r="F67" i="1" s="1"/>
  <c r="I67" i="1" s="1"/>
  <c r="J67" i="1" s="1"/>
  <c r="AE66" i="1"/>
  <c r="P67" i="1" s="1"/>
  <c r="V66" i="1"/>
  <c r="W66" i="1" s="1"/>
  <c r="K67" i="1"/>
  <c r="L67" i="1" s="1"/>
  <c r="Q64" i="8" l="1"/>
  <c r="R64" i="8" s="1"/>
  <c r="Z64" i="8"/>
  <c r="G65" i="8" s="1"/>
  <c r="AC64" i="8"/>
  <c r="N65" i="8" s="1"/>
  <c r="Y64" i="8"/>
  <c r="F65" i="8" s="1"/>
  <c r="U64" i="8"/>
  <c r="AB64" i="8"/>
  <c r="M65" i="8" s="1"/>
  <c r="X64" i="8"/>
  <c r="E65" i="8" s="1"/>
  <c r="AA64" i="8"/>
  <c r="H65" i="8" s="1"/>
  <c r="S64" i="8"/>
  <c r="T64" i="8" s="1"/>
  <c r="Q63" i="7"/>
  <c r="R63" i="7" s="1"/>
  <c r="S63" i="7"/>
  <c r="T63" i="7" s="1"/>
  <c r="I66" i="6"/>
  <c r="J66" i="6" s="1"/>
  <c r="K66" i="6"/>
  <c r="L66" i="6" s="1"/>
  <c r="I64" i="5"/>
  <c r="J64" i="5" s="1"/>
  <c r="K64" i="5"/>
  <c r="L64" i="5" s="1"/>
  <c r="S65" i="4"/>
  <c r="T65" i="4" s="1"/>
  <c r="Q65" i="4"/>
  <c r="R65" i="4" s="1"/>
  <c r="Q67" i="1"/>
  <c r="R67" i="1" s="1"/>
  <c r="AC67" i="1" s="1"/>
  <c r="N68" i="1" s="1"/>
  <c r="S67" i="1"/>
  <c r="T67" i="1" s="1"/>
  <c r="Q66" i="6" l="1"/>
  <c r="R66" i="6" s="1"/>
  <c r="U66" i="6" s="1"/>
  <c r="AD64" i="8"/>
  <c r="O65" i="8" s="1"/>
  <c r="V64" i="8"/>
  <c r="W64" i="8" s="1"/>
  <c r="X33" i="9" s="1"/>
  <c r="AE64" i="8"/>
  <c r="P65" i="8" s="1"/>
  <c r="I65" i="8"/>
  <c r="J65" i="8" s="1"/>
  <c r="K65" i="8"/>
  <c r="L65" i="8" s="1"/>
  <c r="AD63" i="7"/>
  <c r="O64" i="7" s="1"/>
  <c r="V63" i="7"/>
  <c r="AE63" i="7"/>
  <c r="P64" i="7" s="1"/>
  <c r="Z63" i="7"/>
  <c r="G64" i="7" s="1"/>
  <c r="AC63" i="7"/>
  <c r="N64" i="7" s="1"/>
  <c r="AB63" i="7"/>
  <c r="M64" i="7" s="1"/>
  <c r="X63" i="7"/>
  <c r="E64" i="7" s="1"/>
  <c r="U63" i="7"/>
  <c r="AA63" i="7"/>
  <c r="H64" i="7" s="1"/>
  <c r="Y63" i="7"/>
  <c r="F64" i="7" s="1"/>
  <c r="S66" i="6"/>
  <c r="T66" i="6" s="1"/>
  <c r="S64" i="5"/>
  <c r="T64" i="5" s="1"/>
  <c r="Q64" i="5"/>
  <c r="R64" i="5" s="1"/>
  <c r="AC65" i="4"/>
  <c r="N66" i="4" s="1"/>
  <c r="Y65" i="4"/>
  <c r="F66" i="4" s="1"/>
  <c r="U65" i="4"/>
  <c r="AA65" i="4"/>
  <c r="H66" i="4" s="1"/>
  <c r="AB65" i="4"/>
  <c r="M66" i="4" s="1"/>
  <c r="Z65" i="4"/>
  <c r="G66" i="4" s="1"/>
  <c r="X65" i="4"/>
  <c r="E66" i="4" s="1"/>
  <c r="AE65" i="4"/>
  <c r="P66" i="4" s="1"/>
  <c r="AD65" i="4"/>
  <c r="O66" i="4" s="1"/>
  <c r="V65" i="4"/>
  <c r="X67" i="1"/>
  <c r="E68" i="1" s="1"/>
  <c r="Z67" i="1"/>
  <c r="G68" i="1" s="1"/>
  <c r="AB67" i="1"/>
  <c r="M68" i="1" s="1"/>
  <c r="AA67" i="1"/>
  <c r="H68" i="1" s="1"/>
  <c r="U67" i="1"/>
  <c r="Y67" i="1"/>
  <c r="F68" i="1" s="1"/>
  <c r="AE67" i="1"/>
  <c r="P68" i="1" s="1"/>
  <c r="AD67" i="1"/>
  <c r="O68" i="1" s="1"/>
  <c r="V67" i="1"/>
  <c r="W67" i="1" s="1"/>
  <c r="Q65" i="8" l="1"/>
  <c r="R65" i="8" s="1"/>
  <c r="W63" i="7"/>
  <c r="W32" i="9" s="1"/>
  <c r="AB66" i="6"/>
  <c r="M67" i="6" s="1"/>
  <c r="AC66" i="6"/>
  <c r="N67" i="6" s="1"/>
  <c r="Z66" i="6"/>
  <c r="G67" i="6" s="1"/>
  <c r="AC65" i="8"/>
  <c r="N66" i="8" s="1"/>
  <c r="U65" i="8"/>
  <c r="AB65" i="8"/>
  <c r="M66" i="8" s="1"/>
  <c r="X65" i="8"/>
  <c r="E66" i="8" s="1"/>
  <c r="S65" i="8"/>
  <c r="T65" i="8" s="1"/>
  <c r="AA65" i="8" s="1"/>
  <c r="H66" i="8" s="1"/>
  <c r="I64" i="7"/>
  <c r="J64" i="7" s="1"/>
  <c r="K64" i="7"/>
  <c r="L64" i="7" s="1"/>
  <c r="Q64" i="7" s="1"/>
  <c r="R64" i="7" s="1"/>
  <c r="AE66" i="6"/>
  <c r="P67" i="6" s="1"/>
  <c r="AD66" i="6"/>
  <c r="O67" i="6" s="1"/>
  <c r="V66" i="6"/>
  <c r="AA66" i="6"/>
  <c r="H67" i="6" s="1"/>
  <c r="K67" i="6" s="1"/>
  <c r="L67" i="6" s="1"/>
  <c r="W66" i="6"/>
  <c r="V35" i="9" s="1"/>
  <c r="X66" i="6"/>
  <c r="E67" i="6" s="1"/>
  <c r="Y66" i="6"/>
  <c r="F67" i="6" s="1"/>
  <c r="AA64" i="5"/>
  <c r="H65" i="5" s="1"/>
  <c r="Y64" i="5"/>
  <c r="F65" i="5" s="1"/>
  <c r="AC64" i="5"/>
  <c r="N65" i="5" s="1"/>
  <c r="X64" i="5"/>
  <c r="E65" i="5" s="1"/>
  <c r="AB64" i="5"/>
  <c r="M65" i="5" s="1"/>
  <c r="U64" i="5"/>
  <c r="Z64" i="5"/>
  <c r="G65" i="5" s="1"/>
  <c r="AE64" i="5"/>
  <c r="P65" i="5" s="1"/>
  <c r="AD64" i="5"/>
  <c r="O65" i="5" s="1"/>
  <c r="V64" i="5"/>
  <c r="I66" i="4"/>
  <c r="J66" i="4" s="1"/>
  <c r="Q66" i="4" s="1"/>
  <c r="R66" i="4" s="1"/>
  <c r="W65" i="4"/>
  <c r="K66" i="4"/>
  <c r="L66" i="4" s="1"/>
  <c r="K68" i="1"/>
  <c r="L68" i="1" s="1"/>
  <c r="I68" i="1"/>
  <c r="J68" i="1" s="1"/>
  <c r="Q68" i="1" s="1"/>
  <c r="R68" i="1" s="1"/>
  <c r="AC68" i="1" s="1"/>
  <c r="N69" i="1" s="1"/>
  <c r="AE65" i="8" l="1"/>
  <c r="P66" i="8" s="1"/>
  <c r="AD65" i="8"/>
  <c r="O66" i="8" s="1"/>
  <c r="V65" i="8"/>
  <c r="W65" i="8" s="1"/>
  <c r="X34" i="9" s="1"/>
  <c r="Y65" i="8"/>
  <c r="F66" i="8" s="1"/>
  <c r="I66" i="8" s="1"/>
  <c r="J66" i="8" s="1"/>
  <c r="Z65" i="8"/>
  <c r="G66" i="8" s="1"/>
  <c r="AC64" i="7"/>
  <c r="N65" i="7" s="1"/>
  <c r="U64" i="7"/>
  <c r="AB64" i="7"/>
  <c r="M65" i="7" s="1"/>
  <c r="S64" i="7"/>
  <c r="T64" i="7" s="1"/>
  <c r="I67" i="6"/>
  <c r="J67" i="6" s="1"/>
  <c r="Q67" i="6" s="1"/>
  <c r="R67" i="6" s="1"/>
  <c r="I65" i="5"/>
  <c r="J65" i="5" s="1"/>
  <c r="S65" i="5" s="1"/>
  <c r="T65" i="5" s="1"/>
  <c r="K65" i="5"/>
  <c r="L65" i="5" s="1"/>
  <c r="Q65" i="5" s="1"/>
  <c r="R65" i="5" s="1"/>
  <c r="W64" i="5"/>
  <c r="AB66" i="4"/>
  <c r="M67" i="4" s="1"/>
  <c r="U66" i="4"/>
  <c r="AC66" i="4"/>
  <c r="N67" i="4" s="1"/>
  <c r="S66" i="4"/>
  <c r="T66" i="4" s="1"/>
  <c r="S68" i="1"/>
  <c r="T68" i="1" s="1"/>
  <c r="AA68" i="1" s="1"/>
  <c r="H69" i="1" s="1"/>
  <c r="AB68" i="1"/>
  <c r="M69" i="1" s="1"/>
  <c r="U68" i="1"/>
  <c r="K66" i="8" l="1"/>
  <c r="L66" i="8" s="1"/>
  <c r="S66" i="8" s="1"/>
  <c r="T66" i="8" s="1"/>
  <c r="AE64" i="7"/>
  <c r="P65" i="7" s="1"/>
  <c r="AD64" i="7"/>
  <c r="O65" i="7" s="1"/>
  <c r="V64" i="7"/>
  <c r="W64" i="7" s="1"/>
  <c r="W33" i="9" s="1"/>
  <c r="Y64" i="7"/>
  <c r="F65" i="7" s="1"/>
  <c r="X64" i="7"/>
  <c r="E65" i="7" s="1"/>
  <c r="Z64" i="7"/>
  <c r="G65" i="7" s="1"/>
  <c r="AA64" i="7"/>
  <c r="H65" i="7" s="1"/>
  <c r="S67" i="6"/>
  <c r="T67" i="6" s="1"/>
  <c r="Z67" i="6"/>
  <c r="G68" i="6" s="1"/>
  <c r="AC67" i="6"/>
  <c r="N68" i="6" s="1"/>
  <c r="Y67" i="6"/>
  <c r="F68" i="6" s="1"/>
  <c r="U67" i="6"/>
  <c r="AB67" i="6"/>
  <c r="M68" i="6" s="1"/>
  <c r="X67" i="6"/>
  <c r="E68" i="6" s="1"/>
  <c r="AA67" i="6"/>
  <c r="H68" i="6" s="1"/>
  <c r="AB65" i="5"/>
  <c r="M66" i="5" s="1"/>
  <c r="X65" i="5"/>
  <c r="E66" i="5" s="1"/>
  <c r="Y65" i="5"/>
  <c r="F66" i="5" s="1"/>
  <c r="AC65" i="5"/>
  <c r="N66" i="5" s="1"/>
  <c r="AA65" i="5"/>
  <c r="H66" i="5" s="1"/>
  <c r="Z65" i="5"/>
  <c r="G66" i="5" s="1"/>
  <c r="U65" i="5"/>
  <c r="AD65" i="5"/>
  <c r="O66" i="5" s="1"/>
  <c r="V65" i="5"/>
  <c r="AE65" i="5"/>
  <c r="P66" i="5" s="1"/>
  <c r="AD66" i="4"/>
  <c r="O67" i="4" s="1"/>
  <c r="V66" i="4"/>
  <c r="AE66" i="4"/>
  <c r="P67" i="4" s="1"/>
  <c r="AA66" i="4"/>
  <c r="H67" i="4" s="1"/>
  <c r="X66" i="4"/>
  <c r="E67" i="4" s="1"/>
  <c r="W66" i="4"/>
  <c r="Y66" i="4"/>
  <c r="F67" i="4" s="1"/>
  <c r="Z66" i="4"/>
  <c r="G67" i="4" s="1"/>
  <c r="Z68" i="1"/>
  <c r="G69" i="1" s="1"/>
  <c r="V68" i="1"/>
  <c r="W68" i="1" s="1"/>
  <c r="AD68" i="1"/>
  <c r="O69" i="1" s="1"/>
  <c r="X68" i="1"/>
  <c r="E69" i="1" s="1"/>
  <c r="AE68" i="1"/>
  <c r="P69" i="1" s="1"/>
  <c r="Y68" i="1"/>
  <c r="F69" i="1" s="1"/>
  <c r="K69" i="1"/>
  <c r="L69" i="1" s="1"/>
  <c r="AE66" i="8" l="1"/>
  <c r="P67" i="8" s="1"/>
  <c r="AD66" i="8"/>
  <c r="O67" i="8" s="1"/>
  <c r="V66" i="8"/>
  <c r="Q66" i="8"/>
  <c r="R66" i="8" s="1"/>
  <c r="K65" i="7"/>
  <c r="L65" i="7" s="1"/>
  <c r="I65" i="7"/>
  <c r="J65" i="7" s="1"/>
  <c r="Q65" i="7" s="1"/>
  <c r="R65" i="7" s="1"/>
  <c r="I68" i="6"/>
  <c r="J68" i="6" s="1"/>
  <c r="Q68" i="6" s="1"/>
  <c r="R68" i="6" s="1"/>
  <c r="K68" i="6"/>
  <c r="L68" i="6" s="1"/>
  <c r="AD67" i="6"/>
  <c r="O68" i="6" s="1"/>
  <c r="V67" i="6"/>
  <c r="W67" i="6" s="1"/>
  <c r="V36" i="9" s="1"/>
  <c r="AE67" i="6"/>
  <c r="P68" i="6" s="1"/>
  <c r="W65" i="5"/>
  <c r="K66" i="5"/>
  <c r="L66" i="5" s="1"/>
  <c r="Q66" i="5" s="1"/>
  <c r="R66" i="5" s="1"/>
  <c r="I66" i="5"/>
  <c r="J66" i="5" s="1"/>
  <c r="S66" i="5" s="1"/>
  <c r="T66" i="5" s="1"/>
  <c r="I67" i="4"/>
  <c r="J67" i="4" s="1"/>
  <c r="Q67" i="4" s="1"/>
  <c r="R67" i="4" s="1"/>
  <c r="K67" i="4"/>
  <c r="L67" i="4" s="1"/>
  <c r="I69" i="1"/>
  <c r="J69" i="1" s="1"/>
  <c r="S69" i="1" s="1"/>
  <c r="T69" i="1" s="1"/>
  <c r="S67" i="4" l="1"/>
  <c r="T67" i="4" s="1"/>
  <c r="AB66" i="8"/>
  <c r="M67" i="8" s="1"/>
  <c r="X66" i="8"/>
  <c r="E67" i="8" s="1"/>
  <c r="AA66" i="8"/>
  <c r="H67" i="8" s="1"/>
  <c r="Z66" i="8"/>
  <c r="G67" i="8" s="1"/>
  <c r="AC66" i="8"/>
  <c r="N67" i="8" s="1"/>
  <c r="Y66" i="8"/>
  <c r="F67" i="8" s="1"/>
  <c r="U66" i="8"/>
  <c r="W66" i="8" s="1"/>
  <c r="X35" i="9" s="1"/>
  <c r="S65" i="7"/>
  <c r="T65" i="7" s="1"/>
  <c r="Z65" i="7" s="1"/>
  <c r="G66" i="7" s="1"/>
  <c r="AC65" i="7"/>
  <c r="N66" i="7" s="1"/>
  <c r="X65" i="7"/>
  <c r="E66" i="7" s="1"/>
  <c r="AB65" i="7"/>
  <c r="M66" i="7" s="1"/>
  <c r="AA65" i="7"/>
  <c r="H66" i="7" s="1"/>
  <c r="U65" i="7"/>
  <c r="Y65" i="7"/>
  <c r="F66" i="7" s="1"/>
  <c r="S68" i="6"/>
  <c r="T68" i="6" s="1"/>
  <c r="Y68" i="6" s="1"/>
  <c r="F69" i="6" s="1"/>
  <c r="AC68" i="6"/>
  <c r="N69" i="6" s="1"/>
  <c r="U68" i="6"/>
  <c r="AB68" i="6"/>
  <c r="M69" i="6" s="1"/>
  <c r="AE66" i="5"/>
  <c r="P67" i="5" s="1"/>
  <c r="AD66" i="5"/>
  <c r="O67" i="5" s="1"/>
  <c r="V66" i="5"/>
  <c r="AB66" i="5"/>
  <c r="M67" i="5" s="1"/>
  <c r="X66" i="5"/>
  <c r="E67" i="5" s="1"/>
  <c r="AA66" i="5"/>
  <c r="H67" i="5" s="1"/>
  <c r="Z66" i="5"/>
  <c r="G67" i="5" s="1"/>
  <c r="U66" i="5"/>
  <c r="W66" i="5" s="1"/>
  <c r="AC66" i="5"/>
  <c r="N67" i="5" s="1"/>
  <c r="Y66" i="5"/>
  <c r="F67" i="5" s="1"/>
  <c r="AA67" i="4"/>
  <c r="H68" i="4" s="1"/>
  <c r="AC67" i="4"/>
  <c r="N68" i="4" s="1"/>
  <c r="Y67" i="4"/>
  <c r="F68" i="4" s="1"/>
  <c r="U67" i="4"/>
  <c r="X67" i="4"/>
  <c r="E68" i="4" s="1"/>
  <c r="AB67" i="4"/>
  <c r="M68" i="4" s="1"/>
  <c r="Z67" i="4"/>
  <c r="G68" i="4" s="1"/>
  <c r="AE67" i="4"/>
  <c r="P68" i="4" s="1"/>
  <c r="AD67" i="4"/>
  <c r="O68" i="4" s="1"/>
  <c r="V67" i="4"/>
  <c r="Q69" i="1"/>
  <c r="R69" i="1" s="1"/>
  <c r="U69" i="1" s="1"/>
  <c r="AE69" i="1"/>
  <c r="P70" i="1" s="1"/>
  <c r="AD69" i="1"/>
  <c r="O70" i="1" s="1"/>
  <c r="V69" i="1"/>
  <c r="W67" i="4" l="1"/>
  <c r="X69" i="1"/>
  <c r="E70" i="1" s="1"/>
  <c r="Z69" i="1"/>
  <c r="G70" i="1" s="1"/>
  <c r="W69" i="1"/>
  <c r="AC69" i="1"/>
  <c r="N70" i="1" s="1"/>
  <c r="AB69" i="1"/>
  <c r="M70" i="1" s="1"/>
  <c r="I67" i="8"/>
  <c r="J67" i="8" s="1"/>
  <c r="S67" i="8" s="1"/>
  <c r="T67" i="8" s="1"/>
  <c r="K67" i="8"/>
  <c r="L67" i="8" s="1"/>
  <c r="I66" i="7"/>
  <c r="J66" i="7" s="1"/>
  <c r="K66" i="7"/>
  <c r="L66" i="7" s="1"/>
  <c r="Q66" i="7" s="1"/>
  <c r="R66" i="7" s="1"/>
  <c r="AD65" i="7"/>
  <c r="O66" i="7" s="1"/>
  <c r="V65" i="7"/>
  <c r="W65" i="7" s="1"/>
  <c r="W34" i="9" s="1"/>
  <c r="AE65" i="7"/>
  <c r="P66" i="7" s="1"/>
  <c r="X68" i="6"/>
  <c r="E69" i="6" s="1"/>
  <c r="Z68" i="6"/>
  <c r="G69" i="6" s="1"/>
  <c r="AA68" i="6"/>
  <c r="H69" i="6" s="1"/>
  <c r="AE68" i="6"/>
  <c r="P69" i="6" s="1"/>
  <c r="AD68" i="6"/>
  <c r="O69" i="6" s="1"/>
  <c r="V68" i="6"/>
  <c r="W68" i="6" s="1"/>
  <c r="V37" i="9" s="1"/>
  <c r="K67" i="5"/>
  <c r="L67" i="5" s="1"/>
  <c r="I67" i="5"/>
  <c r="J67" i="5" s="1"/>
  <c r="Q67" i="5" s="1"/>
  <c r="R67" i="5" s="1"/>
  <c r="K68" i="4"/>
  <c r="L68" i="4" s="1"/>
  <c r="I68" i="4"/>
  <c r="J68" i="4" s="1"/>
  <c r="S68" i="4" s="1"/>
  <c r="T68" i="4" s="1"/>
  <c r="AA69" i="1"/>
  <c r="H70" i="1" s="1"/>
  <c r="Y69" i="1"/>
  <c r="F70" i="1" s="1"/>
  <c r="I70" i="1" s="1"/>
  <c r="J70" i="1" s="1"/>
  <c r="K70" i="1" l="1"/>
  <c r="L70" i="1" s="1"/>
  <c r="Q67" i="8"/>
  <c r="R67" i="8" s="1"/>
  <c r="AE67" i="8"/>
  <c r="P68" i="8" s="1"/>
  <c r="V67" i="8"/>
  <c r="AD67" i="8"/>
  <c r="O68" i="8" s="1"/>
  <c r="AC66" i="7"/>
  <c r="N67" i="7" s="1"/>
  <c r="AB66" i="7"/>
  <c r="M67" i="7" s="1"/>
  <c r="U66" i="7"/>
  <c r="S66" i="7"/>
  <c r="T66" i="7" s="1"/>
  <c r="K69" i="6"/>
  <c r="L69" i="6" s="1"/>
  <c r="I69" i="6"/>
  <c r="J69" i="6" s="1"/>
  <c r="AC67" i="5"/>
  <c r="N68" i="5" s="1"/>
  <c r="U67" i="5"/>
  <c r="AB67" i="5"/>
  <c r="M68" i="5" s="1"/>
  <c r="S67" i="5"/>
  <c r="T67" i="5" s="1"/>
  <c r="Y67" i="5" s="1"/>
  <c r="F68" i="5" s="1"/>
  <c r="AD68" i="4"/>
  <c r="O69" i="4" s="1"/>
  <c r="V68" i="4"/>
  <c r="AE68" i="4"/>
  <c r="P69" i="4" s="1"/>
  <c r="Q68" i="4"/>
  <c r="R68" i="4" s="1"/>
  <c r="Q70" i="1"/>
  <c r="R70" i="1" s="1"/>
  <c r="U70" i="1" s="1"/>
  <c r="S70" i="1"/>
  <c r="T70" i="1" s="1"/>
  <c r="X70" i="1" l="1"/>
  <c r="E71" i="1" s="1"/>
  <c r="AC67" i="8"/>
  <c r="N68" i="8" s="1"/>
  <c r="Y67" i="8"/>
  <c r="F68" i="8" s="1"/>
  <c r="U67" i="8"/>
  <c r="W67" i="8" s="1"/>
  <c r="X36" i="9" s="1"/>
  <c r="AB67" i="8"/>
  <c r="M68" i="8" s="1"/>
  <c r="X67" i="8"/>
  <c r="E68" i="8" s="1"/>
  <c r="AA67" i="8"/>
  <c r="H68" i="8" s="1"/>
  <c r="Z67" i="8"/>
  <c r="G68" i="8" s="1"/>
  <c r="AE66" i="7"/>
  <c r="P67" i="7" s="1"/>
  <c r="V66" i="7"/>
  <c r="AD66" i="7"/>
  <c r="O67" i="7" s="1"/>
  <c r="Y66" i="7"/>
  <c r="F67" i="7" s="1"/>
  <c r="X66" i="7"/>
  <c r="E67" i="7" s="1"/>
  <c r="W66" i="7"/>
  <c r="W35" i="9" s="1"/>
  <c r="Z66" i="7"/>
  <c r="G67" i="7" s="1"/>
  <c r="AA66" i="7"/>
  <c r="H67" i="7" s="1"/>
  <c r="Q69" i="6"/>
  <c r="R69" i="6" s="1"/>
  <c r="S69" i="6"/>
  <c r="T69" i="6" s="1"/>
  <c r="Z67" i="5"/>
  <c r="G68" i="5" s="1"/>
  <c r="AA67" i="5"/>
  <c r="H68" i="5" s="1"/>
  <c r="AE67" i="5"/>
  <c r="P68" i="5" s="1"/>
  <c r="V67" i="5"/>
  <c r="W67" i="5" s="1"/>
  <c r="AD67" i="5"/>
  <c r="O68" i="5" s="1"/>
  <c r="X67" i="5"/>
  <c r="E68" i="5" s="1"/>
  <c r="AB68" i="4"/>
  <c r="M69" i="4" s="1"/>
  <c r="X68" i="4"/>
  <c r="E69" i="4" s="1"/>
  <c r="Z68" i="4"/>
  <c r="G69" i="4" s="1"/>
  <c r="AC68" i="4"/>
  <c r="N69" i="4" s="1"/>
  <c r="U68" i="4"/>
  <c r="W68" i="4" s="1"/>
  <c r="AA68" i="4"/>
  <c r="H69" i="4" s="1"/>
  <c r="Y68" i="4"/>
  <c r="F69" i="4" s="1"/>
  <c r="AA70" i="1"/>
  <c r="H71" i="1" s="1"/>
  <c r="AB70" i="1"/>
  <c r="M71" i="1" s="1"/>
  <c r="Z70" i="1"/>
  <c r="G71" i="1" s="1"/>
  <c r="Y70" i="1"/>
  <c r="F71" i="1" s="1"/>
  <c r="I71" i="1" s="1"/>
  <c r="J71" i="1" s="1"/>
  <c r="AC70" i="1"/>
  <c r="N71" i="1" s="1"/>
  <c r="AD70" i="1"/>
  <c r="O71" i="1" s="1"/>
  <c r="V70" i="1"/>
  <c r="W70" i="1" s="1"/>
  <c r="AE70" i="1"/>
  <c r="P71" i="1" s="1"/>
  <c r="K68" i="8" l="1"/>
  <c r="L68" i="8" s="1"/>
  <c r="I68" i="8"/>
  <c r="J68" i="8" s="1"/>
  <c r="S68" i="8" s="1"/>
  <c r="T68" i="8" s="1"/>
  <c r="K67" i="7"/>
  <c r="L67" i="7" s="1"/>
  <c r="I67" i="7"/>
  <c r="J67" i="7" s="1"/>
  <c r="Q67" i="7" s="1"/>
  <c r="R67" i="7" s="1"/>
  <c r="AE69" i="6"/>
  <c r="P70" i="6" s="1"/>
  <c r="AD69" i="6"/>
  <c r="O70" i="6" s="1"/>
  <c r="V69" i="6"/>
  <c r="AB69" i="6"/>
  <c r="M70" i="6" s="1"/>
  <c r="X69" i="6"/>
  <c r="E70" i="6" s="1"/>
  <c r="AA69" i="6"/>
  <c r="H70" i="6" s="1"/>
  <c r="Z69" i="6"/>
  <c r="G70" i="6" s="1"/>
  <c r="AC69" i="6"/>
  <c r="N70" i="6" s="1"/>
  <c r="Y69" i="6"/>
  <c r="F70" i="6" s="1"/>
  <c r="U69" i="6"/>
  <c r="W69" i="6" s="1"/>
  <c r="V38" i="9" s="1"/>
  <c r="K68" i="5"/>
  <c r="L68" i="5" s="1"/>
  <c r="I68" i="5"/>
  <c r="J68" i="5" s="1"/>
  <c r="Q68" i="5" s="1"/>
  <c r="R68" i="5" s="1"/>
  <c r="K69" i="4"/>
  <c r="L69" i="4" s="1"/>
  <c r="I69" i="4"/>
  <c r="J69" i="4" s="1"/>
  <c r="S69" i="4" s="1"/>
  <c r="T69" i="4" s="1"/>
  <c r="K71" i="1"/>
  <c r="L71" i="1" s="1"/>
  <c r="Q71" i="1" s="1"/>
  <c r="R71" i="1" s="1"/>
  <c r="AC71" i="1" s="1"/>
  <c r="N72" i="1" s="1"/>
  <c r="AD68" i="8" l="1"/>
  <c r="O69" i="8" s="1"/>
  <c r="V68" i="8"/>
  <c r="AE68" i="8"/>
  <c r="P69" i="8" s="1"/>
  <c r="Q68" i="8"/>
  <c r="R68" i="8" s="1"/>
  <c r="AB67" i="7"/>
  <c r="M68" i="7" s="1"/>
  <c r="AC67" i="7"/>
  <c r="N68" i="7" s="1"/>
  <c r="U67" i="7"/>
  <c r="S67" i="7"/>
  <c r="T67" i="7" s="1"/>
  <c r="AA67" i="7" s="1"/>
  <c r="H68" i="7" s="1"/>
  <c r="K70" i="6"/>
  <c r="L70" i="6" s="1"/>
  <c r="I70" i="6"/>
  <c r="J70" i="6" s="1"/>
  <c r="Q70" i="6" s="1"/>
  <c r="R70" i="6" s="1"/>
  <c r="AC68" i="5"/>
  <c r="N69" i="5" s="1"/>
  <c r="U68" i="5"/>
  <c r="AB68" i="5"/>
  <c r="M69" i="5" s="1"/>
  <c r="S68" i="5"/>
  <c r="T68" i="5" s="1"/>
  <c r="Q69" i="4"/>
  <c r="R69" i="4" s="1"/>
  <c r="AE69" i="4"/>
  <c r="P70" i="4" s="1"/>
  <c r="AD69" i="4"/>
  <c r="O70" i="4" s="1"/>
  <c r="V69" i="4"/>
  <c r="S71" i="1"/>
  <c r="T71" i="1" s="1"/>
  <c r="V71" i="1" s="1"/>
  <c r="AB71" i="1"/>
  <c r="M72" i="1" s="1"/>
  <c r="U71" i="1"/>
  <c r="Z67" i="7" l="1"/>
  <c r="G68" i="7" s="1"/>
  <c r="Z68" i="8"/>
  <c r="G69" i="8" s="1"/>
  <c r="AC68" i="8"/>
  <c r="N69" i="8" s="1"/>
  <c r="Y68" i="8"/>
  <c r="F69" i="8" s="1"/>
  <c r="U68" i="8"/>
  <c r="W68" i="8" s="1"/>
  <c r="X37" i="9" s="1"/>
  <c r="AB68" i="8"/>
  <c r="M69" i="8" s="1"/>
  <c r="X68" i="8"/>
  <c r="E69" i="8" s="1"/>
  <c r="AA68" i="8"/>
  <c r="H69" i="8" s="1"/>
  <c r="K68" i="7"/>
  <c r="L68" i="7" s="1"/>
  <c r="V67" i="7"/>
  <c r="AE67" i="7"/>
  <c r="P68" i="7" s="1"/>
  <c r="AD67" i="7"/>
  <c r="O68" i="7" s="1"/>
  <c r="Y67" i="7"/>
  <c r="F68" i="7" s="1"/>
  <c r="W67" i="7"/>
  <c r="W36" i="9" s="1"/>
  <c r="X67" i="7"/>
  <c r="E68" i="7" s="1"/>
  <c r="AC70" i="6"/>
  <c r="N71" i="6" s="1"/>
  <c r="U70" i="6"/>
  <c r="AB70" i="6"/>
  <c r="M71" i="6" s="1"/>
  <c r="S70" i="6"/>
  <c r="T70" i="6" s="1"/>
  <c r="Z70" i="6" s="1"/>
  <c r="G71" i="6" s="1"/>
  <c r="AD68" i="5"/>
  <c r="O69" i="5" s="1"/>
  <c r="V68" i="5"/>
  <c r="W68" i="5" s="1"/>
  <c r="AE68" i="5"/>
  <c r="P69" i="5" s="1"/>
  <c r="AA68" i="5"/>
  <c r="H69" i="5" s="1"/>
  <c r="Y68" i="5"/>
  <c r="F69" i="5" s="1"/>
  <c r="X68" i="5"/>
  <c r="E69" i="5" s="1"/>
  <c r="Z68" i="5"/>
  <c r="G69" i="5" s="1"/>
  <c r="AC69" i="4"/>
  <c r="N70" i="4" s="1"/>
  <c r="Y69" i="4"/>
  <c r="F70" i="4" s="1"/>
  <c r="U69" i="4"/>
  <c r="W69" i="4" s="1"/>
  <c r="AA69" i="4"/>
  <c r="H70" i="4" s="1"/>
  <c r="Z69" i="4"/>
  <c r="G70" i="4" s="1"/>
  <c r="X69" i="4"/>
  <c r="E70" i="4" s="1"/>
  <c r="AB69" i="4"/>
  <c r="M70" i="4" s="1"/>
  <c r="X71" i="1"/>
  <c r="E72" i="1" s="1"/>
  <c r="AD71" i="1"/>
  <c r="O72" i="1" s="1"/>
  <c r="AA71" i="1"/>
  <c r="H72" i="1" s="1"/>
  <c r="Y71" i="1"/>
  <c r="F72" i="1" s="1"/>
  <c r="Z71" i="1"/>
  <c r="G72" i="1" s="1"/>
  <c r="AE71" i="1"/>
  <c r="P72" i="1" s="1"/>
  <c r="W71" i="1"/>
  <c r="I69" i="8" l="1"/>
  <c r="J69" i="8" s="1"/>
  <c r="S69" i="8" s="1"/>
  <c r="T69" i="8" s="1"/>
  <c r="K69" i="8"/>
  <c r="L69" i="8" s="1"/>
  <c r="I68" i="7"/>
  <c r="J68" i="7" s="1"/>
  <c r="Q68" i="7" s="1"/>
  <c r="R68" i="7" s="1"/>
  <c r="AE70" i="6"/>
  <c r="P71" i="6" s="1"/>
  <c r="AD70" i="6"/>
  <c r="O71" i="6" s="1"/>
  <c r="V70" i="6"/>
  <c r="W70" i="6" s="1"/>
  <c r="V39" i="9" s="1"/>
  <c r="Y70" i="6"/>
  <c r="F71" i="6" s="1"/>
  <c r="AA70" i="6"/>
  <c r="H71" i="6" s="1"/>
  <c r="K71" i="6" s="1"/>
  <c r="L71" i="6" s="1"/>
  <c r="X70" i="6"/>
  <c r="E71" i="6" s="1"/>
  <c r="K69" i="5"/>
  <c r="L69" i="5" s="1"/>
  <c r="I69" i="5"/>
  <c r="J69" i="5" s="1"/>
  <c r="Q69" i="5" s="1"/>
  <c r="R69" i="5" s="1"/>
  <c r="K70" i="4"/>
  <c r="L70" i="4" s="1"/>
  <c r="I70" i="4"/>
  <c r="J70" i="4" s="1"/>
  <c r="S70" i="4" s="1"/>
  <c r="T70" i="4" s="1"/>
  <c r="I72" i="1"/>
  <c r="J72" i="1" s="1"/>
  <c r="K72" i="1"/>
  <c r="L72" i="1" s="1"/>
  <c r="S72" i="1" l="1"/>
  <c r="T72" i="1" s="1"/>
  <c r="V72" i="1" s="1"/>
  <c r="AE69" i="8"/>
  <c r="P70" i="8" s="1"/>
  <c r="AD69" i="8"/>
  <c r="O70" i="8" s="1"/>
  <c r="V69" i="8"/>
  <c r="Q69" i="8"/>
  <c r="R69" i="8" s="1"/>
  <c r="S68" i="7"/>
  <c r="T68" i="7" s="1"/>
  <c r="AC68" i="7"/>
  <c r="N69" i="7" s="1"/>
  <c r="Y68" i="7"/>
  <c r="F69" i="7" s="1"/>
  <c r="U68" i="7"/>
  <c r="AB68" i="7"/>
  <c r="M69" i="7" s="1"/>
  <c r="AA68" i="7"/>
  <c r="H69" i="7" s="1"/>
  <c r="Z68" i="7"/>
  <c r="G69" i="7" s="1"/>
  <c r="X68" i="7"/>
  <c r="E69" i="7" s="1"/>
  <c r="I71" i="6"/>
  <c r="J71" i="6" s="1"/>
  <c r="Q71" i="6" s="1"/>
  <c r="R71" i="6" s="1"/>
  <c r="AC69" i="5"/>
  <c r="N70" i="5" s="1"/>
  <c r="U69" i="5"/>
  <c r="AB69" i="5"/>
  <c r="M70" i="5" s="1"/>
  <c r="S69" i="5"/>
  <c r="T69" i="5" s="1"/>
  <c r="AD70" i="4"/>
  <c r="O71" i="4" s="1"/>
  <c r="V70" i="4"/>
  <c r="AE70" i="4"/>
  <c r="P71" i="4" s="1"/>
  <c r="Q70" i="4"/>
  <c r="R70" i="4" s="1"/>
  <c r="Q72" i="1"/>
  <c r="R72" i="1" s="1"/>
  <c r="AB72" i="1" s="1"/>
  <c r="M73" i="1" s="1"/>
  <c r="AE72" i="1"/>
  <c r="P73" i="1" s="1"/>
  <c r="AD72" i="1"/>
  <c r="O73" i="1" s="1"/>
  <c r="S71" i="6" l="1"/>
  <c r="T71" i="6" s="1"/>
  <c r="AE71" i="6" s="1"/>
  <c r="P72" i="6" s="1"/>
  <c r="X72" i="1"/>
  <c r="E73" i="1" s="1"/>
  <c r="AA69" i="8"/>
  <c r="H70" i="8" s="1"/>
  <c r="Z69" i="8"/>
  <c r="G70" i="8" s="1"/>
  <c r="AC69" i="8"/>
  <c r="N70" i="8" s="1"/>
  <c r="Y69" i="8"/>
  <c r="F70" i="8" s="1"/>
  <c r="U69" i="8"/>
  <c r="W69" i="8" s="1"/>
  <c r="X38" i="9" s="1"/>
  <c r="AB69" i="8"/>
  <c r="M70" i="8" s="1"/>
  <c r="X69" i="8"/>
  <c r="E70" i="8" s="1"/>
  <c r="K69" i="7"/>
  <c r="L69" i="7" s="1"/>
  <c r="I69" i="7"/>
  <c r="J69" i="7" s="1"/>
  <c r="Q69" i="7" s="1"/>
  <c r="R69" i="7" s="1"/>
  <c r="V68" i="7"/>
  <c r="W68" i="7" s="1"/>
  <c r="W37" i="9" s="1"/>
  <c r="AE68" i="7"/>
  <c r="P69" i="7" s="1"/>
  <c r="AD68" i="7"/>
  <c r="O69" i="7" s="1"/>
  <c r="V71" i="6"/>
  <c r="AA71" i="6"/>
  <c r="H72" i="6" s="1"/>
  <c r="X71" i="6"/>
  <c r="E72" i="6" s="1"/>
  <c r="AC71" i="6"/>
  <c r="N72" i="6" s="1"/>
  <c r="U71" i="6"/>
  <c r="AB71" i="6"/>
  <c r="M72" i="6" s="1"/>
  <c r="AE69" i="5"/>
  <c r="P70" i="5" s="1"/>
  <c r="AD69" i="5"/>
  <c r="O70" i="5" s="1"/>
  <c r="V69" i="5"/>
  <c r="Y69" i="5"/>
  <c r="F70" i="5" s="1"/>
  <c r="Z69" i="5"/>
  <c r="G70" i="5" s="1"/>
  <c r="X69" i="5"/>
  <c r="E70" i="5" s="1"/>
  <c r="W69" i="5"/>
  <c r="AA69" i="5"/>
  <c r="H70" i="5" s="1"/>
  <c r="Z70" i="4"/>
  <c r="G71" i="4" s="1"/>
  <c r="AC70" i="4"/>
  <c r="N71" i="4" s="1"/>
  <c r="Y70" i="4"/>
  <c r="F71" i="4" s="1"/>
  <c r="U70" i="4"/>
  <c r="W70" i="4" s="1"/>
  <c r="AB70" i="4"/>
  <c r="M71" i="4" s="1"/>
  <c r="X70" i="4"/>
  <c r="E71" i="4" s="1"/>
  <c r="AA70" i="4"/>
  <c r="H71" i="4" s="1"/>
  <c r="Y72" i="1"/>
  <c r="F73" i="1" s="1"/>
  <c r="Z72" i="1"/>
  <c r="G73" i="1" s="1"/>
  <c r="AA72" i="1"/>
  <c r="H73" i="1" s="1"/>
  <c r="AC72" i="1"/>
  <c r="N73" i="1" s="1"/>
  <c r="U72" i="1"/>
  <c r="W72" i="1" s="1"/>
  <c r="Y71" i="6" l="1"/>
  <c r="F72" i="6" s="1"/>
  <c r="AD71" i="6"/>
  <c r="O72" i="6" s="1"/>
  <c r="W71" i="6"/>
  <c r="V40" i="9" s="1"/>
  <c r="Z71" i="6"/>
  <c r="G72" i="6" s="1"/>
  <c r="I73" i="1"/>
  <c r="J73" i="1" s="1"/>
  <c r="Q73" i="1" s="1"/>
  <c r="R73" i="1" s="1"/>
  <c r="U73" i="1" s="1"/>
  <c r="K73" i="1"/>
  <c r="L73" i="1" s="1"/>
  <c r="I70" i="8"/>
  <c r="J70" i="8" s="1"/>
  <c r="K70" i="8"/>
  <c r="L70" i="8" s="1"/>
  <c r="AB69" i="7"/>
  <c r="M70" i="7" s="1"/>
  <c r="U69" i="7"/>
  <c r="AC69" i="7"/>
  <c r="N70" i="7" s="1"/>
  <c r="S69" i="7"/>
  <c r="T69" i="7" s="1"/>
  <c r="AA69" i="7" s="1"/>
  <c r="H70" i="7" s="1"/>
  <c r="I72" i="6"/>
  <c r="J72" i="6" s="1"/>
  <c r="K72" i="6"/>
  <c r="L72" i="6" s="1"/>
  <c r="K70" i="5"/>
  <c r="L70" i="5" s="1"/>
  <c r="I70" i="5"/>
  <c r="J70" i="5" s="1"/>
  <c r="Q70" i="5" s="1"/>
  <c r="R70" i="5" s="1"/>
  <c r="K71" i="4"/>
  <c r="L71" i="4" s="1"/>
  <c r="I71" i="4"/>
  <c r="J71" i="4" s="1"/>
  <c r="S71" i="4" s="1"/>
  <c r="T71" i="4" s="1"/>
  <c r="S73" i="1"/>
  <c r="T73" i="1" s="1"/>
  <c r="Q72" i="6" l="1"/>
  <c r="R72" i="6" s="1"/>
  <c r="AB72" i="6" s="1"/>
  <c r="M73" i="6" s="1"/>
  <c r="Z73" i="1"/>
  <c r="G74" i="1" s="1"/>
  <c r="S70" i="8"/>
  <c r="T70" i="8" s="1"/>
  <c r="Q70" i="8"/>
  <c r="R70" i="8" s="1"/>
  <c r="X69" i="7"/>
  <c r="E70" i="7" s="1"/>
  <c r="AD69" i="7"/>
  <c r="O70" i="7" s="1"/>
  <c r="V69" i="7"/>
  <c r="W69" i="7" s="1"/>
  <c r="W38" i="9" s="1"/>
  <c r="AE69" i="7"/>
  <c r="P70" i="7" s="1"/>
  <c r="Y69" i="7"/>
  <c r="F70" i="7" s="1"/>
  <c r="Z69" i="7"/>
  <c r="G70" i="7" s="1"/>
  <c r="AC72" i="6"/>
  <c r="N73" i="6" s="1"/>
  <c r="U72" i="6"/>
  <c r="S72" i="6"/>
  <c r="T72" i="6" s="1"/>
  <c r="X72" i="6" s="1"/>
  <c r="E73" i="6" s="1"/>
  <c r="AB70" i="5"/>
  <c r="M71" i="5" s="1"/>
  <c r="AC70" i="5"/>
  <c r="N71" i="5" s="1"/>
  <c r="U70" i="5"/>
  <c r="S70" i="5"/>
  <c r="T70" i="5" s="1"/>
  <c r="AD71" i="4"/>
  <c r="O72" i="4" s="1"/>
  <c r="V71" i="4"/>
  <c r="AE71" i="4"/>
  <c r="P72" i="4" s="1"/>
  <c r="Q71" i="4"/>
  <c r="R71" i="4" s="1"/>
  <c r="AC73" i="1"/>
  <c r="N74" i="1" s="1"/>
  <c r="AB73" i="1"/>
  <c r="M74" i="1" s="1"/>
  <c r="AE73" i="1"/>
  <c r="P74" i="1" s="1"/>
  <c r="AD73" i="1"/>
  <c r="O74" i="1" s="1"/>
  <c r="V73" i="1"/>
  <c r="W73" i="1" s="1"/>
  <c r="AA73" i="1"/>
  <c r="H74" i="1" s="1"/>
  <c r="Y73" i="1"/>
  <c r="F74" i="1" s="1"/>
  <c r="X73" i="1"/>
  <c r="E74" i="1" s="1"/>
  <c r="AB70" i="8" l="1"/>
  <c r="M71" i="8" s="1"/>
  <c r="X70" i="8"/>
  <c r="E71" i="8" s="1"/>
  <c r="AA70" i="8"/>
  <c r="H71" i="8" s="1"/>
  <c r="Z70" i="8"/>
  <c r="G71" i="8" s="1"/>
  <c r="U70" i="8"/>
  <c r="AC70" i="8"/>
  <c r="N71" i="8" s="1"/>
  <c r="Y70" i="8"/>
  <c r="F71" i="8" s="1"/>
  <c r="AE70" i="8"/>
  <c r="P71" i="8" s="1"/>
  <c r="AD70" i="8"/>
  <c r="O71" i="8" s="1"/>
  <c r="V70" i="8"/>
  <c r="K70" i="7"/>
  <c r="L70" i="7" s="1"/>
  <c r="I70" i="7"/>
  <c r="J70" i="7" s="1"/>
  <c r="Q70" i="7" s="1"/>
  <c r="R70" i="7" s="1"/>
  <c r="Y72" i="6"/>
  <c r="F73" i="6" s="1"/>
  <c r="AA72" i="6"/>
  <c r="H73" i="6" s="1"/>
  <c r="Z72" i="6"/>
  <c r="G73" i="6" s="1"/>
  <c r="AE72" i="6"/>
  <c r="P73" i="6" s="1"/>
  <c r="AD72" i="6"/>
  <c r="O73" i="6" s="1"/>
  <c r="V72" i="6"/>
  <c r="W72" i="6" s="1"/>
  <c r="V41" i="9" s="1"/>
  <c r="AE70" i="5"/>
  <c r="P71" i="5" s="1"/>
  <c r="AD70" i="5"/>
  <c r="O71" i="5" s="1"/>
  <c r="V70" i="5"/>
  <c r="W70" i="5"/>
  <c r="AA70" i="5"/>
  <c r="H71" i="5" s="1"/>
  <c r="Z70" i="5"/>
  <c r="G71" i="5" s="1"/>
  <c r="Y70" i="5"/>
  <c r="F71" i="5" s="1"/>
  <c r="X70" i="5"/>
  <c r="E71" i="5" s="1"/>
  <c r="Z71" i="4"/>
  <c r="G72" i="4" s="1"/>
  <c r="Y71" i="4"/>
  <c r="F72" i="4" s="1"/>
  <c r="AC71" i="4"/>
  <c r="N72" i="4" s="1"/>
  <c r="X71" i="4"/>
  <c r="E72" i="4" s="1"/>
  <c r="AB71" i="4"/>
  <c r="M72" i="4" s="1"/>
  <c r="AA71" i="4"/>
  <c r="H72" i="4" s="1"/>
  <c r="U71" i="4"/>
  <c r="W71" i="4" s="1"/>
  <c r="I74" i="1"/>
  <c r="J74" i="1" s="1"/>
  <c r="K74" i="1"/>
  <c r="L74" i="1" s="1"/>
  <c r="W70" i="8" l="1"/>
  <c r="X39" i="9" s="1"/>
  <c r="K71" i="8"/>
  <c r="L71" i="8" s="1"/>
  <c r="Q71" i="8" s="1"/>
  <c r="R71" i="8" s="1"/>
  <c r="I71" i="8"/>
  <c r="J71" i="8" s="1"/>
  <c r="S70" i="7"/>
  <c r="T70" i="7" s="1"/>
  <c r="AA70" i="7" s="1"/>
  <c r="H71" i="7" s="1"/>
  <c r="AB70" i="7"/>
  <c r="M71" i="7" s="1"/>
  <c r="U70" i="7"/>
  <c r="Y70" i="7"/>
  <c r="F71" i="7" s="1"/>
  <c r="AC70" i="7"/>
  <c r="N71" i="7" s="1"/>
  <c r="X70" i="7"/>
  <c r="E71" i="7" s="1"/>
  <c r="K73" i="6"/>
  <c r="L73" i="6" s="1"/>
  <c r="I73" i="6"/>
  <c r="J73" i="6" s="1"/>
  <c r="Q73" i="6" s="1"/>
  <c r="R73" i="6" s="1"/>
  <c r="I71" i="5"/>
  <c r="J71" i="5" s="1"/>
  <c r="K71" i="5"/>
  <c r="L71" i="5" s="1"/>
  <c r="K72" i="4"/>
  <c r="L72" i="4" s="1"/>
  <c r="I72" i="4"/>
  <c r="J72" i="4" s="1"/>
  <c r="S72" i="4" s="1"/>
  <c r="T72" i="4" s="1"/>
  <c r="S74" i="1"/>
  <c r="T74" i="1" s="1"/>
  <c r="V74" i="1" s="1"/>
  <c r="Q74" i="1"/>
  <c r="R74" i="1" s="1"/>
  <c r="S71" i="8" l="1"/>
  <c r="T71" i="8" s="1"/>
  <c r="Z71" i="8" s="1"/>
  <c r="G72" i="8" s="1"/>
  <c r="Z70" i="7"/>
  <c r="G71" i="7" s="1"/>
  <c r="V71" i="8"/>
  <c r="AE71" i="8"/>
  <c r="P72" i="8" s="1"/>
  <c r="AB71" i="8"/>
  <c r="M72" i="8" s="1"/>
  <c r="AA71" i="8"/>
  <c r="H72" i="8" s="1"/>
  <c r="U71" i="8"/>
  <c r="Y71" i="8"/>
  <c r="F72" i="8" s="1"/>
  <c r="AC71" i="8"/>
  <c r="N72" i="8" s="1"/>
  <c r="X71" i="8"/>
  <c r="E72" i="8" s="1"/>
  <c r="K71" i="7"/>
  <c r="L71" i="7" s="1"/>
  <c r="I71" i="7"/>
  <c r="J71" i="7" s="1"/>
  <c r="AE70" i="7"/>
  <c r="P71" i="7" s="1"/>
  <c r="V70" i="7"/>
  <c r="W70" i="7" s="1"/>
  <c r="W39" i="9" s="1"/>
  <c r="AD70" i="7"/>
  <c r="O71" i="7" s="1"/>
  <c r="AC73" i="6"/>
  <c r="N74" i="6" s="1"/>
  <c r="U73" i="6"/>
  <c r="AB73" i="6"/>
  <c r="M74" i="6" s="1"/>
  <c r="S73" i="6"/>
  <c r="T73" i="6" s="1"/>
  <c r="Y73" i="6" s="1"/>
  <c r="F74" i="6" s="1"/>
  <c r="Q71" i="5"/>
  <c r="R71" i="5" s="1"/>
  <c r="S71" i="5"/>
  <c r="T71" i="5" s="1"/>
  <c r="AE72" i="4"/>
  <c r="P73" i="4" s="1"/>
  <c r="AD72" i="4"/>
  <c r="O73" i="4" s="1"/>
  <c r="V72" i="4"/>
  <c r="Q72" i="4"/>
  <c r="R72" i="4" s="1"/>
  <c r="AD74" i="1"/>
  <c r="O75" i="1" s="1"/>
  <c r="AE74" i="1"/>
  <c r="P75" i="1" s="1"/>
  <c r="Z74" i="1"/>
  <c r="G75" i="1" s="1"/>
  <c r="AC74" i="1"/>
  <c r="N75" i="1" s="1"/>
  <c r="Y74" i="1"/>
  <c r="F75" i="1" s="1"/>
  <c r="U74" i="1"/>
  <c r="W74" i="1" s="1"/>
  <c r="AB74" i="1"/>
  <c r="M75" i="1" s="1"/>
  <c r="X74" i="1"/>
  <c r="E75" i="1" s="1"/>
  <c r="AA74" i="1"/>
  <c r="H75" i="1" s="1"/>
  <c r="AD71" i="8" l="1"/>
  <c r="O72" i="8" s="1"/>
  <c r="W71" i="8"/>
  <c r="X40" i="9" s="1"/>
  <c r="Q71" i="7"/>
  <c r="R71" i="7" s="1"/>
  <c r="U71" i="7" s="1"/>
  <c r="K72" i="8"/>
  <c r="L72" i="8" s="1"/>
  <c r="I72" i="8"/>
  <c r="J72" i="8" s="1"/>
  <c r="Q72" i="8" s="1"/>
  <c r="R72" i="8" s="1"/>
  <c r="AC71" i="7"/>
  <c r="N72" i="7" s="1"/>
  <c r="AB71" i="7"/>
  <c r="M72" i="7" s="1"/>
  <c r="Z71" i="7"/>
  <c r="G72" i="7" s="1"/>
  <c r="S71" i="7"/>
  <c r="T71" i="7" s="1"/>
  <c r="Y71" i="7" s="1"/>
  <c r="F72" i="7" s="1"/>
  <c r="Z73" i="6"/>
  <c r="G74" i="6" s="1"/>
  <c r="AA73" i="6"/>
  <c r="H74" i="6" s="1"/>
  <c r="AE73" i="6"/>
  <c r="P74" i="6" s="1"/>
  <c r="AD73" i="6"/>
  <c r="O74" i="6" s="1"/>
  <c r="V73" i="6"/>
  <c r="W73" i="6" s="1"/>
  <c r="V42" i="9" s="1"/>
  <c r="X73" i="6"/>
  <c r="E74" i="6" s="1"/>
  <c r="AE71" i="5"/>
  <c r="P72" i="5" s="1"/>
  <c r="V71" i="5"/>
  <c r="AD71" i="5"/>
  <c r="O72" i="5" s="1"/>
  <c r="AA71" i="5"/>
  <c r="H72" i="5" s="1"/>
  <c r="AB71" i="5"/>
  <c r="M72" i="5" s="1"/>
  <c r="Z71" i="5"/>
  <c r="G72" i="5" s="1"/>
  <c r="U71" i="5"/>
  <c r="W71" i="5" s="1"/>
  <c r="Y71" i="5"/>
  <c r="F72" i="5" s="1"/>
  <c r="X71" i="5"/>
  <c r="E72" i="5" s="1"/>
  <c r="AC71" i="5"/>
  <c r="N72" i="5" s="1"/>
  <c r="AA72" i="4"/>
  <c r="H73" i="4" s="1"/>
  <c r="Y72" i="4"/>
  <c r="F73" i="4" s="1"/>
  <c r="AC72" i="4"/>
  <c r="N73" i="4" s="1"/>
  <c r="X72" i="4"/>
  <c r="E73" i="4" s="1"/>
  <c r="AB72" i="4"/>
  <c r="M73" i="4" s="1"/>
  <c r="Z72" i="4"/>
  <c r="G73" i="4" s="1"/>
  <c r="U72" i="4"/>
  <c r="W72" i="4" s="1"/>
  <c r="I75" i="1"/>
  <c r="J75" i="1" s="1"/>
  <c r="K75" i="1"/>
  <c r="L75" i="1" s="1"/>
  <c r="AB72" i="8" l="1"/>
  <c r="M73" i="8" s="1"/>
  <c r="AC72" i="8"/>
  <c r="N73" i="8" s="1"/>
  <c r="U72" i="8"/>
  <c r="S72" i="8"/>
  <c r="T72" i="8" s="1"/>
  <c r="X72" i="8" s="1"/>
  <c r="E73" i="8" s="1"/>
  <c r="AE71" i="7"/>
  <c r="P72" i="7" s="1"/>
  <c r="V71" i="7"/>
  <c r="W71" i="7" s="1"/>
  <c r="W40" i="9" s="1"/>
  <c r="AD71" i="7"/>
  <c r="O72" i="7" s="1"/>
  <c r="X71" i="7"/>
  <c r="E72" i="7" s="1"/>
  <c r="AA71" i="7"/>
  <c r="H72" i="7" s="1"/>
  <c r="I74" i="6"/>
  <c r="J74" i="6" s="1"/>
  <c r="K74" i="6"/>
  <c r="L74" i="6" s="1"/>
  <c r="K72" i="5"/>
  <c r="L72" i="5" s="1"/>
  <c r="I72" i="5"/>
  <c r="J72" i="5" s="1"/>
  <c r="Q72" i="5" s="1"/>
  <c r="R72" i="5" s="1"/>
  <c r="K73" i="4"/>
  <c r="L73" i="4" s="1"/>
  <c r="I73" i="4"/>
  <c r="J73" i="4" s="1"/>
  <c r="Q73" i="4" s="1"/>
  <c r="R73" i="4" s="1"/>
  <c r="S75" i="1"/>
  <c r="T75" i="1" s="1"/>
  <c r="AD75" i="1" s="1"/>
  <c r="O76" i="1" s="1"/>
  <c r="Q75" i="1"/>
  <c r="R75" i="1" s="1"/>
  <c r="Q74" i="6" l="1"/>
  <c r="R74" i="6" s="1"/>
  <c r="Y72" i="8"/>
  <c r="F73" i="8" s="1"/>
  <c r="AA72" i="8"/>
  <c r="H73" i="8" s="1"/>
  <c r="Z72" i="8"/>
  <c r="G73" i="8" s="1"/>
  <c r="AE72" i="8"/>
  <c r="P73" i="8" s="1"/>
  <c r="AD72" i="8"/>
  <c r="O73" i="8" s="1"/>
  <c r="V72" i="8"/>
  <c r="W72" i="8" s="1"/>
  <c r="X41" i="9" s="1"/>
  <c r="I72" i="7"/>
  <c r="J72" i="7" s="1"/>
  <c r="K72" i="7"/>
  <c r="L72" i="7" s="1"/>
  <c r="AC74" i="6"/>
  <c r="N75" i="6" s="1"/>
  <c r="U74" i="6"/>
  <c r="AB74" i="6"/>
  <c r="M75" i="6" s="1"/>
  <c r="S74" i="6"/>
  <c r="T74" i="6" s="1"/>
  <c r="AB72" i="5"/>
  <c r="M73" i="5" s="1"/>
  <c r="U72" i="5"/>
  <c r="AC72" i="5"/>
  <c r="N73" i="5" s="1"/>
  <c r="S72" i="5"/>
  <c r="T72" i="5" s="1"/>
  <c r="AC73" i="4"/>
  <c r="N74" i="4" s="1"/>
  <c r="AB73" i="4"/>
  <c r="M74" i="4" s="1"/>
  <c r="U73" i="4"/>
  <c r="S73" i="4"/>
  <c r="T73" i="4" s="1"/>
  <c r="X73" i="4" s="1"/>
  <c r="E74" i="4" s="1"/>
  <c r="AE75" i="1"/>
  <c r="P76" i="1" s="1"/>
  <c r="V75" i="1"/>
  <c r="AA75" i="1"/>
  <c r="H76" i="1" s="1"/>
  <c r="Z75" i="1"/>
  <c r="G76" i="1" s="1"/>
  <c r="AC75" i="1"/>
  <c r="N76" i="1" s="1"/>
  <c r="Y75" i="1"/>
  <c r="F76" i="1" s="1"/>
  <c r="U75" i="1"/>
  <c r="W75" i="1" s="1"/>
  <c r="AB75" i="1"/>
  <c r="M76" i="1" s="1"/>
  <c r="X75" i="1"/>
  <c r="E76" i="1" s="1"/>
  <c r="S72" i="7" l="1"/>
  <c r="T72" i="7" s="1"/>
  <c r="K73" i="8"/>
  <c r="L73" i="8" s="1"/>
  <c r="I73" i="8"/>
  <c r="J73" i="8" s="1"/>
  <c r="AD72" i="7"/>
  <c r="O73" i="7" s="1"/>
  <c r="V72" i="7"/>
  <c r="AE72" i="7"/>
  <c r="P73" i="7" s="1"/>
  <c r="Q72" i="7"/>
  <c r="R72" i="7" s="1"/>
  <c r="AD74" i="6"/>
  <c r="O75" i="6" s="1"/>
  <c r="V74" i="6"/>
  <c r="W74" i="6" s="1"/>
  <c r="V43" i="9" s="1"/>
  <c r="AE74" i="6"/>
  <c r="P75" i="6" s="1"/>
  <c r="AA74" i="6"/>
  <c r="H75" i="6" s="1"/>
  <c r="Y74" i="6"/>
  <c r="F75" i="6" s="1"/>
  <c r="X74" i="6"/>
  <c r="E75" i="6" s="1"/>
  <c r="Z74" i="6"/>
  <c r="G75" i="6" s="1"/>
  <c r="V72" i="5"/>
  <c r="AE72" i="5"/>
  <c r="P73" i="5" s="1"/>
  <c r="AD72" i="5"/>
  <c r="O73" i="5" s="1"/>
  <c r="Z72" i="5"/>
  <c r="G73" i="5" s="1"/>
  <c r="AA72" i="5"/>
  <c r="H73" i="5" s="1"/>
  <c r="Y72" i="5"/>
  <c r="F73" i="5" s="1"/>
  <c r="X72" i="5"/>
  <c r="E73" i="5" s="1"/>
  <c r="W72" i="5"/>
  <c r="Y73" i="4"/>
  <c r="F74" i="4" s="1"/>
  <c r="W73" i="4"/>
  <c r="AE73" i="4"/>
  <c r="P74" i="4" s="1"/>
  <c r="AD73" i="4"/>
  <c r="O74" i="4" s="1"/>
  <c r="V73" i="4"/>
  <c r="Z73" i="4"/>
  <c r="G74" i="4" s="1"/>
  <c r="AA73" i="4"/>
  <c r="H74" i="4" s="1"/>
  <c r="I76" i="1"/>
  <c r="J76" i="1" s="1"/>
  <c r="K76" i="1"/>
  <c r="L76" i="1" s="1"/>
  <c r="Q73" i="8" l="1"/>
  <c r="R73" i="8" s="1"/>
  <c r="S73" i="8"/>
  <c r="T73" i="8" s="1"/>
  <c r="AB72" i="7"/>
  <c r="M73" i="7" s="1"/>
  <c r="X72" i="7"/>
  <c r="E73" i="7" s="1"/>
  <c r="Z72" i="7"/>
  <c r="G73" i="7" s="1"/>
  <c r="AC72" i="7"/>
  <c r="N73" i="7" s="1"/>
  <c r="U72" i="7"/>
  <c r="W72" i="7" s="1"/>
  <c r="W41" i="9" s="1"/>
  <c r="AA72" i="7"/>
  <c r="H73" i="7" s="1"/>
  <c r="Y72" i="7"/>
  <c r="F73" i="7" s="1"/>
  <c r="K75" i="6"/>
  <c r="L75" i="6" s="1"/>
  <c r="I75" i="6"/>
  <c r="J75" i="6" s="1"/>
  <c r="K73" i="5"/>
  <c r="L73" i="5" s="1"/>
  <c r="I73" i="5"/>
  <c r="J73" i="5" s="1"/>
  <c r="Q73" i="5" s="1"/>
  <c r="R73" i="5" s="1"/>
  <c r="K74" i="4"/>
  <c r="L74" i="4" s="1"/>
  <c r="I74" i="4"/>
  <c r="J74" i="4" s="1"/>
  <c r="Q74" i="4" s="1"/>
  <c r="R74" i="4" s="1"/>
  <c r="S76" i="1"/>
  <c r="T76" i="1" s="1"/>
  <c r="AE76" i="1" s="1"/>
  <c r="P77" i="1" s="1"/>
  <c r="Q76" i="1"/>
  <c r="R76" i="1" s="1"/>
  <c r="S75" i="6" l="1"/>
  <c r="T75" i="6" s="1"/>
  <c r="AE73" i="8"/>
  <c r="P74" i="8" s="1"/>
  <c r="AD73" i="8"/>
  <c r="O74" i="8" s="1"/>
  <c r="V73" i="8"/>
  <c r="AC73" i="8"/>
  <c r="N74" i="8" s="1"/>
  <c r="Y73" i="8"/>
  <c r="F74" i="8" s="1"/>
  <c r="U73" i="8"/>
  <c r="AB73" i="8"/>
  <c r="M74" i="8" s="1"/>
  <c r="X73" i="8"/>
  <c r="E74" i="8" s="1"/>
  <c r="AA73" i="8"/>
  <c r="H74" i="8" s="1"/>
  <c r="Z73" i="8"/>
  <c r="G74" i="8" s="1"/>
  <c r="I73" i="7"/>
  <c r="J73" i="7" s="1"/>
  <c r="Q73" i="7" s="1"/>
  <c r="R73" i="7" s="1"/>
  <c r="K73" i="7"/>
  <c r="L73" i="7" s="1"/>
  <c r="AE75" i="6"/>
  <c r="P76" i="6" s="1"/>
  <c r="AD75" i="6"/>
  <c r="O76" i="6" s="1"/>
  <c r="V75" i="6"/>
  <c r="Q75" i="6"/>
  <c r="R75" i="6" s="1"/>
  <c r="AC73" i="5"/>
  <c r="N74" i="5" s="1"/>
  <c r="U73" i="5"/>
  <c r="AB73" i="5"/>
  <c r="M74" i="5" s="1"/>
  <c r="S73" i="5"/>
  <c r="T73" i="5" s="1"/>
  <c r="Y73" i="5" s="1"/>
  <c r="F74" i="5" s="1"/>
  <c r="AC74" i="4"/>
  <c r="N75" i="4" s="1"/>
  <c r="U74" i="4"/>
  <c r="AB74" i="4"/>
  <c r="M75" i="4" s="1"/>
  <c r="S74" i="4"/>
  <c r="T74" i="4" s="1"/>
  <c r="Y74" i="4" s="1"/>
  <c r="F75" i="4" s="1"/>
  <c r="V76" i="1"/>
  <c r="AD76" i="1"/>
  <c r="O77" i="1" s="1"/>
  <c r="AB76" i="1"/>
  <c r="M77" i="1" s="1"/>
  <c r="X76" i="1"/>
  <c r="E77" i="1" s="1"/>
  <c r="AA76" i="1"/>
  <c r="H77" i="1" s="1"/>
  <c r="Z76" i="1"/>
  <c r="G77" i="1" s="1"/>
  <c r="U76" i="1"/>
  <c r="AC76" i="1"/>
  <c r="N77" i="1" s="1"/>
  <c r="Y76" i="1"/>
  <c r="F77" i="1" s="1"/>
  <c r="W73" i="8" l="1"/>
  <c r="X42" i="9" s="1"/>
  <c r="I74" i="8"/>
  <c r="J74" i="8" s="1"/>
  <c r="K74" i="8"/>
  <c r="L74" i="8" s="1"/>
  <c r="AC73" i="7"/>
  <c r="N74" i="7" s="1"/>
  <c r="U73" i="7"/>
  <c r="AB73" i="7"/>
  <c r="M74" i="7" s="1"/>
  <c r="S73" i="7"/>
  <c r="T73" i="7" s="1"/>
  <c r="Y73" i="7" s="1"/>
  <c r="F74" i="7" s="1"/>
  <c r="AA75" i="6"/>
  <c r="H76" i="6" s="1"/>
  <c r="Z75" i="6"/>
  <c r="G76" i="6" s="1"/>
  <c r="AC75" i="6"/>
  <c r="N76" i="6" s="1"/>
  <c r="U75" i="6"/>
  <c r="W75" i="6" s="1"/>
  <c r="V44" i="9" s="1"/>
  <c r="AB75" i="6"/>
  <c r="M76" i="6" s="1"/>
  <c r="Y75" i="6"/>
  <c r="F76" i="6" s="1"/>
  <c r="X75" i="6"/>
  <c r="E76" i="6" s="1"/>
  <c r="W73" i="5"/>
  <c r="AA73" i="5"/>
  <c r="H74" i="5" s="1"/>
  <c r="X73" i="5"/>
  <c r="E74" i="5" s="1"/>
  <c r="V73" i="5"/>
  <c r="AE73" i="5"/>
  <c r="P74" i="5" s="1"/>
  <c r="AD73" i="5"/>
  <c r="O74" i="5" s="1"/>
  <c r="Z73" i="5"/>
  <c r="G74" i="5" s="1"/>
  <c r="AD74" i="4"/>
  <c r="O75" i="4" s="1"/>
  <c r="V74" i="4"/>
  <c r="W74" i="4" s="1"/>
  <c r="AE74" i="4"/>
  <c r="P75" i="4" s="1"/>
  <c r="X74" i="4"/>
  <c r="E75" i="4" s="1"/>
  <c r="AA74" i="4"/>
  <c r="H75" i="4" s="1"/>
  <c r="Z74" i="4"/>
  <c r="G75" i="4" s="1"/>
  <c r="W76" i="1"/>
  <c r="K77" i="1"/>
  <c r="L77" i="1" s="1"/>
  <c r="I77" i="1"/>
  <c r="J77" i="1" s="1"/>
  <c r="Q74" i="8" l="1"/>
  <c r="R74" i="8" s="1"/>
  <c r="AC74" i="8" s="1"/>
  <c r="N75" i="8" s="1"/>
  <c r="S74" i="8"/>
  <c r="T74" i="8" s="1"/>
  <c r="AA74" i="8" s="1"/>
  <c r="H75" i="8" s="1"/>
  <c r="AA73" i="7"/>
  <c r="H74" i="7" s="1"/>
  <c r="Z73" i="7"/>
  <c r="G74" i="7" s="1"/>
  <c r="AE73" i="7"/>
  <c r="P74" i="7" s="1"/>
  <c r="V73" i="7"/>
  <c r="W73" i="7" s="1"/>
  <c r="W42" i="9" s="1"/>
  <c r="AD73" i="7"/>
  <c r="O74" i="7" s="1"/>
  <c r="X73" i="7"/>
  <c r="E74" i="7" s="1"/>
  <c r="I76" i="6"/>
  <c r="J76" i="6" s="1"/>
  <c r="K76" i="6"/>
  <c r="L76" i="6" s="1"/>
  <c r="K74" i="5"/>
  <c r="L74" i="5" s="1"/>
  <c r="S74" i="5" s="1"/>
  <c r="T74" i="5" s="1"/>
  <c r="I74" i="5"/>
  <c r="J74" i="5" s="1"/>
  <c r="K75" i="4"/>
  <c r="L75" i="4" s="1"/>
  <c r="I75" i="4"/>
  <c r="J75" i="4" s="1"/>
  <c r="S77" i="1"/>
  <c r="T77" i="1" s="1"/>
  <c r="V77" i="1" s="1"/>
  <c r="Q77" i="1"/>
  <c r="R77" i="1" s="1"/>
  <c r="AB74" i="8" l="1"/>
  <c r="M75" i="8" s="1"/>
  <c r="U74" i="8"/>
  <c r="S76" i="6"/>
  <c r="T76" i="6" s="1"/>
  <c r="V76" i="6" s="1"/>
  <c r="Y74" i="8"/>
  <c r="F75" i="8" s="1"/>
  <c r="AD74" i="8"/>
  <c r="O75" i="8" s="1"/>
  <c r="V74" i="8"/>
  <c r="W74" i="8" s="1"/>
  <c r="X43" i="9" s="1"/>
  <c r="AE74" i="8"/>
  <c r="P75" i="8" s="1"/>
  <c r="X74" i="8"/>
  <c r="E75" i="8" s="1"/>
  <c r="Z74" i="8"/>
  <c r="G75" i="8" s="1"/>
  <c r="K74" i="7"/>
  <c r="L74" i="7" s="1"/>
  <c r="I74" i="7"/>
  <c r="J74" i="7" s="1"/>
  <c r="Q74" i="7" s="1"/>
  <c r="R74" i="7" s="1"/>
  <c r="Q76" i="6"/>
  <c r="R76" i="6" s="1"/>
  <c r="AE76" i="6"/>
  <c r="P77" i="6" s="1"/>
  <c r="AD76" i="6"/>
  <c r="O77" i="6" s="1"/>
  <c r="AD74" i="5"/>
  <c r="O75" i="5" s="1"/>
  <c r="V74" i="5"/>
  <c r="AE74" i="5"/>
  <c r="P75" i="5" s="1"/>
  <c r="Q74" i="5"/>
  <c r="R74" i="5" s="1"/>
  <c r="Q75" i="4"/>
  <c r="R75" i="4" s="1"/>
  <c r="S75" i="4"/>
  <c r="T75" i="4" s="1"/>
  <c r="AD77" i="1"/>
  <c r="O78" i="1" s="1"/>
  <c r="AE77" i="1"/>
  <c r="P78" i="1" s="1"/>
  <c r="AC77" i="1"/>
  <c r="N78" i="1" s="1"/>
  <c r="Y77" i="1"/>
  <c r="F78" i="1" s="1"/>
  <c r="U77" i="1"/>
  <c r="W77" i="1" s="1"/>
  <c r="AB77" i="1"/>
  <c r="M78" i="1" s="1"/>
  <c r="X77" i="1"/>
  <c r="E78" i="1" s="1"/>
  <c r="AA77" i="1"/>
  <c r="H78" i="1" s="1"/>
  <c r="Z77" i="1"/>
  <c r="G78" i="1" s="1"/>
  <c r="K75" i="8" l="1"/>
  <c r="L75" i="8" s="1"/>
  <c r="I75" i="8"/>
  <c r="J75" i="8" s="1"/>
  <c r="Q75" i="8" s="1"/>
  <c r="R75" i="8" s="1"/>
  <c r="AB74" i="7"/>
  <c r="M75" i="7" s="1"/>
  <c r="AC74" i="7"/>
  <c r="N75" i="7" s="1"/>
  <c r="U74" i="7"/>
  <c r="S74" i="7"/>
  <c r="T74" i="7" s="1"/>
  <c r="AA74" i="7" s="1"/>
  <c r="H75" i="7" s="1"/>
  <c r="AB76" i="6"/>
  <c r="M77" i="6" s="1"/>
  <c r="X76" i="6"/>
  <c r="E77" i="6" s="1"/>
  <c r="AA76" i="6"/>
  <c r="H77" i="6" s="1"/>
  <c r="Z76" i="6"/>
  <c r="G77" i="6" s="1"/>
  <c r="Y76" i="6"/>
  <c r="F77" i="6" s="1"/>
  <c r="U76" i="6"/>
  <c r="W76" i="6" s="1"/>
  <c r="V45" i="9" s="1"/>
  <c r="AC76" i="6"/>
  <c r="N77" i="6" s="1"/>
  <c r="Z74" i="5"/>
  <c r="G75" i="5" s="1"/>
  <c r="AA74" i="5"/>
  <c r="H75" i="5" s="1"/>
  <c r="U74" i="5"/>
  <c r="W74" i="5" s="1"/>
  <c r="Y74" i="5"/>
  <c r="F75" i="5" s="1"/>
  <c r="AC74" i="5"/>
  <c r="N75" i="5" s="1"/>
  <c r="X74" i="5"/>
  <c r="E75" i="5" s="1"/>
  <c r="AB74" i="5"/>
  <c r="M75" i="5" s="1"/>
  <c r="AE75" i="4"/>
  <c r="P76" i="4" s="1"/>
  <c r="AD75" i="4"/>
  <c r="O76" i="4" s="1"/>
  <c r="V75" i="4"/>
  <c r="AA75" i="4"/>
  <c r="H76" i="4" s="1"/>
  <c r="Z75" i="4"/>
  <c r="G76" i="4" s="1"/>
  <c r="Y75" i="4"/>
  <c r="F76" i="4" s="1"/>
  <c r="X75" i="4"/>
  <c r="E76" i="4" s="1"/>
  <c r="AC75" i="4"/>
  <c r="N76" i="4" s="1"/>
  <c r="U75" i="4"/>
  <c r="AB75" i="4"/>
  <c r="M76" i="4" s="1"/>
  <c r="I78" i="1"/>
  <c r="J78" i="1" s="1"/>
  <c r="K78" i="1"/>
  <c r="L78" i="1" s="1"/>
  <c r="Q78" i="1" s="1"/>
  <c r="R78" i="1" s="1"/>
  <c r="AC75" i="8" l="1"/>
  <c r="N76" i="8" s="1"/>
  <c r="U75" i="8"/>
  <c r="AB75" i="8"/>
  <c r="M76" i="8" s="1"/>
  <c r="S75" i="8"/>
  <c r="T75" i="8" s="1"/>
  <c r="AA75" i="8" s="1"/>
  <c r="H76" i="8" s="1"/>
  <c r="Y74" i="7"/>
  <c r="F75" i="7" s="1"/>
  <c r="X74" i="7"/>
  <c r="E75" i="7" s="1"/>
  <c r="AD74" i="7"/>
  <c r="O75" i="7" s="1"/>
  <c r="V74" i="7"/>
  <c r="W74" i="7" s="1"/>
  <c r="W43" i="9" s="1"/>
  <c r="AE74" i="7"/>
  <c r="P75" i="7" s="1"/>
  <c r="Z74" i="7"/>
  <c r="G75" i="7" s="1"/>
  <c r="K77" i="6"/>
  <c r="L77" i="6" s="1"/>
  <c r="I77" i="6"/>
  <c r="J77" i="6" s="1"/>
  <c r="S77" i="6" s="1"/>
  <c r="T77" i="6" s="1"/>
  <c r="I75" i="5"/>
  <c r="J75" i="5" s="1"/>
  <c r="Q75" i="5" s="1"/>
  <c r="R75" i="5" s="1"/>
  <c r="K75" i="5"/>
  <c r="L75" i="5" s="1"/>
  <c r="I76" i="4"/>
  <c r="J76" i="4" s="1"/>
  <c r="W75" i="4"/>
  <c r="K76" i="4"/>
  <c r="L76" i="4" s="1"/>
  <c r="Q76" i="4" s="1"/>
  <c r="R76" i="4" s="1"/>
  <c r="AC78" i="1"/>
  <c r="N79" i="1" s="1"/>
  <c r="U78" i="1"/>
  <c r="AB78" i="1"/>
  <c r="M79" i="1" s="1"/>
  <c r="S78" i="1"/>
  <c r="T78" i="1" s="1"/>
  <c r="X75" i="8" l="1"/>
  <c r="E76" i="8" s="1"/>
  <c r="S76" i="4"/>
  <c r="T76" i="4" s="1"/>
  <c r="AE75" i="8"/>
  <c r="P76" i="8" s="1"/>
  <c r="AD75" i="8"/>
  <c r="O76" i="8" s="1"/>
  <c r="V75" i="8"/>
  <c r="W75" i="8" s="1"/>
  <c r="X44" i="9" s="1"/>
  <c r="Y75" i="8"/>
  <c r="F76" i="8" s="1"/>
  <c r="Z75" i="8"/>
  <c r="G76" i="8" s="1"/>
  <c r="I75" i="7"/>
  <c r="J75" i="7" s="1"/>
  <c r="K75" i="7"/>
  <c r="L75" i="7" s="1"/>
  <c r="Q77" i="6"/>
  <c r="R77" i="6" s="1"/>
  <c r="AE77" i="6"/>
  <c r="P78" i="6" s="1"/>
  <c r="AD77" i="6"/>
  <c r="O78" i="6" s="1"/>
  <c r="V77" i="6"/>
  <c r="U75" i="5"/>
  <c r="AC75" i="5"/>
  <c r="N76" i="5" s="1"/>
  <c r="AB75" i="5"/>
  <c r="M76" i="5" s="1"/>
  <c r="S75" i="5"/>
  <c r="T75" i="5" s="1"/>
  <c r="Z75" i="5" s="1"/>
  <c r="G76" i="5" s="1"/>
  <c r="AB76" i="4"/>
  <c r="M77" i="4" s="1"/>
  <c r="X76" i="4"/>
  <c r="E77" i="4" s="1"/>
  <c r="AA76" i="4"/>
  <c r="H77" i="4" s="1"/>
  <c r="AC76" i="4"/>
  <c r="N77" i="4" s="1"/>
  <c r="U76" i="4"/>
  <c r="Z76" i="4"/>
  <c r="G77" i="4" s="1"/>
  <c r="Y76" i="4"/>
  <c r="F77" i="4" s="1"/>
  <c r="AE76" i="4"/>
  <c r="P77" i="4" s="1"/>
  <c r="AD76" i="4"/>
  <c r="O77" i="4" s="1"/>
  <c r="V76" i="4"/>
  <c r="AD78" i="1"/>
  <c r="O79" i="1" s="1"/>
  <c r="V78" i="1"/>
  <c r="AE78" i="1"/>
  <c r="P79" i="1" s="1"/>
  <c r="AA78" i="1"/>
  <c r="H79" i="1" s="1"/>
  <c r="Y78" i="1"/>
  <c r="F79" i="1" s="1"/>
  <c r="W78" i="1"/>
  <c r="X78" i="1"/>
  <c r="E79" i="1" s="1"/>
  <c r="Z78" i="1"/>
  <c r="G79" i="1" s="1"/>
  <c r="Q75" i="7" l="1"/>
  <c r="R75" i="7" s="1"/>
  <c r="K76" i="8"/>
  <c r="L76" i="8" s="1"/>
  <c r="I76" i="8"/>
  <c r="J76" i="8" s="1"/>
  <c r="Q76" i="8" s="1"/>
  <c r="R76" i="8" s="1"/>
  <c r="S75" i="7"/>
  <c r="T75" i="7" s="1"/>
  <c r="AA75" i="7" s="1"/>
  <c r="H76" i="7" s="1"/>
  <c r="AC75" i="7"/>
  <c r="N76" i="7" s="1"/>
  <c r="U75" i="7"/>
  <c r="AB75" i="7"/>
  <c r="M76" i="7" s="1"/>
  <c r="AC77" i="6"/>
  <c r="N78" i="6" s="1"/>
  <c r="Y77" i="6"/>
  <c r="F78" i="6" s="1"/>
  <c r="U77" i="6"/>
  <c r="W77" i="6" s="1"/>
  <c r="V46" i="9" s="1"/>
  <c r="AB77" i="6"/>
  <c r="M78" i="6" s="1"/>
  <c r="X77" i="6"/>
  <c r="E78" i="6" s="1"/>
  <c r="AA77" i="6"/>
  <c r="H78" i="6" s="1"/>
  <c r="Z77" i="6"/>
  <c r="G78" i="6" s="1"/>
  <c r="Y75" i="5"/>
  <c r="F76" i="5" s="1"/>
  <c r="X75" i="5"/>
  <c r="E76" i="5" s="1"/>
  <c r="AE75" i="5"/>
  <c r="P76" i="5" s="1"/>
  <c r="AD75" i="5"/>
  <c r="O76" i="5" s="1"/>
  <c r="V75" i="5"/>
  <c r="W75" i="5" s="1"/>
  <c r="AA75" i="5"/>
  <c r="H76" i="5" s="1"/>
  <c r="K77" i="4"/>
  <c r="L77" i="4" s="1"/>
  <c r="S77" i="4" s="1"/>
  <c r="T77" i="4" s="1"/>
  <c r="I77" i="4"/>
  <c r="J77" i="4" s="1"/>
  <c r="W76" i="4"/>
  <c r="K79" i="1"/>
  <c r="L79" i="1" s="1"/>
  <c r="I79" i="1"/>
  <c r="J79" i="1" s="1"/>
  <c r="Q79" i="1" s="1"/>
  <c r="R79" i="1" s="1"/>
  <c r="X75" i="7" l="1"/>
  <c r="E76" i="7" s="1"/>
  <c r="Y75" i="7"/>
  <c r="F76" i="7" s="1"/>
  <c r="Z75" i="7"/>
  <c r="G76" i="7" s="1"/>
  <c r="K76" i="7" s="1"/>
  <c r="L76" i="7" s="1"/>
  <c r="AB76" i="8"/>
  <c r="M77" i="8" s="1"/>
  <c r="AC76" i="8"/>
  <c r="N77" i="8" s="1"/>
  <c r="U76" i="8"/>
  <c r="S76" i="8"/>
  <c r="T76" i="8" s="1"/>
  <c r="I76" i="7"/>
  <c r="J76" i="7" s="1"/>
  <c r="W75" i="7"/>
  <c r="W44" i="9" s="1"/>
  <c r="AE75" i="7"/>
  <c r="P76" i="7" s="1"/>
  <c r="AD75" i="7"/>
  <c r="O76" i="7" s="1"/>
  <c r="V75" i="7"/>
  <c r="I78" i="6"/>
  <c r="J78" i="6" s="1"/>
  <c r="S78" i="6" s="1"/>
  <c r="T78" i="6" s="1"/>
  <c r="K78" i="6"/>
  <c r="L78" i="6" s="1"/>
  <c r="I76" i="5"/>
  <c r="J76" i="5" s="1"/>
  <c r="K76" i="5"/>
  <c r="L76" i="5" s="1"/>
  <c r="AE77" i="4"/>
  <c r="P78" i="4" s="1"/>
  <c r="AD77" i="4"/>
  <c r="O78" i="4" s="1"/>
  <c r="V77" i="4"/>
  <c r="Q77" i="4"/>
  <c r="R77" i="4" s="1"/>
  <c r="AC79" i="1"/>
  <c r="N80" i="1" s="1"/>
  <c r="U79" i="1"/>
  <c r="AB79" i="1"/>
  <c r="M80" i="1" s="1"/>
  <c r="S79" i="1"/>
  <c r="T79" i="1" s="1"/>
  <c r="Y79" i="1" s="1"/>
  <c r="F80" i="1" s="1"/>
  <c r="Q76" i="7" l="1"/>
  <c r="R76" i="7" s="1"/>
  <c r="AE76" i="8"/>
  <c r="P77" i="8" s="1"/>
  <c r="AD76" i="8"/>
  <c r="O77" i="8" s="1"/>
  <c r="V76" i="8"/>
  <c r="W76" i="8" s="1"/>
  <c r="X45" i="9" s="1"/>
  <c r="Z76" i="8"/>
  <c r="G77" i="8" s="1"/>
  <c r="AA76" i="8"/>
  <c r="H77" i="8" s="1"/>
  <c r="X76" i="8"/>
  <c r="E77" i="8" s="1"/>
  <c r="Y76" i="8"/>
  <c r="F77" i="8" s="1"/>
  <c r="AB76" i="7"/>
  <c r="M77" i="7" s="1"/>
  <c r="U76" i="7"/>
  <c r="AC76" i="7"/>
  <c r="N77" i="7" s="1"/>
  <c r="S76" i="7"/>
  <c r="T76" i="7" s="1"/>
  <c r="Z76" i="7" s="1"/>
  <c r="G77" i="7" s="1"/>
  <c r="AD78" i="6"/>
  <c r="O79" i="6" s="1"/>
  <c r="V78" i="6"/>
  <c r="AE78" i="6"/>
  <c r="P79" i="6" s="1"/>
  <c r="Q78" i="6"/>
  <c r="R78" i="6" s="1"/>
  <c r="Q76" i="5"/>
  <c r="R76" i="5" s="1"/>
  <c r="S76" i="5"/>
  <c r="T76" i="5" s="1"/>
  <c r="AC77" i="4"/>
  <c r="N78" i="4" s="1"/>
  <c r="Y77" i="4"/>
  <c r="F78" i="4" s="1"/>
  <c r="U77" i="4"/>
  <c r="W77" i="4" s="1"/>
  <c r="AB77" i="4"/>
  <c r="M78" i="4" s="1"/>
  <c r="X77" i="4"/>
  <c r="E78" i="4" s="1"/>
  <c r="AA77" i="4"/>
  <c r="H78" i="4" s="1"/>
  <c r="Z77" i="4"/>
  <c r="G78" i="4" s="1"/>
  <c r="AE79" i="1"/>
  <c r="P80" i="1" s="1"/>
  <c r="AD79" i="1"/>
  <c r="O80" i="1" s="1"/>
  <c r="V79" i="1"/>
  <c r="W79" i="1" s="1"/>
  <c r="X79" i="1"/>
  <c r="E80" i="1" s="1"/>
  <c r="Z79" i="1"/>
  <c r="G80" i="1" s="1"/>
  <c r="AA79" i="1"/>
  <c r="H80" i="1" s="1"/>
  <c r="K77" i="8" l="1"/>
  <c r="L77" i="8" s="1"/>
  <c r="I77" i="8"/>
  <c r="J77" i="8" s="1"/>
  <c r="Q77" i="8" s="1"/>
  <c r="R77" i="8" s="1"/>
  <c r="AA76" i="7"/>
  <c r="H77" i="7" s="1"/>
  <c r="AD76" i="7"/>
  <c r="O77" i="7" s="1"/>
  <c r="V76" i="7"/>
  <c r="AE76" i="7"/>
  <c r="P77" i="7" s="1"/>
  <c r="W76" i="7"/>
  <c r="W45" i="9" s="1"/>
  <c r="X76" i="7"/>
  <c r="E77" i="7" s="1"/>
  <c r="Y76" i="7"/>
  <c r="F77" i="7" s="1"/>
  <c r="Z78" i="6"/>
  <c r="G79" i="6" s="1"/>
  <c r="AC78" i="6"/>
  <c r="N79" i="6" s="1"/>
  <c r="Y78" i="6"/>
  <c r="F79" i="6" s="1"/>
  <c r="U78" i="6"/>
  <c r="W78" i="6" s="1"/>
  <c r="V47" i="9" s="1"/>
  <c r="AB78" i="6"/>
  <c r="M79" i="6" s="1"/>
  <c r="AA78" i="6"/>
  <c r="H79" i="6" s="1"/>
  <c r="X78" i="6"/>
  <c r="E79" i="6" s="1"/>
  <c r="AE76" i="5"/>
  <c r="P77" i="5" s="1"/>
  <c r="AD76" i="5"/>
  <c r="O77" i="5" s="1"/>
  <c r="V76" i="5"/>
  <c r="AB76" i="5"/>
  <c r="M77" i="5" s="1"/>
  <c r="X76" i="5"/>
  <c r="E77" i="5" s="1"/>
  <c r="AA76" i="5"/>
  <c r="H77" i="5" s="1"/>
  <c r="Z76" i="5"/>
  <c r="G77" i="5" s="1"/>
  <c r="Y76" i="5"/>
  <c r="F77" i="5" s="1"/>
  <c r="U76" i="5"/>
  <c r="AC76" i="5"/>
  <c r="N77" i="5" s="1"/>
  <c r="I78" i="4"/>
  <c r="J78" i="4" s="1"/>
  <c r="K78" i="4"/>
  <c r="L78" i="4" s="1"/>
  <c r="K80" i="1"/>
  <c r="L80" i="1" s="1"/>
  <c r="I80" i="1"/>
  <c r="J80" i="1" s="1"/>
  <c r="Q78" i="4" l="1"/>
  <c r="R78" i="4" s="1"/>
  <c r="AC77" i="8"/>
  <c r="N78" i="8" s="1"/>
  <c r="U77" i="8"/>
  <c r="AB77" i="8"/>
  <c r="M78" i="8" s="1"/>
  <c r="S77" i="8"/>
  <c r="T77" i="8" s="1"/>
  <c r="I77" i="7"/>
  <c r="J77" i="7" s="1"/>
  <c r="K77" i="7"/>
  <c r="L77" i="7" s="1"/>
  <c r="I79" i="6"/>
  <c r="J79" i="6" s="1"/>
  <c r="K79" i="6"/>
  <c r="L79" i="6" s="1"/>
  <c r="K77" i="5"/>
  <c r="L77" i="5" s="1"/>
  <c r="W76" i="5"/>
  <c r="I77" i="5"/>
  <c r="J77" i="5" s="1"/>
  <c r="S77" i="5" s="1"/>
  <c r="T77" i="5" s="1"/>
  <c r="AC78" i="4"/>
  <c r="N79" i="4" s="1"/>
  <c r="U78" i="4"/>
  <c r="AB78" i="4"/>
  <c r="M79" i="4" s="1"/>
  <c r="AA78" i="4"/>
  <c r="H79" i="4" s="1"/>
  <c r="S78" i="4"/>
  <c r="T78" i="4" s="1"/>
  <c r="Q80" i="1"/>
  <c r="R80" i="1" s="1"/>
  <c r="AB80" i="1" s="1"/>
  <c r="M81" i="1" s="1"/>
  <c r="S80" i="1"/>
  <c r="T80" i="1" s="1"/>
  <c r="AA80" i="1" s="1"/>
  <c r="H81" i="1" s="1"/>
  <c r="AE77" i="8" l="1"/>
  <c r="P78" i="8" s="1"/>
  <c r="AD77" i="8"/>
  <c r="O78" i="8" s="1"/>
  <c r="V77" i="8"/>
  <c r="Z77" i="8"/>
  <c r="G78" i="8" s="1"/>
  <c r="W77" i="8"/>
  <c r="X46" i="9" s="1"/>
  <c r="AA77" i="8"/>
  <c r="H78" i="8" s="1"/>
  <c r="Y77" i="8"/>
  <c r="F78" i="8" s="1"/>
  <c r="X77" i="8"/>
  <c r="E78" i="8" s="1"/>
  <c r="Q77" i="7"/>
  <c r="R77" i="7" s="1"/>
  <c r="S77" i="7"/>
  <c r="T77" i="7" s="1"/>
  <c r="S79" i="6"/>
  <c r="T79" i="6" s="1"/>
  <c r="Q79" i="6"/>
  <c r="R79" i="6" s="1"/>
  <c r="AE77" i="5"/>
  <c r="P78" i="5" s="1"/>
  <c r="AD77" i="5"/>
  <c r="O78" i="5" s="1"/>
  <c r="V77" i="5"/>
  <c r="Q77" i="5"/>
  <c r="R77" i="5" s="1"/>
  <c r="AD78" i="4"/>
  <c r="O79" i="4" s="1"/>
  <c r="V78" i="4"/>
  <c r="AE78" i="4"/>
  <c r="P79" i="4" s="1"/>
  <c r="W78" i="4"/>
  <c r="Y78" i="4"/>
  <c r="F79" i="4" s="1"/>
  <c r="X78" i="4"/>
  <c r="E79" i="4" s="1"/>
  <c r="Z78" i="4"/>
  <c r="G79" i="4" s="1"/>
  <c r="AC80" i="1"/>
  <c r="N81" i="1" s="1"/>
  <c r="U80" i="1"/>
  <c r="AE80" i="1"/>
  <c r="P81" i="1" s="1"/>
  <c r="AD80" i="1"/>
  <c r="O81" i="1" s="1"/>
  <c r="V80" i="1"/>
  <c r="X80" i="1"/>
  <c r="E81" i="1" s="1"/>
  <c r="Z80" i="1"/>
  <c r="G81" i="1" s="1"/>
  <c r="Y80" i="1"/>
  <c r="F81" i="1" s="1"/>
  <c r="K78" i="8" l="1"/>
  <c r="L78" i="8" s="1"/>
  <c r="I78" i="8"/>
  <c r="J78" i="8" s="1"/>
  <c r="Q78" i="8" s="1"/>
  <c r="R78" i="8" s="1"/>
  <c r="AE77" i="7"/>
  <c r="P78" i="7" s="1"/>
  <c r="AD77" i="7"/>
  <c r="O78" i="7" s="1"/>
  <c r="V77" i="7"/>
  <c r="AC77" i="7"/>
  <c r="N78" i="7" s="1"/>
  <c r="Y77" i="7"/>
  <c r="F78" i="7" s="1"/>
  <c r="U77" i="7"/>
  <c r="W77" i="7" s="1"/>
  <c r="W46" i="9" s="1"/>
  <c r="AA77" i="7"/>
  <c r="H78" i="7" s="1"/>
  <c r="X77" i="7"/>
  <c r="E78" i="7" s="1"/>
  <c r="AB77" i="7"/>
  <c r="M78" i="7" s="1"/>
  <c r="Z77" i="7"/>
  <c r="G78" i="7" s="1"/>
  <c r="AA79" i="6"/>
  <c r="H80" i="6" s="1"/>
  <c r="Z79" i="6"/>
  <c r="G80" i="6" s="1"/>
  <c r="Y79" i="6"/>
  <c r="F80" i="6" s="1"/>
  <c r="X79" i="6"/>
  <c r="E80" i="6" s="1"/>
  <c r="AC79" i="6"/>
  <c r="N80" i="6" s="1"/>
  <c r="U79" i="6"/>
  <c r="AB79" i="6"/>
  <c r="M80" i="6" s="1"/>
  <c r="AE79" i="6"/>
  <c r="P80" i="6" s="1"/>
  <c r="AD79" i="6"/>
  <c r="O80" i="6" s="1"/>
  <c r="V79" i="6"/>
  <c r="AC77" i="5"/>
  <c r="N78" i="5" s="1"/>
  <c r="Y77" i="5"/>
  <c r="F78" i="5" s="1"/>
  <c r="U77" i="5"/>
  <c r="W77" i="5" s="1"/>
  <c r="AB77" i="5"/>
  <c r="M78" i="5" s="1"/>
  <c r="X77" i="5"/>
  <c r="E78" i="5" s="1"/>
  <c r="AA77" i="5"/>
  <c r="H78" i="5" s="1"/>
  <c r="Z77" i="5"/>
  <c r="G78" i="5" s="1"/>
  <c r="K79" i="4"/>
  <c r="L79" i="4" s="1"/>
  <c r="I79" i="4"/>
  <c r="J79" i="4" s="1"/>
  <c r="Q79" i="4" s="1"/>
  <c r="R79" i="4" s="1"/>
  <c r="W80" i="1"/>
  <c r="I81" i="1"/>
  <c r="J81" i="1" s="1"/>
  <c r="K81" i="1"/>
  <c r="L81" i="1" s="1"/>
  <c r="AC78" i="8" l="1"/>
  <c r="N79" i="8" s="1"/>
  <c r="U78" i="8"/>
  <c r="AB78" i="8"/>
  <c r="M79" i="8" s="1"/>
  <c r="S78" i="8"/>
  <c r="T78" i="8" s="1"/>
  <c r="X78" i="8" s="1"/>
  <c r="E79" i="8" s="1"/>
  <c r="I78" i="7"/>
  <c r="J78" i="7" s="1"/>
  <c r="K78" i="7"/>
  <c r="L78" i="7" s="1"/>
  <c r="I80" i="6"/>
  <c r="J80" i="6" s="1"/>
  <c r="Q80" i="6" s="1"/>
  <c r="R80" i="6" s="1"/>
  <c r="W79" i="6"/>
  <c r="V48" i="9" s="1"/>
  <c r="K80" i="6"/>
  <c r="L80" i="6" s="1"/>
  <c r="I78" i="5"/>
  <c r="J78" i="5" s="1"/>
  <c r="K78" i="5"/>
  <c r="L78" i="5" s="1"/>
  <c r="Q78" i="5" s="1"/>
  <c r="R78" i="5" s="1"/>
  <c r="AC79" i="4"/>
  <c r="N80" i="4" s="1"/>
  <c r="U79" i="4"/>
  <c r="AB79" i="4"/>
  <c r="M80" i="4" s="1"/>
  <c r="S79" i="4"/>
  <c r="T79" i="4" s="1"/>
  <c r="X79" i="4" s="1"/>
  <c r="E80" i="4" s="1"/>
  <c r="Q81" i="1"/>
  <c r="R81" i="1" s="1"/>
  <c r="U81" i="1" s="1"/>
  <c r="S81" i="1"/>
  <c r="T81" i="1" s="1"/>
  <c r="Q78" i="7" l="1"/>
  <c r="R78" i="7" s="1"/>
  <c r="AA78" i="8"/>
  <c r="H79" i="8" s="1"/>
  <c r="Y78" i="8"/>
  <c r="F79" i="8" s="1"/>
  <c r="AD78" i="8"/>
  <c r="O79" i="8" s="1"/>
  <c r="V78" i="8"/>
  <c r="W78" i="8" s="1"/>
  <c r="X47" i="9" s="1"/>
  <c r="AE78" i="8"/>
  <c r="P79" i="8" s="1"/>
  <c r="Z78" i="8"/>
  <c r="G79" i="8" s="1"/>
  <c r="AB78" i="7"/>
  <c r="M79" i="7" s="1"/>
  <c r="AC78" i="7"/>
  <c r="N79" i="7" s="1"/>
  <c r="U78" i="7"/>
  <c r="S78" i="7"/>
  <c r="T78" i="7" s="1"/>
  <c r="X78" i="7" s="1"/>
  <c r="E79" i="7" s="1"/>
  <c r="AB80" i="6"/>
  <c r="M81" i="6" s="1"/>
  <c r="AC80" i="6"/>
  <c r="N81" i="6" s="1"/>
  <c r="U80" i="6"/>
  <c r="S80" i="6"/>
  <c r="T80" i="6" s="1"/>
  <c r="AC78" i="5"/>
  <c r="N79" i="5" s="1"/>
  <c r="U78" i="5"/>
  <c r="AB78" i="5"/>
  <c r="M79" i="5" s="1"/>
  <c r="S78" i="5"/>
  <c r="T78" i="5" s="1"/>
  <c r="AA78" i="5" s="1"/>
  <c r="H79" i="5" s="1"/>
  <c r="AE79" i="4"/>
  <c r="P80" i="4" s="1"/>
  <c r="AD79" i="4"/>
  <c r="O80" i="4" s="1"/>
  <c r="V79" i="4"/>
  <c r="W79" i="4" s="1"/>
  <c r="Y79" i="4"/>
  <c r="F80" i="4" s="1"/>
  <c r="Z79" i="4"/>
  <c r="G80" i="4" s="1"/>
  <c r="AA79" i="4"/>
  <c r="H80" i="4" s="1"/>
  <c r="Z81" i="1"/>
  <c r="G82" i="1" s="1"/>
  <c r="AB81" i="1"/>
  <c r="M82" i="1" s="1"/>
  <c r="AC81" i="1"/>
  <c r="N82" i="1" s="1"/>
  <c r="AE81" i="1"/>
  <c r="P82" i="1" s="1"/>
  <c r="AD81" i="1"/>
  <c r="O82" i="1" s="1"/>
  <c r="V81" i="1"/>
  <c r="W81" i="1" s="1"/>
  <c r="AA81" i="1"/>
  <c r="H82" i="1" s="1"/>
  <c r="Y81" i="1"/>
  <c r="F82" i="1" s="1"/>
  <c r="X81" i="1"/>
  <c r="E82" i="1" s="1"/>
  <c r="K79" i="8" l="1"/>
  <c r="L79" i="8" s="1"/>
  <c r="S79" i="8"/>
  <c r="T79" i="8" s="1"/>
  <c r="I79" i="8"/>
  <c r="J79" i="8" s="1"/>
  <c r="Y78" i="7"/>
  <c r="F79" i="7" s="1"/>
  <c r="AD78" i="7"/>
  <c r="O79" i="7" s="1"/>
  <c r="V78" i="7"/>
  <c r="AE78" i="7"/>
  <c r="P79" i="7" s="1"/>
  <c r="AA78" i="7"/>
  <c r="H79" i="7" s="1"/>
  <c r="W78" i="7"/>
  <c r="W47" i="9" s="1"/>
  <c r="Z78" i="7"/>
  <c r="G79" i="7" s="1"/>
  <c r="AE80" i="6"/>
  <c r="P81" i="6" s="1"/>
  <c r="AD80" i="6"/>
  <c r="O81" i="6" s="1"/>
  <c r="V80" i="6"/>
  <c r="W80" i="6" s="1"/>
  <c r="V49" i="9" s="1"/>
  <c r="Y80" i="6"/>
  <c r="F81" i="6" s="1"/>
  <c r="AA80" i="6"/>
  <c r="H81" i="6" s="1"/>
  <c r="Z80" i="6"/>
  <c r="G81" i="6" s="1"/>
  <c r="X80" i="6"/>
  <c r="E81" i="6" s="1"/>
  <c r="X78" i="5"/>
  <c r="E79" i="5" s="1"/>
  <c r="Y78" i="5"/>
  <c r="F79" i="5" s="1"/>
  <c r="AD78" i="5"/>
  <c r="O79" i="5" s="1"/>
  <c r="V78" i="5"/>
  <c r="W78" i="5" s="1"/>
  <c r="AE78" i="5"/>
  <c r="P79" i="5" s="1"/>
  <c r="Z78" i="5"/>
  <c r="G79" i="5" s="1"/>
  <c r="I80" i="4"/>
  <c r="J80" i="4" s="1"/>
  <c r="Q80" i="4" s="1"/>
  <c r="R80" i="4" s="1"/>
  <c r="K80" i="4"/>
  <c r="L80" i="4" s="1"/>
  <c r="K82" i="1"/>
  <c r="L82" i="1" s="1"/>
  <c r="I82" i="1"/>
  <c r="J82" i="1" s="1"/>
  <c r="Q79" i="8" l="1"/>
  <c r="R79" i="8" s="1"/>
  <c r="AA79" i="8" s="1"/>
  <c r="H80" i="8" s="1"/>
  <c r="AC79" i="8"/>
  <c r="N80" i="8" s="1"/>
  <c r="Y79" i="8"/>
  <c r="F80" i="8" s="1"/>
  <c r="AB79" i="8"/>
  <c r="M80" i="8" s="1"/>
  <c r="AE79" i="8"/>
  <c r="P80" i="8" s="1"/>
  <c r="AD79" i="8"/>
  <c r="O80" i="8" s="1"/>
  <c r="V79" i="8"/>
  <c r="K79" i="7"/>
  <c r="L79" i="7" s="1"/>
  <c r="I79" i="7"/>
  <c r="J79" i="7" s="1"/>
  <c r="K81" i="6"/>
  <c r="L81" i="6" s="1"/>
  <c r="I81" i="6"/>
  <c r="J81" i="6" s="1"/>
  <c r="Q81" i="6" s="1"/>
  <c r="R81" i="6" s="1"/>
  <c r="K79" i="5"/>
  <c r="L79" i="5" s="1"/>
  <c r="I79" i="5"/>
  <c r="J79" i="5" s="1"/>
  <c r="Q79" i="5" s="1"/>
  <c r="R79" i="5" s="1"/>
  <c r="AB80" i="4"/>
  <c r="M81" i="4" s="1"/>
  <c r="AC80" i="4"/>
  <c r="N81" i="4" s="1"/>
  <c r="U80" i="4"/>
  <c r="S80" i="4"/>
  <c r="T80" i="4" s="1"/>
  <c r="Y80" i="4" s="1"/>
  <c r="F81" i="4" s="1"/>
  <c r="Q82" i="1"/>
  <c r="R82" i="1" s="1"/>
  <c r="AC82" i="1" s="1"/>
  <c r="N83" i="1" s="1"/>
  <c r="S82" i="1"/>
  <c r="T82" i="1" s="1"/>
  <c r="V82" i="1" s="1"/>
  <c r="X79" i="8" l="1"/>
  <c r="E80" i="8" s="1"/>
  <c r="I80" i="8" s="1"/>
  <c r="J80" i="8" s="1"/>
  <c r="Z79" i="8"/>
  <c r="G80" i="8" s="1"/>
  <c r="K80" i="8" s="1"/>
  <c r="L80" i="8" s="1"/>
  <c r="U79" i="8"/>
  <c r="W79" i="8" s="1"/>
  <c r="X48" i="9" s="1"/>
  <c r="Q79" i="7"/>
  <c r="R79" i="7" s="1"/>
  <c r="AA79" i="7"/>
  <c r="H80" i="7" s="1"/>
  <c r="AC79" i="7"/>
  <c r="N80" i="7" s="1"/>
  <c r="Y79" i="7"/>
  <c r="F80" i="7" s="1"/>
  <c r="U79" i="7"/>
  <c r="Z79" i="7"/>
  <c r="G80" i="7" s="1"/>
  <c r="X79" i="7"/>
  <c r="E80" i="7" s="1"/>
  <c r="AB79" i="7"/>
  <c r="M80" i="7" s="1"/>
  <c r="S79" i="7"/>
  <c r="T79" i="7" s="1"/>
  <c r="AC81" i="6"/>
  <c r="N82" i="6" s="1"/>
  <c r="U81" i="6"/>
  <c r="AB81" i="6"/>
  <c r="M82" i="6" s="1"/>
  <c r="S81" i="6"/>
  <c r="T81" i="6" s="1"/>
  <c r="AC79" i="5"/>
  <c r="N80" i="5" s="1"/>
  <c r="U79" i="5"/>
  <c r="AB79" i="5"/>
  <c r="M80" i="5" s="1"/>
  <c r="S79" i="5"/>
  <c r="T79" i="5" s="1"/>
  <c r="Z79" i="5" s="1"/>
  <c r="G80" i="5" s="1"/>
  <c r="AE80" i="4"/>
  <c r="P81" i="4" s="1"/>
  <c r="AD80" i="4"/>
  <c r="O81" i="4" s="1"/>
  <c r="V80" i="4"/>
  <c r="W80" i="4"/>
  <c r="AA80" i="4"/>
  <c r="H81" i="4" s="1"/>
  <c r="Z80" i="4"/>
  <c r="G81" i="4" s="1"/>
  <c r="X80" i="4"/>
  <c r="E81" i="4" s="1"/>
  <c r="AB82" i="1"/>
  <c r="M83" i="1" s="1"/>
  <c r="U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AD82" i="1"/>
  <c r="O83" i="1" s="1"/>
  <c r="S80" i="8" l="1"/>
  <c r="T80" i="8" s="1"/>
  <c r="AE80" i="8" s="1"/>
  <c r="P81" i="8" s="1"/>
  <c r="Q80" i="8"/>
  <c r="R80" i="8" s="1"/>
  <c r="K80" i="7"/>
  <c r="L80" i="7" s="1"/>
  <c r="AE79" i="7"/>
  <c r="P80" i="7" s="1"/>
  <c r="V79" i="7"/>
  <c r="W79" i="7" s="1"/>
  <c r="W48" i="9" s="1"/>
  <c r="AD79" i="7"/>
  <c r="O80" i="7" s="1"/>
  <c r="I80" i="7"/>
  <c r="J80" i="7" s="1"/>
  <c r="Q80" i="7" s="1"/>
  <c r="R80" i="7" s="1"/>
  <c r="AE81" i="6"/>
  <c r="P82" i="6" s="1"/>
  <c r="AD81" i="6"/>
  <c r="O82" i="6" s="1"/>
  <c r="V81" i="6"/>
  <c r="Z81" i="6"/>
  <c r="G82" i="6" s="1"/>
  <c r="W81" i="6"/>
  <c r="V50" i="9" s="1"/>
  <c r="AA81" i="6"/>
  <c r="H82" i="6" s="1"/>
  <c r="Y81" i="6"/>
  <c r="F82" i="6" s="1"/>
  <c r="X81" i="6"/>
  <c r="E82" i="6" s="1"/>
  <c r="AE79" i="5"/>
  <c r="P80" i="5" s="1"/>
  <c r="AD79" i="5"/>
  <c r="O80" i="5" s="1"/>
  <c r="V79" i="5"/>
  <c r="W79" i="5" s="1"/>
  <c r="X79" i="5"/>
  <c r="E80" i="5" s="1"/>
  <c r="Y79" i="5"/>
  <c r="F80" i="5" s="1"/>
  <c r="AA79" i="5"/>
  <c r="H80" i="5" s="1"/>
  <c r="K81" i="4"/>
  <c r="L81" i="4" s="1"/>
  <c r="I81" i="4"/>
  <c r="J81" i="4" s="1"/>
  <c r="Q81" i="4" s="1"/>
  <c r="R81" i="4" s="1"/>
  <c r="K83" i="1"/>
  <c r="L83" i="1" s="1"/>
  <c r="I83" i="1"/>
  <c r="J83" i="1" s="1"/>
  <c r="Q83" i="1" s="1"/>
  <c r="R83" i="1" s="1"/>
  <c r="AC83" i="1" s="1"/>
  <c r="V80" i="8" l="1"/>
  <c r="AD80" i="8"/>
  <c r="O81" i="8" s="1"/>
  <c r="AB80" i="8"/>
  <c r="M81" i="8" s="1"/>
  <c r="X80" i="8"/>
  <c r="E81" i="8" s="1"/>
  <c r="AA80" i="8"/>
  <c r="H81" i="8" s="1"/>
  <c r="Z80" i="8"/>
  <c r="G81" i="8" s="1"/>
  <c r="AC80" i="8"/>
  <c r="N81" i="8" s="1"/>
  <c r="Y80" i="8"/>
  <c r="F81" i="8" s="1"/>
  <c r="U80" i="8"/>
  <c r="W80" i="8" s="1"/>
  <c r="X49" i="9" s="1"/>
  <c r="AB80" i="7"/>
  <c r="M81" i="7" s="1"/>
  <c r="AC80" i="7"/>
  <c r="N81" i="7" s="1"/>
  <c r="U80" i="7"/>
  <c r="S80" i="7"/>
  <c r="T80" i="7" s="1"/>
  <c r="Z80" i="7" s="1"/>
  <c r="G81" i="7" s="1"/>
  <c r="K82" i="6"/>
  <c r="L82" i="6" s="1"/>
  <c r="I82" i="6"/>
  <c r="J82" i="6" s="1"/>
  <c r="Q82" i="6" s="1"/>
  <c r="R82" i="6" s="1"/>
  <c r="I80" i="5"/>
  <c r="J80" i="5" s="1"/>
  <c r="Q80" i="5" s="1"/>
  <c r="R80" i="5" s="1"/>
  <c r="K80" i="5"/>
  <c r="L80" i="5" s="1"/>
  <c r="AC81" i="4"/>
  <c r="N82" i="4" s="1"/>
  <c r="U81" i="4"/>
  <c r="AB81" i="4"/>
  <c r="M82" i="4" s="1"/>
  <c r="S81" i="4"/>
  <c r="T81" i="4" s="1"/>
  <c r="Y81" i="4" s="1"/>
  <c r="F82" i="4" s="1"/>
  <c r="S83" i="1"/>
  <c r="T83" i="1" s="1"/>
  <c r="Z83" i="1" s="1"/>
  <c r="AB83" i="1"/>
  <c r="U83" i="1"/>
  <c r="Y80" i="7" l="1"/>
  <c r="F81" i="7" s="1"/>
  <c r="K81" i="8"/>
  <c r="L81" i="8" s="1"/>
  <c r="Q81" i="8" s="1"/>
  <c r="R81" i="8" s="1"/>
  <c r="I81" i="8"/>
  <c r="J81" i="8" s="1"/>
  <c r="AD80" i="7"/>
  <c r="O81" i="7" s="1"/>
  <c r="V80" i="7"/>
  <c r="AE80" i="7"/>
  <c r="P81" i="7" s="1"/>
  <c r="AA80" i="7"/>
  <c r="H81" i="7" s="1"/>
  <c r="X80" i="7"/>
  <c r="E81" i="7" s="1"/>
  <c r="W80" i="7"/>
  <c r="W49" i="9" s="1"/>
  <c r="AC82" i="6"/>
  <c r="N83" i="6" s="1"/>
  <c r="U82" i="6"/>
  <c r="AB82" i="6"/>
  <c r="M83" i="6" s="1"/>
  <c r="S82" i="6"/>
  <c r="T82" i="6" s="1"/>
  <c r="AA82" i="6" s="1"/>
  <c r="H83" i="6" s="1"/>
  <c r="S80" i="5"/>
  <c r="T80" i="5" s="1"/>
  <c r="X80" i="5" s="1"/>
  <c r="E81" i="5" s="1"/>
  <c r="AB80" i="5"/>
  <c r="M81" i="5" s="1"/>
  <c r="AC80" i="5"/>
  <c r="N81" i="5" s="1"/>
  <c r="U80" i="5"/>
  <c r="Y80" i="5"/>
  <c r="F81" i="5" s="1"/>
  <c r="Z81" i="4"/>
  <c r="G82" i="4" s="1"/>
  <c r="AD81" i="4"/>
  <c r="O82" i="4" s="1"/>
  <c r="V81" i="4"/>
  <c r="AE81" i="4"/>
  <c r="P82" i="4" s="1"/>
  <c r="AA81" i="4"/>
  <c r="H82" i="4" s="1"/>
  <c r="W81" i="4"/>
  <c r="X81" i="4"/>
  <c r="E82" i="4" s="1"/>
  <c r="AA83" i="1"/>
  <c r="X83" i="1"/>
  <c r="Y83" i="1"/>
  <c r="AE83" i="1"/>
  <c r="V83" i="1"/>
  <c r="W83" i="1" s="1"/>
  <c r="AD83" i="1"/>
  <c r="S81" i="8" l="1"/>
  <c r="T81" i="8" s="1"/>
  <c r="Y81" i="8" s="1"/>
  <c r="F82" i="8" s="1"/>
  <c r="AC81" i="8"/>
  <c r="N82" i="8" s="1"/>
  <c r="U81" i="8"/>
  <c r="AB81" i="8"/>
  <c r="M82" i="8" s="1"/>
  <c r="X81" i="8"/>
  <c r="E82" i="8" s="1"/>
  <c r="AA81" i="8"/>
  <c r="H82" i="8" s="1"/>
  <c r="Z81" i="8"/>
  <c r="G82" i="8" s="1"/>
  <c r="AE81" i="8"/>
  <c r="P82" i="8" s="1"/>
  <c r="AD81" i="8"/>
  <c r="O82" i="8" s="1"/>
  <c r="V81" i="8"/>
  <c r="I81" i="7"/>
  <c r="J81" i="7" s="1"/>
  <c r="K81" i="7"/>
  <c r="L81" i="7" s="1"/>
  <c r="AD82" i="6"/>
  <c r="O83" i="6" s="1"/>
  <c r="V82" i="6"/>
  <c r="AE82" i="6"/>
  <c r="P83" i="6" s="1"/>
  <c r="W82" i="6"/>
  <c r="V51" i="9" s="1"/>
  <c r="Y82" i="6"/>
  <c r="F83" i="6" s="1"/>
  <c r="X82" i="6"/>
  <c r="E83" i="6" s="1"/>
  <c r="Z82" i="6"/>
  <c r="G83" i="6" s="1"/>
  <c r="K83" i="6" s="1"/>
  <c r="L83" i="6" s="1"/>
  <c r="I81" i="5"/>
  <c r="J81" i="5" s="1"/>
  <c r="AA80" i="5"/>
  <c r="H81" i="5" s="1"/>
  <c r="Z80" i="5"/>
  <c r="G81" i="5" s="1"/>
  <c r="AE80" i="5"/>
  <c r="P81" i="5" s="1"/>
  <c r="AD80" i="5"/>
  <c r="O81" i="5" s="1"/>
  <c r="V80" i="5"/>
  <c r="W80" i="5" s="1"/>
  <c r="K82" i="4"/>
  <c r="L82" i="4" s="1"/>
  <c r="I82" i="4"/>
  <c r="J82" i="4" s="1"/>
  <c r="S82" i="4" s="1"/>
  <c r="T82" i="4" s="1"/>
  <c r="S81" i="7" l="1"/>
  <c r="T81" i="7" s="1"/>
  <c r="I83" i="6"/>
  <c r="J83" i="6" s="1"/>
  <c r="Q83" i="6" s="1"/>
  <c r="R83" i="6" s="1"/>
  <c r="U83" i="6" s="1"/>
  <c r="K82" i="8"/>
  <c r="L82" i="8" s="1"/>
  <c r="W81" i="8"/>
  <c r="X50" i="9" s="1"/>
  <c r="I82" i="8"/>
  <c r="J82" i="8" s="1"/>
  <c r="AE81" i="7"/>
  <c r="P82" i="7" s="1"/>
  <c r="AD81" i="7"/>
  <c r="O82" i="7" s="1"/>
  <c r="V81" i="7"/>
  <c r="Q81" i="7"/>
  <c r="R81" i="7" s="1"/>
  <c r="S81" i="5"/>
  <c r="T81" i="5" s="1"/>
  <c r="K81" i="5"/>
  <c r="L81" i="5" s="1"/>
  <c r="Q81" i="5" s="1"/>
  <c r="R81" i="5" s="1"/>
  <c r="AD82" i="4"/>
  <c r="O83" i="4" s="1"/>
  <c r="V82" i="4"/>
  <c r="AE82" i="4"/>
  <c r="P83" i="4" s="1"/>
  <c r="Q82" i="4"/>
  <c r="R82" i="4" s="1"/>
  <c r="S82" i="8" l="1"/>
  <c r="T82" i="8" s="1"/>
  <c r="V82" i="8" s="1"/>
  <c r="S83" i="6"/>
  <c r="T83" i="6" s="1"/>
  <c r="AA83" i="6" s="1"/>
  <c r="AC83" i="6"/>
  <c r="AB83" i="6"/>
  <c r="AD82" i="8"/>
  <c r="O83" i="8" s="1"/>
  <c r="AE82" i="8"/>
  <c r="P83" i="8" s="1"/>
  <c r="Q82" i="8"/>
  <c r="R82" i="8" s="1"/>
  <c r="AC81" i="7"/>
  <c r="N82" i="7" s="1"/>
  <c r="Y81" i="7"/>
  <c r="F82" i="7" s="1"/>
  <c r="U81" i="7"/>
  <c r="W81" i="7" s="1"/>
  <c r="W50" i="9" s="1"/>
  <c r="AA81" i="7"/>
  <c r="H82" i="7" s="1"/>
  <c r="AB81" i="7"/>
  <c r="M82" i="7" s="1"/>
  <c r="Z81" i="7"/>
  <c r="G82" i="7" s="1"/>
  <c r="X81" i="7"/>
  <c r="E82" i="7" s="1"/>
  <c r="X83" i="6"/>
  <c r="Z83" i="6"/>
  <c r="AE81" i="5"/>
  <c r="P82" i="5" s="1"/>
  <c r="AD81" i="5"/>
  <c r="O82" i="5" s="1"/>
  <c r="V81" i="5"/>
  <c r="AC81" i="5"/>
  <c r="N82" i="5" s="1"/>
  <c r="Y81" i="5"/>
  <c r="F82" i="5" s="1"/>
  <c r="U81" i="5"/>
  <c r="W81" i="5" s="1"/>
  <c r="AB81" i="5"/>
  <c r="M82" i="5" s="1"/>
  <c r="X81" i="5"/>
  <c r="E82" i="5" s="1"/>
  <c r="AA81" i="5"/>
  <c r="H82" i="5" s="1"/>
  <c r="Z81" i="5"/>
  <c r="G82" i="5" s="1"/>
  <c r="Z82" i="4"/>
  <c r="G83" i="4" s="1"/>
  <c r="AC82" i="4"/>
  <c r="N83" i="4" s="1"/>
  <c r="Y82" i="4"/>
  <c r="F83" i="4" s="1"/>
  <c r="U82" i="4"/>
  <c r="W82" i="4" s="1"/>
  <c r="AA82" i="4"/>
  <c r="H83" i="4" s="1"/>
  <c r="X82" i="4"/>
  <c r="E83" i="4" s="1"/>
  <c r="AB82" i="4"/>
  <c r="M83" i="4" s="1"/>
  <c r="V83" i="6" l="1"/>
  <c r="W83" i="6" s="1"/>
  <c r="V52" i="9" s="1"/>
  <c r="Y83" i="6"/>
  <c r="AD83" i="6"/>
  <c r="AE83" i="6"/>
  <c r="I83" i="4"/>
  <c r="J83" i="4" s="1"/>
  <c r="Z82" i="8"/>
  <c r="G83" i="8" s="1"/>
  <c r="AC82" i="8"/>
  <c r="N83" i="8" s="1"/>
  <c r="Y82" i="8"/>
  <c r="F83" i="8" s="1"/>
  <c r="U82" i="8"/>
  <c r="W82" i="8" s="1"/>
  <c r="X51" i="9" s="1"/>
  <c r="AB82" i="8"/>
  <c r="M83" i="8" s="1"/>
  <c r="X82" i="8"/>
  <c r="E83" i="8" s="1"/>
  <c r="AA82" i="8"/>
  <c r="H83" i="8" s="1"/>
  <c r="I82" i="7"/>
  <c r="J82" i="7" s="1"/>
  <c r="K82" i="7"/>
  <c r="L82" i="7" s="1"/>
  <c r="I82" i="5"/>
  <c r="J82" i="5" s="1"/>
  <c r="Q82" i="5" s="1"/>
  <c r="R82" i="5" s="1"/>
  <c r="K82" i="5"/>
  <c r="L82" i="5" s="1"/>
  <c r="S82" i="5" s="1"/>
  <c r="T82" i="5" s="1"/>
  <c r="K83" i="4"/>
  <c r="L83" i="4" s="1"/>
  <c r="Q83" i="4" s="1"/>
  <c r="R83" i="4" s="1"/>
  <c r="I83" i="8" l="1"/>
  <c r="J83" i="8" s="1"/>
  <c r="S82" i="7"/>
  <c r="T82" i="7" s="1"/>
  <c r="K83" i="8"/>
  <c r="L83" i="8" s="1"/>
  <c r="S83" i="8" s="1"/>
  <c r="T83" i="8" s="1"/>
  <c r="AD82" i="7"/>
  <c r="O83" i="7" s="1"/>
  <c r="V82" i="7"/>
  <c r="AE82" i="7"/>
  <c r="P83" i="7" s="1"/>
  <c r="Q82" i="7"/>
  <c r="R82" i="7" s="1"/>
  <c r="Z82" i="5"/>
  <c r="G83" i="5" s="1"/>
  <c r="AC82" i="5"/>
  <c r="N83" i="5" s="1"/>
  <c r="Y82" i="5"/>
  <c r="F83" i="5" s="1"/>
  <c r="U82" i="5"/>
  <c r="X82" i="5"/>
  <c r="E83" i="5" s="1"/>
  <c r="I83" i="5" s="1"/>
  <c r="J83" i="5" s="1"/>
  <c r="AB82" i="5"/>
  <c r="M83" i="5" s="1"/>
  <c r="AA82" i="5"/>
  <c r="H83" i="5" s="1"/>
  <c r="AD82" i="5"/>
  <c r="O83" i="5" s="1"/>
  <c r="V82" i="5"/>
  <c r="AE82" i="5"/>
  <c r="P83" i="5" s="1"/>
  <c r="AB83" i="4"/>
  <c r="AC83" i="4"/>
  <c r="U83" i="4"/>
  <c r="S83" i="4"/>
  <c r="T83" i="4" s="1"/>
  <c r="X83" i="4" s="1"/>
  <c r="AE83" i="8" l="1"/>
  <c r="AD83" i="8"/>
  <c r="V83" i="8"/>
  <c r="Q83" i="8"/>
  <c r="R83" i="8" s="1"/>
  <c r="Z82" i="7"/>
  <c r="G83" i="7" s="1"/>
  <c r="AB82" i="7"/>
  <c r="M83" i="7" s="1"/>
  <c r="X82" i="7"/>
  <c r="E83" i="7" s="1"/>
  <c r="Y82" i="7"/>
  <c r="F83" i="7" s="1"/>
  <c r="U82" i="7"/>
  <c r="W82" i="7" s="1"/>
  <c r="W51" i="9" s="1"/>
  <c r="AC82" i="7"/>
  <c r="N83" i="7" s="1"/>
  <c r="AA82" i="7"/>
  <c r="H83" i="7" s="1"/>
  <c r="W82" i="5"/>
  <c r="K83" i="5"/>
  <c r="L83" i="5" s="1"/>
  <c r="S83" i="5" s="1"/>
  <c r="T83" i="5" s="1"/>
  <c r="AE83" i="4"/>
  <c r="AD83" i="4"/>
  <c r="V83" i="4"/>
  <c r="W83" i="4" s="1"/>
  <c r="Y83" i="4"/>
  <c r="Z83" i="4"/>
  <c r="AA83" i="4"/>
  <c r="AA83" i="8" l="1"/>
  <c r="Z83" i="8"/>
  <c r="AC83" i="8"/>
  <c r="Y83" i="8"/>
  <c r="U83" i="8"/>
  <c r="W83" i="8" s="1"/>
  <c r="X52" i="9" s="1"/>
  <c r="AB83" i="8"/>
  <c r="X83" i="8"/>
  <c r="I83" i="7"/>
  <c r="J83" i="7" s="1"/>
  <c r="Q83" i="7" s="1"/>
  <c r="R83" i="7" s="1"/>
  <c r="K83" i="7"/>
  <c r="L83" i="7" s="1"/>
  <c r="AE83" i="5"/>
  <c r="AD83" i="5"/>
  <c r="V83" i="5"/>
  <c r="Q83" i="5"/>
  <c r="R83" i="5" s="1"/>
  <c r="AC83" i="7" l="1"/>
  <c r="U83" i="7"/>
  <c r="AB83" i="7"/>
  <c r="S83" i="7"/>
  <c r="T83" i="7" s="1"/>
  <c r="Y83" i="7" s="1"/>
  <c r="AA83" i="5"/>
  <c r="Z83" i="5"/>
  <c r="AC83" i="5"/>
  <c r="U83" i="5"/>
  <c r="W83" i="5" s="1"/>
  <c r="AB83" i="5"/>
  <c r="Y83" i="5"/>
  <c r="X83" i="5"/>
  <c r="AE83" i="7" l="1"/>
  <c r="AD83" i="7"/>
  <c r="V83" i="7"/>
  <c r="W83" i="7" s="1"/>
  <c r="W52" i="9" s="1"/>
  <c r="Z83" i="7"/>
  <c r="X83" i="7"/>
  <c r="AA83" i="7"/>
</calcChain>
</file>

<file path=xl/sharedStrings.xml><?xml version="1.0" encoding="utf-8"?>
<sst xmlns="http://schemas.openxmlformats.org/spreadsheetml/2006/main" count="498" uniqueCount="85">
  <si>
    <t>h1, h2</t>
  </si>
  <si>
    <t>i1, i2</t>
  </si>
  <si>
    <t>Input Neuron</t>
  </si>
  <si>
    <t>a_h1, a_h1</t>
  </si>
  <si>
    <t>o1, o2</t>
  </si>
  <si>
    <t>Output Neuron</t>
  </si>
  <si>
    <t>a_o1, a_02</t>
  </si>
  <si>
    <t>Neuron - hidden layer</t>
  </si>
  <si>
    <t>E1</t>
  </si>
  <si>
    <t>E2</t>
  </si>
  <si>
    <t>E_Total</t>
  </si>
  <si>
    <t>Error - Output 1</t>
  </si>
  <si>
    <t>Error - Output 2</t>
  </si>
  <si>
    <t>w1….w8</t>
  </si>
  <si>
    <t>Total Error (Cost or Loss)</t>
  </si>
  <si>
    <t>Activated value - hidden layer</t>
  </si>
  <si>
    <t>Activated value  - Output layer</t>
  </si>
  <si>
    <r>
      <t xml:space="preserve">a_xy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(xy)</t>
    </r>
  </si>
  <si>
    <t>Activation function - Sigmoid</t>
  </si>
  <si>
    <t>h1 = w1*i1 + w2*i2</t>
  </si>
  <si>
    <t>h2 = w3*i1 + w4*i2</t>
  </si>
  <si>
    <r>
      <t xml:space="preserve">a_h1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(h1) = 1 / (1 + exp(-h1))</t>
    </r>
  </si>
  <si>
    <r>
      <t xml:space="preserve">a_h2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(h2) = 1 / (1 + exp(-h2))</t>
    </r>
  </si>
  <si>
    <t>o1 = w5*a_h1 + w6*a_h2</t>
  </si>
  <si>
    <r>
      <t xml:space="preserve">a_o1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(o1) = 1 / (1 + exp(-o1))</t>
    </r>
  </si>
  <si>
    <r>
      <t xml:space="preserve">a_o2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(o2) = 1 / (1 + exp(-o2))</t>
    </r>
  </si>
  <si>
    <t>o2 = w7*a_h1 + w8*a_h2</t>
  </si>
  <si>
    <t>i1</t>
  </si>
  <si>
    <t>i2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</si>
  <si>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</si>
  <si>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</si>
  <si>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</si>
  <si>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</si>
  <si>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</si>
  <si>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</si>
  <si>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</si>
  <si>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</si>
  <si>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</si>
  <si>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</si>
  <si>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</si>
  <si>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</si>
  <si>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</si>
  <si>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</si>
  <si>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</si>
  <si>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a_o1</t>
  </si>
  <si>
    <t>o2</t>
  </si>
  <si>
    <t>a_o2</t>
  </si>
  <si>
    <t>E1 = 0.5 * (t1 - a_o1)^2</t>
  </si>
  <si>
    <t>E2 = 0.5 * (t2 - a_02)^2</t>
  </si>
  <si>
    <t>Weights ('amount' of neuron passed to next layer)</t>
  </si>
  <si>
    <t xml:space="preserve">    x -&gt;  layer (h or o)</t>
  </si>
  <si>
    <t xml:space="preserve">    y -&gt; index of neuron within a layer (1 or 2)</t>
  </si>
  <si>
    <t>∂E_total/∂w5 = ∂(E1+E2)∂w5 = ∂E1/∂w5</t>
  </si>
  <si>
    <t>∂E_total/∂w5 = ∂E1/∂w5 = ∂E1/∂a_o1 * ∂a_o1/∂o1 * ∂o1/∂w5</t>
  </si>
  <si>
    <r>
      <t>∂a_o1/∂o1 = ∂(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(o1))/∂o1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(o1) * (1 -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(o1)) = a_o1 * (1 - a_o1)</t>
    </r>
  </si>
  <si>
    <t>∂o1/∂w5 = a_h1</t>
  </si>
  <si>
    <t>∂E1/∂a_o1 = ∂E1/∂a_o1(0.5*(t1-a_o1)^2)/∂a_o1 = (a_o1 - t1)</t>
  </si>
  <si>
    <t>∂E_total/∂w5 = (a_o1 - t1) * a_o1 * (1 - a_o1) * a_h1</t>
  </si>
  <si>
    <t>∂E_total/∂w6 = (a_o1 - t1) * a_o1 * (1 - a_o1) * a_h2</t>
  </si>
  <si>
    <t>∂E_total/∂w7 = (a_o2 - t2) * a_o2 * (1 - a_o2) * a_h1</t>
  </si>
  <si>
    <t>∂E_total/∂w8 = (a_o2 - t2) * a_o2 * (1 - a_o2) * a_h2</t>
  </si>
  <si>
    <t>∂E1/∂a_h1 = (a_o1 - t1) * a_o1 * (1 - a_01) * w5</t>
  </si>
  <si>
    <t>∂E1/∂a_h1 = (a_o2 - t2) * a_o2 * (1 - a_02) * w7</t>
  </si>
  <si>
    <t>∂E_total/∂w1 =  ∂E_total/∂a_h1 * ∂a_h1/∂h1 * ∂h1/∂w1</t>
  </si>
  <si>
    <t>∂E_total/∂a_h1 = (a_o1 - t1) * a_o1 * (1 - a_01) * w5  +  (a_o2 - t2) * a_o2 * (1 - a_02) * w7</t>
  </si>
  <si>
    <t>∂E_total/∂a_h2 = (a_o1 - t1) * a_o1 * (1 - a_01) * w6  +  (a_o2 - t2) * a_o2 * (1 - a_02) * w8</t>
  </si>
  <si>
    <t>∂E_total/∂w1 =  ((a_o1 - t1) * a_o1 * (1 - a_01) * w5  +  (a_o2 - t2) * a_o2 * (1 - a_02) * w7) * a_h1 * (1 - a_h1) * i1</t>
  </si>
  <si>
    <t>∂E_total/∂w2 =  ((a_o1 - t1) * a_o1 * (1 - a_01) * w5  +  (a_o2 - t2) * a_o2 * (1 - a_02) * w7) * a_h1 * (1 - a_h1) * i2</t>
  </si>
  <si>
    <t>∂E_total/∂w3 =  ((a_o1 - t1) * a_o1 * (1 - a_01) * w6  +  (a_o2 - t2) * a_o2 * (1 - a_02) * w8) * a_h2 * (1 - a_h2) * i1</t>
  </si>
  <si>
    <t>∂E_total/∂w4 =  ((a_o1 - t1) * a_o1 * (1 - a_01) * w6  +  (a_o2 - t2) * a_o2 * (1 - a_02) * w8) * a_h2 * (1 - a_h2)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</si>
  <si>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</si>
  <si>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</si>
  <si>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</si>
  <si>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</si>
  <si>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</si>
  <si>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</si>
  <si>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</si>
  <si>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</si>
  <si>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</t>
  </si>
  <si>
    <t>L = 0.1</t>
  </si>
  <si>
    <t>L = 0.2</t>
  </si>
  <si>
    <t>L = 0.5</t>
  </si>
  <si>
    <t>L = 0.8</t>
  </si>
  <si>
    <t>L = 1.0</t>
  </si>
  <si>
    <t>L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</si>
</sst>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3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3" fillId="4" borderId="7" xfId="0" applyFont="1" applyFill="1" applyBorder="1"/>
    <xf numFmtId="0" fontId="0" fillId="4" borderId="8" xfId="0" applyFill="1" applyBorder="1"/>
    <xf numFmtId="0" fontId="4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4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164" fontId="5" fillId="3" borderId="0" xfId="0" applyNumberFormat="1" applyFont="1" applyFill="1" applyAlignment="1">
      <alignment horizontal="center"/>
    </xf>
  </cellXfs>
  <cellStyles count="1">
    <cellStyle name="Normal" xfId="0" builtinId="0"/>
  </cellStyles>
  <dxfs count="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0.1'!$W$33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0.1'!$W$34:$W$83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0.24963200968197818</c:v>
                </c:pt>
                <c:pt idx="2">
                  <c:v>0.24804180657575287</c:v>
                </c:pt>
                <c:pt idx="3">
                  <c:v>0.24646042020780795</c:v>
                </c:pt>
                <c:pt idx="4">
                  <c:v>0.244887874765437</c:v>
                </c:pt>
                <c:pt idx="5">
                  <c:v>0.24332419288502113</c:v>
                </c:pt>
                <c:pt idx="6">
                  <c:v>0.24176939565776595</c:v>
                </c:pt>
                <c:pt idx="7">
                  <c:v>0.24022350263616998</c:v>
                </c:pt>
                <c:pt idx="8">
                  <c:v>0.23868653184121641</c:v>
                </c:pt>
                <c:pt idx="9">
                  <c:v>0.23715849977027786</c:v>
                </c:pt>
                <c:pt idx="10">
                  <c:v>0.23563942140572591</c:v>
                </c:pt>
                <c:pt idx="11">
                  <c:v>0.23412931022423178</c:v>
                </c:pt>
                <c:pt idx="12">
                  <c:v>0.23262817820674744</c:v>
                </c:pt>
                <c:pt idx="13">
                  <c:v>0.23113603584915315</c:v>
                </c:pt>
                <c:pt idx="14">
                  <c:v>0.22965289217356008</c:v>
                </c:pt>
                <c:pt idx="15">
                  <c:v>0.22817875474024946</c:v>
                </c:pt>
                <c:pt idx="16">
                  <c:v>0.22671362966023689</c:v>
                </c:pt>
                <c:pt idx="17">
                  <c:v>0.22525752160844381</c:v>
                </c:pt>
                <c:pt idx="18">
                  <c:v>0.22381043383745991</c:v>
                </c:pt>
                <c:pt idx="19">
                  <c:v>0.22237236819187992</c:v>
                </c:pt>
                <c:pt idx="20">
                  <c:v>0.22094332512319609</c:v>
                </c:pt>
                <c:pt idx="21">
                  <c:v>0.2195233037052291</c:v>
                </c:pt>
                <c:pt idx="22">
                  <c:v>0.21811230165007828</c:v>
                </c:pt>
                <c:pt idx="23">
                  <c:v>0.21671031532457194</c:v>
                </c:pt>
                <c:pt idx="24">
                  <c:v>0.21531733976719886</c:v>
                </c:pt>
                <c:pt idx="25">
                  <c:v>0.21393336870550056</c:v>
                </c:pt>
                <c:pt idx="26">
                  <c:v>0.21255839457390396</c:v>
                </c:pt>
                <c:pt idx="27">
                  <c:v>0.21119240853197579</c:v>
                </c:pt>
                <c:pt idx="28">
                  <c:v>0.20983540048307558</c:v>
                </c:pt>
                <c:pt idx="29">
                  <c:v>0.2084873590933897</c:v>
                </c:pt>
                <c:pt idx="30">
                  <c:v>0.20714827181132175</c:v>
                </c:pt>
                <c:pt idx="31">
                  <c:v>0.20581812488722254</c:v>
                </c:pt>
                <c:pt idx="32">
                  <c:v>0.2044969033934349</c:v>
                </c:pt>
                <c:pt idx="33">
                  <c:v>0.20318459124463556</c:v>
                </c:pt>
                <c:pt idx="34">
                  <c:v>0.20188117121845067</c:v>
                </c:pt>
                <c:pt idx="35">
                  <c:v>0.20058662497632562</c:v>
                </c:pt>
                <c:pt idx="36">
                  <c:v>0.19930093308462732</c:v>
                </c:pt>
                <c:pt idx="37">
                  <c:v>0.19802407503595965</c:v>
                </c:pt>
                <c:pt idx="38">
                  <c:v>0.19675602927067001</c:v>
                </c:pt>
                <c:pt idx="39">
                  <c:v>0.19549677319852793</c:v>
                </c:pt>
                <c:pt idx="40">
                  <c:v>0.19424628322055504</c:v>
                </c:pt>
                <c:pt idx="41">
                  <c:v>0.19300453475098633</c:v>
                </c:pt>
                <c:pt idx="42">
                  <c:v>0.19177150223934469</c:v>
                </c:pt>
                <c:pt idx="43">
                  <c:v>0.19054715919260717</c:v>
                </c:pt>
                <c:pt idx="44">
                  <c:v>0.18933147819744614</c:v>
                </c:pt>
                <c:pt idx="45">
                  <c:v>0.18812443094252512</c:v>
                </c:pt>
                <c:pt idx="46">
                  <c:v>0.18692598824083329</c:v>
                </c:pt>
                <c:pt idx="47">
                  <c:v>0.18573612005203777</c:v>
                </c:pt>
                <c:pt idx="48">
                  <c:v>0.18455479550483955</c:v>
                </c:pt>
                <c:pt idx="49">
                  <c:v>0.18338198291931324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829-B627-42911D1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0.2'!$W$33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0.2'!$W$34:$W$83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0.24803743503722533</c:v>
                </c:pt>
                <c:pt idx="2">
                  <c:v>0.24487916165996038</c:v>
                </c:pt>
                <c:pt idx="3">
                  <c:v>0.24175637469067313</c:v>
                </c:pt>
                <c:pt idx="4">
                  <c:v>0.23866924036002246</c:v>
                </c:pt>
                <c:pt idx="5">
                  <c:v>0.23561790030007573</c:v>
                </c:pt>
                <c:pt idx="6">
                  <c:v>0.23260247180028948</c:v>
                </c:pt>
                <c:pt idx="7">
                  <c:v>0.22962304810821108</c:v>
                </c:pt>
                <c:pt idx="8">
                  <c:v>0.2266796987733487</c:v>
                </c:pt>
                <c:pt idx="9">
                  <c:v>0.22377247003244677</c:v>
                </c:pt>
                <c:pt idx="10">
                  <c:v>0.22090138523421476</c:v>
                </c:pt>
                <c:pt idx="11">
                  <c:v>0.21806644530138469</c:v>
                </c:pt>
                <c:pt idx="12">
                  <c:v>0.21526762922782836</c:v>
                </c:pt>
                <c:pt idx="13">
                  <c:v>0.21250489460833694</c:v>
                </c:pt>
                <c:pt idx="14">
                  <c:v>0.2097781781985634</c:v>
                </c:pt>
                <c:pt idx="15">
                  <c:v>0.20708739650254804</c:v>
                </c:pt>
                <c:pt idx="16">
                  <c:v>0.20443244638518676</c:v>
                </c:pt>
                <c:pt idx="17">
                  <c:v>0.20181320570696626</c:v>
                </c:pt>
                <c:pt idx="18">
                  <c:v>0.19922953397827109</c:v>
                </c:pt>
                <c:pt idx="19">
                  <c:v>0.19668127303057253</c:v>
                </c:pt>
                <c:pt idx="20">
                  <c:v>0.19416824770182634</c:v>
                </c:pt>
                <c:pt idx="21">
                  <c:v>0.19169026653344959</c:v>
                </c:pt>
                <c:pt idx="22">
                  <c:v>0.18924712247629569</c:v>
                </c:pt>
                <c:pt idx="23">
                  <c:v>0.18683859360311802</c:v>
                </c:pt>
                <c:pt idx="24">
                  <c:v>0.18446444382509161</c:v>
                </c:pt>
                <c:pt idx="25">
                  <c:v>0.18212442361005604</c:v>
                </c:pt>
                <c:pt idx="26">
                  <c:v>0.17981827070024281</c:v>
                </c:pt>
                <c:pt idx="27">
                  <c:v>0.17754571082736315</c:v>
                </c:pt>
                <c:pt idx="28">
                  <c:v>0.17530645842304626</c:v>
                </c:pt>
                <c:pt idx="29">
                  <c:v>0.17310021732274328</c:v>
                </c:pt>
                <c:pt idx="30">
                  <c:v>0.17092668146133602</c:v>
                </c:pt>
                <c:pt idx="31">
                  <c:v>0.16878553555882062</c:v>
                </c:pt>
                <c:pt idx="32">
                  <c:v>0.16667645579456652</c:v>
                </c:pt>
                <c:pt idx="33">
                  <c:v>0.16459911046877895</c:v>
                </c:pt>
                <c:pt idx="34">
                  <c:v>0.16255316064993014</c:v>
                </c:pt>
                <c:pt idx="35">
                  <c:v>0.16053826080704514</c:v>
                </c:pt>
                <c:pt idx="36">
                  <c:v>0.15855405942586071</c:v>
                </c:pt>
                <c:pt idx="37">
                  <c:v>0.15660019960799604</c:v>
                </c:pt>
                <c:pt idx="38">
                  <c:v>0.15467631965239245</c:v>
                </c:pt>
                <c:pt idx="39">
                  <c:v>0.15278205361839772</c:v>
                </c:pt>
                <c:pt idx="40">
                  <c:v>0.15091703186997654</c:v>
                </c:pt>
                <c:pt idx="41">
                  <c:v>0.14908088160063682</c:v>
                </c:pt>
                <c:pt idx="42">
                  <c:v>0.14727322733875944</c:v>
                </c:pt>
                <c:pt idx="43">
                  <c:v>0.14549369143311303</c:v>
                </c:pt>
                <c:pt idx="44">
                  <c:v>0.14374189451842345</c:v>
                </c:pt>
                <c:pt idx="45">
                  <c:v>0.14201745596094947</c:v>
                </c:pt>
                <c:pt idx="46">
                  <c:v>0.14031999428409275</c:v>
                </c:pt>
                <c:pt idx="47">
                  <c:v>0.13864912757413822</c:v>
                </c:pt>
                <c:pt idx="48">
                  <c:v>0.13700447386628825</c:v>
                </c:pt>
                <c:pt idx="49">
                  <c:v>0.13538565151120968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2-4BFD-943C-55E336B2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0.5'!$W$33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0.5'!$W$34:$W$83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0.24328063190881788</c:v>
                </c:pt>
                <c:pt idx="2">
                  <c:v>0.23555316910971655</c:v>
                </c:pt>
                <c:pt idx="3">
                  <c:v>0.22805090238953402</c:v>
                </c:pt>
                <c:pt idx="4">
                  <c:v>0.22077516789240328</c:v>
                </c:pt>
                <c:pt idx="5">
                  <c:v>0.21372638529903876</c:v>
                </c:pt>
                <c:pt idx="6">
                  <c:v>0.20690410197967879</c:v>
                </c:pt>
                <c:pt idx="7">
                  <c:v>0.20030704556540113</c:v>
                </c:pt>
                <c:pt idx="8">
                  <c:v>0.19393318341122998</c:v>
                </c:pt>
                <c:pt idx="9">
                  <c:v>0.18777978732147038</c:v>
                </c:pt>
                <c:pt idx="10">
                  <c:v>0.18184350188528081</c:v>
                </c:pt>
                <c:pt idx="11">
                  <c:v>0.17612041481928156</c:v>
                </c:pt>
                <c:pt idx="12">
                  <c:v>0.17060612782140561</c:v>
                </c:pt>
                <c:pt idx="13">
                  <c:v>0.16529582659198705</c:v>
                </c:pt>
                <c:pt idx="14">
                  <c:v>0.16018434885973623</c:v>
                </c:pt>
                <c:pt idx="15">
                  <c:v>0.15526624944811832</c:v>
                </c:pt>
                <c:pt idx="16">
                  <c:v>0.15053586161973559</c:v>
                </c:pt>
                <c:pt idx="17">
                  <c:v>0.14598735413274891</c:v>
                </c:pt>
                <c:pt idx="18">
                  <c:v>0.14161478362660357</c:v>
                </c:pt>
                <c:pt idx="19">
                  <c:v>0.13741214211909317</c:v>
                </c:pt>
                <c:pt idx="20">
                  <c:v>0.13337339953991989</c:v>
                </c:pt>
                <c:pt idx="21">
                  <c:v>0.12949254134598837</c:v>
                </c:pt>
                <c:pt idx="22">
                  <c:v>0.12576360136074688</c:v>
                </c:pt>
                <c:pt idx="23">
                  <c:v>0.12218069005507086</c:v>
                </c:pt>
                <c:pt idx="24">
                  <c:v>0.11873801854232489</c:v>
                </c:pt>
                <c:pt idx="25">
                  <c:v>0.11542991859765914</c:v>
                </c:pt>
                <c:pt idx="26">
                  <c:v>0.11225085903381193</c:v>
                </c:pt>
                <c:pt idx="27">
                  <c:v>0.10919545877526592</c:v>
                </c:pt>
                <c:pt idx="28">
                  <c:v>0.10625849697199022</c:v>
                </c:pt>
                <c:pt idx="29">
                  <c:v>0.10343492048545748</c:v>
                </c:pt>
                <c:pt idx="30">
                  <c:v>0.10071984906515462</c:v>
                </c:pt>
                <c:pt idx="31">
                  <c:v>9.8108578515155087E-2</c:v>
                </c:pt>
                <c:pt idx="32">
                  <c:v>9.5596582128941121E-2</c:v>
                </c:pt>
                <c:pt idx="33">
                  <c:v>9.317951064775018E-2</c:v>
                </c:pt>
                <c:pt idx="34">
                  <c:v>9.0853190974233097E-2</c:v>
                </c:pt>
                <c:pt idx="35">
                  <c:v>8.8613623849871564E-2</c:v>
                </c:pt>
                <c:pt idx="36">
                  <c:v>8.645698068197441E-2</c:v>
                </c:pt>
                <c:pt idx="37">
                  <c:v>8.4379599684535983E-2</c:v>
                </c:pt>
                <c:pt idx="38">
                  <c:v>8.2377981477067583E-2</c:v>
                </c:pt>
                <c:pt idx="39">
                  <c:v>8.0448784266853784E-2</c:v>
                </c:pt>
                <c:pt idx="40">
                  <c:v>7.8588818723025589E-2</c:v>
                </c:pt>
                <c:pt idx="41">
                  <c:v>7.679504263538986E-2</c:v>
                </c:pt>
                <c:pt idx="42">
                  <c:v>7.5064555437078892E-2</c:v>
                </c:pt>
                <c:pt idx="43">
                  <c:v>7.3394592657723495E-2</c:v>
                </c:pt>
                <c:pt idx="44">
                  <c:v>7.1782520362915866E-2</c:v>
                </c:pt>
                <c:pt idx="45">
                  <c:v>7.0225829626116565E-2</c:v>
                </c:pt>
                <c:pt idx="46">
                  <c:v>6.8722131070765857E-2</c:v>
                </c:pt>
                <c:pt idx="47">
                  <c:v>6.7269149513069115E-2</c:v>
                </c:pt>
                <c:pt idx="48">
                  <c:v>6.5864718729635091E-2</c:v>
                </c:pt>
                <c:pt idx="49">
                  <c:v>6.4506776368745827E-2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C-4727-81DB-E1A48C76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0.8'!$W$33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0.8'!$W$34:$W$83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0.23856504411982449</c:v>
                </c:pt>
                <c:pt idx="2">
                  <c:v>0.22647506994102171</c:v>
                </c:pt>
                <c:pt idx="3">
                  <c:v>0.21496761264209119</c:v>
                </c:pt>
                <c:pt idx="4">
                  <c:v>0.20404316755875113</c:v>
                </c:pt>
                <c:pt idx="5">
                  <c:v>0.19369668233403367</c:v>
                </c:pt>
                <c:pt idx="6">
                  <c:v>0.18391817354566234</c:v>
                </c:pt>
                <c:pt idx="7">
                  <c:v>0.17469342858530656</c:v>
                </c:pt>
                <c:pt idx="8">
                  <c:v>0.16600474887582367</c:v>
                </c:pt>
                <c:pt idx="9">
                  <c:v>0.15783169419801124</c:v>
                </c:pt>
                <c:pt idx="10">
                  <c:v>0.15015179471440615</c:v>
                </c:pt>
                <c:pt idx="11">
                  <c:v>0.14294120567113416</c:v>
                </c:pt>
                <c:pt idx="12">
                  <c:v>0.13617528838063289</c:v>
                </c:pt>
                <c:pt idx="13">
                  <c:v>0.12982910895216043</c:v>
                </c:pt>
                <c:pt idx="14">
                  <c:v>0.12387785275625349</c:v>
                </c:pt>
                <c:pt idx="15">
                  <c:v>0.11829715754739227</c:v>
                </c:pt>
                <c:pt idx="16">
                  <c:v>0.11306337155071819</c:v>
                </c:pt>
                <c:pt idx="17">
                  <c:v>0.10815374483161155</c:v>
                </c:pt>
                <c:pt idx="18">
                  <c:v>0.10354656317788455</c:v>
                </c:pt>
                <c:pt idx="19">
                  <c:v>9.922123381630682E-2</c:v>
                </c:pt>
                <c:pt idx="20">
                  <c:v>9.5158331818352704E-2</c:v>
                </c:pt>
                <c:pt idx="21">
                  <c:v>9.1339615241698383E-2</c:v>
                </c:pt>
                <c:pt idx="22">
                  <c:v>8.7748016072211291E-2</c:v>
                </c:pt>
                <c:pt idx="23">
                  <c:v>8.4367612997174254E-2</c:v>
                </c:pt>
                <c:pt idx="24">
                  <c:v>8.1183591035421804E-2</c:v>
                </c:pt>
                <c:pt idx="25">
                  <c:v>7.8182192123320116E-2</c:v>
                </c:pt>
                <c:pt idx="26">
                  <c:v>7.535065993293949E-2</c:v>
                </c:pt>
                <c:pt idx="27">
                  <c:v>7.2677181489708642E-2</c:v>
                </c:pt>
                <c:pt idx="28">
                  <c:v>7.0150827559948711E-2</c:v>
                </c:pt>
                <c:pt idx="29">
                  <c:v>6.776149328612599E-2</c:v>
                </c:pt>
                <c:pt idx="30">
                  <c:v>6.5499840148254648E-2</c:v>
                </c:pt>
                <c:pt idx="31">
                  <c:v>6.3357240011150839E-2</c:v>
                </c:pt>
                <c:pt idx="32">
                  <c:v>6.1325721766745722E-2</c:v>
                </c:pt>
                <c:pt idx="33">
                  <c:v>5.9397920886809785E-2</c:v>
                </c:pt>
                <c:pt idx="34">
                  <c:v>5.7567032053830389E-2</c:v>
                </c:pt>
                <c:pt idx="35">
                  <c:v>5.5826764927417186E-2</c:v>
                </c:pt>
                <c:pt idx="36">
                  <c:v>5.4171303022854347E-2</c:v>
                </c:pt>
                <c:pt idx="37">
                  <c:v>5.2595265620922885E-2</c:v>
                </c:pt>
                <c:pt idx="38">
                  <c:v>5.109367258868542E-2</c:v>
                </c:pt>
                <c:pt idx="39">
                  <c:v>4.9661911965347076E-2</c:v>
                </c:pt>
                <c:pt idx="40">
                  <c:v>4.8295710152214469E-2</c:v>
                </c:pt>
                <c:pt idx="41">
                  <c:v>4.699110453850823E-2</c:v>
                </c:pt>
                <c:pt idx="42">
                  <c:v>4.5744418393244626E-2</c:v>
                </c:pt>
                <c:pt idx="43">
                  <c:v>4.4552237855972433E-2</c:v>
                </c:pt>
                <c:pt idx="44">
                  <c:v>4.3411390864571117E-2</c:v>
                </c:pt>
                <c:pt idx="45">
                  <c:v>4.231892786563711E-2</c:v>
                </c:pt>
                <c:pt idx="46">
                  <c:v>4.1272104161486245E-2</c:v>
                </c:pt>
                <c:pt idx="47">
                  <c:v>4.0268363756941823E-2</c:v>
                </c:pt>
                <c:pt idx="48">
                  <c:v>3.9305324578471662E-2</c:v>
                </c:pt>
                <c:pt idx="49">
                  <c:v>3.8380764947597533E-2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7-48F9-BEC4-256E4C90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1.0'!$W$33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1.0'!$W$34:$W$83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0.23544473535657501</c:v>
                </c:pt>
                <c:pt idx="2">
                  <c:v>0.22056349518610005</c:v>
                </c:pt>
                <c:pt idx="3">
                  <c:v>0.20659639355681922</c:v>
                </c:pt>
                <c:pt idx="4">
                  <c:v>0.19353821690635808</c:v>
                </c:pt>
                <c:pt idx="5">
                  <c:v>0.18137113837871408</c:v>
                </c:pt>
                <c:pt idx="6">
                  <c:v>0.17006681524323516</c:v>
                </c:pt>
                <c:pt idx="7">
                  <c:v>0.15958866428752649</c:v>
                </c:pt>
                <c:pt idx="8">
                  <c:v>0.14989412387199691</c:v>
                </c:pt>
                <c:pt idx="9">
                  <c:v>0.14093675255966698</c:v>
                </c:pt>
                <c:pt idx="10">
                  <c:v>0.13266806508369622</c:v>
                </c:pt>
                <c:pt idx="11">
                  <c:v>0.12503905546572852</c:v>
                </c:pt>
                <c:pt idx="12">
                  <c:v>0.11800139730677145</c:v>
                </c:pt>
                <c:pt idx="13">
                  <c:v>0.11150833983905914</c:v>
                </c:pt>
                <c:pt idx="14">
                  <c:v>0.10551533554583215</c:v>
                </c:pt>
                <c:pt idx="15">
                  <c:v>9.9980443039623446E-2</c:v>
                </c:pt>
                <c:pt idx="16">
                  <c:v>9.4864550044192975E-2</c:v>
                </c:pt>
                <c:pt idx="17">
                  <c:v>9.0131458226932207E-2</c:v>
                </c:pt>
                <c:pt idx="18">
                  <c:v>8.5747866273773676E-2</c:v>
                </c:pt>
                <c:pt idx="19">
                  <c:v>8.1683281413499065E-2</c:v>
                </c:pt>
                <c:pt idx="20">
                  <c:v>7.7909883493102766E-2</c:v>
                </c:pt>
                <c:pt idx="21">
                  <c:v>7.4402360188473265E-2</c:v>
                </c:pt>
                <c:pt idx="22">
                  <c:v>7.1137727231327372E-2</c:v>
                </c:pt>
                <c:pt idx="23">
                  <c:v>6.8095143691494789E-2</c:v>
                </c:pt>
                <c:pt idx="24">
                  <c:v>6.5255729319081607E-2</c:v>
                </c:pt>
                <c:pt idx="25">
                  <c:v>6.2602388620688232E-2</c:v>
                </c:pt>
                <c:pt idx="26">
                  <c:v>6.0119644598900401E-2</c:v>
                </c:pt>
                <c:pt idx="27">
                  <c:v>5.779348380904463E-2</c:v>
                </c:pt>
                <c:pt idx="28">
                  <c:v>5.5611213478600895E-2</c:v>
                </c:pt>
                <c:pt idx="29">
                  <c:v>5.356133080573397E-2</c:v>
                </c:pt>
                <c:pt idx="30">
                  <c:v>5.1633404133537897E-2</c:v>
                </c:pt>
                <c:pt idx="31">
                  <c:v>4.981796543007605E-2</c:v>
                </c:pt>
                <c:pt idx="32">
                  <c:v>4.8106413348158225E-2</c:v>
                </c:pt>
                <c:pt idx="33">
                  <c:v>4.6490926060461499E-2</c:v>
                </c:pt>
                <c:pt idx="34">
                  <c:v>4.4964383040812017E-2</c:v>
                </c:pt>
                <c:pt idx="35">
                  <c:v>4.3520294973379323E-2</c:v>
                </c:pt>
                <c:pt idx="36">
                  <c:v>4.2152741005304306E-2</c:v>
                </c:pt>
                <c:pt idx="37">
                  <c:v>4.0856312605708225E-2</c:v>
                </c:pt>
                <c:pt idx="38">
                  <c:v>3.9626063348676355E-2</c:v>
                </c:pt>
                <c:pt idx="39">
                  <c:v>3.8457463995280453E-2</c:v>
                </c:pt>
                <c:pt idx="40">
                  <c:v>3.7346362307050504E-2</c:v>
                </c:pt>
                <c:pt idx="41">
                  <c:v>3.6288947078647465E-2</c:v>
                </c:pt>
                <c:pt idx="42">
                  <c:v>3.5281715929677979E-2</c:v>
                </c:pt>
                <c:pt idx="43">
                  <c:v>3.4321446444006233E-2</c:v>
                </c:pt>
                <c:pt idx="44">
                  <c:v>3.3405170289288667E-2</c:v>
                </c:pt>
                <c:pt idx="45">
                  <c:v>3.2530149989748153E-2</c:v>
                </c:pt>
                <c:pt idx="46">
                  <c:v>3.1693858061538537E-2</c:v>
                </c:pt>
                <c:pt idx="47">
                  <c:v>3.0893958252638846E-2</c:v>
                </c:pt>
                <c:pt idx="48">
                  <c:v>3.0128288658322844E-2</c:v>
                </c:pt>
                <c:pt idx="49">
                  <c:v>2.9394846509165816E-2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4EED-A71E-1AB39E9C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 = 2.0'!$W$33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 = 2.0'!$W$34:$W$83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0.22013536588429644</c:v>
                </c:pt>
                <c:pt idx="2">
                  <c:v>0.19273633250729938</c:v>
                </c:pt>
                <c:pt idx="3">
                  <c:v>0.16896896166620781</c:v>
                </c:pt>
                <c:pt idx="4">
                  <c:v>0.14858586506479371</c:v>
                </c:pt>
                <c:pt idx="5">
                  <c:v>0.13122959157033565</c:v>
                </c:pt>
                <c:pt idx="6">
                  <c:v>0.11649976221834482</c:v>
                </c:pt>
                <c:pt idx="7">
                  <c:v>0.10400187593362273</c:v>
                </c:pt>
                <c:pt idx="8">
                  <c:v>9.3375751164800236E-2</c:v>
                </c:pt>
                <c:pt idx="9">
                  <c:v>8.4307856829005101E-2</c:v>
                </c:pt>
                <c:pt idx="10">
                  <c:v>7.6533316056308143E-2</c:v>
                </c:pt>
                <c:pt idx="11">
                  <c:v>6.9832396003382396E-2</c:v>
                </c:pt>
                <c:pt idx="12">
                  <c:v>6.402468719290158E-2</c:v>
                </c:pt>
                <c:pt idx="13">
                  <c:v>5.8962801044459265E-2</c:v>
                </c:pt>
                <c:pt idx="14">
                  <c:v>5.4526486935666627E-2</c:v>
                </c:pt>
                <c:pt idx="15">
                  <c:v>5.0617526248100016E-2</c:v>
                </c:pt>
                <c:pt idx="16">
                  <c:v>4.7155475551520352E-2</c:v>
                </c:pt>
                <c:pt idx="17">
                  <c:v>4.4074198977128776E-2</c:v>
                </c:pt>
                <c:pt idx="18">
                  <c:v>4.1319080467533985E-2</c:v>
                </c:pt>
                <c:pt idx="19">
                  <c:v>3.8844798164000799E-2</c:v>
                </c:pt>
                <c:pt idx="20">
                  <c:v>3.661355279636673E-2</c:v>
                </c:pt>
                <c:pt idx="21">
                  <c:v>3.4593657849781995E-2</c:v>
                </c:pt>
                <c:pt idx="22">
                  <c:v>3.2758415931804091E-2</c:v>
                </c:pt>
                <c:pt idx="23">
                  <c:v>3.1085220808597866E-2</c:v>
                </c:pt>
                <c:pt idx="24">
                  <c:v>2.9554837264953795E-2</c:v>
                </c:pt>
                <c:pt idx="25">
                  <c:v>2.8150821243832669E-2</c:v>
                </c:pt>
                <c:pt idx="26">
                  <c:v>2.6859050905499782E-2</c:v>
                </c:pt>
                <c:pt idx="27">
                  <c:v>2.5667345667072676E-2</c:v>
                </c:pt>
                <c:pt idx="28">
                  <c:v>2.4565155284957362E-2</c:v>
                </c:pt>
                <c:pt idx="29">
                  <c:v>2.3543304925396993E-2</c:v>
                </c:pt>
                <c:pt idx="30">
                  <c:v>2.2593785179394379E-2</c:v>
                </c:pt>
                <c:pt idx="31">
                  <c:v>2.1709578314771175E-2</c:v>
                </c:pt>
                <c:pt idx="32">
                  <c:v>2.0884513874426806E-2</c:v>
                </c:pt>
                <c:pt idx="33">
                  <c:v>2.011314814542578E-2</c:v>
                </c:pt>
                <c:pt idx="34">
                  <c:v>1.9390663130251291E-2</c:v>
                </c:pt>
                <c:pt idx="35">
                  <c:v>1.8712781519853929E-2</c:v>
                </c:pt>
                <c:pt idx="36">
                  <c:v>1.807569485192994E-2</c:v>
                </c:pt>
                <c:pt idx="37">
                  <c:v>1.7476002578503957E-2</c:v>
                </c:pt>
                <c:pt idx="38">
                  <c:v>1.6910660196061474E-2</c:v>
                </c:pt>
                <c:pt idx="39">
                  <c:v>1.6376934933546111E-2</c:v>
                </c:pt>
                <c:pt idx="40">
                  <c:v>1.5872367767294029E-2</c:v>
                </c:pt>
                <c:pt idx="41">
                  <c:v>1.5394740751950346E-2</c:v>
                </c:pt>
                <c:pt idx="42">
                  <c:v>1.494204883387442E-2</c:v>
                </c:pt>
                <c:pt idx="43">
                  <c:v>1.4512475457271686E-2</c:v>
                </c:pt>
                <c:pt idx="44">
                  <c:v>1.4104371390149013E-2</c:v>
                </c:pt>
                <c:pt idx="45">
                  <c:v>1.3716236292563345E-2</c:v>
                </c:pt>
                <c:pt idx="46">
                  <c:v>1.3346702627756923E-2</c:v>
                </c:pt>
                <c:pt idx="47">
                  <c:v>1.2994521580996572E-2</c:v>
                </c:pt>
                <c:pt idx="48">
                  <c:v>1.2658550703919594E-2</c:v>
                </c:pt>
                <c:pt idx="49">
                  <c:v>1.2337743046048972E-2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D72-BCAD-EFDD97E7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45519"/>
        <c:axId val="665148847"/>
      </c:lineChart>
      <c:catAx>
        <c:axId val="6651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8847"/>
        <c:crosses val="autoZero"/>
        <c:auto val="1"/>
        <c:lblAlgn val="ctr"/>
        <c:lblOffset val="100"/>
        <c:noMultiLvlLbl val="0"/>
      </c:catAx>
      <c:valAx>
        <c:axId val="6651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Summary!$S$2</c:f>
              <c:strCache>
                <c:ptCount val="1"/>
                <c:pt idx="0">
                  <c:v>L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1E4-44E0-9227-D5B0B869FE5D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Summary!$S$3:$S$52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0.24963200968197818</c:v>
                </c:pt>
                <c:pt idx="2">
                  <c:v>0.24804180657575287</c:v>
                </c:pt>
                <c:pt idx="3">
                  <c:v>0.24646042020780795</c:v>
                </c:pt>
                <c:pt idx="4">
                  <c:v>0.244887874765437</c:v>
                </c:pt>
                <c:pt idx="5">
                  <c:v>0.24332419288502113</c:v>
                </c:pt>
                <c:pt idx="6">
                  <c:v>0.24176939565776595</c:v>
                </c:pt>
                <c:pt idx="7">
                  <c:v>0.24022350263616998</c:v>
                </c:pt>
                <c:pt idx="8">
                  <c:v>0.23868653184121641</c:v>
                </c:pt>
                <c:pt idx="9">
                  <c:v>0.23715849977027786</c:v>
                </c:pt>
                <c:pt idx="10">
                  <c:v>0.23563942140572591</c:v>
                </c:pt>
                <c:pt idx="11">
                  <c:v>0.23412931022423178</c:v>
                </c:pt>
                <c:pt idx="12">
                  <c:v>0.23262817820674744</c:v>
                </c:pt>
                <c:pt idx="13">
                  <c:v>0.23113603584915315</c:v>
                </c:pt>
                <c:pt idx="14">
                  <c:v>0.22965289217356008</c:v>
                </c:pt>
                <c:pt idx="15">
                  <c:v>0.22817875474024946</c:v>
                </c:pt>
                <c:pt idx="16">
                  <c:v>0.22671362966023689</c:v>
                </c:pt>
                <c:pt idx="17">
                  <c:v>0.22525752160844381</c:v>
                </c:pt>
                <c:pt idx="18">
                  <c:v>0.22381043383745991</c:v>
                </c:pt>
                <c:pt idx="19">
                  <c:v>0.22237236819187992</c:v>
                </c:pt>
                <c:pt idx="20">
                  <c:v>0.22094332512319609</c:v>
                </c:pt>
                <c:pt idx="21">
                  <c:v>0.2195233037052291</c:v>
                </c:pt>
                <c:pt idx="22">
                  <c:v>0.21811230165007828</c:v>
                </c:pt>
                <c:pt idx="23">
                  <c:v>0.21671031532457194</c:v>
                </c:pt>
                <c:pt idx="24">
                  <c:v>0.21531733976719886</c:v>
                </c:pt>
                <c:pt idx="25">
                  <c:v>0.21393336870550056</c:v>
                </c:pt>
                <c:pt idx="26">
                  <c:v>0.21255839457390396</c:v>
                </c:pt>
                <c:pt idx="27">
                  <c:v>0.21119240853197579</c:v>
                </c:pt>
                <c:pt idx="28">
                  <c:v>0.20983540048307558</c:v>
                </c:pt>
                <c:pt idx="29">
                  <c:v>0.2084873590933897</c:v>
                </c:pt>
                <c:pt idx="30">
                  <c:v>0.20714827181132175</c:v>
                </c:pt>
                <c:pt idx="31">
                  <c:v>0.20581812488722254</c:v>
                </c:pt>
                <c:pt idx="32">
                  <c:v>0.2044969033934349</c:v>
                </c:pt>
                <c:pt idx="33">
                  <c:v>0.20318459124463556</c:v>
                </c:pt>
                <c:pt idx="34">
                  <c:v>0.20188117121845067</c:v>
                </c:pt>
                <c:pt idx="35">
                  <c:v>0.20058662497632562</c:v>
                </c:pt>
                <c:pt idx="36">
                  <c:v>0.19930093308462732</c:v>
                </c:pt>
                <c:pt idx="37">
                  <c:v>0.19802407503595965</c:v>
                </c:pt>
                <c:pt idx="38">
                  <c:v>0.19675602927067001</c:v>
                </c:pt>
                <c:pt idx="39">
                  <c:v>0.19549677319852793</c:v>
                </c:pt>
                <c:pt idx="40">
                  <c:v>0.19424628322055504</c:v>
                </c:pt>
                <c:pt idx="41">
                  <c:v>0.19300453475098633</c:v>
                </c:pt>
                <c:pt idx="42">
                  <c:v>0.19177150223934469</c:v>
                </c:pt>
                <c:pt idx="43">
                  <c:v>0.19054715919260717</c:v>
                </c:pt>
                <c:pt idx="44">
                  <c:v>0.18933147819744614</c:v>
                </c:pt>
                <c:pt idx="45">
                  <c:v>0.18812443094252512</c:v>
                </c:pt>
                <c:pt idx="46">
                  <c:v>0.18692598824083329</c:v>
                </c:pt>
                <c:pt idx="47">
                  <c:v>0.18573612005203777</c:v>
                </c:pt>
                <c:pt idx="48">
                  <c:v>0.18455479550483955</c:v>
                </c:pt>
                <c:pt idx="49">
                  <c:v>0.18338198291931324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4-44E0-9227-D5B0B869FE5D}"/>
            </c:ext>
          </c:extLst>
        </c:ser>
        <c:ser>
          <c:idx val="1"/>
          <c:order val="1"/>
          <c:tx>
            <c:strRef>
              <c:f>Summary!$T$2</c:f>
              <c:strCache>
                <c:ptCount val="1"/>
                <c:pt idx="0">
                  <c:v>L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1E4-44E0-9227-D5B0B869FE5D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Summary!$T$3:$T$52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0.24803743503722533</c:v>
                </c:pt>
                <c:pt idx="2">
                  <c:v>0.24487916165996038</c:v>
                </c:pt>
                <c:pt idx="3">
                  <c:v>0.24175637469067313</c:v>
                </c:pt>
                <c:pt idx="4">
                  <c:v>0.23866924036002246</c:v>
                </c:pt>
                <c:pt idx="5">
                  <c:v>0.23561790030007573</c:v>
                </c:pt>
                <c:pt idx="6">
                  <c:v>0.23260247180028948</c:v>
                </c:pt>
                <c:pt idx="7">
                  <c:v>0.22962304810821108</c:v>
                </c:pt>
                <c:pt idx="8">
                  <c:v>0.2266796987733487</c:v>
                </c:pt>
                <c:pt idx="9">
                  <c:v>0.22377247003244677</c:v>
                </c:pt>
                <c:pt idx="10">
                  <c:v>0.22090138523421476</c:v>
                </c:pt>
                <c:pt idx="11">
                  <c:v>0.21806644530138469</c:v>
                </c:pt>
                <c:pt idx="12">
                  <c:v>0.21526762922782836</c:v>
                </c:pt>
                <c:pt idx="13">
                  <c:v>0.21250489460833694</c:v>
                </c:pt>
                <c:pt idx="14">
                  <c:v>0.2097781781985634</c:v>
                </c:pt>
                <c:pt idx="15">
                  <c:v>0.20708739650254804</c:v>
                </c:pt>
                <c:pt idx="16">
                  <c:v>0.20443244638518676</c:v>
                </c:pt>
                <c:pt idx="17">
                  <c:v>0.20181320570696626</c:v>
                </c:pt>
                <c:pt idx="18">
                  <c:v>0.19922953397827109</c:v>
                </c:pt>
                <c:pt idx="19">
                  <c:v>0.19668127303057253</c:v>
                </c:pt>
                <c:pt idx="20">
                  <c:v>0.19416824770182634</c:v>
                </c:pt>
                <c:pt idx="21">
                  <c:v>0.19169026653344959</c:v>
                </c:pt>
                <c:pt idx="22">
                  <c:v>0.18924712247629569</c:v>
                </c:pt>
                <c:pt idx="23">
                  <c:v>0.18683859360311802</c:v>
                </c:pt>
                <c:pt idx="24">
                  <c:v>0.18446444382509161</c:v>
                </c:pt>
                <c:pt idx="25">
                  <c:v>0.18212442361005604</c:v>
                </c:pt>
                <c:pt idx="26">
                  <c:v>0.17981827070024281</c:v>
                </c:pt>
                <c:pt idx="27">
                  <c:v>0.17754571082736315</c:v>
                </c:pt>
                <c:pt idx="28">
                  <c:v>0.17530645842304626</c:v>
                </c:pt>
                <c:pt idx="29">
                  <c:v>0.17310021732274328</c:v>
                </c:pt>
                <c:pt idx="30">
                  <c:v>0.17092668146133602</c:v>
                </c:pt>
                <c:pt idx="31">
                  <c:v>0.16878553555882062</c:v>
                </c:pt>
                <c:pt idx="32">
                  <c:v>0.16667645579456652</c:v>
                </c:pt>
                <c:pt idx="33">
                  <c:v>0.16459911046877895</c:v>
                </c:pt>
                <c:pt idx="34">
                  <c:v>0.16255316064993014</c:v>
                </c:pt>
                <c:pt idx="35">
                  <c:v>0.16053826080704514</c:v>
                </c:pt>
                <c:pt idx="36">
                  <c:v>0.15855405942586071</c:v>
                </c:pt>
                <c:pt idx="37">
                  <c:v>0.15660019960799604</c:v>
                </c:pt>
                <c:pt idx="38">
                  <c:v>0.15467631965239245</c:v>
                </c:pt>
                <c:pt idx="39">
                  <c:v>0.15278205361839772</c:v>
                </c:pt>
                <c:pt idx="40">
                  <c:v>0.15091703186997654</c:v>
                </c:pt>
                <c:pt idx="41">
                  <c:v>0.14908088160063682</c:v>
                </c:pt>
                <c:pt idx="42">
                  <c:v>0.14727322733875944</c:v>
                </c:pt>
                <c:pt idx="43">
                  <c:v>0.14549369143311303</c:v>
                </c:pt>
                <c:pt idx="44">
                  <c:v>0.14374189451842345</c:v>
                </c:pt>
                <c:pt idx="45">
                  <c:v>0.14201745596094947</c:v>
                </c:pt>
                <c:pt idx="46">
                  <c:v>0.14031999428409275</c:v>
                </c:pt>
                <c:pt idx="47">
                  <c:v>0.13864912757413822</c:v>
                </c:pt>
                <c:pt idx="48">
                  <c:v>0.13700447386628825</c:v>
                </c:pt>
                <c:pt idx="49">
                  <c:v>0.13538565151120968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4-44E0-9227-D5B0B869FE5D}"/>
            </c:ext>
          </c:extLst>
        </c:ser>
        <c:ser>
          <c:idx val="2"/>
          <c:order val="2"/>
          <c:tx>
            <c:strRef>
              <c:f>Summary!$U$2</c:f>
              <c:strCache>
                <c:ptCount val="1"/>
                <c:pt idx="0">
                  <c:v>L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Summary!$U$3:$U$52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0.24328063190881788</c:v>
                </c:pt>
                <c:pt idx="2">
                  <c:v>0.23555316910971655</c:v>
                </c:pt>
                <c:pt idx="3">
                  <c:v>0.22805090238953402</c:v>
                </c:pt>
                <c:pt idx="4">
                  <c:v>0.22077516789240328</c:v>
                </c:pt>
                <c:pt idx="5">
                  <c:v>0.21372638529903876</c:v>
                </c:pt>
                <c:pt idx="6">
                  <c:v>0.20690410197967879</c:v>
                </c:pt>
                <c:pt idx="7">
                  <c:v>0.20030704556540113</c:v>
                </c:pt>
                <c:pt idx="8">
                  <c:v>0.19393318341122998</c:v>
                </c:pt>
                <c:pt idx="9">
                  <c:v>0.18777978732147038</c:v>
                </c:pt>
                <c:pt idx="10">
                  <c:v>0.18184350188528081</c:v>
                </c:pt>
                <c:pt idx="11">
                  <c:v>0.17612041481928156</c:v>
                </c:pt>
                <c:pt idx="12">
                  <c:v>0.17060612782140561</c:v>
                </c:pt>
                <c:pt idx="13">
                  <c:v>0.16529582659198705</c:v>
                </c:pt>
                <c:pt idx="14">
                  <c:v>0.16018434885973623</c:v>
                </c:pt>
                <c:pt idx="15">
                  <c:v>0.15526624944811832</c:v>
                </c:pt>
                <c:pt idx="16">
                  <c:v>0.15053586161973559</c:v>
                </c:pt>
                <c:pt idx="17">
                  <c:v>0.14598735413274891</c:v>
                </c:pt>
                <c:pt idx="18">
                  <c:v>0.14161478362660357</c:v>
                </c:pt>
                <c:pt idx="19">
                  <c:v>0.13741214211909317</c:v>
                </c:pt>
                <c:pt idx="20">
                  <c:v>0.13337339953991989</c:v>
                </c:pt>
                <c:pt idx="21">
                  <c:v>0.12949254134598837</c:v>
                </c:pt>
                <c:pt idx="22">
                  <c:v>0.12576360136074688</c:v>
                </c:pt>
                <c:pt idx="23">
                  <c:v>0.12218069005507086</c:v>
                </c:pt>
                <c:pt idx="24">
                  <c:v>0.11873801854232489</c:v>
                </c:pt>
                <c:pt idx="25">
                  <c:v>0.11542991859765914</c:v>
                </c:pt>
                <c:pt idx="26">
                  <c:v>0.11225085903381193</c:v>
                </c:pt>
                <c:pt idx="27">
                  <c:v>0.10919545877526592</c:v>
                </c:pt>
                <c:pt idx="28">
                  <c:v>0.10625849697199022</c:v>
                </c:pt>
                <c:pt idx="29">
                  <c:v>0.10343492048545748</c:v>
                </c:pt>
                <c:pt idx="30">
                  <c:v>0.10071984906515462</c:v>
                </c:pt>
                <c:pt idx="31">
                  <c:v>9.8108578515155087E-2</c:v>
                </c:pt>
                <c:pt idx="32">
                  <c:v>9.5596582128941121E-2</c:v>
                </c:pt>
                <c:pt idx="33">
                  <c:v>9.317951064775018E-2</c:v>
                </c:pt>
                <c:pt idx="34">
                  <c:v>9.0853190974233097E-2</c:v>
                </c:pt>
                <c:pt idx="35">
                  <c:v>8.8613623849871564E-2</c:v>
                </c:pt>
                <c:pt idx="36">
                  <c:v>8.645698068197441E-2</c:v>
                </c:pt>
                <c:pt idx="37">
                  <c:v>8.4379599684535983E-2</c:v>
                </c:pt>
                <c:pt idx="38">
                  <c:v>8.2377981477067583E-2</c:v>
                </c:pt>
                <c:pt idx="39">
                  <c:v>8.0448784266853784E-2</c:v>
                </c:pt>
                <c:pt idx="40">
                  <c:v>7.8588818723025589E-2</c:v>
                </c:pt>
                <c:pt idx="41">
                  <c:v>7.679504263538986E-2</c:v>
                </c:pt>
                <c:pt idx="42">
                  <c:v>7.5064555437078892E-2</c:v>
                </c:pt>
                <c:pt idx="43">
                  <c:v>7.3394592657723495E-2</c:v>
                </c:pt>
                <c:pt idx="44">
                  <c:v>7.1782520362915866E-2</c:v>
                </c:pt>
                <c:pt idx="45">
                  <c:v>7.0225829626116565E-2</c:v>
                </c:pt>
                <c:pt idx="46">
                  <c:v>6.8722131070765857E-2</c:v>
                </c:pt>
                <c:pt idx="47">
                  <c:v>6.7269149513069115E-2</c:v>
                </c:pt>
                <c:pt idx="48">
                  <c:v>6.5864718729635091E-2</c:v>
                </c:pt>
                <c:pt idx="49">
                  <c:v>6.4506776368745827E-2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4-44E0-9227-D5B0B869FE5D}"/>
            </c:ext>
          </c:extLst>
        </c:ser>
        <c:ser>
          <c:idx val="3"/>
          <c:order val="3"/>
          <c:tx>
            <c:strRef>
              <c:f>Summary!$V$2</c:f>
              <c:strCache>
                <c:ptCount val="1"/>
                <c:pt idx="0">
                  <c:v>L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Summary!$V$3:$V$52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0.23856504411982449</c:v>
                </c:pt>
                <c:pt idx="2">
                  <c:v>0.22647506994102171</c:v>
                </c:pt>
                <c:pt idx="3">
                  <c:v>0.21496761264209119</c:v>
                </c:pt>
                <c:pt idx="4">
                  <c:v>0.20404316755875113</c:v>
                </c:pt>
                <c:pt idx="5">
                  <c:v>0.19369668233403367</c:v>
                </c:pt>
                <c:pt idx="6">
                  <c:v>0.18391817354566234</c:v>
                </c:pt>
                <c:pt idx="7">
                  <c:v>0.17469342858530656</c:v>
                </c:pt>
                <c:pt idx="8">
                  <c:v>0.16600474887582367</c:v>
                </c:pt>
                <c:pt idx="9">
                  <c:v>0.15783169419801124</c:v>
                </c:pt>
                <c:pt idx="10">
                  <c:v>0.15015179471440615</c:v>
                </c:pt>
                <c:pt idx="11">
                  <c:v>0.14294120567113416</c:v>
                </c:pt>
                <c:pt idx="12">
                  <c:v>0.13617528838063289</c:v>
                </c:pt>
                <c:pt idx="13">
                  <c:v>0.12982910895216043</c:v>
                </c:pt>
                <c:pt idx="14">
                  <c:v>0.12387785275625349</c:v>
                </c:pt>
                <c:pt idx="15">
                  <c:v>0.11829715754739227</c:v>
                </c:pt>
                <c:pt idx="16">
                  <c:v>0.11306337155071819</c:v>
                </c:pt>
                <c:pt idx="17">
                  <c:v>0.10815374483161155</c:v>
                </c:pt>
                <c:pt idx="18">
                  <c:v>0.10354656317788455</c:v>
                </c:pt>
                <c:pt idx="19">
                  <c:v>9.922123381630682E-2</c:v>
                </c:pt>
                <c:pt idx="20">
                  <c:v>9.5158331818352704E-2</c:v>
                </c:pt>
                <c:pt idx="21">
                  <c:v>9.1339615241698383E-2</c:v>
                </c:pt>
                <c:pt idx="22">
                  <c:v>8.7748016072211291E-2</c:v>
                </c:pt>
                <c:pt idx="23">
                  <c:v>8.4367612997174254E-2</c:v>
                </c:pt>
                <c:pt idx="24">
                  <c:v>8.1183591035421804E-2</c:v>
                </c:pt>
                <c:pt idx="25">
                  <c:v>7.8182192123320116E-2</c:v>
                </c:pt>
                <c:pt idx="26">
                  <c:v>7.535065993293949E-2</c:v>
                </c:pt>
                <c:pt idx="27">
                  <c:v>7.2677181489708642E-2</c:v>
                </c:pt>
                <c:pt idx="28">
                  <c:v>7.0150827559948711E-2</c:v>
                </c:pt>
                <c:pt idx="29">
                  <c:v>6.776149328612599E-2</c:v>
                </c:pt>
                <c:pt idx="30">
                  <c:v>6.5499840148254648E-2</c:v>
                </c:pt>
                <c:pt idx="31">
                  <c:v>6.3357240011150839E-2</c:v>
                </c:pt>
                <c:pt idx="32">
                  <c:v>6.1325721766745722E-2</c:v>
                </c:pt>
                <c:pt idx="33">
                  <c:v>5.9397920886809785E-2</c:v>
                </c:pt>
                <c:pt idx="34">
                  <c:v>5.7567032053830389E-2</c:v>
                </c:pt>
                <c:pt idx="35">
                  <c:v>5.5826764927417186E-2</c:v>
                </c:pt>
                <c:pt idx="36">
                  <c:v>5.4171303022854347E-2</c:v>
                </c:pt>
                <c:pt idx="37">
                  <c:v>5.2595265620922885E-2</c:v>
                </c:pt>
                <c:pt idx="38">
                  <c:v>5.109367258868542E-2</c:v>
                </c:pt>
                <c:pt idx="39">
                  <c:v>4.9661911965347076E-2</c:v>
                </c:pt>
                <c:pt idx="40">
                  <c:v>4.8295710152214469E-2</c:v>
                </c:pt>
                <c:pt idx="41">
                  <c:v>4.699110453850823E-2</c:v>
                </c:pt>
                <c:pt idx="42">
                  <c:v>4.5744418393244626E-2</c:v>
                </c:pt>
                <c:pt idx="43">
                  <c:v>4.4552237855972433E-2</c:v>
                </c:pt>
                <c:pt idx="44">
                  <c:v>4.3411390864571117E-2</c:v>
                </c:pt>
                <c:pt idx="45">
                  <c:v>4.231892786563711E-2</c:v>
                </c:pt>
                <c:pt idx="46">
                  <c:v>4.1272104161486245E-2</c:v>
                </c:pt>
                <c:pt idx="47">
                  <c:v>4.0268363756941823E-2</c:v>
                </c:pt>
                <c:pt idx="48">
                  <c:v>3.9305324578471662E-2</c:v>
                </c:pt>
                <c:pt idx="49">
                  <c:v>3.8380764947597533E-2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4-44E0-9227-D5B0B869FE5D}"/>
            </c:ext>
          </c:extLst>
        </c:ser>
        <c:ser>
          <c:idx val="4"/>
          <c:order val="4"/>
          <c:tx>
            <c:strRef>
              <c:f>Summary!$W$2</c:f>
              <c:strCache>
                <c:ptCount val="1"/>
                <c:pt idx="0">
                  <c:v>L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Summary!$W$3:$W$52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0.23544473535657501</c:v>
                </c:pt>
                <c:pt idx="2">
                  <c:v>0.22056349518610005</c:v>
                </c:pt>
                <c:pt idx="3">
                  <c:v>0.20659639355681922</c:v>
                </c:pt>
                <c:pt idx="4">
                  <c:v>0.19353821690635808</c:v>
                </c:pt>
                <c:pt idx="5">
                  <c:v>0.18137113837871408</c:v>
                </c:pt>
                <c:pt idx="6">
                  <c:v>0.17006681524323516</c:v>
                </c:pt>
                <c:pt idx="7">
                  <c:v>0.15958866428752649</c:v>
                </c:pt>
                <c:pt idx="8">
                  <c:v>0.14989412387199691</c:v>
                </c:pt>
                <c:pt idx="9">
                  <c:v>0.14093675255966698</c:v>
                </c:pt>
                <c:pt idx="10">
                  <c:v>0.13266806508369622</c:v>
                </c:pt>
                <c:pt idx="11">
                  <c:v>0.12503905546572852</c:v>
                </c:pt>
                <c:pt idx="12">
                  <c:v>0.11800139730677145</c:v>
                </c:pt>
                <c:pt idx="13">
                  <c:v>0.11150833983905914</c:v>
                </c:pt>
                <c:pt idx="14">
                  <c:v>0.10551533554583215</c:v>
                </c:pt>
                <c:pt idx="15">
                  <c:v>9.9980443039623446E-2</c:v>
                </c:pt>
                <c:pt idx="16">
                  <c:v>9.4864550044192975E-2</c:v>
                </c:pt>
                <c:pt idx="17">
                  <c:v>9.0131458226932207E-2</c:v>
                </c:pt>
                <c:pt idx="18">
                  <c:v>8.5747866273773676E-2</c:v>
                </c:pt>
                <c:pt idx="19">
                  <c:v>8.1683281413499065E-2</c:v>
                </c:pt>
                <c:pt idx="20">
                  <c:v>7.7909883493102766E-2</c:v>
                </c:pt>
                <c:pt idx="21">
                  <c:v>7.4402360188473265E-2</c:v>
                </c:pt>
                <c:pt idx="22">
                  <c:v>7.1137727231327372E-2</c:v>
                </c:pt>
                <c:pt idx="23">
                  <c:v>6.8095143691494789E-2</c:v>
                </c:pt>
                <c:pt idx="24">
                  <c:v>6.5255729319081607E-2</c:v>
                </c:pt>
                <c:pt idx="25">
                  <c:v>6.2602388620688232E-2</c:v>
                </c:pt>
                <c:pt idx="26">
                  <c:v>6.0119644598900401E-2</c:v>
                </c:pt>
                <c:pt idx="27">
                  <c:v>5.779348380904463E-2</c:v>
                </c:pt>
                <c:pt idx="28">
                  <c:v>5.5611213478600895E-2</c:v>
                </c:pt>
                <c:pt idx="29">
                  <c:v>5.356133080573397E-2</c:v>
                </c:pt>
                <c:pt idx="30">
                  <c:v>5.1633404133537897E-2</c:v>
                </c:pt>
                <c:pt idx="31">
                  <c:v>4.981796543007605E-2</c:v>
                </c:pt>
                <c:pt idx="32">
                  <c:v>4.8106413348158225E-2</c:v>
                </c:pt>
                <c:pt idx="33">
                  <c:v>4.6490926060461499E-2</c:v>
                </c:pt>
                <c:pt idx="34">
                  <c:v>4.4964383040812017E-2</c:v>
                </c:pt>
                <c:pt idx="35">
                  <c:v>4.3520294973379323E-2</c:v>
                </c:pt>
                <c:pt idx="36">
                  <c:v>4.2152741005304306E-2</c:v>
                </c:pt>
                <c:pt idx="37">
                  <c:v>4.0856312605708225E-2</c:v>
                </c:pt>
                <c:pt idx="38">
                  <c:v>3.9626063348676355E-2</c:v>
                </c:pt>
                <c:pt idx="39">
                  <c:v>3.8457463995280453E-2</c:v>
                </c:pt>
                <c:pt idx="40">
                  <c:v>3.7346362307050504E-2</c:v>
                </c:pt>
                <c:pt idx="41">
                  <c:v>3.6288947078647465E-2</c:v>
                </c:pt>
                <c:pt idx="42">
                  <c:v>3.5281715929677979E-2</c:v>
                </c:pt>
                <c:pt idx="43">
                  <c:v>3.4321446444006233E-2</c:v>
                </c:pt>
                <c:pt idx="44">
                  <c:v>3.3405170289288667E-2</c:v>
                </c:pt>
                <c:pt idx="45">
                  <c:v>3.2530149989748153E-2</c:v>
                </c:pt>
                <c:pt idx="46">
                  <c:v>3.1693858061538537E-2</c:v>
                </c:pt>
                <c:pt idx="47">
                  <c:v>3.0893958252638846E-2</c:v>
                </c:pt>
                <c:pt idx="48">
                  <c:v>3.0128288658322844E-2</c:v>
                </c:pt>
                <c:pt idx="49">
                  <c:v>2.9394846509165816E-2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4-44E0-9227-D5B0B869FE5D}"/>
            </c:ext>
          </c:extLst>
        </c:ser>
        <c:ser>
          <c:idx val="5"/>
          <c:order val="5"/>
          <c:tx>
            <c:strRef>
              <c:f>Summary!$X$2</c:f>
              <c:strCache>
                <c:ptCount val="1"/>
                <c:pt idx="0">
                  <c:v>L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E4-44E0-9227-D5B0B869FE5D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E4-44E0-9227-D5B0B869F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Summary!$X$3:$X$52</c:f>
              <c:numCache>
                <c:formatCode>General</c:formatCode>
                <c:ptCount val="50"/>
                <c:pt idx="0">
                  <c:v>0.25123100378328034</c:v>
                </c:pt>
                <c:pt idx="1">
                  <c:v>0.22013536588429644</c:v>
                </c:pt>
                <c:pt idx="2">
                  <c:v>0.19273633250729938</c:v>
                </c:pt>
                <c:pt idx="3">
                  <c:v>0.16896896166620781</c:v>
                </c:pt>
                <c:pt idx="4">
                  <c:v>0.14858586506479371</c:v>
                </c:pt>
                <c:pt idx="5">
                  <c:v>0.13122959157033565</c:v>
                </c:pt>
                <c:pt idx="6">
                  <c:v>0.11649976221834482</c:v>
                </c:pt>
                <c:pt idx="7">
                  <c:v>0.10400187593362273</c:v>
                </c:pt>
                <c:pt idx="8">
                  <c:v>9.3375751164800236E-2</c:v>
                </c:pt>
                <c:pt idx="9">
                  <c:v>8.4307856829005101E-2</c:v>
                </c:pt>
                <c:pt idx="10">
                  <c:v>7.6533316056308143E-2</c:v>
                </c:pt>
                <c:pt idx="11">
                  <c:v>6.9832396003382396E-2</c:v>
                </c:pt>
                <c:pt idx="12">
                  <c:v>6.402468719290158E-2</c:v>
                </c:pt>
                <c:pt idx="13">
                  <c:v>5.8962801044459265E-2</c:v>
                </c:pt>
                <c:pt idx="14">
                  <c:v>5.4526486935666627E-2</c:v>
                </c:pt>
                <c:pt idx="15">
                  <c:v>5.0617526248100016E-2</c:v>
                </c:pt>
                <c:pt idx="16">
                  <c:v>4.7155475551520352E-2</c:v>
                </c:pt>
                <c:pt idx="17">
                  <c:v>4.4074198977128776E-2</c:v>
                </c:pt>
                <c:pt idx="18">
                  <c:v>4.1319080467533985E-2</c:v>
                </c:pt>
                <c:pt idx="19">
                  <c:v>3.8844798164000799E-2</c:v>
                </c:pt>
                <c:pt idx="20">
                  <c:v>3.661355279636673E-2</c:v>
                </c:pt>
                <c:pt idx="21">
                  <c:v>3.4593657849781995E-2</c:v>
                </c:pt>
                <c:pt idx="22">
                  <c:v>3.2758415931804091E-2</c:v>
                </c:pt>
                <c:pt idx="23">
                  <c:v>3.1085220808597866E-2</c:v>
                </c:pt>
                <c:pt idx="24">
                  <c:v>2.9554837264953795E-2</c:v>
                </c:pt>
                <c:pt idx="25">
                  <c:v>2.8150821243832669E-2</c:v>
                </c:pt>
                <c:pt idx="26">
                  <c:v>2.6859050905499782E-2</c:v>
                </c:pt>
                <c:pt idx="27">
                  <c:v>2.5667345667072676E-2</c:v>
                </c:pt>
                <c:pt idx="28">
                  <c:v>2.4565155284957362E-2</c:v>
                </c:pt>
                <c:pt idx="29">
                  <c:v>2.3543304925396993E-2</c:v>
                </c:pt>
                <c:pt idx="30">
                  <c:v>2.2593785179394379E-2</c:v>
                </c:pt>
                <c:pt idx="31">
                  <c:v>2.1709578314771175E-2</c:v>
                </c:pt>
                <c:pt idx="32">
                  <c:v>2.0884513874426806E-2</c:v>
                </c:pt>
                <c:pt idx="33">
                  <c:v>2.011314814542578E-2</c:v>
                </c:pt>
                <c:pt idx="34">
                  <c:v>1.9390663130251291E-2</c:v>
                </c:pt>
                <c:pt idx="35">
                  <c:v>1.8712781519853929E-2</c:v>
                </c:pt>
                <c:pt idx="36">
                  <c:v>1.807569485192994E-2</c:v>
                </c:pt>
                <c:pt idx="37">
                  <c:v>1.7476002578503957E-2</c:v>
                </c:pt>
                <c:pt idx="38">
                  <c:v>1.6910660196061474E-2</c:v>
                </c:pt>
                <c:pt idx="39">
                  <c:v>1.6376934933546111E-2</c:v>
                </c:pt>
                <c:pt idx="40">
                  <c:v>1.5872367767294029E-2</c:v>
                </c:pt>
                <c:pt idx="41">
                  <c:v>1.5394740751950346E-2</c:v>
                </c:pt>
                <c:pt idx="42">
                  <c:v>1.494204883387442E-2</c:v>
                </c:pt>
                <c:pt idx="43">
                  <c:v>1.4512475457271686E-2</c:v>
                </c:pt>
                <c:pt idx="44">
                  <c:v>1.4104371390149013E-2</c:v>
                </c:pt>
                <c:pt idx="45">
                  <c:v>1.3716236292563345E-2</c:v>
                </c:pt>
                <c:pt idx="46">
                  <c:v>1.3346702627756923E-2</c:v>
                </c:pt>
                <c:pt idx="47">
                  <c:v>1.2994521580996572E-2</c:v>
                </c:pt>
                <c:pt idx="48">
                  <c:v>1.2658550703919594E-2</c:v>
                </c:pt>
                <c:pt idx="49">
                  <c:v>1.2337743046048972E-2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4-44E0-9227-D5B0B869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09904"/>
        <c:axId val="1052821552"/>
      </c:lineChart>
      <c:catAx>
        <c:axId val="105280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21552"/>
        <c:crosses val="autoZero"/>
        <c:auto val="1"/>
        <c:lblAlgn val="ctr"/>
        <c:lblOffset val="100"/>
        <c:noMultiLvlLbl val="0"/>
      </c:catAx>
      <c:valAx>
        <c:axId val="10528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chemeClr val="accent3"/>
      </a:solidFill>
      <a:round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1F71743-79BD-4E4F-A5B6-68DC0EBEB2ED}"/>
            </a:ext>
          </a:extLst>
        </xdr:cNvPr>
        <xdr:cNvSpPr/>
      </xdr:nvSpPr>
      <xdr:spPr>
        <a:xfrm>
          <a:off x="281940" y="466724"/>
          <a:ext cx="672465" cy="56388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17E810-9A1A-4485-B452-5BE0E4B04CCA}"/>
            </a:ext>
          </a:extLst>
        </xdr:cNvPr>
        <xdr:cNvSpPr/>
      </xdr:nvSpPr>
      <xdr:spPr>
        <a:xfrm>
          <a:off x="268605" y="1584961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E82E6E4-83E4-4986-8FFB-591B6EA67E78}"/>
            </a:ext>
          </a:extLst>
        </xdr:cNvPr>
        <xdr:cNvSpPr/>
      </xdr:nvSpPr>
      <xdr:spPr>
        <a:xfrm>
          <a:off x="1779270" y="476249"/>
          <a:ext cx="674370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7DFAD29-004D-40A7-B4B2-8E6945CD7C21}"/>
            </a:ext>
          </a:extLst>
        </xdr:cNvPr>
        <xdr:cNvSpPr/>
      </xdr:nvSpPr>
      <xdr:spPr>
        <a:xfrm>
          <a:off x="1767840" y="1594486"/>
          <a:ext cx="653415" cy="5619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F4D9095-D2B8-4A3F-88C6-85CDBA300D0C}"/>
            </a:ext>
          </a:extLst>
        </xdr:cNvPr>
        <xdr:cNvSpPr/>
      </xdr:nvSpPr>
      <xdr:spPr>
        <a:xfrm>
          <a:off x="2362200" y="466724"/>
          <a:ext cx="668655" cy="56388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9A2BE12-83E5-4905-87FB-2944242FC1E0}"/>
            </a:ext>
          </a:extLst>
        </xdr:cNvPr>
        <xdr:cNvSpPr/>
      </xdr:nvSpPr>
      <xdr:spPr>
        <a:xfrm>
          <a:off x="2345055" y="1587818"/>
          <a:ext cx="66103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B4B6EF0-6AAC-4680-9442-1ECEE70FA574}"/>
            </a:ext>
          </a:extLst>
        </xdr:cNvPr>
        <xdr:cNvSpPr/>
      </xdr:nvSpPr>
      <xdr:spPr>
        <a:xfrm>
          <a:off x="3897630" y="461962"/>
          <a:ext cx="661035" cy="57340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F5A121C-F9ED-4E24-9EAA-9834053017E5}"/>
            </a:ext>
          </a:extLst>
        </xdr:cNvPr>
        <xdr:cNvSpPr/>
      </xdr:nvSpPr>
      <xdr:spPr>
        <a:xfrm>
          <a:off x="3872865" y="1583056"/>
          <a:ext cx="66103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B3F23B9-1F4B-4858-9E03-DB07A3DA32AB}"/>
            </a:ext>
          </a:extLst>
        </xdr:cNvPr>
        <xdr:cNvSpPr/>
      </xdr:nvSpPr>
      <xdr:spPr>
        <a:xfrm>
          <a:off x="4551045" y="463867"/>
          <a:ext cx="668655" cy="56959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FEBF195-ECB8-4037-9A1A-C2FAA99C50A2}"/>
            </a:ext>
          </a:extLst>
        </xdr:cNvPr>
        <xdr:cNvSpPr/>
      </xdr:nvSpPr>
      <xdr:spPr>
        <a:xfrm>
          <a:off x="4533900" y="1585913"/>
          <a:ext cx="66294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549F612-D8B9-42CA-85DD-05C596548857}"/>
            </a:ext>
          </a:extLst>
        </xdr:cNvPr>
        <xdr:cNvSpPr/>
      </xdr:nvSpPr>
      <xdr:spPr>
        <a:xfrm>
          <a:off x="5688330" y="885825"/>
          <a:ext cx="876300" cy="760096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159E7CA2-30A5-4684-B197-DBDE4D456F65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48664"/>
          <a:ext cx="817245" cy="11277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8" name="Straight Arrow Connector 17" descr="w3">
          <a:extLst>
            <a:ext uri="{FF2B5EF4-FFF2-40B4-BE49-F238E27FC236}">
              <a16:creationId xmlns:a16="http://schemas.microsoft.com/office/drawing/2014/main" id="{DEF39D18-756A-4E8C-9D32-4B3E07DF7B0B}"/>
            </a:ext>
          </a:extLst>
        </xdr:cNvPr>
        <xdr:cNvCxnSpPr>
          <a:stCxn id="2" idx="6"/>
          <a:endCxn id="4" idx="2"/>
        </xdr:cNvCxnSpPr>
      </xdr:nvCxnSpPr>
      <xdr:spPr>
        <a:xfrm>
          <a:off x="958028" y="752031"/>
          <a:ext cx="82142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7A3D142A-9EF0-4304-9BE2-225FADE0E515}"/>
            </a:ext>
          </a:extLst>
        </xdr:cNvPr>
        <xdr:cNvCxnSpPr>
          <a:stCxn id="3" idx="6"/>
          <a:endCxn id="5" idx="2"/>
        </xdr:cNvCxnSpPr>
      </xdr:nvCxnSpPr>
      <xdr:spPr>
        <a:xfrm>
          <a:off x="962408" y="1871664"/>
          <a:ext cx="820387" cy="47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26" name="Straight Arrow Connector 25" descr="w3">
          <a:extLst>
            <a:ext uri="{FF2B5EF4-FFF2-40B4-BE49-F238E27FC236}">
              <a16:creationId xmlns:a16="http://schemas.microsoft.com/office/drawing/2014/main" id="{1FBFA01C-FAE8-4759-834B-8F7B3B5719A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48664"/>
          <a:ext cx="82296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DCA3B70-02E7-4181-81DD-DDB352FCB3AD}"/>
            </a:ext>
          </a:extLst>
        </xdr:cNvPr>
        <xdr:cNvSpPr txBox="1"/>
      </xdr:nvSpPr>
      <xdr:spPr>
        <a:xfrm>
          <a:off x="1086071" y="145880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0A17CB9-1307-44E8-B650-1B0AF50C3903}"/>
            </a:ext>
          </a:extLst>
        </xdr:cNvPr>
        <xdr:cNvSpPr txBox="1"/>
      </xdr:nvSpPr>
      <xdr:spPr>
        <a:xfrm>
          <a:off x="1400847" y="676276"/>
          <a:ext cx="190741" cy="17122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BFFB103-E2CD-4C0D-93D8-0434508BCB6A}"/>
            </a:ext>
          </a:extLst>
        </xdr:cNvPr>
        <xdr:cNvSpPr txBox="1"/>
      </xdr:nvSpPr>
      <xdr:spPr>
        <a:xfrm>
          <a:off x="1095591" y="906339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4D3E0B2-D7D5-4950-8B52-72DE522293CA}"/>
            </a:ext>
          </a:extLst>
        </xdr:cNvPr>
        <xdr:cNvSpPr txBox="1"/>
      </xdr:nvSpPr>
      <xdr:spPr>
        <a:xfrm>
          <a:off x="1402755" y="1808847"/>
          <a:ext cx="190741" cy="17122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34" name="Straight Arrow Connector 33" descr="w3">
          <a:extLst>
            <a:ext uri="{FF2B5EF4-FFF2-40B4-BE49-F238E27FC236}">
              <a16:creationId xmlns:a16="http://schemas.microsoft.com/office/drawing/2014/main" id="{13D7F54F-2837-4775-8ADA-3A8D0A7A651E}"/>
            </a:ext>
          </a:extLst>
        </xdr:cNvPr>
        <xdr:cNvCxnSpPr>
          <a:stCxn id="6" idx="6"/>
          <a:endCxn id="9" idx="2"/>
        </xdr:cNvCxnSpPr>
      </xdr:nvCxnSpPr>
      <xdr:spPr>
        <a:xfrm>
          <a:off x="3027045" y="748664"/>
          <a:ext cx="84201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35" name="Straight Arrow Connector 34" descr="w3">
          <a:extLst>
            <a:ext uri="{FF2B5EF4-FFF2-40B4-BE49-F238E27FC236}">
              <a16:creationId xmlns:a16="http://schemas.microsoft.com/office/drawing/2014/main" id="{79F426DA-8ADC-4E6F-B0CB-E52BA344185A}"/>
            </a:ext>
          </a:extLst>
        </xdr:cNvPr>
        <xdr:cNvCxnSpPr/>
      </xdr:nvCxnSpPr>
      <xdr:spPr>
        <a:xfrm>
          <a:off x="3046813" y="727100"/>
          <a:ext cx="829091" cy="947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36" name="Straight Arrow Connector 35" descr="w3">
          <a:extLst>
            <a:ext uri="{FF2B5EF4-FFF2-40B4-BE49-F238E27FC236}">
              <a16:creationId xmlns:a16="http://schemas.microsoft.com/office/drawing/2014/main" id="{AE4B0C59-BD0C-4274-ABC5-82FDF2D728E2}"/>
            </a:ext>
          </a:extLst>
        </xdr:cNvPr>
        <xdr:cNvCxnSpPr/>
      </xdr:nvCxnSpPr>
      <xdr:spPr>
        <a:xfrm>
          <a:off x="3046813" y="1828705"/>
          <a:ext cx="819481" cy="2553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37" name="Straight Arrow Connector 36" descr="w3">
          <a:extLst>
            <a:ext uri="{FF2B5EF4-FFF2-40B4-BE49-F238E27FC236}">
              <a16:creationId xmlns:a16="http://schemas.microsoft.com/office/drawing/2014/main" id="{5175A25D-6E99-4CDD-90AC-948FE99A00B5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48665"/>
          <a:ext cx="89535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13C9101-00E6-498C-AFC3-7AD26AC9C486}"/>
            </a:ext>
          </a:extLst>
        </xdr:cNvPr>
        <xdr:cNvSpPr txBox="1"/>
      </xdr:nvSpPr>
      <xdr:spPr>
        <a:xfrm>
          <a:off x="3173109" y="1453932"/>
          <a:ext cx="19191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9AA83D5-8BB4-48C6-AD25-C3B5838D695E}"/>
            </a:ext>
          </a:extLst>
        </xdr:cNvPr>
        <xdr:cNvSpPr txBox="1"/>
      </xdr:nvSpPr>
      <xdr:spPr>
        <a:xfrm>
          <a:off x="3488191" y="6400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F1E42F7-3DB7-4DD5-817F-35DCE6E1004D}"/>
            </a:ext>
          </a:extLst>
        </xdr:cNvPr>
        <xdr:cNvSpPr txBox="1"/>
      </xdr:nvSpPr>
      <xdr:spPr>
        <a:xfrm>
          <a:off x="3171175" y="920993"/>
          <a:ext cx="193822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8B94687-9896-463D-8EC7-95ECB27DC75F}"/>
            </a:ext>
          </a:extLst>
        </xdr:cNvPr>
        <xdr:cNvSpPr txBox="1"/>
      </xdr:nvSpPr>
      <xdr:spPr>
        <a:xfrm>
          <a:off x="3486300" y="1774807"/>
          <a:ext cx="191917" cy="17097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43" name="Straight Arrow Connector 42" descr="w3">
          <a:extLst>
            <a:ext uri="{FF2B5EF4-FFF2-40B4-BE49-F238E27FC236}">
              <a16:creationId xmlns:a16="http://schemas.microsoft.com/office/drawing/2014/main" id="{82F8A913-7216-4224-BB4F-B29148F01E21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48665"/>
          <a:ext cx="472440" cy="5200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48" name="Straight Arrow Connector 47" descr="w3">
          <a:extLst>
            <a:ext uri="{FF2B5EF4-FFF2-40B4-BE49-F238E27FC236}">
              <a16:creationId xmlns:a16="http://schemas.microsoft.com/office/drawing/2014/main" id="{29D08490-05FD-49FF-ADC3-B07FF4CA83D3}"/>
            </a:ext>
          </a:extLst>
        </xdr:cNvPr>
        <xdr:cNvCxnSpPr>
          <a:stCxn id="11" idx="6"/>
        </xdr:cNvCxnSpPr>
      </xdr:nvCxnSpPr>
      <xdr:spPr>
        <a:xfrm flipV="1">
          <a:off x="5200650" y="1274446"/>
          <a:ext cx="491490" cy="59721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3B59CE5-DEFB-4E30-98F8-BA115C3C97AA}"/>
            </a:ext>
          </a:extLst>
        </xdr:cNvPr>
        <xdr:cNvSpPr txBox="1"/>
      </xdr:nvSpPr>
      <xdr:spPr>
        <a:xfrm>
          <a:off x="5360806" y="89344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7A8509A-655B-4138-B7AF-FA503A89548D}"/>
            </a:ext>
          </a:extLst>
        </xdr:cNvPr>
        <xdr:cNvSpPr txBox="1"/>
      </xdr:nvSpPr>
      <xdr:spPr>
        <a:xfrm>
          <a:off x="5368426" y="1468756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60" name="Arrow: Curved Down 59">
          <a:extLst>
            <a:ext uri="{FF2B5EF4-FFF2-40B4-BE49-F238E27FC236}">
              <a16:creationId xmlns:a16="http://schemas.microsoft.com/office/drawing/2014/main" id="{D5B2895A-7E59-49C7-940B-DB4F8647307D}"/>
            </a:ext>
          </a:extLst>
        </xdr:cNvPr>
        <xdr:cNvSpPr/>
      </xdr:nvSpPr>
      <xdr:spPr>
        <a:xfrm>
          <a:off x="2084070" y="245745"/>
          <a:ext cx="621030" cy="203835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61" name="Arrow: Curved Down 60">
          <a:extLst>
            <a:ext uri="{FF2B5EF4-FFF2-40B4-BE49-F238E27FC236}">
              <a16:creationId xmlns:a16="http://schemas.microsoft.com/office/drawing/2014/main" id="{FA06F614-C1C9-49BF-9E6D-23D4B3AE6948}"/>
            </a:ext>
          </a:extLst>
        </xdr:cNvPr>
        <xdr:cNvSpPr/>
      </xdr:nvSpPr>
      <xdr:spPr>
        <a:xfrm>
          <a:off x="4217670" y="219075"/>
          <a:ext cx="626745" cy="207645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63" name="Arrow: Curved Up 62">
          <a:extLst>
            <a:ext uri="{FF2B5EF4-FFF2-40B4-BE49-F238E27FC236}">
              <a16:creationId xmlns:a16="http://schemas.microsoft.com/office/drawing/2014/main" id="{F7F6D541-5720-4437-AECB-BB89D5F5E713}"/>
            </a:ext>
          </a:extLst>
        </xdr:cNvPr>
        <xdr:cNvSpPr/>
      </xdr:nvSpPr>
      <xdr:spPr>
        <a:xfrm>
          <a:off x="2019300" y="2158366"/>
          <a:ext cx="647700" cy="22097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64" name="Arrow: Curved Up 63">
          <a:extLst>
            <a:ext uri="{FF2B5EF4-FFF2-40B4-BE49-F238E27FC236}">
              <a16:creationId xmlns:a16="http://schemas.microsoft.com/office/drawing/2014/main" id="{C7E4BA80-6802-4DB3-97AB-79A3A0185C45}"/>
            </a:ext>
          </a:extLst>
        </xdr:cNvPr>
        <xdr:cNvSpPr/>
      </xdr:nvSpPr>
      <xdr:spPr>
        <a:xfrm>
          <a:off x="4219575" y="2181226"/>
          <a:ext cx="647700" cy="20764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B342E0D-81EE-4E31-A0FC-6ABF1B856EA3}"/>
            </a:ext>
          </a:extLst>
        </xdr:cNvPr>
        <xdr:cNvSpPr txBox="1"/>
      </xdr:nvSpPr>
      <xdr:spPr>
        <a:xfrm>
          <a:off x="2238375" y="19812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5E5BCAD-E30D-4BB0-AA73-5238D70B0A3B}"/>
            </a:ext>
          </a:extLst>
        </xdr:cNvPr>
        <xdr:cNvSpPr txBox="1"/>
      </xdr:nvSpPr>
      <xdr:spPr>
        <a:xfrm>
          <a:off x="4362450" y="17145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736B4E2-E09C-4956-9B54-B4B869D15838}"/>
            </a:ext>
          </a:extLst>
        </xdr:cNvPr>
        <xdr:cNvSpPr txBox="1"/>
      </xdr:nvSpPr>
      <xdr:spPr>
        <a:xfrm>
          <a:off x="2236470" y="20193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F81EA1BE-DE3C-459A-9266-964E73842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2ABE064-D92F-4C7B-AC6E-7A4208F4AF07}"/>
            </a:ext>
          </a:extLst>
        </xdr:cNvPr>
        <xdr:cNvSpPr/>
      </xdr:nvSpPr>
      <xdr:spPr>
        <a:xfrm>
          <a:off x="285750" y="474344"/>
          <a:ext cx="668655" cy="56769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FBE0A75-7E50-4372-95B2-025937FFB647}"/>
            </a:ext>
          </a:extLst>
        </xdr:cNvPr>
        <xdr:cNvSpPr/>
      </xdr:nvSpPr>
      <xdr:spPr>
        <a:xfrm>
          <a:off x="268605" y="1590676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0FFB49E-C8D7-465B-B126-555F18A92464}"/>
            </a:ext>
          </a:extLst>
        </xdr:cNvPr>
        <xdr:cNvSpPr/>
      </xdr:nvSpPr>
      <xdr:spPr>
        <a:xfrm>
          <a:off x="1777365" y="485774"/>
          <a:ext cx="680085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C5BCC0-523F-47A3-B189-724E56DEE8F1}"/>
            </a:ext>
          </a:extLst>
        </xdr:cNvPr>
        <xdr:cNvSpPr/>
      </xdr:nvSpPr>
      <xdr:spPr>
        <a:xfrm>
          <a:off x="1771650" y="1602106"/>
          <a:ext cx="645795" cy="56769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B7D9652-1412-4D97-A8FF-1AB91FFCC81C}"/>
            </a:ext>
          </a:extLst>
        </xdr:cNvPr>
        <xdr:cNvSpPr/>
      </xdr:nvSpPr>
      <xdr:spPr>
        <a:xfrm>
          <a:off x="2362200" y="474344"/>
          <a:ext cx="664845" cy="56769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495B8B6-285C-48FF-8046-8D0D82769984}"/>
            </a:ext>
          </a:extLst>
        </xdr:cNvPr>
        <xdr:cNvSpPr/>
      </xdr:nvSpPr>
      <xdr:spPr>
        <a:xfrm>
          <a:off x="2341245" y="1593533"/>
          <a:ext cx="66484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700ED83-FBE2-4598-890E-6367F12DCD2D}"/>
            </a:ext>
          </a:extLst>
        </xdr:cNvPr>
        <xdr:cNvSpPr/>
      </xdr:nvSpPr>
      <xdr:spPr>
        <a:xfrm>
          <a:off x="3901440" y="467677"/>
          <a:ext cx="653415" cy="5810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FA1D6FB-C04E-4E97-BC91-F5A80CA1AA94}"/>
            </a:ext>
          </a:extLst>
        </xdr:cNvPr>
        <xdr:cNvSpPr/>
      </xdr:nvSpPr>
      <xdr:spPr>
        <a:xfrm>
          <a:off x="3869055" y="1588771"/>
          <a:ext cx="66484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7C7EAD5-838D-49CA-BA3C-91ACDC9B9E20}"/>
            </a:ext>
          </a:extLst>
        </xdr:cNvPr>
        <xdr:cNvSpPr/>
      </xdr:nvSpPr>
      <xdr:spPr>
        <a:xfrm>
          <a:off x="4554855" y="469582"/>
          <a:ext cx="664845" cy="57721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F486E48-F074-436F-ADE9-EF7D19675CFB}"/>
            </a:ext>
          </a:extLst>
        </xdr:cNvPr>
        <xdr:cNvSpPr/>
      </xdr:nvSpPr>
      <xdr:spPr>
        <a:xfrm>
          <a:off x="4533900" y="1591628"/>
          <a:ext cx="66675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180AE5B-ECDE-439F-8E63-3BD5F5E13236}"/>
            </a:ext>
          </a:extLst>
        </xdr:cNvPr>
        <xdr:cNvSpPr/>
      </xdr:nvSpPr>
      <xdr:spPr>
        <a:xfrm>
          <a:off x="5692140" y="897255"/>
          <a:ext cx="876300" cy="762001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3" name="Straight Arrow Connector 12" descr="w3">
          <a:extLst>
            <a:ext uri="{FF2B5EF4-FFF2-40B4-BE49-F238E27FC236}">
              <a16:creationId xmlns:a16="http://schemas.microsoft.com/office/drawing/2014/main" id="{8EDBA491-AF56-462C-9022-F115CE3A2692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54379"/>
          <a:ext cx="813435" cy="1129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4F0B93F4-0236-4788-AD0E-D7DFFEE06066}"/>
            </a:ext>
          </a:extLst>
        </xdr:cNvPr>
        <xdr:cNvCxnSpPr>
          <a:stCxn id="2" idx="6"/>
          <a:endCxn id="4" idx="2"/>
        </xdr:cNvCxnSpPr>
      </xdr:nvCxnSpPr>
      <xdr:spPr>
        <a:xfrm>
          <a:off x="959933" y="759651"/>
          <a:ext cx="81761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15" name="Straight Arrow Connector 14" descr="w3">
          <a:extLst>
            <a:ext uri="{FF2B5EF4-FFF2-40B4-BE49-F238E27FC236}">
              <a16:creationId xmlns:a16="http://schemas.microsoft.com/office/drawing/2014/main" id="{625E5DD1-D9C3-4C82-961A-29EF3FC8EFD3}"/>
            </a:ext>
          </a:extLst>
        </xdr:cNvPr>
        <xdr:cNvCxnSpPr>
          <a:stCxn id="3" idx="6"/>
          <a:endCxn id="5" idx="2"/>
        </xdr:cNvCxnSpPr>
      </xdr:nvCxnSpPr>
      <xdr:spPr>
        <a:xfrm>
          <a:off x="964313" y="1877379"/>
          <a:ext cx="816577" cy="6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16" name="Straight Arrow Connector 15" descr="w3">
          <a:extLst>
            <a:ext uri="{FF2B5EF4-FFF2-40B4-BE49-F238E27FC236}">
              <a16:creationId xmlns:a16="http://schemas.microsoft.com/office/drawing/2014/main" id="{8BB68CA9-1B64-48B7-BBBA-22F68D8CB2F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54379"/>
          <a:ext cx="81915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400A2AD-444A-4620-97F9-97FD19413C85}"/>
            </a:ext>
          </a:extLst>
        </xdr:cNvPr>
        <xdr:cNvSpPr txBox="1"/>
      </xdr:nvSpPr>
      <xdr:spPr>
        <a:xfrm>
          <a:off x="1082261" y="147023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48E65C8-1C13-4D31-A48A-69E416B0A1EF}"/>
            </a:ext>
          </a:extLst>
        </xdr:cNvPr>
        <xdr:cNvSpPr txBox="1"/>
      </xdr:nvSpPr>
      <xdr:spPr>
        <a:xfrm>
          <a:off x="1398942" y="681991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0EFBDEE-C1CC-4BA1-A198-D63AF6955AC1}"/>
            </a:ext>
          </a:extLst>
        </xdr:cNvPr>
        <xdr:cNvSpPr txBox="1"/>
      </xdr:nvSpPr>
      <xdr:spPr>
        <a:xfrm>
          <a:off x="1093686" y="915864"/>
          <a:ext cx="190741" cy="17313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D051406-C65A-4D7A-A619-8C795D323810}"/>
            </a:ext>
          </a:extLst>
        </xdr:cNvPr>
        <xdr:cNvSpPr txBox="1"/>
      </xdr:nvSpPr>
      <xdr:spPr>
        <a:xfrm>
          <a:off x="1400850" y="1816467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45C4569D-8C53-481A-87A7-087D175FF22E}"/>
            </a:ext>
          </a:extLst>
        </xdr:cNvPr>
        <xdr:cNvCxnSpPr>
          <a:stCxn id="6" idx="6"/>
          <a:endCxn id="9" idx="2"/>
        </xdr:cNvCxnSpPr>
      </xdr:nvCxnSpPr>
      <xdr:spPr>
        <a:xfrm>
          <a:off x="3030855" y="754379"/>
          <a:ext cx="83439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22" name="Straight Arrow Connector 21" descr="w3">
          <a:extLst>
            <a:ext uri="{FF2B5EF4-FFF2-40B4-BE49-F238E27FC236}">
              <a16:creationId xmlns:a16="http://schemas.microsoft.com/office/drawing/2014/main" id="{BAC7925A-1F25-46A5-95E9-5A71F6CA8A5E}"/>
            </a:ext>
          </a:extLst>
        </xdr:cNvPr>
        <xdr:cNvCxnSpPr/>
      </xdr:nvCxnSpPr>
      <xdr:spPr>
        <a:xfrm>
          <a:off x="3046813" y="736625"/>
          <a:ext cx="827186" cy="132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23" name="Straight Arrow Connector 22" descr="w3">
          <a:extLst>
            <a:ext uri="{FF2B5EF4-FFF2-40B4-BE49-F238E27FC236}">
              <a16:creationId xmlns:a16="http://schemas.microsoft.com/office/drawing/2014/main" id="{176FED03-9B5F-4A6F-8BF1-89176776D84E}"/>
            </a:ext>
          </a:extLst>
        </xdr:cNvPr>
        <xdr:cNvCxnSpPr/>
      </xdr:nvCxnSpPr>
      <xdr:spPr>
        <a:xfrm>
          <a:off x="3046813" y="1842040"/>
          <a:ext cx="823291" cy="236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24" name="Straight Arrow Connector 23" descr="w3">
          <a:extLst>
            <a:ext uri="{FF2B5EF4-FFF2-40B4-BE49-F238E27FC236}">
              <a16:creationId xmlns:a16="http://schemas.microsoft.com/office/drawing/2014/main" id="{CEA6BDA3-3653-4B2D-AAAB-4FC91A634B59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54380"/>
          <a:ext cx="89916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C114085-5199-4EF3-BFF7-39F4405C9529}"/>
            </a:ext>
          </a:extLst>
        </xdr:cNvPr>
        <xdr:cNvSpPr txBox="1"/>
      </xdr:nvSpPr>
      <xdr:spPr>
        <a:xfrm>
          <a:off x="3175014" y="1465362"/>
          <a:ext cx="193822" cy="17478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0ED1649-ED28-4094-AC1B-338070ABACCF}"/>
            </a:ext>
          </a:extLst>
        </xdr:cNvPr>
        <xdr:cNvSpPr txBox="1"/>
      </xdr:nvSpPr>
      <xdr:spPr>
        <a:xfrm>
          <a:off x="3484381" y="64579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87B4451-9FF0-44EC-B110-9C339C3677D3}"/>
            </a:ext>
          </a:extLst>
        </xdr:cNvPr>
        <xdr:cNvSpPr txBox="1"/>
      </xdr:nvSpPr>
      <xdr:spPr>
        <a:xfrm>
          <a:off x="3173080" y="934328"/>
          <a:ext cx="19572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671BEB-23C8-4340-85BA-8F324E797169}"/>
            </a:ext>
          </a:extLst>
        </xdr:cNvPr>
        <xdr:cNvSpPr txBox="1"/>
      </xdr:nvSpPr>
      <xdr:spPr>
        <a:xfrm>
          <a:off x="3482490" y="1782427"/>
          <a:ext cx="191917" cy="16907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29" name="Straight Arrow Connector 28" descr="w3">
          <a:extLst>
            <a:ext uri="{FF2B5EF4-FFF2-40B4-BE49-F238E27FC236}">
              <a16:creationId xmlns:a16="http://schemas.microsoft.com/office/drawing/2014/main" id="{29372F04-4C0E-46F1-853A-EEA3450575E1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54380"/>
          <a:ext cx="476250" cy="523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30" name="Straight Arrow Connector 29" descr="w3">
          <a:extLst>
            <a:ext uri="{FF2B5EF4-FFF2-40B4-BE49-F238E27FC236}">
              <a16:creationId xmlns:a16="http://schemas.microsoft.com/office/drawing/2014/main" id="{6A2A1A2A-38F7-41BB-AA9D-277E3172910F}"/>
            </a:ext>
          </a:extLst>
        </xdr:cNvPr>
        <xdr:cNvCxnSpPr>
          <a:stCxn id="11" idx="6"/>
        </xdr:cNvCxnSpPr>
      </xdr:nvCxnSpPr>
      <xdr:spPr>
        <a:xfrm flipV="1">
          <a:off x="5196840" y="1285876"/>
          <a:ext cx="499110" cy="59150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ADD648E-1A65-4076-9728-75E5526EABB4}"/>
            </a:ext>
          </a:extLst>
        </xdr:cNvPr>
        <xdr:cNvSpPr txBox="1"/>
      </xdr:nvSpPr>
      <xdr:spPr>
        <a:xfrm>
          <a:off x="5358901" y="9067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2D2ADFA-D352-47B7-905E-E01D8E753DA2}"/>
            </a:ext>
          </a:extLst>
        </xdr:cNvPr>
        <xdr:cNvSpPr txBox="1"/>
      </xdr:nvSpPr>
      <xdr:spPr>
        <a:xfrm>
          <a:off x="5368426" y="1474471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33" name="Arrow: Curved Down 32">
          <a:extLst>
            <a:ext uri="{FF2B5EF4-FFF2-40B4-BE49-F238E27FC236}">
              <a16:creationId xmlns:a16="http://schemas.microsoft.com/office/drawing/2014/main" id="{E4F99769-6FE5-4B26-872A-D0E561D908E7}"/>
            </a:ext>
          </a:extLst>
        </xdr:cNvPr>
        <xdr:cNvSpPr/>
      </xdr:nvSpPr>
      <xdr:spPr>
        <a:xfrm>
          <a:off x="2082165" y="253365"/>
          <a:ext cx="622935" cy="20955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34" name="Arrow: Curved Down 33">
          <a:extLst>
            <a:ext uri="{FF2B5EF4-FFF2-40B4-BE49-F238E27FC236}">
              <a16:creationId xmlns:a16="http://schemas.microsoft.com/office/drawing/2014/main" id="{8E614199-A29D-481A-97E9-422E6C5F8220}"/>
            </a:ext>
          </a:extLst>
        </xdr:cNvPr>
        <xdr:cNvSpPr/>
      </xdr:nvSpPr>
      <xdr:spPr>
        <a:xfrm>
          <a:off x="4215765" y="228600"/>
          <a:ext cx="630555" cy="20574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35" name="Arrow: Curved Up 34">
          <a:extLst>
            <a:ext uri="{FF2B5EF4-FFF2-40B4-BE49-F238E27FC236}">
              <a16:creationId xmlns:a16="http://schemas.microsoft.com/office/drawing/2014/main" id="{DDEDACD8-D85F-421C-A51E-87FAADED9D47}"/>
            </a:ext>
          </a:extLst>
        </xdr:cNvPr>
        <xdr:cNvSpPr/>
      </xdr:nvSpPr>
      <xdr:spPr>
        <a:xfrm>
          <a:off x="2019300" y="2171701"/>
          <a:ext cx="647700" cy="21526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36" name="Arrow: Curved Up 35">
          <a:extLst>
            <a:ext uri="{FF2B5EF4-FFF2-40B4-BE49-F238E27FC236}">
              <a16:creationId xmlns:a16="http://schemas.microsoft.com/office/drawing/2014/main" id="{A475F6AE-E9DF-4770-A82E-2AFCEA4830EE}"/>
            </a:ext>
          </a:extLst>
        </xdr:cNvPr>
        <xdr:cNvSpPr/>
      </xdr:nvSpPr>
      <xdr:spPr>
        <a:xfrm>
          <a:off x="4217670" y="2192656"/>
          <a:ext cx="647700" cy="20573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FC51CED-CAF3-43C9-9D74-4D5FD7AE4F98}"/>
            </a:ext>
          </a:extLst>
        </xdr:cNvPr>
        <xdr:cNvSpPr txBox="1"/>
      </xdr:nvSpPr>
      <xdr:spPr>
        <a:xfrm>
          <a:off x="2236470" y="21145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69F9731-2AD3-4321-A092-09FA7C50597E}"/>
            </a:ext>
          </a:extLst>
        </xdr:cNvPr>
        <xdr:cNvSpPr txBox="1"/>
      </xdr:nvSpPr>
      <xdr:spPr>
        <a:xfrm>
          <a:off x="4358640" y="16764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5D6370B-E38C-4A6F-9797-64AD5D88A1CE}"/>
            </a:ext>
          </a:extLst>
        </xdr:cNvPr>
        <xdr:cNvSpPr txBox="1"/>
      </xdr:nvSpPr>
      <xdr:spPr>
        <a:xfrm>
          <a:off x="2231376" y="206682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CFBA475-4665-45F8-98A4-3889BD0E3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64E0DC6-BC66-4C51-A30C-700EF60AC231}"/>
            </a:ext>
          </a:extLst>
        </xdr:cNvPr>
        <xdr:cNvSpPr/>
      </xdr:nvSpPr>
      <xdr:spPr>
        <a:xfrm>
          <a:off x="285750" y="474344"/>
          <a:ext cx="668655" cy="56769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C51ABD-383A-4083-9C41-BE8C3C15C3D5}"/>
            </a:ext>
          </a:extLst>
        </xdr:cNvPr>
        <xdr:cNvSpPr/>
      </xdr:nvSpPr>
      <xdr:spPr>
        <a:xfrm>
          <a:off x="268605" y="1590676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08AFFD7-FAF6-424F-B692-F136EADE66C4}"/>
            </a:ext>
          </a:extLst>
        </xdr:cNvPr>
        <xdr:cNvSpPr/>
      </xdr:nvSpPr>
      <xdr:spPr>
        <a:xfrm>
          <a:off x="1777365" y="485774"/>
          <a:ext cx="680085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A514A64-95C1-4113-9DBE-3C54E1D60332}"/>
            </a:ext>
          </a:extLst>
        </xdr:cNvPr>
        <xdr:cNvSpPr/>
      </xdr:nvSpPr>
      <xdr:spPr>
        <a:xfrm>
          <a:off x="1771650" y="1602106"/>
          <a:ext cx="645795" cy="56769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B8D4AE3-8CA0-401D-A841-BAA250C4111E}"/>
            </a:ext>
          </a:extLst>
        </xdr:cNvPr>
        <xdr:cNvSpPr/>
      </xdr:nvSpPr>
      <xdr:spPr>
        <a:xfrm>
          <a:off x="2362200" y="474344"/>
          <a:ext cx="664845" cy="56769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C47F3E0-BF1F-4135-8B69-378E43AC3B95}"/>
            </a:ext>
          </a:extLst>
        </xdr:cNvPr>
        <xdr:cNvSpPr/>
      </xdr:nvSpPr>
      <xdr:spPr>
        <a:xfrm>
          <a:off x="2341245" y="1593533"/>
          <a:ext cx="66484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3E597AF-13CF-466B-A128-052D5A522EBD}"/>
            </a:ext>
          </a:extLst>
        </xdr:cNvPr>
        <xdr:cNvSpPr/>
      </xdr:nvSpPr>
      <xdr:spPr>
        <a:xfrm>
          <a:off x="3901440" y="467677"/>
          <a:ext cx="653415" cy="5810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C5C5DFA-CB7B-40C1-B469-2462980FCDD7}"/>
            </a:ext>
          </a:extLst>
        </xdr:cNvPr>
        <xdr:cNvSpPr/>
      </xdr:nvSpPr>
      <xdr:spPr>
        <a:xfrm>
          <a:off x="3869055" y="1588771"/>
          <a:ext cx="66484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6090114-4C5A-402E-8798-7A231343CDD8}"/>
            </a:ext>
          </a:extLst>
        </xdr:cNvPr>
        <xdr:cNvSpPr/>
      </xdr:nvSpPr>
      <xdr:spPr>
        <a:xfrm>
          <a:off x="4554855" y="469582"/>
          <a:ext cx="664845" cy="57721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C98BE6C-3F84-4346-8DD9-9A1F2667AE0F}"/>
            </a:ext>
          </a:extLst>
        </xdr:cNvPr>
        <xdr:cNvSpPr/>
      </xdr:nvSpPr>
      <xdr:spPr>
        <a:xfrm>
          <a:off x="4533900" y="1591628"/>
          <a:ext cx="66675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0839D07-CF0C-42A0-8743-107E1303EEEF}"/>
            </a:ext>
          </a:extLst>
        </xdr:cNvPr>
        <xdr:cNvSpPr/>
      </xdr:nvSpPr>
      <xdr:spPr>
        <a:xfrm>
          <a:off x="5692140" y="897255"/>
          <a:ext cx="876300" cy="762001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3" name="Straight Arrow Connector 12" descr="w3">
          <a:extLst>
            <a:ext uri="{FF2B5EF4-FFF2-40B4-BE49-F238E27FC236}">
              <a16:creationId xmlns:a16="http://schemas.microsoft.com/office/drawing/2014/main" id="{D3F15B3C-6E07-4ADD-8A90-A592E4FC8865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54379"/>
          <a:ext cx="813435" cy="1129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E3B70C51-AEA7-4049-A5F4-43E3DE48C006}"/>
            </a:ext>
          </a:extLst>
        </xdr:cNvPr>
        <xdr:cNvCxnSpPr>
          <a:stCxn id="2" idx="6"/>
          <a:endCxn id="4" idx="2"/>
        </xdr:cNvCxnSpPr>
      </xdr:nvCxnSpPr>
      <xdr:spPr>
        <a:xfrm>
          <a:off x="959933" y="759651"/>
          <a:ext cx="81761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15" name="Straight Arrow Connector 14" descr="w3">
          <a:extLst>
            <a:ext uri="{FF2B5EF4-FFF2-40B4-BE49-F238E27FC236}">
              <a16:creationId xmlns:a16="http://schemas.microsoft.com/office/drawing/2014/main" id="{2A377D2D-9934-4677-B68A-527A9340A1D1}"/>
            </a:ext>
          </a:extLst>
        </xdr:cNvPr>
        <xdr:cNvCxnSpPr>
          <a:stCxn id="3" idx="6"/>
          <a:endCxn id="5" idx="2"/>
        </xdr:cNvCxnSpPr>
      </xdr:nvCxnSpPr>
      <xdr:spPr>
        <a:xfrm>
          <a:off x="964313" y="1877379"/>
          <a:ext cx="816577" cy="6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16" name="Straight Arrow Connector 15" descr="w3">
          <a:extLst>
            <a:ext uri="{FF2B5EF4-FFF2-40B4-BE49-F238E27FC236}">
              <a16:creationId xmlns:a16="http://schemas.microsoft.com/office/drawing/2014/main" id="{E2D24B55-69DD-41A3-8144-040B6A25C7C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54379"/>
          <a:ext cx="81915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7B9CEB-58D2-439E-9022-22094CC17137}"/>
            </a:ext>
          </a:extLst>
        </xdr:cNvPr>
        <xdr:cNvSpPr txBox="1"/>
      </xdr:nvSpPr>
      <xdr:spPr>
        <a:xfrm>
          <a:off x="1082261" y="147023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8D57F9-EB11-4657-95FF-CA6E7CDF8B60}"/>
            </a:ext>
          </a:extLst>
        </xdr:cNvPr>
        <xdr:cNvSpPr txBox="1"/>
      </xdr:nvSpPr>
      <xdr:spPr>
        <a:xfrm>
          <a:off x="1398942" y="681991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D98619E-7FD9-4C35-9C21-EEE2BF1014E6}"/>
            </a:ext>
          </a:extLst>
        </xdr:cNvPr>
        <xdr:cNvSpPr txBox="1"/>
      </xdr:nvSpPr>
      <xdr:spPr>
        <a:xfrm>
          <a:off x="1093686" y="915864"/>
          <a:ext cx="190741" cy="17313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056C68F-8BE5-44AC-98C0-956091444F3A}"/>
            </a:ext>
          </a:extLst>
        </xdr:cNvPr>
        <xdr:cNvSpPr txBox="1"/>
      </xdr:nvSpPr>
      <xdr:spPr>
        <a:xfrm>
          <a:off x="1400850" y="1816467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416BDC4D-29E5-4083-9C71-E6F6BA985643}"/>
            </a:ext>
          </a:extLst>
        </xdr:cNvPr>
        <xdr:cNvCxnSpPr>
          <a:stCxn id="6" idx="6"/>
          <a:endCxn id="9" idx="2"/>
        </xdr:cNvCxnSpPr>
      </xdr:nvCxnSpPr>
      <xdr:spPr>
        <a:xfrm>
          <a:off x="3030855" y="754379"/>
          <a:ext cx="83439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22" name="Straight Arrow Connector 21" descr="w3">
          <a:extLst>
            <a:ext uri="{FF2B5EF4-FFF2-40B4-BE49-F238E27FC236}">
              <a16:creationId xmlns:a16="http://schemas.microsoft.com/office/drawing/2014/main" id="{C55FC8F3-AF5C-4499-8DE3-1D7A2926940D}"/>
            </a:ext>
          </a:extLst>
        </xdr:cNvPr>
        <xdr:cNvCxnSpPr/>
      </xdr:nvCxnSpPr>
      <xdr:spPr>
        <a:xfrm>
          <a:off x="3046813" y="736625"/>
          <a:ext cx="827186" cy="132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23" name="Straight Arrow Connector 22" descr="w3">
          <a:extLst>
            <a:ext uri="{FF2B5EF4-FFF2-40B4-BE49-F238E27FC236}">
              <a16:creationId xmlns:a16="http://schemas.microsoft.com/office/drawing/2014/main" id="{90999249-BBED-40BF-8F8E-19602532D426}"/>
            </a:ext>
          </a:extLst>
        </xdr:cNvPr>
        <xdr:cNvCxnSpPr/>
      </xdr:nvCxnSpPr>
      <xdr:spPr>
        <a:xfrm>
          <a:off x="3046813" y="1842040"/>
          <a:ext cx="823291" cy="236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24" name="Straight Arrow Connector 23" descr="w3">
          <a:extLst>
            <a:ext uri="{FF2B5EF4-FFF2-40B4-BE49-F238E27FC236}">
              <a16:creationId xmlns:a16="http://schemas.microsoft.com/office/drawing/2014/main" id="{92AFE1B2-F0F9-4771-8F66-D215F98FB985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54380"/>
          <a:ext cx="89916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774E1FF-51A6-4774-8C29-8BD6685BDA54}"/>
            </a:ext>
          </a:extLst>
        </xdr:cNvPr>
        <xdr:cNvSpPr txBox="1"/>
      </xdr:nvSpPr>
      <xdr:spPr>
        <a:xfrm>
          <a:off x="3175014" y="1465362"/>
          <a:ext cx="193822" cy="17478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EDA1EB-1F31-48BD-9333-734714CF6AEB}"/>
            </a:ext>
          </a:extLst>
        </xdr:cNvPr>
        <xdr:cNvSpPr txBox="1"/>
      </xdr:nvSpPr>
      <xdr:spPr>
        <a:xfrm>
          <a:off x="3484381" y="64579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34006FA-575C-40CC-99DA-D49AA08EA3AF}"/>
            </a:ext>
          </a:extLst>
        </xdr:cNvPr>
        <xdr:cNvSpPr txBox="1"/>
      </xdr:nvSpPr>
      <xdr:spPr>
        <a:xfrm>
          <a:off x="3173080" y="934328"/>
          <a:ext cx="19572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2167EA5-23C8-434C-8180-879303064CD6}"/>
            </a:ext>
          </a:extLst>
        </xdr:cNvPr>
        <xdr:cNvSpPr txBox="1"/>
      </xdr:nvSpPr>
      <xdr:spPr>
        <a:xfrm>
          <a:off x="3482490" y="1782427"/>
          <a:ext cx="191917" cy="16907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29" name="Straight Arrow Connector 28" descr="w3">
          <a:extLst>
            <a:ext uri="{FF2B5EF4-FFF2-40B4-BE49-F238E27FC236}">
              <a16:creationId xmlns:a16="http://schemas.microsoft.com/office/drawing/2014/main" id="{CA50384A-0B6A-4DB4-93E8-E5052275D159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54380"/>
          <a:ext cx="476250" cy="523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30" name="Straight Arrow Connector 29" descr="w3">
          <a:extLst>
            <a:ext uri="{FF2B5EF4-FFF2-40B4-BE49-F238E27FC236}">
              <a16:creationId xmlns:a16="http://schemas.microsoft.com/office/drawing/2014/main" id="{57400D1E-9962-4AC4-BCBF-305E0BC0C0E4}"/>
            </a:ext>
          </a:extLst>
        </xdr:cNvPr>
        <xdr:cNvCxnSpPr>
          <a:stCxn id="11" idx="6"/>
        </xdr:cNvCxnSpPr>
      </xdr:nvCxnSpPr>
      <xdr:spPr>
        <a:xfrm flipV="1">
          <a:off x="5196840" y="1285876"/>
          <a:ext cx="499110" cy="59150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F0DB23A-52C2-47F9-B280-BCE273A658C1}"/>
            </a:ext>
          </a:extLst>
        </xdr:cNvPr>
        <xdr:cNvSpPr txBox="1"/>
      </xdr:nvSpPr>
      <xdr:spPr>
        <a:xfrm>
          <a:off x="5358901" y="9067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D193F65-C8BD-44EA-B79D-C5B238FAEA98}"/>
            </a:ext>
          </a:extLst>
        </xdr:cNvPr>
        <xdr:cNvSpPr txBox="1"/>
      </xdr:nvSpPr>
      <xdr:spPr>
        <a:xfrm>
          <a:off x="5368426" y="1474471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33" name="Arrow: Curved Down 32">
          <a:extLst>
            <a:ext uri="{FF2B5EF4-FFF2-40B4-BE49-F238E27FC236}">
              <a16:creationId xmlns:a16="http://schemas.microsoft.com/office/drawing/2014/main" id="{A76829E6-45BF-4CAD-876D-839766E1AA95}"/>
            </a:ext>
          </a:extLst>
        </xdr:cNvPr>
        <xdr:cNvSpPr/>
      </xdr:nvSpPr>
      <xdr:spPr>
        <a:xfrm>
          <a:off x="2082165" y="253365"/>
          <a:ext cx="622935" cy="20955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34" name="Arrow: Curved Down 33">
          <a:extLst>
            <a:ext uri="{FF2B5EF4-FFF2-40B4-BE49-F238E27FC236}">
              <a16:creationId xmlns:a16="http://schemas.microsoft.com/office/drawing/2014/main" id="{403387C3-94EB-4F2D-B017-DB00015635FA}"/>
            </a:ext>
          </a:extLst>
        </xdr:cNvPr>
        <xdr:cNvSpPr/>
      </xdr:nvSpPr>
      <xdr:spPr>
        <a:xfrm>
          <a:off x="4215765" y="228600"/>
          <a:ext cx="630555" cy="20574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35" name="Arrow: Curved Up 34">
          <a:extLst>
            <a:ext uri="{FF2B5EF4-FFF2-40B4-BE49-F238E27FC236}">
              <a16:creationId xmlns:a16="http://schemas.microsoft.com/office/drawing/2014/main" id="{2694668C-94DF-4CD5-BE55-5DD2EE251869}"/>
            </a:ext>
          </a:extLst>
        </xdr:cNvPr>
        <xdr:cNvSpPr/>
      </xdr:nvSpPr>
      <xdr:spPr>
        <a:xfrm>
          <a:off x="2019300" y="2171701"/>
          <a:ext cx="647700" cy="21526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36" name="Arrow: Curved Up 35">
          <a:extLst>
            <a:ext uri="{FF2B5EF4-FFF2-40B4-BE49-F238E27FC236}">
              <a16:creationId xmlns:a16="http://schemas.microsoft.com/office/drawing/2014/main" id="{38FCB955-E316-4F8B-9EAF-95050C35A020}"/>
            </a:ext>
          </a:extLst>
        </xdr:cNvPr>
        <xdr:cNvSpPr/>
      </xdr:nvSpPr>
      <xdr:spPr>
        <a:xfrm>
          <a:off x="4217670" y="2192656"/>
          <a:ext cx="647700" cy="20573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69D0526-CA8D-4017-9FBD-EF7D05B56278}"/>
            </a:ext>
          </a:extLst>
        </xdr:cNvPr>
        <xdr:cNvSpPr txBox="1"/>
      </xdr:nvSpPr>
      <xdr:spPr>
        <a:xfrm>
          <a:off x="2236470" y="21145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334BB17-51F4-468D-84A4-83D89564E029}"/>
            </a:ext>
          </a:extLst>
        </xdr:cNvPr>
        <xdr:cNvSpPr txBox="1"/>
      </xdr:nvSpPr>
      <xdr:spPr>
        <a:xfrm>
          <a:off x="4358640" y="16764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FADBE18-35C5-4D50-A79D-D9177CCC9667}"/>
            </a:ext>
          </a:extLst>
        </xdr:cNvPr>
        <xdr:cNvSpPr txBox="1"/>
      </xdr:nvSpPr>
      <xdr:spPr>
        <a:xfrm>
          <a:off x="2231376" y="206682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79DE570-1C80-4AED-854E-03C62E77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D309887-F33F-4300-994F-0147B0BE257A}"/>
            </a:ext>
          </a:extLst>
        </xdr:cNvPr>
        <xdr:cNvSpPr/>
      </xdr:nvSpPr>
      <xdr:spPr>
        <a:xfrm>
          <a:off x="285750" y="474344"/>
          <a:ext cx="668655" cy="56769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C51302C-6788-4B3D-9974-57978DC4A4AD}"/>
            </a:ext>
          </a:extLst>
        </xdr:cNvPr>
        <xdr:cNvSpPr/>
      </xdr:nvSpPr>
      <xdr:spPr>
        <a:xfrm>
          <a:off x="268605" y="1590676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EC67556-8EE0-4E8E-A5F8-7753CC266DC2}"/>
            </a:ext>
          </a:extLst>
        </xdr:cNvPr>
        <xdr:cNvSpPr/>
      </xdr:nvSpPr>
      <xdr:spPr>
        <a:xfrm>
          <a:off x="1777365" y="485774"/>
          <a:ext cx="680085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47514E-AFED-4ECB-AFC2-7D2923DA6958}"/>
            </a:ext>
          </a:extLst>
        </xdr:cNvPr>
        <xdr:cNvSpPr/>
      </xdr:nvSpPr>
      <xdr:spPr>
        <a:xfrm>
          <a:off x="1771650" y="1602106"/>
          <a:ext cx="645795" cy="56769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0972055-2700-463A-ABC5-EF54E74BF19D}"/>
            </a:ext>
          </a:extLst>
        </xdr:cNvPr>
        <xdr:cNvSpPr/>
      </xdr:nvSpPr>
      <xdr:spPr>
        <a:xfrm>
          <a:off x="2362200" y="474344"/>
          <a:ext cx="664845" cy="56769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1A480C6-A2A0-456D-838A-A0A5A105D22C}"/>
            </a:ext>
          </a:extLst>
        </xdr:cNvPr>
        <xdr:cNvSpPr/>
      </xdr:nvSpPr>
      <xdr:spPr>
        <a:xfrm>
          <a:off x="2341245" y="1593533"/>
          <a:ext cx="66484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ADF51B7-2357-4401-90D5-A2B2EBFD2839}"/>
            </a:ext>
          </a:extLst>
        </xdr:cNvPr>
        <xdr:cNvSpPr/>
      </xdr:nvSpPr>
      <xdr:spPr>
        <a:xfrm>
          <a:off x="3901440" y="467677"/>
          <a:ext cx="653415" cy="5810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A0B9FF8-72CD-4A85-9AC3-042DE305957B}"/>
            </a:ext>
          </a:extLst>
        </xdr:cNvPr>
        <xdr:cNvSpPr/>
      </xdr:nvSpPr>
      <xdr:spPr>
        <a:xfrm>
          <a:off x="3869055" y="1588771"/>
          <a:ext cx="66484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D2B7FB0-A6F2-4F66-89B5-2D392175378A}"/>
            </a:ext>
          </a:extLst>
        </xdr:cNvPr>
        <xdr:cNvSpPr/>
      </xdr:nvSpPr>
      <xdr:spPr>
        <a:xfrm>
          <a:off x="4554855" y="469582"/>
          <a:ext cx="664845" cy="57721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4D9367B-80A9-400D-BE38-4A40464DB6E2}"/>
            </a:ext>
          </a:extLst>
        </xdr:cNvPr>
        <xdr:cNvSpPr/>
      </xdr:nvSpPr>
      <xdr:spPr>
        <a:xfrm>
          <a:off x="4533900" y="1591628"/>
          <a:ext cx="66675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A01EF63-08E1-4525-A000-AD8952020414}"/>
            </a:ext>
          </a:extLst>
        </xdr:cNvPr>
        <xdr:cNvSpPr/>
      </xdr:nvSpPr>
      <xdr:spPr>
        <a:xfrm>
          <a:off x="5692140" y="897255"/>
          <a:ext cx="876300" cy="762001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3" name="Straight Arrow Connector 12" descr="w3">
          <a:extLst>
            <a:ext uri="{FF2B5EF4-FFF2-40B4-BE49-F238E27FC236}">
              <a16:creationId xmlns:a16="http://schemas.microsoft.com/office/drawing/2014/main" id="{5017A857-60D4-4D6D-A8A7-238F26D87EA6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54379"/>
          <a:ext cx="813435" cy="1129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582FE999-9513-4B0C-ACEE-355BB7513D0E}"/>
            </a:ext>
          </a:extLst>
        </xdr:cNvPr>
        <xdr:cNvCxnSpPr>
          <a:stCxn id="2" idx="6"/>
          <a:endCxn id="4" idx="2"/>
        </xdr:cNvCxnSpPr>
      </xdr:nvCxnSpPr>
      <xdr:spPr>
        <a:xfrm>
          <a:off x="959933" y="759651"/>
          <a:ext cx="81761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15" name="Straight Arrow Connector 14" descr="w3">
          <a:extLst>
            <a:ext uri="{FF2B5EF4-FFF2-40B4-BE49-F238E27FC236}">
              <a16:creationId xmlns:a16="http://schemas.microsoft.com/office/drawing/2014/main" id="{3FB609EA-38FF-46DB-ADC1-C1B0B6422DD5}"/>
            </a:ext>
          </a:extLst>
        </xdr:cNvPr>
        <xdr:cNvCxnSpPr>
          <a:stCxn id="3" idx="6"/>
          <a:endCxn id="5" idx="2"/>
        </xdr:cNvCxnSpPr>
      </xdr:nvCxnSpPr>
      <xdr:spPr>
        <a:xfrm>
          <a:off x="964313" y="1877379"/>
          <a:ext cx="816577" cy="6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16" name="Straight Arrow Connector 15" descr="w3">
          <a:extLst>
            <a:ext uri="{FF2B5EF4-FFF2-40B4-BE49-F238E27FC236}">
              <a16:creationId xmlns:a16="http://schemas.microsoft.com/office/drawing/2014/main" id="{037D574C-D485-47C1-8762-EBD56673D83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54379"/>
          <a:ext cx="81915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952B7E-BC0D-44F3-9E15-A515ED3CD6F4}"/>
            </a:ext>
          </a:extLst>
        </xdr:cNvPr>
        <xdr:cNvSpPr txBox="1"/>
      </xdr:nvSpPr>
      <xdr:spPr>
        <a:xfrm>
          <a:off x="1082261" y="147023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8A96B51-C1F6-4800-A85E-3FA403053F6C}"/>
            </a:ext>
          </a:extLst>
        </xdr:cNvPr>
        <xdr:cNvSpPr txBox="1"/>
      </xdr:nvSpPr>
      <xdr:spPr>
        <a:xfrm>
          <a:off x="1398942" y="681991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C8D2DC0-F88D-42ED-B7E7-B78AFF8FB5B9}"/>
            </a:ext>
          </a:extLst>
        </xdr:cNvPr>
        <xdr:cNvSpPr txBox="1"/>
      </xdr:nvSpPr>
      <xdr:spPr>
        <a:xfrm>
          <a:off x="1093686" y="915864"/>
          <a:ext cx="190741" cy="17313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8EA0F73-1851-430A-B611-611DB3DFAFA3}"/>
            </a:ext>
          </a:extLst>
        </xdr:cNvPr>
        <xdr:cNvSpPr txBox="1"/>
      </xdr:nvSpPr>
      <xdr:spPr>
        <a:xfrm>
          <a:off x="1400850" y="1816467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D5758FDD-13B9-46B7-95F4-87ED16B4F85A}"/>
            </a:ext>
          </a:extLst>
        </xdr:cNvPr>
        <xdr:cNvCxnSpPr>
          <a:stCxn id="6" idx="6"/>
          <a:endCxn id="9" idx="2"/>
        </xdr:cNvCxnSpPr>
      </xdr:nvCxnSpPr>
      <xdr:spPr>
        <a:xfrm>
          <a:off x="3030855" y="754379"/>
          <a:ext cx="83439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22" name="Straight Arrow Connector 21" descr="w3">
          <a:extLst>
            <a:ext uri="{FF2B5EF4-FFF2-40B4-BE49-F238E27FC236}">
              <a16:creationId xmlns:a16="http://schemas.microsoft.com/office/drawing/2014/main" id="{53898FA6-9942-4329-9A56-B17171EF310F}"/>
            </a:ext>
          </a:extLst>
        </xdr:cNvPr>
        <xdr:cNvCxnSpPr/>
      </xdr:nvCxnSpPr>
      <xdr:spPr>
        <a:xfrm>
          <a:off x="3046813" y="736625"/>
          <a:ext cx="827186" cy="132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23" name="Straight Arrow Connector 22" descr="w3">
          <a:extLst>
            <a:ext uri="{FF2B5EF4-FFF2-40B4-BE49-F238E27FC236}">
              <a16:creationId xmlns:a16="http://schemas.microsoft.com/office/drawing/2014/main" id="{AE1CF859-B6C4-412F-9E4A-60694B3CEFB6}"/>
            </a:ext>
          </a:extLst>
        </xdr:cNvPr>
        <xdr:cNvCxnSpPr/>
      </xdr:nvCxnSpPr>
      <xdr:spPr>
        <a:xfrm>
          <a:off x="3046813" y="1842040"/>
          <a:ext cx="823291" cy="236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24" name="Straight Arrow Connector 23" descr="w3">
          <a:extLst>
            <a:ext uri="{FF2B5EF4-FFF2-40B4-BE49-F238E27FC236}">
              <a16:creationId xmlns:a16="http://schemas.microsoft.com/office/drawing/2014/main" id="{C19AADF0-3E84-4D5C-A015-30DA15EE94C3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54380"/>
          <a:ext cx="89916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3CA6592-E1CC-476A-8095-D6873D98016F}"/>
            </a:ext>
          </a:extLst>
        </xdr:cNvPr>
        <xdr:cNvSpPr txBox="1"/>
      </xdr:nvSpPr>
      <xdr:spPr>
        <a:xfrm>
          <a:off x="3175014" y="1465362"/>
          <a:ext cx="193822" cy="17478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3F0D86B-8D73-4C0F-ABCB-C96EAE91797D}"/>
            </a:ext>
          </a:extLst>
        </xdr:cNvPr>
        <xdr:cNvSpPr txBox="1"/>
      </xdr:nvSpPr>
      <xdr:spPr>
        <a:xfrm>
          <a:off x="3484381" y="64579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2EB4E46-35F9-4BAD-AAC9-C66308A1D1B9}"/>
            </a:ext>
          </a:extLst>
        </xdr:cNvPr>
        <xdr:cNvSpPr txBox="1"/>
      </xdr:nvSpPr>
      <xdr:spPr>
        <a:xfrm>
          <a:off x="3173080" y="934328"/>
          <a:ext cx="19572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DE19F5A-E3B8-4240-AD30-123C66D28845}"/>
            </a:ext>
          </a:extLst>
        </xdr:cNvPr>
        <xdr:cNvSpPr txBox="1"/>
      </xdr:nvSpPr>
      <xdr:spPr>
        <a:xfrm>
          <a:off x="3482490" y="1782427"/>
          <a:ext cx="191917" cy="16907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29" name="Straight Arrow Connector 28" descr="w3">
          <a:extLst>
            <a:ext uri="{FF2B5EF4-FFF2-40B4-BE49-F238E27FC236}">
              <a16:creationId xmlns:a16="http://schemas.microsoft.com/office/drawing/2014/main" id="{303A44C7-0C7F-4FA3-B7DE-FDDEE590862B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54380"/>
          <a:ext cx="476250" cy="523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30" name="Straight Arrow Connector 29" descr="w3">
          <a:extLst>
            <a:ext uri="{FF2B5EF4-FFF2-40B4-BE49-F238E27FC236}">
              <a16:creationId xmlns:a16="http://schemas.microsoft.com/office/drawing/2014/main" id="{C06980F0-90C7-4D0F-9F0B-157AC5527870}"/>
            </a:ext>
          </a:extLst>
        </xdr:cNvPr>
        <xdr:cNvCxnSpPr>
          <a:stCxn id="11" idx="6"/>
        </xdr:cNvCxnSpPr>
      </xdr:nvCxnSpPr>
      <xdr:spPr>
        <a:xfrm flipV="1">
          <a:off x="5196840" y="1285876"/>
          <a:ext cx="499110" cy="59150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5D2BB7F-C4FD-40F8-A818-3245F11EC3BB}"/>
            </a:ext>
          </a:extLst>
        </xdr:cNvPr>
        <xdr:cNvSpPr txBox="1"/>
      </xdr:nvSpPr>
      <xdr:spPr>
        <a:xfrm>
          <a:off x="5358901" y="9067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CB6674-83B8-4CEC-ACA1-134D289806B8}"/>
            </a:ext>
          </a:extLst>
        </xdr:cNvPr>
        <xdr:cNvSpPr txBox="1"/>
      </xdr:nvSpPr>
      <xdr:spPr>
        <a:xfrm>
          <a:off x="5368426" y="1474471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33" name="Arrow: Curved Down 32">
          <a:extLst>
            <a:ext uri="{FF2B5EF4-FFF2-40B4-BE49-F238E27FC236}">
              <a16:creationId xmlns:a16="http://schemas.microsoft.com/office/drawing/2014/main" id="{43C62123-5F6E-47B0-99C8-0C530B478E71}"/>
            </a:ext>
          </a:extLst>
        </xdr:cNvPr>
        <xdr:cNvSpPr/>
      </xdr:nvSpPr>
      <xdr:spPr>
        <a:xfrm>
          <a:off x="2082165" y="253365"/>
          <a:ext cx="622935" cy="20955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34" name="Arrow: Curved Down 33">
          <a:extLst>
            <a:ext uri="{FF2B5EF4-FFF2-40B4-BE49-F238E27FC236}">
              <a16:creationId xmlns:a16="http://schemas.microsoft.com/office/drawing/2014/main" id="{B22515A4-B367-4193-BE82-8F40DE3AC06B}"/>
            </a:ext>
          </a:extLst>
        </xdr:cNvPr>
        <xdr:cNvSpPr/>
      </xdr:nvSpPr>
      <xdr:spPr>
        <a:xfrm>
          <a:off x="4215765" y="228600"/>
          <a:ext cx="630555" cy="20574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35" name="Arrow: Curved Up 34">
          <a:extLst>
            <a:ext uri="{FF2B5EF4-FFF2-40B4-BE49-F238E27FC236}">
              <a16:creationId xmlns:a16="http://schemas.microsoft.com/office/drawing/2014/main" id="{5191BEFC-1098-4DF5-A1B3-BDDE086A9648}"/>
            </a:ext>
          </a:extLst>
        </xdr:cNvPr>
        <xdr:cNvSpPr/>
      </xdr:nvSpPr>
      <xdr:spPr>
        <a:xfrm>
          <a:off x="2019300" y="2171701"/>
          <a:ext cx="647700" cy="21526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36" name="Arrow: Curved Up 35">
          <a:extLst>
            <a:ext uri="{FF2B5EF4-FFF2-40B4-BE49-F238E27FC236}">
              <a16:creationId xmlns:a16="http://schemas.microsoft.com/office/drawing/2014/main" id="{E6F79FF6-B45D-4C7E-ADED-AB28D0B69F7B}"/>
            </a:ext>
          </a:extLst>
        </xdr:cNvPr>
        <xdr:cNvSpPr/>
      </xdr:nvSpPr>
      <xdr:spPr>
        <a:xfrm>
          <a:off x="4217670" y="2192656"/>
          <a:ext cx="647700" cy="20573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A5654B8-4322-460B-BC33-792E5CA99813}"/>
            </a:ext>
          </a:extLst>
        </xdr:cNvPr>
        <xdr:cNvSpPr txBox="1"/>
      </xdr:nvSpPr>
      <xdr:spPr>
        <a:xfrm>
          <a:off x="2236470" y="21145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EECA7ED-318F-4EE0-B2E1-5DC4EC3DAB93}"/>
            </a:ext>
          </a:extLst>
        </xdr:cNvPr>
        <xdr:cNvSpPr txBox="1"/>
      </xdr:nvSpPr>
      <xdr:spPr>
        <a:xfrm>
          <a:off x="4358640" y="16764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3880101-390C-4D00-ACB3-A29E5D313E8F}"/>
            </a:ext>
          </a:extLst>
        </xdr:cNvPr>
        <xdr:cNvSpPr txBox="1"/>
      </xdr:nvSpPr>
      <xdr:spPr>
        <a:xfrm>
          <a:off x="2231376" y="206682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12CF336-0429-4A15-BCE4-59C2E8B1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E2559D4-AEBA-4636-8139-CD4A56E140C1}"/>
            </a:ext>
          </a:extLst>
        </xdr:cNvPr>
        <xdr:cNvSpPr/>
      </xdr:nvSpPr>
      <xdr:spPr>
        <a:xfrm>
          <a:off x="285750" y="474344"/>
          <a:ext cx="668655" cy="56769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3F85193-4907-4D6B-8D30-17CC64235D5D}"/>
            </a:ext>
          </a:extLst>
        </xdr:cNvPr>
        <xdr:cNvSpPr/>
      </xdr:nvSpPr>
      <xdr:spPr>
        <a:xfrm>
          <a:off x="268605" y="1590676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459A1C9-9A8F-4B46-9704-305555C9083B}"/>
            </a:ext>
          </a:extLst>
        </xdr:cNvPr>
        <xdr:cNvSpPr/>
      </xdr:nvSpPr>
      <xdr:spPr>
        <a:xfrm>
          <a:off x="1777365" y="485774"/>
          <a:ext cx="680085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8341DA-8401-4965-A211-A6D0E3220188}"/>
            </a:ext>
          </a:extLst>
        </xdr:cNvPr>
        <xdr:cNvSpPr/>
      </xdr:nvSpPr>
      <xdr:spPr>
        <a:xfrm>
          <a:off x="1771650" y="1602106"/>
          <a:ext cx="645795" cy="56769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8C1A893-CB68-4334-9614-43FFAC44F347}"/>
            </a:ext>
          </a:extLst>
        </xdr:cNvPr>
        <xdr:cNvSpPr/>
      </xdr:nvSpPr>
      <xdr:spPr>
        <a:xfrm>
          <a:off x="2362200" y="474344"/>
          <a:ext cx="664845" cy="56769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1F2A2FA-CC8F-47D1-96BE-5A6C865EAF4A}"/>
            </a:ext>
          </a:extLst>
        </xdr:cNvPr>
        <xdr:cNvSpPr/>
      </xdr:nvSpPr>
      <xdr:spPr>
        <a:xfrm>
          <a:off x="2341245" y="1593533"/>
          <a:ext cx="66484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0BA85FC-A7E8-4E15-BDD7-01E5500EB5F4}"/>
            </a:ext>
          </a:extLst>
        </xdr:cNvPr>
        <xdr:cNvSpPr/>
      </xdr:nvSpPr>
      <xdr:spPr>
        <a:xfrm>
          <a:off x="3901440" y="467677"/>
          <a:ext cx="653415" cy="5810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6DE3549-8D6F-401F-8F25-313F436DFBFF}"/>
            </a:ext>
          </a:extLst>
        </xdr:cNvPr>
        <xdr:cNvSpPr/>
      </xdr:nvSpPr>
      <xdr:spPr>
        <a:xfrm>
          <a:off x="3869055" y="1588771"/>
          <a:ext cx="66484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FBBC6DE-4197-468D-9A44-608760E1AB3E}"/>
            </a:ext>
          </a:extLst>
        </xdr:cNvPr>
        <xdr:cNvSpPr/>
      </xdr:nvSpPr>
      <xdr:spPr>
        <a:xfrm>
          <a:off x="4554855" y="469582"/>
          <a:ext cx="664845" cy="57721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9D541DA-FF76-4DD6-862C-D27BA175F90C}"/>
            </a:ext>
          </a:extLst>
        </xdr:cNvPr>
        <xdr:cNvSpPr/>
      </xdr:nvSpPr>
      <xdr:spPr>
        <a:xfrm>
          <a:off x="4533900" y="1591628"/>
          <a:ext cx="66675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A0BB7A-0248-4993-8D52-3DFB88DDADA4}"/>
            </a:ext>
          </a:extLst>
        </xdr:cNvPr>
        <xdr:cNvSpPr/>
      </xdr:nvSpPr>
      <xdr:spPr>
        <a:xfrm>
          <a:off x="5692140" y="897255"/>
          <a:ext cx="876300" cy="762001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3" name="Straight Arrow Connector 12" descr="w3">
          <a:extLst>
            <a:ext uri="{FF2B5EF4-FFF2-40B4-BE49-F238E27FC236}">
              <a16:creationId xmlns:a16="http://schemas.microsoft.com/office/drawing/2014/main" id="{001ED677-BAAE-4506-8E72-9393850FFD5B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54379"/>
          <a:ext cx="813435" cy="1129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FF23CD1E-F245-41E5-804C-EED9EB2FCD06}"/>
            </a:ext>
          </a:extLst>
        </xdr:cNvPr>
        <xdr:cNvCxnSpPr>
          <a:stCxn id="2" idx="6"/>
          <a:endCxn id="4" idx="2"/>
        </xdr:cNvCxnSpPr>
      </xdr:nvCxnSpPr>
      <xdr:spPr>
        <a:xfrm>
          <a:off x="959933" y="759651"/>
          <a:ext cx="81761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15" name="Straight Arrow Connector 14" descr="w3">
          <a:extLst>
            <a:ext uri="{FF2B5EF4-FFF2-40B4-BE49-F238E27FC236}">
              <a16:creationId xmlns:a16="http://schemas.microsoft.com/office/drawing/2014/main" id="{0F645B98-E700-46BE-AF59-D8F105377661}"/>
            </a:ext>
          </a:extLst>
        </xdr:cNvPr>
        <xdr:cNvCxnSpPr>
          <a:stCxn id="3" idx="6"/>
          <a:endCxn id="5" idx="2"/>
        </xdr:cNvCxnSpPr>
      </xdr:nvCxnSpPr>
      <xdr:spPr>
        <a:xfrm>
          <a:off x="964313" y="1877379"/>
          <a:ext cx="816577" cy="6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16" name="Straight Arrow Connector 15" descr="w3">
          <a:extLst>
            <a:ext uri="{FF2B5EF4-FFF2-40B4-BE49-F238E27FC236}">
              <a16:creationId xmlns:a16="http://schemas.microsoft.com/office/drawing/2014/main" id="{6A3F6D81-FFDA-453D-82A7-09487312827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54379"/>
          <a:ext cx="81915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88DE8E-235B-448A-9135-7DD711F1D07C}"/>
            </a:ext>
          </a:extLst>
        </xdr:cNvPr>
        <xdr:cNvSpPr txBox="1"/>
      </xdr:nvSpPr>
      <xdr:spPr>
        <a:xfrm>
          <a:off x="1082261" y="147023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CEA1A12-F616-488B-AB76-FEF5635CD1BE}"/>
            </a:ext>
          </a:extLst>
        </xdr:cNvPr>
        <xdr:cNvSpPr txBox="1"/>
      </xdr:nvSpPr>
      <xdr:spPr>
        <a:xfrm>
          <a:off x="1398942" y="681991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EDB37E4-B781-4B03-A261-1BC6D23DC401}"/>
            </a:ext>
          </a:extLst>
        </xdr:cNvPr>
        <xdr:cNvSpPr txBox="1"/>
      </xdr:nvSpPr>
      <xdr:spPr>
        <a:xfrm>
          <a:off x="1093686" y="915864"/>
          <a:ext cx="190741" cy="17313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3337E66-4503-446C-AC75-A6B4D5883E9F}"/>
            </a:ext>
          </a:extLst>
        </xdr:cNvPr>
        <xdr:cNvSpPr txBox="1"/>
      </xdr:nvSpPr>
      <xdr:spPr>
        <a:xfrm>
          <a:off x="1400850" y="1816467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37F6DEEF-BFDA-4A05-85F6-5426F433E5AA}"/>
            </a:ext>
          </a:extLst>
        </xdr:cNvPr>
        <xdr:cNvCxnSpPr>
          <a:stCxn id="6" idx="6"/>
          <a:endCxn id="9" idx="2"/>
        </xdr:cNvCxnSpPr>
      </xdr:nvCxnSpPr>
      <xdr:spPr>
        <a:xfrm>
          <a:off x="3030855" y="754379"/>
          <a:ext cx="83439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22" name="Straight Arrow Connector 21" descr="w3">
          <a:extLst>
            <a:ext uri="{FF2B5EF4-FFF2-40B4-BE49-F238E27FC236}">
              <a16:creationId xmlns:a16="http://schemas.microsoft.com/office/drawing/2014/main" id="{D7655D8C-86E1-4A28-BC2F-A2489848D1B5}"/>
            </a:ext>
          </a:extLst>
        </xdr:cNvPr>
        <xdr:cNvCxnSpPr/>
      </xdr:nvCxnSpPr>
      <xdr:spPr>
        <a:xfrm>
          <a:off x="3046813" y="736625"/>
          <a:ext cx="827186" cy="132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23" name="Straight Arrow Connector 22" descr="w3">
          <a:extLst>
            <a:ext uri="{FF2B5EF4-FFF2-40B4-BE49-F238E27FC236}">
              <a16:creationId xmlns:a16="http://schemas.microsoft.com/office/drawing/2014/main" id="{83E69478-0545-44B6-B661-73959A1D76FC}"/>
            </a:ext>
          </a:extLst>
        </xdr:cNvPr>
        <xdr:cNvCxnSpPr/>
      </xdr:nvCxnSpPr>
      <xdr:spPr>
        <a:xfrm>
          <a:off x="3046813" y="1842040"/>
          <a:ext cx="823291" cy="236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24" name="Straight Arrow Connector 23" descr="w3">
          <a:extLst>
            <a:ext uri="{FF2B5EF4-FFF2-40B4-BE49-F238E27FC236}">
              <a16:creationId xmlns:a16="http://schemas.microsoft.com/office/drawing/2014/main" id="{D1310140-E819-4179-9AE6-6C317DBC82F4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54380"/>
          <a:ext cx="89916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EBEE899-96FA-4CD2-86FE-A4C2AFB949F5}"/>
            </a:ext>
          </a:extLst>
        </xdr:cNvPr>
        <xdr:cNvSpPr txBox="1"/>
      </xdr:nvSpPr>
      <xdr:spPr>
        <a:xfrm>
          <a:off x="3175014" y="1465362"/>
          <a:ext cx="193822" cy="17478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04F4273-0BE2-4AE7-9F62-933B9A13D681}"/>
            </a:ext>
          </a:extLst>
        </xdr:cNvPr>
        <xdr:cNvSpPr txBox="1"/>
      </xdr:nvSpPr>
      <xdr:spPr>
        <a:xfrm>
          <a:off x="3484381" y="64579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48C4F33-23A2-4D4B-BFD2-DF35BEF89638}"/>
            </a:ext>
          </a:extLst>
        </xdr:cNvPr>
        <xdr:cNvSpPr txBox="1"/>
      </xdr:nvSpPr>
      <xdr:spPr>
        <a:xfrm>
          <a:off x="3173080" y="934328"/>
          <a:ext cx="19572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91DD82-BA03-4738-A2E7-B7D05CF1F57E}"/>
            </a:ext>
          </a:extLst>
        </xdr:cNvPr>
        <xdr:cNvSpPr txBox="1"/>
      </xdr:nvSpPr>
      <xdr:spPr>
        <a:xfrm>
          <a:off x="3482490" y="1782427"/>
          <a:ext cx="191917" cy="16907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29" name="Straight Arrow Connector 28" descr="w3">
          <a:extLst>
            <a:ext uri="{FF2B5EF4-FFF2-40B4-BE49-F238E27FC236}">
              <a16:creationId xmlns:a16="http://schemas.microsoft.com/office/drawing/2014/main" id="{5C8F807B-02FB-45D3-BA2D-0391F9A4649B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54380"/>
          <a:ext cx="476250" cy="523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30" name="Straight Arrow Connector 29" descr="w3">
          <a:extLst>
            <a:ext uri="{FF2B5EF4-FFF2-40B4-BE49-F238E27FC236}">
              <a16:creationId xmlns:a16="http://schemas.microsoft.com/office/drawing/2014/main" id="{38D44EAA-5642-4EE7-A671-A89EC0AE77DC}"/>
            </a:ext>
          </a:extLst>
        </xdr:cNvPr>
        <xdr:cNvCxnSpPr>
          <a:stCxn id="11" idx="6"/>
        </xdr:cNvCxnSpPr>
      </xdr:nvCxnSpPr>
      <xdr:spPr>
        <a:xfrm flipV="1">
          <a:off x="5196840" y="1285876"/>
          <a:ext cx="499110" cy="59150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8CC146D-4CBB-4D43-AC55-68FD26F05118}"/>
            </a:ext>
          </a:extLst>
        </xdr:cNvPr>
        <xdr:cNvSpPr txBox="1"/>
      </xdr:nvSpPr>
      <xdr:spPr>
        <a:xfrm>
          <a:off x="5358901" y="9067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4EB6AEE-1828-4CCA-8105-54FE71423A84}"/>
            </a:ext>
          </a:extLst>
        </xdr:cNvPr>
        <xdr:cNvSpPr txBox="1"/>
      </xdr:nvSpPr>
      <xdr:spPr>
        <a:xfrm>
          <a:off x="5368426" y="1474471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33" name="Arrow: Curved Down 32">
          <a:extLst>
            <a:ext uri="{FF2B5EF4-FFF2-40B4-BE49-F238E27FC236}">
              <a16:creationId xmlns:a16="http://schemas.microsoft.com/office/drawing/2014/main" id="{0936C15B-46D9-4CC8-9EF6-FF7276712920}"/>
            </a:ext>
          </a:extLst>
        </xdr:cNvPr>
        <xdr:cNvSpPr/>
      </xdr:nvSpPr>
      <xdr:spPr>
        <a:xfrm>
          <a:off x="2082165" y="253365"/>
          <a:ext cx="622935" cy="20955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34" name="Arrow: Curved Down 33">
          <a:extLst>
            <a:ext uri="{FF2B5EF4-FFF2-40B4-BE49-F238E27FC236}">
              <a16:creationId xmlns:a16="http://schemas.microsoft.com/office/drawing/2014/main" id="{0F4F583C-55FB-4EC0-B1A7-EB9DFB7EE1E0}"/>
            </a:ext>
          </a:extLst>
        </xdr:cNvPr>
        <xdr:cNvSpPr/>
      </xdr:nvSpPr>
      <xdr:spPr>
        <a:xfrm>
          <a:off x="4215765" y="228600"/>
          <a:ext cx="630555" cy="20574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35" name="Arrow: Curved Up 34">
          <a:extLst>
            <a:ext uri="{FF2B5EF4-FFF2-40B4-BE49-F238E27FC236}">
              <a16:creationId xmlns:a16="http://schemas.microsoft.com/office/drawing/2014/main" id="{40037C62-6B3F-4CC0-B33C-DAE02CC778D7}"/>
            </a:ext>
          </a:extLst>
        </xdr:cNvPr>
        <xdr:cNvSpPr/>
      </xdr:nvSpPr>
      <xdr:spPr>
        <a:xfrm>
          <a:off x="2019300" y="2171701"/>
          <a:ext cx="647700" cy="21526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36" name="Arrow: Curved Up 35">
          <a:extLst>
            <a:ext uri="{FF2B5EF4-FFF2-40B4-BE49-F238E27FC236}">
              <a16:creationId xmlns:a16="http://schemas.microsoft.com/office/drawing/2014/main" id="{39FEE680-280E-4FF0-8C6A-BD776CA1D02A}"/>
            </a:ext>
          </a:extLst>
        </xdr:cNvPr>
        <xdr:cNvSpPr/>
      </xdr:nvSpPr>
      <xdr:spPr>
        <a:xfrm>
          <a:off x="4217670" y="2192656"/>
          <a:ext cx="647700" cy="20573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B932021-ACC0-4598-8C69-F4D7EFB4BBF6}"/>
            </a:ext>
          </a:extLst>
        </xdr:cNvPr>
        <xdr:cNvSpPr txBox="1"/>
      </xdr:nvSpPr>
      <xdr:spPr>
        <a:xfrm>
          <a:off x="2236470" y="21145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34956E5-0C9A-4DAC-82EF-DA852F4699C2}"/>
            </a:ext>
          </a:extLst>
        </xdr:cNvPr>
        <xdr:cNvSpPr txBox="1"/>
      </xdr:nvSpPr>
      <xdr:spPr>
        <a:xfrm>
          <a:off x="4358640" y="16764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E84DA3F-2546-4335-A0AA-A4E89DEF6C6C}"/>
            </a:ext>
          </a:extLst>
        </xdr:cNvPr>
        <xdr:cNvSpPr txBox="1"/>
      </xdr:nvSpPr>
      <xdr:spPr>
        <a:xfrm>
          <a:off x="2231376" y="206682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BEAC1C7-49C3-4F3C-BA1C-3A1A259E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104774</xdr:rowOff>
    </xdr:from>
    <xdr:to>
      <xdr:col>1</xdr:col>
      <xdr:colOff>344805</xdr:colOff>
      <xdr:row>5</xdr:row>
      <xdr:rowOff>125729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9C0186A-60BE-467F-B0B5-7C86CD14E38E}"/>
            </a:ext>
          </a:extLst>
        </xdr:cNvPr>
        <xdr:cNvSpPr/>
      </xdr:nvSpPr>
      <xdr:spPr>
        <a:xfrm>
          <a:off x="285750" y="474344"/>
          <a:ext cx="668655" cy="56769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0</xdr:col>
      <xdr:colOff>268605</xdr:colOff>
      <xdr:row>8</xdr:row>
      <xdr:rowOff>137161</xdr:rowOff>
    </xdr:from>
    <xdr:to>
      <xdr:col>1</xdr:col>
      <xdr:colOff>344805</xdr:colOff>
      <xdr:row>11</xdr:row>
      <xdr:rowOff>175261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DD2A75F-233D-4F4B-9B0A-7DFB09760985}"/>
            </a:ext>
          </a:extLst>
        </xdr:cNvPr>
        <xdr:cNvSpPr/>
      </xdr:nvSpPr>
      <xdr:spPr>
        <a:xfrm>
          <a:off x="268605" y="1590676"/>
          <a:ext cx="685800" cy="5810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2</xdr:col>
      <xdr:colOff>560070</xdr:colOff>
      <xdr:row>2</xdr:row>
      <xdr:rowOff>114299</xdr:rowOff>
    </xdr:from>
    <xdr:to>
      <xdr:col>4</xdr:col>
      <xdr:colOff>15240</xdr:colOff>
      <xdr:row>5</xdr:row>
      <xdr:rowOff>116204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3609E23-EB73-4F5D-A548-126CD3DE2845}"/>
            </a:ext>
          </a:extLst>
        </xdr:cNvPr>
        <xdr:cNvSpPr/>
      </xdr:nvSpPr>
      <xdr:spPr>
        <a:xfrm>
          <a:off x="1777365" y="485774"/>
          <a:ext cx="680085" cy="54483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h1</a:t>
          </a:r>
        </a:p>
      </xdr:txBody>
    </xdr:sp>
    <xdr:clientData/>
  </xdr:twoCellAnchor>
  <xdr:twoCellAnchor>
    <xdr:from>
      <xdr:col>2</xdr:col>
      <xdr:colOff>548640</xdr:colOff>
      <xdr:row>8</xdr:row>
      <xdr:rowOff>146686</xdr:rowOff>
    </xdr:from>
    <xdr:to>
      <xdr:col>3</xdr:col>
      <xdr:colOff>592455</xdr:colOff>
      <xdr:row>11</xdr:row>
      <xdr:rowOff>165736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FECB4C0-F212-4F7B-A27F-90A4BDAB6E62}"/>
            </a:ext>
          </a:extLst>
        </xdr:cNvPr>
        <xdr:cNvSpPr/>
      </xdr:nvSpPr>
      <xdr:spPr>
        <a:xfrm>
          <a:off x="1771650" y="1602106"/>
          <a:ext cx="645795" cy="56769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h2</a:t>
          </a:r>
        </a:p>
      </xdr:txBody>
    </xdr:sp>
    <xdr:clientData/>
  </xdr:twoCellAnchor>
  <xdr:twoCellAnchor>
    <xdr:from>
      <xdr:col>3</xdr:col>
      <xdr:colOff>533400</xdr:colOff>
      <xdr:row>2</xdr:row>
      <xdr:rowOff>104774</xdr:rowOff>
    </xdr:from>
    <xdr:to>
      <xdr:col>4</xdr:col>
      <xdr:colOff>592455</xdr:colOff>
      <xdr:row>5</xdr:row>
      <xdr:rowOff>125729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22BFBD0-76AB-4730-A316-58348B9C7EDC}"/>
            </a:ext>
          </a:extLst>
        </xdr:cNvPr>
        <xdr:cNvSpPr/>
      </xdr:nvSpPr>
      <xdr:spPr>
        <a:xfrm>
          <a:off x="2362200" y="474344"/>
          <a:ext cx="664845" cy="56769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3</xdr:col>
      <xdr:colOff>516255</xdr:colOff>
      <xdr:row>8</xdr:row>
      <xdr:rowOff>140018</xdr:rowOff>
    </xdr:from>
    <xdr:to>
      <xdr:col>4</xdr:col>
      <xdr:colOff>567690</xdr:colOff>
      <xdr:row>11</xdr:row>
      <xdr:rowOff>172403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267F122-46D2-4B5F-A154-7044D9194793}"/>
            </a:ext>
          </a:extLst>
        </xdr:cNvPr>
        <xdr:cNvSpPr/>
      </xdr:nvSpPr>
      <xdr:spPr>
        <a:xfrm>
          <a:off x="2341245" y="1593533"/>
          <a:ext cx="664845" cy="575310"/>
        </a:xfrm>
        <a:prstGeom prst="ellipse">
          <a:avLst/>
        </a:prstGeom>
        <a:solidFill>
          <a:srgbClr val="0070C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6</xdr:col>
      <xdr:colOff>240030</xdr:colOff>
      <xdr:row>2</xdr:row>
      <xdr:rowOff>100012</xdr:rowOff>
    </xdr:from>
    <xdr:to>
      <xdr:col>7</xdr:col>
      <xdr:colOff>291465</xdr:colOff>
      <xdr:row>5</xdr:row>
      <xdr:rowOff>130492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50AAB14-D83D-42AD-B349-195A24297728}"/>
            </a:ext>
          </a:extLst>
        </xdr:cNvPr>
        <xdr:cNvSpPr/>
      </xdr:nvSpPr>
      <xdr:spPr>
        <a:xfrm>
          <a:off x="3901440" y="467677"/>
          <a:ext cx="653415" cy="5810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o1</a:t>
          </a:r>
        </a:p>
      </xdr:txBody>
    </xdr:sp>
    <xdr:clientData/>
  </xdr:twoCellAnchor>
  <xdr:twoCellAnchor>
    <xdr:from>
      <xdr:col>6</xdr:col>
      <xdr:colOff>215265</xdr:colOff>
      <xdr:row>8</xdr:row>
      <xdr:rowOff>135256</xdr:rowOff>
    </xdr:from>
    <xdr:to>
      <xdr:col>7</xdr:col>
      <xdr:colOff>266700</xdr:colOff>
      <xdr:row>11</xdr:row>
      <xdr:rowOff>177166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3BFFD05-A5F3-4F04-A275-5E1F121276B5}"/>
            </a:ext>
          </a:extLst>
        </xdr:cNvPr>
        <xdr:cNvSpPr/>
      </xdr:nvSpPr>
      <xdr:spPr>
        <a:xfrm>
          <a:off x="3869055" y="1588771"/>
          <a:ext cx="664845" cy="58483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o2</a:t>
          </a:r>
        </a:p>
      </xdr:txBody>
    </xdr:sp>
    <xdr:clientData/>
  </xdr:twoCellAnchor>
  <xdr:twoCellAnchor>
    <xdr:from>
      <xdr:col>7</xdr:col>
      <xdr:colOff>283845</xdr:colOff>
      <xdr:row>2</xdr:row>
      <xdr:rowOff>101917</xdr:rowOff>
    </xdr:from>
    <xdr:to>
      <xdr:col>8</xdr:col>
      <xdr:colOff>342900</xdr:colOff>
      <xdr:row>5</xdr:row>
      <xdr:rowOff>128587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68342F3-109A-4ABE-A11F-9B252BF74D4B}"/>
            </a:ext>
          </a:extLst>
        </xdr:cNvPr>
        <xdr:cNvSpPr/>
      </xdr:nvSpPr>
      <xdr:spPr>
        <a:xfrm>
          <a:off x="4554855" y="469582"/>
          <a:ext cx="664845" cy="57721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266700</xdr:colOff>
      <xdr:row>8</xdr:row>
      <xdr:rowOff>138113</xdr:rowOff>
    </xdr:from>
    <xdr:to>
      <xdr:col>8</xdr:col>
      <xdr:colOff>320040</xdr:colOff>
      <xdr:row>11</xdr:row>
      <xdr:rowOff>174308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7A5EE1B-F627-407C-B136-4A1BD0DA639C}"/>
            </a:ext>
          </a:extLst>
        </xdr:cNvPr>
        <xdr:cNvSpPr/>
      </xdr:nvSpPr>
      <xdr:spPr>
        <a:xfrm>
          <a:off x="4533900" y="1591628"/>
          <a:ext cx="666750" cy="57912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9</xdr:col>
      <xdr:colOff>201930</xdr:colOff>
      <xdr:row>4</xdr:row>
      <xdr:rowOff>161925</xdr:rowOff>
    </xdr:from>
    <xdr:to>
      <xdr:col>10</xdr:col>
      <xdr:colOff>468630</xdr:colOff>
      <xdr:row>9</xdr:row>
      <xdr:rowOff>17146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AEF3649-EA79-4710-AC83-1488ABF360AA}"/>
            </a:ext>
          </a:extLst>
        </xdr:cNvPr>
        <xdr:cNvSpPr/>
      </xdr:nvSpPr>
      <xdr:spPr>
        <a:xfrm>
          <a:off x="5692140" y="897255"/>
          <a:ext cx="876300" cy="762001"/>
        </a:xfrm>
        <a:prstGeom prst="ellips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E_Total</a:t>
          </a:r>
        </a:p>
      </xdr:txBody>
    </xdr: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552450</xdr:colOff>
      <xdr:row>10</xdr:row>
      <xdr:rowOff>66676</xdr:rowOff>
    </xdr:to>
    <xdr:cxnSp macro="">
      <xdr:nvCxnSpPr>
        <xdr:cNvPr id="13" name="Straight Arrow Connector 12" descr="w3">
          <a:extLst>
            <a:ext uri="{FF2B5EF4-FFF2-40B4-BE49-F238E27FC236}">
              <a16:creationId xmlns:a16="http://schemas.microsoft.com/office/drawing/2014/main" id="{4DC1E6F6-661A-4516-B99B-D5C50770A6D1}"/>
            </a:ext>
          </a:extLst>
        </xdr:cNvPr>
        <xdr:cNvCxnSpPr>
          <a:stCxn id="2" idx="6"/>
          <a:endCxn id="5" idx="2"/>
        </xdr:cNvCxnSpPr>
      </xdr:nvCxnSpPr>
      <xdr:spPr>
        <a:xfrm>
          <a:off x="954405" y="754379"/>
          <a:ext cx="813435" cy="1129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348428</xdr:colOff>
      <xdr:row>4</xdr:row>
      <xdr:rowOff>28131</xdr:rowOff>
    </xdr:from>
    <xdr:to>
      <xdr:col>2</xdr:col>
      <xdr:colOff>560256</xdr:colOff>
      <xdr:row>4</xdr:row>
      <xdr:rowOff>28131</xdr:rowOff>
    </xdr:to>
    <xdr:cxnSp macro="">
      <xdr:nvCxnSpPr>
        <xdr:cNvPr id="14" name="Straight Arrow Connector 13" descr="w3">
          <a:extLst>
            <a:ext uri="{FF2B5EF4-FFF2-40B4-BE49-F238E27FC236}">
              <a16:creationId xmlns:a16="http://schemas.microsoft.com/office/drawing/2014/main" id="{C7A0956D-C302-4ABB-914D-F8CD5BE18D26}"/>
            </a:ext>
          </a:extLst>
        </xdr:cNvPr>
        <xdr:cNvCxnSpPr>
          <a:stCxn id="2" idx="6"/>
          <a:endCxn id="4" idx="2"/>
        </xdr:cNvCxnSpPr>
      </xdr:nvCxnSpPr>
      <xdr:spPr>
        <a:xfrm>
          <a:off x="959933" y="759651"/>
          <a:ext cx="817618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352808</xdr:colOff>
      <xdr:row>10</xdr:row>
      <xdr:rowOff>61914</xdr:rowOff>
    </xdr:from>
    <xdr:to>
      <xdr:col>2</xdr:col>
      <xdr:colOff>563595</xdr:colOff>
      <xdr:row>10</xdr:row>
      <xdr:rowOff>66676</xdr:rowOff>
    </xdr:to>
    <xdr:cxnSp macro="">
      <xdr:nvCxnSpPr>
        <xdr:cNvPr id="15" name="Straight Arrow Connector 14" descr="w3">
          <a:extLst>
            <a:ext uri="{FF2B5EF4-FFF2-40B4-BE49-F238E27FC236}">
              <a16:creationId xmlns:a16="http://schemas.microsoft.com/office/drawing/2014/main" id="{7C9A1F01-85D6-4D2C-9DB5-1F6AD09B5595}"/>
            </a:ext>
          </a:extLst>
        </xdr:cNvPr>
        <xdr:cNvCxnSpPr>
          <a:stCxn id="3" idx="6"/>
          <a:endCxn id="5" idx="2"/>
        </xdr:cNvCxnSpPr>
      </xdr:nvCxnSpPr>
      <xdr:spPr>
        <a:xfrm>
          <a:off x="964313" y="1877379"/>
          <a:ext cx="816577" cy="6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344805</xdr:colOff>
      <xdr:row>4</xdr:row>
      <xdr:rowOff>24764</xdr:rowOff>
    </xdr:from>
    <xdr:to>
      <xdr:col>2</xdr:col>
      <xdr:colOff>558165</xdr:colOff>
      <xdr:row>10</xdr:row>
      <xdr:rowOff>61914</xdr:rowOff>
    </xdr:to>
    <xdr:cxnSp macro="">
      <xdr:nvCxnSpPr>
        <xdr:cNvPr id="16" name="Straight Arrow Connector 15" descr="w3">
          <a:extLst>
            <a:ext uri="{FF2B5EF4-FFF2-40B4-BE49-F238E27FC236}">
              <a16:creationId xmlns:a16="http://schemas.microsoft.com/office/drawing/2014/main" id="{2D46A9D7-1AA0-4DA6-B4C3-34D1679CF26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954405" y="754379"/>
          <a:ext cx="81915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476471</xdr:colOff>
      <xdr:row>8</xdr:row>
      <xdr:rowOff>11002</xdr:rowOff>
    </xdr:from>
    <xdr:to>
      <xdr:col>2</xdr:col>
      <xdr:colOff>57612</xdr:colOff>
      <xdr:row>9</xdr:row>
      <xdr:rowOff>6968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B92EA6F-D2C2-4578-A69E-2B138428D69E}"/>
            </a:ext>
          </a:extLst>
        </xdr:cNvPr>
        <xdr:cNvSpPr txBox="1"/>
      </xdr:nvSpPr>
      <xdr:spPr>
        <a:xfrm>
          <a:off x="1082261" y="1470232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w2</a:t>
          </a:r>
        </a:p>
      </xdr:txBody>
    </xdr:sp>
    <xdr:clientData/>
  </xdr:twoCellAnchor>
  <xdr:twoCellAnchor>
    <xdr:from>
      <xdr:col>2</xdr:col>
      <xdr:colOff>181647</xdr:colOff>
      <xdr:row>3</xdr:row>
      <xdr:rowOff>133351</xdr:rowOff>
    </xdr:from>
    <xdr:to>
      <xdr:col>2</xdr:col>
      <xdr:colOff>372388</xdr:colOff>
      <xdr:row>4</xdr:row>
      <xdr:rowOff>123602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4684E70-46AD-4641-8CBF-7576D25CE268}"/>
            </a:ext>
          </a:extLst>
        </xdr:cNvPr>
        <xdr:cNvSpPr txBox="1"/>
      </xdr:nvSpPr>
      <xdr:spPr>
        <a:xfrm>
          <a:off x="1398942" y="681991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</xdr:col>
      <xdr:colOff>485991</xdr:colOff>
      <xdr:row>5</xdr:row>
      <xdr:rowOff>1464</xdr:rowOff>
    </xdr:from>
    <xdr:to>
      <xdr:col>2</xdr:col>
      <xdr:colOff>67132</xdr:colOff>
      <xdr:row>5</xdr:row>
      <xdr:rowOff>178405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070DC17-58C2-4A7C-85E3-FF94CC71D6F0}"/>
            </a:ext>
          </a:extLst>
        </xdr:cNvPr>
        <xdr:cNvSpPr txBox="1"/>
      </xdr:nvSpPr>
      <xdr:spPr>
        <a:xfrm>
          <a:off x="1093686" y="915864"/>
          <a:ext cx="190741" cy="17313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w3</a:t>
          </a:r>
        </a:p>
      </xdr:txBody>
    </xdr:sp>
    <xdr:clientData/>
  </xdr:twoCellAnchor>
  <xdr:twoCellAnchor>
    <xdr:from>
      <xdr:col>2</xdr:col>
      <xdr:colOff>183555</xdr:colOff>
      <xdr:row>9</xdr:row>
      <xdr:rowOff>180072</xdr:rowOff>
    </xdr:from>
    <xdr:to>
      <xdr:col>2</xdr:col>
      <xdr:colOff>374296</xdr:colOff>
      <xdr:row>10</xdr:row>
      <xdr:rowOff>170323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6891BBA-ADEE-4CC4-A217-7D817D857228}"/>
            </a:ext>
          </a:extLst>
        </xdr:cNvPr>
        <xdr:cNvSpPr txBox="1"/>
      </xdr:nvSpPr>
      <xdr:spPr>
        <a:xfrm>
          <a:off x="1400850" y="1816467"/>
          <a:ext cx="190741" cy="17694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w4</a:t>
          </a:r>
        </a:p>
      </xdr:txBody>
    </xdr:sp>
    <xdr:clientData/>
  </xdr:twoCellAnchor>
  <xdr:twoCellAnchor>
    <xdr:from>
      <xdr:col>4</xdr:col>
      <xdr:colOff>588645</xdr:colOff>
      <xdr:row>4</xdr:row>
      <xdr:rowOff>24764</xdr:rowOff>
    </xdr:from>
    <xdr:to>
      <xdr:col>6</xdr:col>
      <xdr:colOff>211455</xdr:colOff>
      <xdr:row>10</xdr:row>
      <xdr:rowOff>61914</xdr:rowOff>
    </xdr:to>
    <xdr:cxnSp macro="">
      <xdr:nvCxnSpPr>
        <xdr:cNvPr id="21" name="Straight Arrow Connector 20" descr="w3">
          <a:extLst>
            <a:ext uri="{FF2B5EF4-FFF2-40B4-BE49-F238E27FC236}">
              <a16:creationId xmlns:a16="http://schemas.microsoft.com/office/drawing/2014/main" id="{53A16598-DFB2-4BC5-A0F3-94BDF538A295}"/>
            </a:ext>
          </a:extLst>
        </xdr:cNvPr>
        <xdr:cNvCxnSpPr>
          <a:stCxn id="6" idx="6"/>
          <a:endCxn id="9" idx="2"/>
        </xdr:cNvCxnSpPr>
      </xdr:nvCxnSpPr>
      <xdr:spPr>
        <a:xfrm>
          <a:off x="3030855" y="754379"/>
          <a:ext cx="834390" cy="112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4</xdr:row>
      <xdr:rowOff>3200</xdr:rowOff>
    </xdr:from>
    <xdr:to>
      <xdr:col>6</xdr:col>
      <xdr:colOff>218304</xdr:colOff>
      <xdr:row>4</xdr:row>
      <xdr:rowOff>12671</xdr:rowOff>
    </xdr:to>
    <xdr:cxnSp macro="">
      <xdr:nvCxnSpPr>
        <xdr:cNvPr id="22" name="Straight Arrow Connector 21" descr="w3">
          <a:extLst>
            <a:ext uri="{FF2B5EF4-FFF2-40B4-BE49-F238E27FC236}">
              <a16:creationId xmlns:a16="http://schemas.microsoft.com/office/drawing/2014/main" id="{C9C2A490-9E15-4778-BB3E-34E9D7DD1A82}"/>
            </a:ext>
          </a:extLst>
        </xdr:cNvPr>
        <xdr:cNvCxnSpPr/>
      </xdr:nvCxnSpPr>
      <xdr:spPr>
        <a:xfrm>
          <a:off x="3046813" y="736625"/>
          <a:ext cx="827186" cy="132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608413</xdr:colOff>
      <xdr:row>10</xdr:row>
      <xdr:rowOff>18955</xdr:rowOff>
    </xdr:from>
    <xdr:to>
      <xdr:col>6</xdr:col>
      <xdr:colOff>208694</xdr:colOff>
      <xdr:row>10</xdr:row>
      <xdr:rowOff>44486</xdr:rowOff>
    </xdr:to>
    <xdr:cxnSp macro="">
      <xdr:nvCxnSpPr>
        <xdr:cNvPr id="23" name="Straight Arrow Connector 22" descr="w3">
          <a:extLst>
            <a:ext uri="{FF2B5EF4-FFF2-40B4-BE49-F238E27FC236}">
              <a16:creationId xmlns:a16="http://schemas.microsoft.com/office/drawing/2014/main" id="{31E20A21-64F1-463C-BD30-95BAE3BC149F}"/>
            </a:ext>
          </a:extLst>
        </xdr:cNvPr>
        <xdr:cNvCxnSpPr/>
      </xdr:nvCxnSpPr>
      <xdr:spPr>
        <a:xfrm>
          <a:off x="3046813" y="1842040"/>
          <a:ext cx="823291" cy="236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567690</xdr:colOff>
      <xdr:row>4</xdr:row>
      <xdr:rowOff>24765</xdr:rowOff>
    </xdr:from>
    <xdr:to>
      <xdr:col>6</xdr:col>
      <xdr:colOff>243840</xdr:colOff>
      <xdr:row>10</xdr:row>
      <xdr:rowOff>61913</xdr:rowOff>
    </xdr:to>
    <xdr:cxnSp macro="">
      <xdr:nvCxnSpPr>
        <xdr:cNvPr id="24" name="Straight Arrow Connector 23" descr="w3">
          <a:extLst>
            <a:ext uri="{FF2B5EF4-FFF2-40B4-BE49-F238E27FC236}">
              <a16:creationId xmlns:a16="http://schemas.microsoft.com/office/drawing/2014/main" id="{625379C8-8A23-42FD-BFA0-6C7E814DC443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006090" y="754380"/>
          <a:ext cx="899160" cy="11229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125109</xdr:colOff>
      <xdr:row>8</xdr:row>
      <xdr:rowOff>6132</xdr:rowOff>
    </xdr:from>
    <xdr:to>
      <xdr:col>5</xdr:col>
      <xdr:colOff>317026</xdr:colOff>
      <xdr:row>9</xdr:row>
      <xdr:rowOff>1848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178E7EA-25B9-46C5-9E9F-0617A59F8B47}"/>
            </a:ext>
          </a:extLst>
        </xdr:cNvPr>
        <xdr:cNvSpPr txBox="1"/>
      </xdr:nvSpPr>
      <xdr:spPr>
        <a:xfrm>
          <a:off x="3175014" y="1465362"/>
          <a:ext cx="193822" cy="17478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w6</a:t>
          </a:r>
        </a:p>
      </xdr:txBody>
    </xdr:sp>
    <xdr:clientData/>
  </xdr:twoCellAnchor>
  <xdr:twoCellAnchor>
    <xdr:from>
      <xdr:col>5</xdr:col>
      <xdr:colOff>440191</xdr:colOff>
      <xdr:row>3</xdr:row>
      <xdr:rowOff>97156</xdr:rowOff>
    </xdr:from>
    <xdr:to>
      <xdr:col>6</xdr:col>
      <xdr:colOff>22508</xdr:colOff>
      <xdr:row>4</xdr:row>
      <xdr:rowOff>94777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0783118-3372-46EC-A382-28F5B0CEFF56}"/>
            </a:ext>
          </a:extLst>
        </xdr:cNvPr>
        <xdr:cNvSpPr txBox="1"/>
      </xdr:nvSpPr>
      <xdr:spPr>
        <a:xfrm>
          <a:off x="3484381" y="645796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w5</a:t>
          </a:r>
        </a:p>
      </xdr:txBody>
    </xdr:sp>
    <xdr:clientData/>
  </xdr:twoCellAnchor>
  <xdr:twoCellAnchor>
    <xdr:from>
      <xdr:col>5</xdr:col>
      <xdr:colOff>123175</xdr:colOff>
      <xdr:row>5</xdr:row>
      <xdr:rowOff>16118</xdr:rowOff>
    </xdr:from>
    <xdr:to>
      <xdr:col>5</xdr:col>
      <xdr:colOff>316997</xdr:colOff>
      <xdr:row>6</xdr:row>
      <xdr:rowOff>11834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B9A6CA-5E53-43BE-AD49-AE505C5136A3}"/>
            </a:ext>
          </a:extLst>
        </xdr:cNvPr>
        <xdr:cNvSpPr txBox="1"/>
      </xdr:nvSpPr>
      <xdr:spPr>
        <a:xfrm>
          <a:off x="3173080" y="934328"/>
          <a:ext cx="195727" cy="17669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w7</a:t>
          </a:r>
        </a:p>
      </xdr:txBody>
    </xdr:sp>
    <xdr:clientData/>
  </xdr:twoCellAnchor>
  <xdr:twoCellAnchor>
    <xdr:from>
      <xdr:col>5</xdr:col>
      <xdr:colOff>438300</xdr:colOff>
      <xdr:row>9</xdr:row>
      <xdr:rowOff>146032</xdr:rowOff>
    </xdr:from>
    <xdr:to>
      <xdr:col>6</xdr:col>
      <xdr:colOff>20617</xdr:colOff>
      <xdr:row>10</xdr:row>
      <xdr:rowOff>136033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19FEA9-853F-4504-9826-D276C849306E}"/>
            </a:ext>
          </a:extLst>
        </xdr:cNvPr>
        <xdr:cNvSpPr txBox="1"/>
      </xdr:nvSpPr>
      <xdr:spPr>
        <a:xfrm>
          <a:off x="3482490" y="1782427"/>
          <a:ext cx="191917" cy="169071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w8</a:t>
          </a:r>
        </a:p>
      </xdr:txBody>
    </xdr:sp>
    <xdr:clientData/>
  </xdr:twoCellAnchor>
  <xdr:twoCellAnchor>
    <xdr:from>
      <xdr:col>8</xdr:col>
      <xdr:colOff>342900</xdr:colOff>
      <xdr:row>4</xdr:row>
      <xdr:rowOff>24765</xdr:rowOff>
    </xdr:from>
    <xdr:to>
      <xdr:col>9</xdr:col>
      <xdr:colOff>205740</xdr:colOff>
      <xdr:row>7</xdr:row>
      <xdr:rowOff>1906</xdr:rowOff>
    </xdr:to>
    <xdr:cxnSp macro="">
      <xdr:nvCxnSpPr>
        <xdr:cNvPr id="29" name="Straight Arrow Connector 28" descr="w3">
          <a:extLst>
            <a:ext uri="{FF2B5EF4-FFF2-40B4-BE49-F238E27FC236}">
              <a16:creationId xmlns:a16="http://schemas.microsoft.com/office/drawing/2014/main" id="{45B0F5B0-189D-40B7-8AAA-2DCE78338674}"/>
            </a:ext>
          </a:extLst>
        </xdr:cNvPr>
        <xdr:cNvCxnSpPr>
          <a:stCxn id="10" idx="6"/>
          <a:endCxn id="12" idx="2"/>
        </xdr:cNvCxnSpPr>
      </xdr:nvCxnSpPr>
      <xdr:spPr>
        <a:xfrm>
          <a:off x="5219700" y="754380"/>
          <a:ext cx="476250" cy="523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7621</xdr:rowOff>
    </xdr:from>
    <xdr:to>
      <xdr:col>9</xdr:col>
      <xdr:colOff>205740</xdr:colOff>
      <xdr:row>10</xdr:row>
      <xdr:rowOff>61913</xdr:rowOff>
    </xdr:to>
    <xdr:cxnSp macro="">
      <xdr:nvCxnSpPr>
        <xdr:cNvPr id="30" name="Straight Arrow Connector 29" descr="w3">
          <a:extLst>
            <a:ext uri="{FF2B5EF4-FFF2-40B4-BE49-F238E27FC236}">
              <a16:creationId xmlns:a16="http://schemas.microsoft.com/office/drawing/2014/main" id="{CB69B93A-51CE-4A35-9828-922BDB2B8113}"/>
            </a:ext>
          </a:extLst>
        </xdr:cNvPr>
        <xdr:cNvCxnSpPr>
          <a:stCxn id="11" idx="6"/>
        </xdr:cNvCxnSpPr>
      </xdr:nvCxnSpPr>
      <xdr:spPr>
        <a:xfrm flipV="1">
          <a:off x="5196840" y="1285876"/>
          <a:ext cx="499110" cy="59150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484006</xdr:colOff>
      <xdr:row>4</xdr:row>
      <xdr:rowOff>169546</xdr:rowOff>
    </xdr:from>
    <xdr:to>
      <xdr:col>9</xdr:col>
      <xdr:colOff>66323</xdr:colOff>
      <xdr:row>5</xdr:row>
      <xdr:rowOff>174787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76AA8E-453F-481C-B687-48700707FF9A}"/>
            </a:ext>
          </a:extLst>
        </xdr:cNvPr>
        <xdr:cNvSpPr txBox="1"/>
      </xdr:nvSpPr>
      <xdr:spPr>
        <a:xfrm>
          <a:off x="5358901" y="906781"/>
          <a:ext cx="191917" cy="17859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491626</xdr:colOff>
      <xdr:row>8</xdr:row>
      <xdr:rowOff>20956</xdr:rowOff>
    </xdr:from>
    <xdr:to>
      <xdr:col>9</xdr:col>
      <xdr:colOff>73943</xdr:colOff>
      <xdr:row>9</xdr:row>
      <xdr:rowOff>18577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EADDFB0-6DA1-4D52-9BCC-731240C27B5A}"/>
            </a:ext>
          </a:extLst>
        </xdr:cNvPr>
        <xdr:cNvSpPr txBox="1"/>
      </xdr:nvSpPr>
      <xdr:spPr>
        <a:xfrm>
          <a:off x="5368426" y="1474471"/>
          <a:ext cx="191917" cy="186216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lIns="9144" tIns="0" rIns="0" bIns="0" rtlCol="0" anchor="t">
          <a:noAutofit/>
        </a:bodyPr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3</xdr:col>
      <xdr:colOff>255270</xdr:colOff>
      <xdr:row>1</xdr:row>
      <xdr:rowOff>64770</xdr:rowOff>
    </xdr:from>
    <xdr:to>
      <xdr:col>4</xdr:col>
      <xdr:colOff>266700</xdr:colOff>
      <xdr:row>2</xdr:row>
      <xdr:rowOff>87630</xdr:rowOff>
    </xdr:to>
    <xdr:sp macro="" textlink="">
      <xdr:nvSpPr>
        <xdr:cNvPr id="33" name="Arrow: Curved Down 32">
          <a:extLst>
            <a:ext uri="{FF2B5EF4-FFF2-40B4-BE49-F238E27FC236}">
              <a16:creationId xmlns:a16="http://schemas.microsoft.com/office/drawing/2014/main" id="{75C1947B-DE7C-4AC6-AB57-03541738C7FD}"/>
            </a:ext>
          </a:extLst>
        </xdr:cNvPr>
        <xdr:cNvSpPr/>
      </xdr:nvSpPr>
      <xdr:spPr>
        <a:xfrm>
          <a:off x="2082165" y="253365"/>
          <a:ext cx="622935" cy="20955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560070</xdr:colOff>
      <xdr:row>1</xdr:row>
      <xdr:rowOff>38100</xdr:rowOff>
    </xdr:from>
    <xdr:to>
      <xdr:col>7</xdr:col>
      <xdr:colOff>577215</xdr:colOff>
      <xdr:row>2</xdr:row>
      <xdr:rowOff>64770</xdr:rowOff>
    </xdr:to>
    <xdr:sp macro="" textlink="">
      <xdr:nvSpPr>
        <xdr:cNvPr id="34" name="Arrow: Curved Down 33">
          <a:extLst>
            <a:ext uri="{FF2B5EF4-FFF2-40B4-BE49-F238E27FC236}">
              <a16:creationId xmlns:a16="http://schemas.microsoft.com/office/drawing/2014/main" id="{1164E881-FA69-4D0B-A021-09995E308DB3}"/>
            </a:ext>
          </a:extLst>
        </xdr:cNvPr>
        <xdr:cNvSpPr/>
      </xdr:nvSpPr>
      <xdr:spPr>
        <a:xfrm>
          <a:off x="4215765" y="228600"/>
          <a:ext cx="630555" cy="205740"/>
        </a:xfrm>
        <a:prstGeom prst="curved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11</xdr:row>
      <xdr:rowOff>167641</xdr:rowOff>
    </xdr:from>
    <xdr:to>
      <xdr:col>4</xdr:col>
      <xdr:colOff>228600</xdr:colOff>
      <xdr:row>13</xdr:row>
      <xdr:rowOff>26670</xdr:rowOff>
    </xdr:to>
    <xdr:sp macro="" textlink="">
      <xdr:nvSpPr>
        <xdr:cNvPr id="35" name="Arrow: Curved Up 34">
          <a:extLst>
            <a:ext uri="{FF2B5EF4-FFF2-40B4-BE49-F238E27FC236}">
              <a16:creationId xmlns:a16="http://schemas.microsoft.com/office/drawing/2014/main" id="{E47D5974-FD83-450F-86BD-FDC4ED784C0F}"/>
            </a:ext>
          </a:extLst>
        </xdr:cNvPr>
        <xdr:cNvSpPr/>
      </xdr:nvSpPr>
      <xdr:spPr>
        <a:xfrm>
          <a:off x="2019300" y="2171701"/>
          <a:ext cx="647700" cy="215264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561975</xdr:colOff>
      <xdr:row>12</xdr:row>
      <xdr:rowOff>9526</xdr:rowOff>
    </xdr:from>
    <xdr:to>
      <xdr:col>7</xdr:col>
      <xdr:colOff>600075</xdr:colOff>
      <xdr:row>13</xdr:row>
      <xdr:rowOff>36195</xdr:rowOff>
    </xdr:to>
    <xdr:sp macro="" textlink="">
      <xdr:nvSpPr>
        <xdr:cNvPr id="36" name="Arrow: Curved Up 35">
          <a:extLst>
            <a:ext uri="{FF2B5EF4-FFF2-40B4-BE49-F238E27FC236}">
              <a16:creationId xmlns:a16="http://schemas.microsoft.com/office/drawing/2014/main" id="{053226D2-B476-48AD-803D-3E7CC81E3038}"/>
            </a:ext>
          </a:extLst>
        </xdr:cNvPr>
        <xdr:cNvSpPr/>
      </xdr:nvSpPr>
      <xdr:spPr>
        <a:xfrm>
          <a:off x="4217670" y="2192656"/>
          <a:ext cx="647700" cy="205739"/>
        </a:xfrm>
        <a:prstGeom prst="curvedUpArrow">
          <a:avLst>
            <a:gd name="adj1" fmla="val 25000"/>
            <a:gd name="adj2" fmla="val 50000"/>
            <a:gd name="adj3" fmla="val 17958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409575</xdr:colOff>
      <xdr:row>1</xdr:row>
      <xdr:rowOff>17145</xdr:rowOff>
    </xdr:from>
    <xdr:ext cx="28575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280F3F8-19B9-4AB8-8B1C-8161908D19D8}"/>
            </a:ext>
          </a:extLst>
        </xdr:cNvPr>
        <xdr:cNvSpPr txBox="1"/>
      </xdr:nvSpPr>
      <xdr:spPr>
        <a:xfrm>
          <a:off x="2236470" y="21145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7</xdr:col>
      <xdr:colOff>95250</xdr:colOff>
      <xdr:row>0</xdr:row>
      <xdr:rowOff>171450</xdr:rowOff>
    </xdr:from>
    <xdr:ext cx="28575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AD9697-4B6F-4157-A336-0DE57A2E58EC}"/>
            </a:ext>
          </a:extLst>
        </xdr:cNvPr>
        <xdr:cNvSpPr txBox="1"/>
      </xdr:nvSpPr>
      <xdr:spPr>
        <a:xfrm>
          <a:off x="4358640" y="16764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oneCellAnchor>
    <xdr:from>
      <xdr:col>3</xdr:col>
      <xdr:colOff>406386</xdr:colOff>
      <xdr:row>1</xdr:row>
      <xdr:rowOff>19992</xdr:rowOff>
    </xdr:from>
    <xdr:ext cx="28575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0DB9A67-9E38-49EB-A698-6A0B2070A21A}"/>
            </a:ext>
          </a:extLst>
        </xdr:cNvPr>
        <xdr:cNvSpPr txBox="1"/>
      </xdr:nvSpPr>
      <xdr:spPr>
        <a:xfrm>
          <a:off x="2231376" y="206682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Symbol" panose="05050102010706020507" pitchFamily="18" charset="2"/>
            </a:rPr>
            <a:t>s</a:t>
          </a:r>
        </a:p>
      </xdr:txBody>
    </xdr:sp>
    <xdr:clientData/>
  </xdr:oneCellAnchor>
  <xdr:twoCellAnchor>
    <xdr:from>
      <xdr:col>2</xdr:col>
      <xdr:colOff>392207</xdr:colOff>
      <xdr:row>14</xdr:row>
      <xdr:rowOff>145675</xdr:rowOff>
    </xdr:from>
    <xdr:to>
      <xdr:col>11</xdr:col>
      <xdr:colOff>177390</xdr:colOff>
      <xdr:row>31</xdr:row>
      <xdr:rowOff>31711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F913F90-7F26-4354-AEE2-B222F56CF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22858</xdr:colOff>
      <xdr:row>0</xdr:row>
      <xdr:rowOff>171450</xdr:rowOff>
    </xdr:from>
    <xdr:to>
      <xdr:col>14</xdr:col>
      <xdr:colOff>30479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C5D2F-9A4C-4AE4-81AB-28E019BA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9B018-EF51-442F-82F1-92FEF92A461B}" name="Table1" displayName="Table1" ref="A33:AE83" totalsRowShown="0" headerRowDxfId="208" dataDxfId="207">
  <tableColumns count="31">
    <tableColumn id="1" xr3:uid="{4A5C26E0-7445-4E59-9194-DCD3F97DAC8F}" name="t1" dataDxfId="206"/>
    <tableColumn id="2" xr3:uid="{EFCFE8A5-C22F-474E-B02F-9D38B17A5808}" name="t2" dataDxfId="205"/>
    <tableColumn id="3" xr3:uid="{5790DD88-9D59-4B24-BE9B-EE04A9C6DE13}" name="i1" dataDxfId="204"/>
    <tableColumn id="4" xr3:uid="{F8B6B013-6336-41E6-B5C1-9A297BD7A85E}" name="i2" dataDxfId="203"/>
    <tableColumn id="5" xr3:uid="{3035FADE-645C-4115-85C7-67A618CEF366}" name="w1" dataDxfId="202"/>
    <tableColumn id="6" xr3:uid="{0A205217-176C-4AED-834F-4037FE06F6C4}" name="w2" dataDxfId="201"/>
    <tableColumn id="7" xr3:uid="{BC2BF876-F527-49D8-ADF2-F71E5CF011D6}" name="w3" dataDxfId="200"/>
    <tableColumn id="8" xr3:uid="{F7F3C3D6-01A3-4240-88E7-699035851C09}" name="w4" dataDxfId="199"/>
    <tableColumn id="9" xr3:uid="{873A53A6-13A8-4CB3-A9AE-E63D3B963B74}" name="h1" dataDxfId="198"/>
    <tableColumn id="10" xr3:uid="{C90E0096-C87B-4377-ABBC-29FCE6E5C8E2}" name="a_h1" dataDxfId="197"/>
    <tableColumn id="11" xr3:uid="{874693A0-3250-450C-9F43-B339C6711C14}" name="h2" dataDxfId="196"/>
    <tableColumn id="12" xr3:uid="{75FDFBC1-D212-4575-B183-1E0580FA1BD4}" name="a_h2" dataDxfId="195"/>
    <tableColumn id="13" xr3:uid="{CA3B65B0-B8FD-483E-8120-6DC322EEE9BD}" name="w5" dataDxfId="194"/>
    <tableColumn id="14" xr3:uid="{E4248953-254E-494F-B456-3B4929A8EFDC}" name="w6" dataDxfId="193"/>
    <tableColumn id="15" xr3:uid="{CCF28209-888B-4987-9623-79E61B518DB2}" name="w7" dataDxfId="192"/>
    <tableColumn id="16" xr3:uid="{23743355-526D-47B5-B22B-DFED994C8871}" name="w8" dataDxfId="191"/>
    <tableColumn id="17" xr3:uid="{B69A1F25-FE6D-462B-B65F-94D26E209351}" name="o1" dataDxfId="190"/>
    <tableColumn id="18" xr3:uid="{DA59E7C4-2DE1-4558-9965-B42D7F8BE72C}" name="a_o1" dataDxfId="189"/>
    <tableColumn id="19" xr3:uid="{23F8F0C9-8E2E-4E19-8189-323B1B99281E}" name="o2" dataDxfId="188"/>
    <tableColumn id="20" xr3:uid="{C068089F-68E2-4F30-9AD5-9EF85CB23673}" name="a_o2" dataDxfId="187"/>
    <tableColumn id="21" xr3:uid="{7DDD0BD8-C581-4784-B5FE-D96DEB4CDEFD}" name="E1" dataDxfId="186"/>
    <tableColumn id="22" xr3:uid="{0DD2FB09-30E5-4A3B-AD49-23B23B786A8A}" name="E2" dataDxfId="185"/>
    <tableColumn id="23" xr3:uid="{D5994FA6-926B-4BEA-953C-920A2F87DD16}" name="E_Total" dataDxfId="184"/>
    <tableColumn id="24" xr3:uid="{BF33C777-A23A-4FEF-8964-364C169FB601}" name="∂E/∂w1" dataDxfId="183">
      <calculatedColumnFormula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calculatedColumnFormula>
    </tableColumn>
    <tableColumn id="25" xr3:uid="{5D221A5E-F155-4F52-88CA-D4567D39AED0}" name="∂E/∂w2" dataDxfId="182">
      <calculatedColumnFormula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calculatedColumnFormula>
    </tableColumn>
    <tableColumn id="26" xr3:uid="{CB7D4146-E2C5-4712-A3D4-70DDE502E7AF}" name="∂E/∂w3" dataDxfId="181">
      <calculatedColumnFormula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calculatedColumnFormula>
    </tableColumn>
    <tableColumn id="27" xr3:uid="{762ADB7B-7ED8-4EE3-91E4-857BB4451B77}" name="∂E/∂w4" dataDxfId="180">
      <calculatedColumnFormula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calculatedColumnFormula>
    </tableColumn>
    <tableColumn id="28" xr3:uid="{5C617EDF-24B6-4DD0-8C30-637F06B53F58}" name="∂E/∂w5" dataDxfId="179">
      <calculatedColumnFormula>(Table1[[#This Row],[a_o1]] - Table1[[#This Row],[t1]]) * Table1[[#This Row],[a_o1]] * (1 - Table1[[#This Row],[a_o1]]) * Table1[[#This Row],[a_h1]]</calculatedColumnFormula>
    </tableColumn>
    <tableColumn id="29" xr3:uid="{1852868E-6B7B-4AF4-BB79-433BD5747A25}" name="∂E/∂w6" dataDxfId="178">
      <calculatedColumnFormula xml:space="preserve"> (Table1[[#This Row],[a_o1]] - Table1[[#This Row],[t1]]) * Table1[[#This Row],[a_o1]] * (1 - Table1[[#This Row],[a_o1]]) * Table1[[#This Row],[a_h2]]</calculatedColumnFormula>
    </tableColumn>
    <tableColumn id="30" xr3:uid="{66AE35F3-D0A9-470F-B161-8B6457B28B71}" name="∂E/∂w7" dataDxfId="177">
      <calculatedColumnFormula>(Table1[[#This Row],[a_o2]] - Table1[[#This Row],[t2]]) * Table1[[#This Row],[a_o2]] * (1 - Table1[[#This Row],[a_o2]]) * Table1[[#This Row],[a_h1]]</calculatedColumnFormula>
    </tableColumn>
    <tableColumn id="31" xr3:uid="{4BF43B7C-A915-4D53-BCD9-847F5B71D644}" name="∂E/∂w8" dataDxfId="176">
      <calculatedColumnFormula xml:space="preserve"> (Table1[[#This Row],[a_o2]] - Table1[[#This Row],[t2]]) * Table1[[#This Row],[a_o2]] * (1 - Table1[[#This Row],[a_o2]]) * Table1[[#This Row],[a_h2]]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3A19B8-BFE7-4A1B-BFB5-BD5A0CE05F1B}" name="Table16" displayName="Table16" ref="A33:AE83" totalsRowShown="0" headerRowDxfId="175" dataDxfId="174">
  <tableColumns count="31">
    <tableColumn id="1" xr3:uid="{4403486E-60AF-4C15-943B-7FA49444C962}" name="t1" dataDxfId="173"/>
    <tableColumn id="2" xr3:uid="{241FBA87-6A5C-4AA4-82EB-4F626B7E30D8}" name="t2" dataDxfId="172"/>
    <tableColumn id="3" xr3:uid="{F6C6C20B-B51F-426C-BEA7-E1658F5B794D}" name="i1" dataDxfId="171"/>
    <tableColumn id="4" xr3:uid="{3DA67C46-34BC-488A-A959-5F8F8AC7E756}" name="i2" dataDxfId="170"/>
    <tableColumn id="5" xr3:uid="{328E6C8E-0D02-47FC-BB9F-8EF4A96B5C4F}" name="w1" dataDxfId="169"/>
    <tableColumn id="6" xr3:uid="{1875251D-53B5-46CC-A2DA-9025624F4703}" name="w2" dataDxfId="168"/>
    <tableColumn id="7" xr3:uid="{E471CD61-EE53-4485-B098-C3F877919AAC}" name="w3" dataDxfId="167"/>
    <tableColumn id="8" xr3:uid="{58A1250F-69D9-4658-B100-DFC0F3830F13}" name="w4" dataDxfId="166"/>
    <tableColumn id="9" xr3:uid="{7712A402-0F99-49FD-B162-0C1E671BF9AD}" name="h1" dataDxfId="165">
      <calculatedColumnFormula>(E34*C34) + (F34*D34)</calculatedColumnFormula>
    </tableColumn>
    <tableColumn id="10" xr3:uid="{D39FEFE1-6C95-4D81-86C8-D7FC9F371E7D}" name="a_h1" dataDxfId="164">
      <calculatedColumnFormula>1/(1+EXP(-I34))</calculatedColumnFormula>
    </tableColumn>
    <tableColumn id="11" xr3:uid="{413FC0D5-477C-4287-93A9-BE3942C5FE85}" name="h2" dataDxfId="163">
      <calculatedColumnFormula>(G34*C34) + (H34*D34)</calculatedColumnFormula>
    </tableColumn>
    <tableColumn id="12" xr3:uid="{658CEA10-4FCB-4A51-978F-31A476E410A1}" name="a_h2" dataDxfId="162">
      <calculatedColumnFormula>1/(1+EXP(-K34))</calculatedColumnFormula>
    </tableColumn>
    <tableColumn id="13" xr3:uid="{F9EA5AB5-4CAE-40BE-B4CB-B8752CF7CAEF}" name="w5" dataDxfId="161"/>
    <tableColumn id="14" xr3:uid="{45CD9372-2975-4970-9904-1871834F5BDC}" name="w6" dataDxfId="160"/>
    <tableColumn id="15" xr3:uid="{1882E5C5-2ABD-4D25-A7AB-0C0AB0D59DFE}" name="w7" dataDxfId="159"/>
    <tableColumn id="16" xr3:uid="{1AC60BD6-4D5C-4EE1-8FA7-A9D9236F83EC}" name="w8" dataDxfId="158"/>
    <tableColumn id="17" xr3:uid="{FDD36727-BD95-4C68-9AAC-74DCAF0F7837}" name="o1" dataDxfId="157">
      <calculatedColumnFormula>(M34*J34) + (N34*L34)</calculatedColumnFormula>
    </tableColumn>
    <tableColumn id="18" xr3:uid="{027AA216-2E1D-437E-A4C9-421CF6816843}" name="a_o1" dataDxfId="156">
      <calculatedColumnFormula>1/(1+EXP(-Q34))</calculatedColumnFormula>
    </tableColumn>
    <tableColumn id="19" xr3:uid="{443A5252-09C5-4AB2-91D4-6E17B62FA5DD}" name="o2" dataDxfId="155">
      <calculatedColumnFormula>(O34*J34) + (P34*L34)</calculatedColumnFormula>
    </tableColumn>
    <tableColumn id="20" xr3:uid="{2505E388-905B-4E3F-83AE-3F8C9CF8474E}" name="a_o2" dataDxfId="154">
      <calculatedColumnFormula>1/(1+EXP(-S34))</calculatedColumnFormula>
    </tableColumn>
    <tableColumn id="21" xr3:uid="{1D071CD1-A78F-42B8-AE4C-73B64890385F}" name="E1" dataDxfId="153">
      <calculatedColumnFormula>0.5 * (A34 - R34)^2</calculatedColumnFormula>
    </tableColumn>
    <tableColumn id="22" xr3:uid="{084DDB27-0D50-45AA-8344-52372E44A2E2}" name="E2" dataDxfId="152">
      <calculatedColumnFormula>0.5 * (B34 - T34)^2</calculatedColumnFormula>
    </tableColumn>
    <tableColumn id="23" xr3:uid="{3F648A65-B7E4-4064-B190-E5914284E09C}" name="E_Total" dataDxfId="151">
      <calculatedColumnFormula>U34+V34</calculatedColumnFormula>
    </tableColumn>
    <tableColumn id="24" xr3:uid="{775DFFB7-7266-4317-A48F-704DAD897007}" name="∂E/∂w1" dataDxfId="150">
      <calculatedColumnFormula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calculatedColumnFormula>
    </tableColumn>
    <tableColumn id="25" xr3:uid="{ABAE8641-203D-4E10-9380-6CBC349B13BC}" name="∂E/∂w2" dataDxfId="149">
      <calculatedColumnFormula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calculatedColumnFormula>
    </tableColumn>
    <tableColumn id="26" xr3:uid="{ABD575F0-965D-46ED-B5D0-5CE70844A4A0}" name="∂E/∂w3" dataDxfId="148">
      <calculatedColumnFormula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calculatedColumnFormula>
    </tableColumn>
    <tableColumn id="27" xr3:uid="{1D38B825-6962-46FB-AC6D-6237A535B6A0}" name="∂E/∂w4" dataDxfId="147">
      <calculatedColumnFormula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calculatedColumnFormula>
    </tableColumn>
    <tableColumn id="28" xr3:uid="{34B2ACBA-2DED-4F9C-BA8B-2F029D35E7E5}" name="∂E/∂w5" dataDxfId="146">
      <calculatedColumnFormula>(Table16[[#This Row],[a_o1]] - Table16[[#This Row],[t1]]) * Table16[[#This Row],[a_o1]] * (1 - Table16[[#This Row],[a_o1]]) * Table16[[#This Row],[a_h1]]</calculatedColumnFormula>
    </tableColumn>
    <tableColumn id="29" xr3:uid="{D0544F1E-999E-4A0B-872F-7FE6A053D8B1}" name="∂E/∂w6" dataDxfId="145">
      <calculatedColumnFormula xml:space="preserve"> (Table16[[#This Row],[a_o1]] - Table16[[#This Row],[t1]]) * Table16[[#This Row],[a_o1]] * (1 - Table16[[#This Row],[a_o1]]) * Table16[[#This Row],[a_h2]]</calculatedColumnFormula>
    </tableColumn>
    <tableColumn id="30" xr3:uid="{633A339D-B798-4262-B1E5-A99B82E2557C}" name="∂E/∂w7" dataDxfId="144">
      <calculatedColumnFormula>(Table16[[#This Row],[a_o2]] - Table16[[#This Row],[t2]]) * Table16[[#This Row],[a_o2]] * (1 - Table16[[#This Row],[a_o2]]) * Table16[[#This Row],[a_h1]]</calculatedColumnFormula>
    </tableColumn>
    <tableColumn id="31" xr3:uid="{BA0EE924-48AD-470D-B910-F94C7EEE199B}" name="∂E/∂w8" dataDxfId="143">
      <calculatedColumnFormula xml:space="preserve"> (Table16[[#This Row],[a_o2]] - Table16[[#This Row],[t2]]) * Table16[[#This Row],[a_o2]] * (1 - Table16[[#This Row],[a_o2]]) * Table16[[#This Row],[a_h2]]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5FC086-E663-4E12-BF0A-63CE0BE9B8E9}" name="Table167" displayName="Table167" ref="A33:AE83" totalsRowShown="0" headerRowDxfId="142" dataDxfId="141">
  <tableColumns count="31">
    <tableColumn id="1" xr3:uid="{107059CB-8CF5-4F91-9EA8-2FA5526FD529}" name="t1" dataDxfId="140"/>
    <tableColumn id="2" xr3:uid="{BD3A769C-3152-4B9B-8B14-24CFA8679AF3}" name="t2" dataDxfId="139"/>
    <tableColumn id="3" xr3:uid="{69F5AD21-D64D-486C-9002-CD15807B24A7}" name="i1" dataDxfId="138"/>
    <tableColumn id="4" xr3:uid="{78D11AEF-D31E-4AA5-BC18-DB9B6A42C9D3}" name="i2" dataDxfId="137"/>
    <tableColumn id="5" xr3:uid="{D078D1CB-DA8F-42C5-849A-E4FBA0193837}" name="w1" dataDxfId="136"/>
    <tableColumn id="6" xr3:uid="{1506AA6A-23F9-4B7F-B66F-A074F5BB95D0}" name="w2" dataDxfId="135"/>
    <tableColumn id="7" xr3:uid="{D0183295-A46B-481C-B3B9-746E657E3098}" name="w3" dataDxfId="134"/>
    <tableColumn id="8" xr3:uid="{25D3A389-D919-4D11-BAAF-BA5B68590511}" name="w4" dataDxfId="133"/>
    <tableColumn id="9" xr3:uid="{81C0C8DD-AEAB-4D06-91B3-84B62427B4F3}" name="h1" dataDxfId="132">
      <calculatedColumnFormula>(E34*C34) + (F34*D34)</calculatedColumnFormula>
    </tableColumn>
    <tableColumn id="10" xr3:uid="{71A2196D-7D84-4DC5-B0D8-5E1392896494}" name="a_h1" dataDxfId="131">
      <calculatedColumnFormula>1/(1+EXP(-I34))</calculatedColumnFormula>
    </tableColumn>
    <tableColumn id="11" xr3:uid="{209180A2-D991-466F-802C-0B2BA8819426}" name="h2" dataDxfId="130">
      <calculatedColumnFormula>(G34*C34) + (H34*D34)</calculatedColumnFormula>
    </tableColumn>
    <tableColumn id="12" xr3:uid="{3AFF8213-39C2-4250-9D22-C54EEFC56106}" name="a_h2" dataDxfId="129">
      <calculatedColumnFormula>1/(1+EXP(-K34))</calculatedColumnFormula>
    </tableColumn>
    <tableColumn id="13" xr3:uid="{60A61494-9BAE-438D-A31A-FB96B4A7439D}" name="w5" dataDxfId="128"/>
    <tableColumn id="14" xr3:uid="{8FD0A37B-C707-4864-9B74-3D72F2727780}" name="w6" dataDxfId="127"/>
    <tableColumn id="15" xr3:uid="{BF5C8136-BC5F-41AD-B279-6652D5FF8F37}" name="w7" dataDxfId="126"/>
    <tableColumn id="16" xr3:uid="{E51F55E1-F6B3-419F-9817-2BE73F5AEAAB}" name="w8" dataDxfId="125"/>
    <tableColumn id="17" xr3:uid="{3285EEE0-0C1F-4DE8-AEBE-5384D136BB13}" name="o1" dataDxfId="124">
      <calculatedColumnFormula>(M34*J34) + (N34*L34)</calculatedColumnFormula>
    </tableColumn>
    <tableColumn id="18" xr3:uid="{15659268-ADFA-40C3-AE81-E130E210330C}" name="a_o1" dataDxfId="123">
      <calculatedColumnFormula>1/(1+EXP(-Q34))</calculatedColumnFormula>
    </tableColumn>
    <tableColumn id="19" xr3:uid="{344DA853-24AF-4738-8246-BA238BD64E7E}" name="o2" dataDxfId="122">
      <calculatedColumnFormula>(O34*J34) + (P34*L34)</calculatedColumnFormula>
    </tableColumn>
    <tableColumn id="20" xr3:uid="{07B36085-A2E9-448C-BFCB-41B7F5C54446}" name="a_o2" dataDxfId="121">
      <calculatedColumnFormula>1/(1+EXP(-S34))</calculatedColumnFormula>
    </tableColumn>
    <tableColumn id="21" xr3:uid="{C74906B1-A698-4F44-9FCC-6F8E56EA5FE6}" name="E1" dataDxfId="120">
      <calculatedColumnFormula>0.5 * (A34 - R34)^2</calculatedColumnFormula>
    </tableColumn>
    <tableColumn id="22" xr3:uid="{5538D845-8551-48CC-A75F-F24D715002B7}" name="E2" dataDxfId="119">
      <calculatedColumnFormula>0.5 * (B34 - T34)^2</calculatedColumnFormula>
    </tableColumn>
    <tableColumn id="23" xr3:uid="{45E97B59-D4D7-454B-989D-3E5A2EEF8DAF}" name="E_Total" dataDxfId="118">
      <calculatedColumnFormula>U34+V34</calculatedColumnFormula>
    </tableColumn>
    <tableColumn id="24" xr3:uid="{0612A627-70AE-42B8-8C37-F7C50B875564}" name="∂E/∂w1" dataDxfId="117">
      <calculatedColumnFormula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calculatedColumnFormula>
    </tableColumn>
    <tableColumn id="25" xr3:uid="{596ECE30-5EE8-4B20-B06B-3023C25C9EB0}" name="∂E/∂w2" dataDxfId="116">
      <calculatedColumnFormula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calculatedColumnFormula>
    </tableColumn>
    <tableColumn id="26" xr3:uid="{EDE95D0A-B8FC-4732-9FD0-8BD31D052F61}" name="∂E/∂w3" dataDxfId="115">
      <calculatedColumnFormula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calculatedColumnFormula>
    </tableColumn>
    <tableColumn id="27" xr3:uid="{65BD8735-ACF0-4BA3-9742-7AAE6F77A2EF}" name="∂E/∂w4" dataDxfId="114">
      <calculatedColumnFormula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calculatedColumnFormula>
    </tableColumn>
    <tableColumn id="28" xr3:uid="{5923424B-4464-4D54-89C0-7D1BA82D8713}" name="∂E/∂w5" dataDxfId="113">
      <calculatedColumnFormula>(Table167[[#This Row],[a_o1]] - Table167[[#This Row],[t1]]) * Table167[[#This Row],[a_o1]] * (1 - Table167[[#This Row],[a_o1]]) * Table167[[#This Row],[a_h1]]</calculatedColumnFormula>
    </tableColumn>
    <tableColumn id="29" xr3:uid="{90EEB28A-16A3-4BA2-9584-D72EC4DAD395}" name="∂E/∂w6" dataDxfId="112">
      <calculatedColumnFormula xml:space="preserve"> (Table167[[#This Row],[a_o1]] - Table167[[#This Row],[t1]]) * Table167[[#This Row],[a_o1]] * (1 - Table167[[#This Row],[a_o1]]) * Table167[[#This Row],[a_h2]]</calculatedColumnFormula>
    </tableColumn>
    <tableColumn id="30" xr3:uid="{84EB02FF-C862-4B6F-894F-035B9060C3EF}" name="∂E/∂w7" dataDxfId="111">
      <calculatedColumnFormula>(Table167[[#This Row],[a_o2]] - Table167[[#This Row],[t2]]) * Table167[[#This Row],[a_o2]] * (1 - Table167[[#This Row],[a_o2]]) * Table167[[#This Row],[a_h1]]</calculatedColumnFormula>
    </tableColumn>
    <tableColumn id="31" xr3:uid="{BF797036-6F43-46DC-877F-580E0827B5D4}" name="∂E/∂w8" dataDxfId="110">
      <calculatedColumnFormula xml:space="preserve"> (Table167[[#This Row],[a_o2]] - Table167[[#This Row],[t2]]) * Table167[[#This Row],[a_o2]] * (1 - Table167[[#This Row],[a_o2]]) * Table167[[#This Row],[a_h2]]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74A8BD-34E8-460A-8B01-25206422A730}" name="Table1678" displayName="Table1678" ref="A33:AE83" totalsRowShown="0" headerRowDxfId="109" dataDxfId="108">
  <tableColumns count="31">
    <tableColumn id="1" xr3:uid="{18CD3E00-030D-4119-91F9-9978A352B3F3}" name="t1" dataDxfId="107"/>
    <tableColumn id="2" xr3:uid="{3E625756-CE3A-4A45-8B7E-691495570A0F}" name="t2" dataDxfId="106"/>
    <tableColumn id="3" xr3:uid="{F9A54916-94FB-405D-8769-8D6CAEE902C2}" name="i1" dataDxfId="105"/>
    <tableColumn id="4" xr3:uid="{0F854800-76E5-49C9-A9DC-FC638EE0EE1C}" name="i2" dataDxfId="104"/>
    <tableColumn id="5" xr3:uid="{A58372E4-6EE5-4209-9546-EF08DAE51505}" name="w1" dataDxfId="103"/>
    <tableColumn id="6" xr3:uid="{A6F1F67E-5F57-406E-87C0-01ADE6E1EC29}" name="w2" dataDxfId="102"/>
    <tableColumn id="7" xr3:uid="{DF801ADA-31C5-4F42-8615-4ABA1B68484A}" name="w3" dataDxfId="101"/>
    <tableColumn id="8" xr3:uid="{EDFB4700-2911-437C-991F-5BF876DF4458}" name="w4" dataDxfId="100"/>
    <tableColumn id="9" xr3:uid="{69EDE225-0FAC-401B-80F8-47CA1FC74714}" name="h1" dataDxfId="99">
      <calculatedColumnFormula>(E34*C34) + (F34*D34)</calculatedColumnFormula>
    </tableColumn>
    <tableColumn id="10" xr3:uid="{CBEDD757-5826-40CC-B253-C388DF438ECE}" name="a_h1" dataDxfId="98">
      <calculatedColumnFormula>1/(1+EXP(-I34))</calculatedColumnFormula>
    </tableColumn>
    <tableColumn id="11" xr3:uid="{B9E592BE-4824-4163-9770-41659BA94236}" name="h2" dataDxfId="97">
      <calculatedColumnFormula>(G34*C34) + (H34*D34)</calculatedColumnFormula>
    </tableColumn>
    <tableColumn id="12" xr3:uid="{5995BE7F-363B-491E-B44D-5843ECAD20CD}" name="a_h2" dataDxfId="96">
      <calculatedColumnFormula>1/(1+EXP(-K34))</calculatedColumnFormula>
    </tableColumn>
    <tableColumn id="13" xr3:uid="{3F541F53-FD0B-4EFB-9709-64E559923936}" name="w5" dataDxfId="95"/>
    <tableColumn id="14" xr3:uid="{9D85EDB5-0293-413F-AE3C-0A35FFE9E72E}" name="w6" dataDxfId="94"/>
    <tableColumn id="15" xr3:uid="{36282DBA-A2DA-4DBE-BBE5-5B2FE87AFF0D}" name="w7" dataDxfId="93"/>
    <tableColumn id="16" xr3:uid="{A6EDCB9A-943E-460C-8CA6-BC86C65F9E5B}" name="w8" dataDxfId="92"/>
    <tableColumn id="17" xr3:uid="{3F8FE238-AB11-45C1-ACF2-89094B5C3863}" name="o1" dataDxfId="91">
      <calculatedColumnFormula>(M34*J34) + (N34*L34)</calculatedColumnFormula>
    </tableColumn>
    <tableColumn id="18" xr3:uid="{4B1CD24C-A98C-4BEC-AC79-5345E8D7121A}" name="a_o1" dataDxfId="90">
      <calculatedColumnFormula>1/(1+EXP(-Q34))</calculatedColumnFormula>
    </tableColumn>
    <tableColumn id="19" xr3:uid="{F642DEAA-DCCF-42A5-86E0-6E9DF6E384BA}" name="o2" dataDxfId="89">
      <calculatedColumnFormula>(O34*J34) + (P34*L34)</calculatedColumnFormula>
    </tableColumn>
    <tableColumn id="20" xr3:uid="{7B0F0310-B55E-4747-A493-848914659F21}" name="a_o2" dataDxfId="88">
      <calculatedColumnFormula>1/(1+EXP(-S34))</calculatedColumnFormula>
    </tableColumn>
    <tableColumn id="21" xr3:uid="{B799FADC-5BAB-472D-8979-A825A26C388E}" name="E1" dataDxfId="87">
      <calculatedColumnFormula>0.5 * (A34 - R34)^2</calculatedColumnFormula>
    </tableColumn>
    <tableColumn id="22" xr3:uid="{0D500704-677F-41F9-8E78-FE02BA0C7845}" name="E2" dataDxfId="86">
      <calculatedColumnFormula>0.5 * (B34 - T34)^2</calculatedColumnFormula>
    </tableColumn>
    <tableColumn id="23" xr3:uid="{906EF781-4FCC-4547-8FF8-E37F69BE9B3E}" name="E_Total" dataDxfId="85">
      <calculatedColumnFormula>U34+V34</calculatedColumnFormula>
    </tableColumn>
    <tableColumn id="24" xr3:uid="{59009EDE-E0B1-451C-BA29-0D8D5AF10434}" name="∂E/∂w1" dataDxfId="84">
      <calculatedColumnFormula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calculatedColumnFormula>
    </tableColumn>
    <tableColumn id="25" xr3:uid="{76DEE7B1-92BB-4473-955E-089EFDCD98E8}" name="∂E/∂w2" dataDxfId="83">
      <calculatedColumnFormula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calculatedColumnFormula>
    </tableColumn>
    <tableColumn id="26" xr3:uid="{4D37DB94-E7DC-433C-B6EB-6F9B9DAFC1D6}" name="∂E/∂w3" dataDxfId="82">
      <calculatedColumnFormula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calculatedColumnFormula>
    </tableColumn>
    <tableColumn id="27" xr3:uid="{C875814B-F299-4E31-839D-3BE6D3179AF3}" name="∂E/∂w4" dataDxfId="81">
      <calculatedColumnFormula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calculatedColumnFormula>
    </tableColumn>
    <tableColumn id="28" xr3:uid="{433B3105-8A61-4CD5-8427-5059C4C717F4}" name="∂E/∂w5" dataDxfId="80">
      <calculatedColumnFormula>(Table1678[[#This Row],[a_o1]] - Table1678[[#This Row],[t1]]) * Table1678[[#This Row],[a_o1]] * (1 - Table1678[[#This Row],[a_o1]]) * Table1678[[#This Row],[a_h1]]</calculatedColumnFormula>
    </tableColumn>
    <tableColumn id="29" xr3:uid="{E148220C-712F-46E7-B7E3-AD1340B4C64D}" name="∂E/∂w6" dataDxfId="79">
      <calculatedColumnFormula xml:space="preserve"> (Table1678[[#This Row],[a_o1]] - Table1678[[#This Row],[t1]]) * Table1678[[#This Row],[a_o1]] * (1 - Table1678[[#This Row],[a_o1]]) * Table1678[[#This Row],[a_h2]]</calculatedColumnFormula>
    </tableColumn>
    <tableColumn id="30" xr3:uid="{226B86A0-4C40-41FC-89CD-16313D39E138}" name="∂E/∂w7" dataDxfId="78">
      <calculatedColumnFormula>(Table1678[[#This Row],[a_o2]] - Table1678[[#This Row],[t2]]) * Table1678[[#This Row],[a_o2]] * (1 - Table1678[[#This Row],[a_o2]]) * Table1678[[#This Row],[a_h1]]</calculatedColumnFormula>
    </tableColumn>
    <tableColumn id="31" xr3:uid="{2A33091E-285A-4018-AEE2-9FCA2D6D43A3}" name="∂E/∂w8" dataDxfId="77">
      <calculatedColumnFormula xml:space="preserve"> (Table1678[[#This Row],[a_o2]] - Table1678[[#This Row],[t2]]) * Table1678[[#This Row],[a_o2]] * (1 - Table1678[[#This Row],[a_o2]]) * Table1678[[#This Row],[a_h2]]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36AAA9-D343-4BF6-9941-17FB5FB0848D}" name="Table16789" displayName="Table16789" ref="A33:AE83" totalsRowShown="0" headerRowDxfId="76" dataDxfId="75">
  <tableColumns count="31">
    <tableColumn id="1" xr3:uid="{AAECB950-8013-4E89-877B-FCD9C4872670}" name="t1" dataDxfId="74"/>
    <tableColumn id="2" xr3:uid="{73A50953-B56B-420B-AB42-182B20CA835F}" name="t2" dataDxfId="73"/>
    <tableColumn id="3" xr3:uid="{2768EA83-1B1F-478A-9B7D-E1E0E0232AD4}" name="i1" dataDxfId="72"/>
    <tableColumn id="4" xr3:uid="{41F3DCF1-0960-47C4-B5A4-BCC85883E057}" name="i2" dataDxfId="71"/>
    <tableColumn id="5" xr3:uid="{A15D1CA9-1DE3-4CB2-8128-342225435F6D}" name="w1" dataDxfId="70"/>
    <tableColumn id="6" xr3:uid="{6235E182-C261-497D-AA3A-325DD3E71098}" name="w2" dataDxfId="69"/>
    <tableColumn id="7" xr3:uid="{C31949E0-B5AF-474A-8C33-65D73A0BCF2B}" name="w3" dataDxfId="68"/>
    <tableColumn id="8" xr3:uid="{6E961795-F61F-4B29-BB3E-18FD2CA2DD8D}" name="w4" dataDxfId="67"/>
    <tableColumn id="9" xr3:uid="{272BF29C-FC7A-4896-8862-E4EF5E62C20D}" name="h1" dataDxfId="66">
      <calculatedColumnFormula>(E34*C34) + (F34*D34)</calculatedColumnFormula>
    </tableColumn>
    <tableColumn id="10" xr3:uid="{4645A66D-8BA5-4D22-A3D2-15C0099B8FDD}" name="a_h1" dataDxfId="65">
      <calculatedColumnFormula>1/(1+EXP(-I34))</calculatedColumnFormula>
    </tableColumn>
    <tableColumn id="11" xr3:uid="{B064AC27-C390-456A-BDA0-5EED62710E2E}" name="h2" dataDxfId="64">
      <calculatedColumnFormula>(G34*C34) + (H34*D34)</calculatedColumnFormula>
    </tableColumn>
    <tableColumn id="12" xr3:uid="{72A2EC2C-2EE4-4A8D-82B4-354E4FB34E25}" name="a_h2" dataDxfId="63">
      <calculatedColumnFormula>1/(1+EXP(-K34))</calculatedColumnFormula>
    </tableColumn>
    <tableColumn id="13" xr3:uid="{272FAB17-6F95-46EC-AEF7-E0A830D70DB6}" name="w5" dataDxfId="62"/>
    <tableColumn id="14" xr3:uid="{04559867-4847-4BBE-BE9B-3065021B8B7A}" name="w6" dataDxfId="61"/>
    <tableColumn id="15" xr3:uid="{3BB1A154-0DC4-4704-8022-8D595E0C03A5}" name="w7" dataDxfId="60"/>
    <tableColumn id="16" xr3:uid="{2906E4D9-F10E-4E48-B227-92DB49AC4CC1}" name="w8" dataDxfId="59"/>
    <tableColumn id="17" xr3:uid="{DEF671EE-6830-4A64-B6BC-F14A9990F632}" name="o1" dataDxfId="58">
      <calculatedColumnFormula>(M34*J34) + (N34*L34)</calculatedColumnFormula>
    </tableColumn>
    <tableColumn id="18" xr3:uid="{E74758F2-B3F5-4FCF-B934-9921E70CD73F}" name="a_o1" dataDxfId="57">
      <calculatedColumnFormula>1/(1+EXP(-Q34))</calculatedColumnFormula>
    </tableColumn>
    <tableColumn id="19" xr3:uid="{433FDB02-5B40-4E74-B28D-D18DFE84952B}" name="o2" dataDxfId="56">
      <calculatedColumnFormula>(O34*J34) + (P34*L34)</calculatedColumnFormula>
    </tableColumn>
    <tableColumn id="20" xr3:uid="{0DDD73D4-DB5E-408A-B737-309D4FC15EE6}" name="a_o2" dataDxfId="55">
      <calculatedColumnFormula>1/(1+EXP(-S34))</calculatedColumnFormula>
    </tableColumn>
    <tableColumn id="21" xr3:uid="{A6121E25-5FFB-475C-889A-718CA9EFC96E}" name="E1" dataDxfId="54">
      <calculatedColumnFormula>0.5 * (A34 - R34)^2</calculatedColumnFormula>
    </tableColumn>
    <tableColumn id="22" xr3:uid="{87697CEC-149F-46A4-BFFC-E797090F585B}" name="E2" dataDxfId="53">
      <calculatedColumnFormula>0.5 * (B34 - T34)^2</calculatedColumnFormula>
    </tableColumn>
    <tableColumn id="23" xr3:uid="{DCDA650B-CC05-440D-8B9F-69242B7B90C4}" name="E_Total" dataDxfId="52">
      <calculatedColumnFormula>U34+V34</calculatedColumnFormula>
    </tableColumn>
    <tableColumn id="24" xr3:uid="{3047EEF7-38AB-476B-8346-429CB25D4736}" name="∂E/∂w1" dataDxfId="51">
      <calculatedColumnFormula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calculatedColumnFormula>
    </tableColumn>
    <tableColumn id="25" xr3:uid="{FD3F337E-F3B2-4E33-B4D1-70EA32D045A3}" name="∂E/∂w2" dataDxfId="50">
      <calculatedColumnFormula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calculatedColumnFormula>
    </tableColumn>
    <tableColumn id="26" xr3:uid="{0DDDC177-2B24-42DE-95D1-F51D0E413C76}" name="∂E/∂w3" dataDxfId="49">
      <calculatedColumnFormula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calculatedColumnFormula>
    </tableColumn>
    <tableColumn id="27" xr3:uid="{6AF39671-E97E-475B-B8FE-3C9F63011894}" name="∂E/∂w4" dataDxfId="48">
      <calculatedColumnFormula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calculatedColumnFormula>
    </tableColumn>
    <tableColumn id="28" xr3:uid="{65AAD507-7B0A-41FE-9C27-00B17478DAD2}" name="∂E/∂w5" dataDxfId="47">
      <calculatedColumnFormula>(Table16789[[#This Row],[a_o1]] - Table16789[[#This Row],[t1]]) * Table16789[[#This Row],[a_o1]] * (1 - Table16789[[#This Row],[a_o1]]) * Table16789[[#This Row],[a_h1]]</calculatedColumnFormula>
    </tableColumn>
    <tableColumn id="29" xr3:uid="{89267374-1182-4B86-BB11-DEE763803301}" name="∂E/∂w6" dataDxfId="46">
      <calculatedColumnFormula xml:space="preserve"> (Table16789[[#This Row],[a_o1]] - Table16789[[#This Row],[t1]]) * Table16789[[#This Row],[a_o1]] * (1 - Table16789[[#This Row],[a_o1]]) * Table16789[[#This Row],[a_h2]]</calculatedColumnFormula>
    </tableColumn>
    <tableColumn id="30" xr3:uid="{926790CB-4E3F-40A4-A23E-DC9EAA44B0AD}" name="∂E/∂w7" dataDxfId="45">
      <calculatedColumnFormula>(Table16789[[#This Row],[a_o2]] - Table16789[[#This Row],[t2]]) * Table16789[[#This Row],[a_o2]] * (1 - Table16789[[#This Row],[a_o2]]) * Table16789[[#This Row],[a_h1]]</calculatedColumnFormula>
    </tableColumn>
    <tableColumn id="31" xr3:uid="{6FD9D20D-0F69-4A37-8BEB-76D70B35C7B7}" name="∂E/∂w8" dataDxfId="44">
      <calculatedColumnFormula xml:space="preserve"> (Table16789[[#This Row],[a_o2]] - Table16789[[#This Row],[t2]]) * Table16789[[#This Row],[a_o2]] * (1 - Table16789[[#This Row],[a_o2]]) * Table16789[[#This Row],[a_h2]]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0B290-65A4-4C5C-B379-34CEE0E85E6A}" name="Table1678910" displayName="Table1678910" ref="A33:AE83" totalsRowShown="0" headerRowDxfId="43" dataDxfId="42">
  <tableColumns count="31">
    <tableColumn id="1" xr3:uid="{8E9AA68A-DE25-4D1E-B0A6-EF72FFB737F0}" name="t1" dataDxfId="41"/>
    <tableColumn id="2" xr3:uid="{9DDAFA76-8238-4166-A4EF-6BF52652594F}" name="t2" dataDxfId="40"/>
    <tableColumn id="3" xr3:uid="{88DC7A19-4B3F-44C3-8B8B-8E7A5BC5D75A}" name="i1" dataDxfId="39"/>
    <tableColumn id="4" xr3:uid="{51C705B9-AD9E-4F62-B709-5E40343054A7}" name="i2" dataDxfId="38"/>
    <tableColumn id="5" xr3:uid="{27727047-B733-403D-9993-21030989FCCE}" name="w1" dataDxfId="37"/>
    <tableColumn id="6" xr3:uid="{0F39B491-3801-47C8-9F0A-AB15C1458E39}" name="w2" dataDxfId="36"/>
    <tableColumn id="7" xr3:uid="{13F4D774-E786-4763-A024-88EB412118A7}" name="w3" dataDxfId="35"/>
    <tableColumn id="8" xr3:uid="{918191A5-74BC-4DF1-A42D-AF99F54CBDA4}" name="w4" dataDxfId="34"/>
    <tableColumn id="9" xr3:uid="{96AC92A4-2221-4DD8-AAF5-B6D9D74A0170}" name="h1" dataDxfId="33">
      <calculatedColumnFormula>(E34*C34) + (F34*D34)</calculatedColumnFormula>
    </tableColumn>
    <tableColumn id="10" xr3:uid="{EA51E9B0-FB8D-4B71-ADAC-BD44F6649347}" name="a_h1" dataDxfId="32">
      <calculatedColumnFormula>1/(1+EXP(-I34))</calculatedColumnFormula>
    </tableColumn>
    <tableColumn id="11" xr3:uid="{C0FA9C37-1793-4C8C-A0E6-73CF1CC9BEF7}" name="h2" dataDxfId="31">
      <calculatedColumnFormula>(G34*C34) + (H34*D34)</calculatedColumnFormula>
    </tableColumn>
    <tableColumn id="12" xr3:uid="{39F19D1D-2C14-4CF4-A046-F5FF4DAF0BDF}" name="a_h2" dataDxfId="30">
      <calculatedColumnFormula>1/(1+EXP(-K34))</calculatedColumnFormula>
    </tableColumn>
    <tableColumn id="13" xr3:uid="{3F740049-876F-4E40-BAE0-F0D579DCF1B5}" name="w5" dataDxfId="29"/>
    <tableColumn id="14" xr3:uid="{84F52F32-ECA3-4369-8E4A-797BD01B72C0}" name="w6" dataDxfId="28"/>
    <tableColumn id="15" xr3:uid="{50CBE689-7F3F-4572-B8B5-33CC81376852}" name="w7" dataDxfId="27"/>
    <tableColumn id="16" xr3:uid="{7621D901-56E9-40DB-AECD-6336C57E02C3}" name="w8" dataDxfId="26"/>
    <tableColumn id="17" xr3:uid="{86EF578A-A579-4404-ADFB-EEFF06EAD377}" name="o1" dataDxfId="25">
      <calculatedColumnFormula>(M34*J34) + (N34*L34)</calculatedColumnFormula>
    </tableColumn>
    <tableColumn id="18" xr3:uid="{C7AC3716-DBD1-4083-9894-BA246EE07D91}" name="a_o1" dataDxfId="24">
      <calculatedColumnFormula>1/(1+EXP(-Q34))</calculatedColumnFormula>
    </tableColumn>
    <tableColumn id="19" xr3:uid="{86273B78-10EC-4C2E-AA41-B0152AD5D5D4}" name="o2" dataDxfId="23">
      <calculatedColumnFormula>(O34*J34) + (P34*L34)</calculatedColumnFormula>
    </tableColumn>
    <tableColumn id="20" xr3:uid="{B50DF4EE-C0A5-4AF2-8FE8-2EEBBC7BBDA0}" name="a_o2" dataDxfId="22">
      <calculatedColumnFormula>1/(1+EXP(-S34))</calculatedColumnFormula>
    </tableColumn>
    <tableColumn id="21" xr3:uid="{CD445286-22BD-4C83-A232-B59CF1D5773F}" name="E1" dataDxfId="21">
      <calculatedColumnFormula>0.5 * (A34 - R34)^2</calculatedColumnFormula>
    </tableColumn>
    <tableColumn id="22" xr3:uid="{F43C324C-5333-4367-9F19-CB17E69F8C3B}" name="E2" dataDxfId="20">
      <calculatedColumnFormula>0.5 * (B34 - T34)^2</calculatedColumnFormula>
    </tableColumn>
    <tableColumn id="23" xr3:uid="{5AD780A0-3C7C-49B2-8B04-4A7A030DCE69}" name="E_Total" dataDxfId="19">
      <calculatedColumnFormula>U34+V34</calculatedColumnFormula>
    </tableColumn>
    <tableColumn id="24" xr3:uid="{29ABE1DE-F9E1-49C4-BB28-B2A8BD785DEA}" name="∂E/∂w1" dataDxfId="18">
      <calculatedColumnFormula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calculatedColumnFormula>
    </tableColumn>
    <tableColumn id="25" xr3:uid="{979B1BAB-0B9F-40AB-9497-5C9D4C870B08}" name="∂E/∂w2" dataDxfId="17">
      <calculatedColumnFormula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calculatedColumnFormula>
    </tableColumn>
    <tableColumn id="26" xr3:uid="{902E27EC-5E8C-466F-A3DE-B9D39442BE46}" name="∂E/∂w3" dataDxfId="16">
      <calculatedColumnFormula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calculatedColumnFormula>
    </tableColumn>
    <tableColumn id="27" xr3:uid="{EFC6F3D2-9CFA-4262-8B22-B73DFEC1C187}" name="∂E/∂w4" dataDxfId="15">
      <calculatedColumnFormula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calculatedColumnFormula>
    </tableColumn>
    <tableColumn id="28" xr3:uid="{C25B632B-A47F-462F-B47B-7A989E9A4947}" name="∂E/∂w5" dataDxfId="14">
      <calculatedColumnFormula>(Table1678910[[#This Row],[a_o1]] - Table1678910[[#This Row],[t1]]) * Table1678910[[#This Row],[a_o1]] * (1 - Table1678910[[#This Row],[a_o1]]) * Table1678910[[#This Row],[a_h1]]</calculatedColumnFormula>
    </tableColumn>
    <tableColumn id="29" xr3:uid="{9070AC27-2F02-4DD6-ACEE-B20733D27FB9}" name="∂E/∂w6" dataDxfId="13">
      <calculatedColumnFormula xml:space="preserve"> (Table1678910[[#This Row],[a_o1]] - Table1678910[[#This Row],[t1]]) * Table1678910[[#This Row],[a_o1]] * (1 - Table1678910[[#This Row],[a_o1]]) * Table1678910[[#This Row],[a_h2]]</calculatedColumnFormula>
    </tableColumn>
    <tableColumn id="30" xr3:uid="{5E0FD720-0B7B-4A05-A553-40F7C9102234}" name="∂E/∂w7" dataDxfId="12">
      <calculatedColumnFormula>(Table1678910[[#This Row],[a_o2]] - Table1678910[[#This Row],[t2]]) * Table1678910[[#This Row],[a_o2]] * (1 - Table1678910[[#This Row],[a_o2]]) * Table1678910[[#This Row],[a_h1]]</calculatedColumnFormula>
    </tableColumn>
    <tableColumn id="31" xr3:uid="{8268FCC0-43D7-413D-90A5-1F1DB4C18198}" name="∂E/∂w8" dataDxfId="11">
      <calculatedColumnFormula xml:space="preserve"> (Table1678910[[#This Row],[a_o2]] - Table1678910[[#This Row],[t2]]) * Table1678910[[#This Row],[a_o2]] * (1 - Table1678910[[#This Row],[a_o2]]) * Table1678910[[#This Row],[a_h2]]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465AB8-4D7B-47EC-AA29-6227A66B5C36}" name="Table10" displayName="Table10" ref="S2:X52" totalsRowShown="0" headerRowDxfId="10" dataDxfId="8" headerRowBorderDxfId="9" tableBorderDxfId="7" totalsRowBorderDxfId="6">
  <tableColumns count="6">
    <tableColumn id="1" xr3:uid="{10C17978-44FD-4CD3-BD1A-83060D3A18DE}" name="L = 0.1" dataDxfId="5">
      <calculatedColumnFormula>'L = 0.1'!W34</calculatedColumnFormula>
    </tableColumn>
    <tableColumn id="2" xr3:uid="{B59CDAC4-E36C-4CFD-A7DE-4555B5BBD2A4}" name="L = 0.2" dataDxfId="4">
      <calculatedColumnFormula>'L = 0.2'!W34</calculatedColumnFormula>
    </tableColumn>
    <tableColumn id="3" xr3:uid="{FD3175AB-7F7A-4373-BC9F-786D8090A25C}" name="L = 0.5" dataDxfId="3">
      <calculatedColumnFormula>'L = 0.5'!W34</calculatedColumnFormula>
    </tableColumn>
    <tableColumn id="4" xr3:uid="{AEF264B9-FF40-4A5E-B975-693440188260}" name="L = 0.8" dataDxfId="2">
      <calculatedColumnFormula>'L = 0.8'!W34</calculatedColumnFormula>
    </tableColumn>
    <tableColumn id="5" xr3:uid="{FADE430B-9F0F-4B06-BD57-F598213D37B9}" name="L = 1.0" dataDxfId="1">
      <calculatedColumnFormula>'L = 1.0'!W34</calculatedColumnFormula>
    </tableColumn>
    <tableColumn id="6" xr3:uid="{C3FA91D8-6702-4388-B487-2693E04367C0}" name="L = 2.0" dataDxfId="0">
      <calculatedColumnFormula>'L = 2.0'!W34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9663-A644-442C-A289-620DC0E86CCA}">
  <dimension ref="A1:AE83"/>
  <sheetViews>
    <sheetView showGridLines="0" zoomScale="85" zoomScaleNormal="85" workbookViewId="0">
      <selection activeCell="B22" sqref="B22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7">
        <v>0.1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-3.8733356671781695E-4</v>
      </c>
      <c r="Y3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-7.746671334356339E-4</v>
      </c>
      <c r="Z3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7.6957286603611765E-4</v>
      </c>
      <c r="AA3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1.5391457320722353E-3</v>
      </c>
      <c r="AB34" s="4">
        <f>(Table1[[#This Row],[a_o1]] - Table1[[#This Row],[t1]]) * Table1[[#This Row],[a_o1]] * (1 - Table1[[#This Row],[a_o1]]) * Table1[[#This Row],[a_h1]]</f>
        <v>5.4080715914345899E-2</v>
      </c>
      <c r="AC34" s="4">
        <f xml:space="preserve"> (Table1[[#This Row],[a_o1]] - Table1[[#This Row],[t1]]) * Table1[[#This Row],[a_o1]] * (1 - Table1[[#This Row],[a_o1]]) * Table1[[#This Row],[a_h2]]</f>
        <v>5.3949896283493309E-2</v>
      </c>
      <c r="AD34" s="4">
        <f>(Table1[[#This Row],[a_o2]] - Table1[[#This Row],[t2]]) * Table1[[#This Row],[a_o2]] * (1 - Table1[[#This Row],[a_o2]]) * Table1[[#This Row],[a_h1]]</f>
        <v>-7.1405577163958775E-2</v>
      </c>
      <c r="AE34" s="4">
        <f xml:space="preserve"> (Table1[[#This Row],[a_o2]] - Table1[[#This Row],[t2]]) * Table1[[#This Row],[a_o2]] * (1 - Table1[[#This Row],[a_o2]]) * Table1[[#This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0.30003873335667175</v>
      </c>
      <c r="F35" s="4">
        <f t="shared" ref="F35:F66" si="1">F34 - ($B$19 *Y34)</f>
        <v>0.50007746671334352</v>
      </c>
      <c r="G35" s="4">
        <f t="shared" ref="G35:G66" si="2">G34 - ($B$19 *Z34)</f>
        <v>-0.20007695728660363</v>
      </c>
      <c r="H35" s="4">
        <f t="shared" ref="H35:H66" si="3">H34 - ($B$19 *AA34)</f>
        <v>0.69984608542679272</v>
      </c>
      <c r="I35" s="4">
        <f>(E35*C35) + (F35*D35)</f>
        <v>6.5009683339167942E-2</v>
      </c>
      <c r="J35" s="4">
        <f>1/(1+EXP(-I35))</f>
        <v>0.51624669934127676</v>
      </c>
      <c r="K35" s="4">
        <f>(G35*C35) + (H35*D35)</f>
        <v>5.99807606783491E-2</v>
      </c>
      <c r="L35" s="4">
        <f>1/(1+EXP(-K35))</f>
        <v>0.5149906961138625</v>
      </c>
      <c r="M35" s="4">
        <f t="shared" ref="M35:M66" si="4">M34 - ($B$19*AB34)</f>
        <v>9.4591928408565409E-2</v>
      </c>
      <c r="N35" s="4">
        <f t="shared" ref="N35:N66" si="5">N34 - ($B$19*AC34)</f>
        <v>-0.60539498962834926</v>
      </c>
      <c r="O35" s="4">
        <f t="shared" ref="O35:O66" si="6">O34 - ($B$19*AD34)</f>
        <v>0.30714055771639587</v>
      </c>
      <c r="P35" s="4">
        <f t="shared" ref="P35:P66" si="7">P34 - ($B$19*AE34)</f>
        <v>-0.89287671507869848</v>
      </c>
      <c r="Q35" s="4">
        <f>(M35*J35) + (N35*L35)</f>
        <v>-0.26294001630729991</v>
      </c>
      <c r="R35" s="4">
        <f>1/(1+EXP(-Q35))</f>
        <v>0.43464112490216822</v>
      </c>
      <c r="S35" s="4">
        <f>(O35*J35) + (P35*L35)</f>
        <v>-0.30126290188730953</v>
      </c>
      <c r="T35" s="4">
        <f>1/(1+EXP(-S35))</f>
        <v>0.4252487853879573</v>
      </c>
      <c r="U35" s="4">
        <f>0.5 * (A35 - R35)^2</f>
        <v>9.0160042479089417E-2</v>
      </c>
      <c r="V35" s="4">
        <f>0.5 * (B35 - T35)^2</f>
        <v>0.15947196720288875</v>
      </c>
      <c r="W35" s="5">
        <f>U35+V35</f>
        <v>0.24963200968197818</v>
      </c>
      <c r="X3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-4.0613253672958181E-4</v>
      </c>
      <c r="Y3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-8.1226507345916361E-4</v>
      </c>
      <c r="Z3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7.5014381031113437E-4</v>
      </c>
      <c r="AA3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1.5002876206222687E-3</v>
      </c>
      <c r="AB35" s="4">
        <f>(Table1[[#This Row],[a_o1]] - Table1[[#This Row],[t1]]) * Table1[[#This Row],[a_o1]] * (1 - Table1[[#This Row],[a_o1]]) * Table1[[#This Row],[a_h1]]</f>
        <v>5.3868436410170521E-2</v>
      </c>
      <c r="AC35" s="4">
        <f xml:space="preserve"> (Table1[[#This Row],[a_o1]] - Table1[[#This Row],[t1]]) * Table1[[#This Row],[a_o1]] * (1 - Table1[[#This Row],[a_o1]]) * Table1[[#This Row],[a_h2]]</f>
        <v>5.3737377112216142E-2</v>
      </c>
      <c r="AD35" s="4">
        <f>(Table1[[#This Row],[a_o2]] - Table1[[#This Row],[t2]]) * Table1[[#This Row],[a_o2]] * (1 - Table1[[#This Row],[a_o2]]) * Table1[[#This Row],[a_h1]]</f>
        <v>-7.1258625523736269E-2</v>
      </c>
      <c r="AE35" s="4">
        <f xml:space="preserve"> (Table1[[#This Row],[a_o2]] - Table1[[#This Row],[t2]]) * Table1[[#This Row],[a_o2]] * (1 - Table1[[#This Row],[a_o2]]) * Table1[[#This Row],[a_h2]]</f>
        <v>-7.1085256737547189E-2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0.30007934661034469</v>
      </c>
      <c r="F36" s="4">
        <f t="shared" si="1"/>
        <v>0.5001586932206894</v>
      </c>
      <c r="G36" s="4">
        <f t="shared" si="2"/>
        <v>-0.20015197166763474</v>
      </c>
      <c r="H36" s="4">
        <f t="shared" si="3"/>
        <v>0.69969605666473045</v>
      </c>
      <c r="I36" s="4">
        <f t="shared" ref="I36:I75" si="8">(E36*C36) + (F36*D36)</f>
        <v>6.5019836652586177E-2</v>
      </c>
      <c r="J36" s="4">
        <f t="shared" ref="J36:J83" si="9">1/(1+EXP(-I36))</f>
        <v>0.51624923498919273</v>
      </c>
      <c r="K36" s="4">
        <f t="shared" ref="K36:K75" si="10">(G36*C36) + (H36*D36)</f>
        <v>5.9962007083091309E-2</v>
      </c>
      <c r="L36" s="4">
        <f t="shared" ref="L36:L83" si="11">1/(1+EXP(-K36))</f>
        <v>0.51498601192805749</v>
      </c>
      <c r="M36" s="4">
        <f t="shared" si="4"/>
        <v>8.9205084767548362E-2</v>
      </c>
      <c r="N36" s="4">
        <f t="shared" si="5"/>
        <v>-0.61076872733957088</v>
      </c>
      <c r="O36" s="4">
        <f t="shared" si="6"/>
        <v>0.3142664202687695</v>
      </c>
      <c r="P36" s="4">
        <f t="shared" si="7"/>
        <v>-0.88576818940494373</v>
      </c>
      <c r="Q36" s="4">
        <f t="shared" ref="Q36:Q75" si="12">(M36*J36) + (N36*L36)</f>
        <v>-0.26848529433458784</v>
      </c>
      <c r="R36" s="4">
        <f t="shared" ref="R36:R83" si="13">1/(1+EXP(-Q36))</f>
        <v>0.4332789907902948</v>
      </c>
      <c r="S36" s="4">
        <f t="shared" ref="S36:S75" si="14">(O36*J36) + (P36*L36)</f>
        <v>-0.29391842830784382</v>
      </c>
      <c r="T36" s="4">
        <f t="shared" ref="T36:T83" si="15">1/(1+EXP(-S36))</f>
        <v>0.42704484272097193</v>
      </c>
      <c r="U36" s="4">
        <f t="shared" ref="U36:U75" si="16">0.5 * (A36 - R36)^2</f>
        <v>8.9582552022225231E-2</v>
      </c>
      <c r="V36" s="4">
        <f t="shared" ref="V36:V75" si="17">0.5 * (B36 - T36)^2</f>
        <v>0.15845925455352763</v>
      </c>
      <c r="W36" s="5">
        <f t="shared" ref="W36:W75" si="18">U36+V36</f>
        <v>0.24804180657575287</v>
      </c>
      <c r="X3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-4.2475427436431215E-4</v>
      </c>
      <c r="Y3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-8.4950854872862429E-4</v>
      </c>
      <c r="Z3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7.3081978012009587E-4</v>
      </c>
      <c r="AA3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1.4616395602401917E-3</v>
      </c>
      <c r="AB36" s="4">
        <f>(Table1[[#This Row],[a_o1]] - Table1[[#This Row],[t1]]) * Table1[[#This Row],[a_o1]] * (1 - Table1[[#This Row],[a_o1]]) * Table1[[#This Row],[a_h1]]</f>
        <v>5.3656591154720303E-2</v>
      </c>
      <c r="AC36" s="4">
        <f xml:space="preserve"> (Table1[[#This Row],[a_o1]] - Table1[[#This Row],[t1]]) * Table1[[#This Row],[a_o1]] * (1 - Table1[[#This Row],[a_o1]]) * Table1[[#This Row],[a_h2]]</f>
        <v>5.3525297510614536E-2</v>
      </c>
      <c r="AD36" s="4">
        <f>(Table1[[#This Row],[a_o2]] - Table1[[#This Row],[t2]]) * Table1[[#This Row],[a_o2]] * (1 - Table1[[#This Row],[a_o2]]) * Table1[[#This Row],[a_h1]]</f>
        <v>-7.1109452941947704E-2</v>
      </c>
      <c r="AE36" s="4">
        <f xml:space="preserve"> (Table1[[#This Row],[a_o2]] - Table1[[#This Row],[t2]]) * Table1[[#This Row],[a_o2]] * (1 - Table1[[#This Row],[a_o2]]) * Table1[[#This Row],[a_h2]]</f>
        <v>-7.0935453457332751E-2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0.30012182203778109</v>
      </c>
      <c r="F37" s="4">
        <f t="shared" si="1"/>
        <v>0.50024364407556221</v>
      </c>
      <c r="G37" s="4">
        <f t="shared" si="2"/>
        <v>-0.20022505364564674</v>
      </c>
      <c r="H37" s="4">
        <f t="shared" si="3"/>
        <v>0.69954989270870638</v>
      </c>
      <c r="I37" s="4">
        <f t="shared" si="8"/>
        <v>6.5030455509445279E-2</v>
      </c>
      <c r="J37" s="4">
        <f t="shared" si="9"/>
        <v>0.51625188689917201</v>
      </c>
      <c r="K37" s="4">
        <f t="shared" si="10"/>
        <v>5.9943736588588301E-2</v>
      </c>
      <c r="L37" s="4">
        <f t="shared" si="11"/>
        <v>0.51498144840638005</v>
      </c>
      <c r="M37" s="4">
        <f t="shared" si="4"/>
        <v>8.3839425652076333E-2</v>
      </c>
      <c r="N37" s="4">
        <f t="shared" si="5"/>
        <v>-0.61612125709063237</v>
      </c>
      <c r="O37" s="4">
        <f t="shared" si="6"/>
        <v>0.32137736556296426</v>
      </c>
      <c r="P37" s="4">
        <f t="shared" si="7"/>
        <v>-0.87867464405921047</v>
      </c>
      <c r="Q37" s="4">
        <f t="shared" si="12"/>
        <v>-0.27400875568106631</v>
      </c>
      <c r="R37" s="4">
        <f t="shared" si="13"/>
        <v>0.43192321729961614</v>
      </c>
      <c r="S37" s="4">
        <f t="shared" si="14"/>
        <v>-0.28658946949700737</v>
      </c>
      <c r="T37" s="4">
        <f t="shared" si="15"/>
        <v>0.42883902566272769</v>
      </c>
      <c r="U37" s="4">
        <f t="shared" si="16"/>
        <v>8.9009600648229548E-2</v>
      </c>
      <c r="V37" s="4">
        <f t="shared" si="17"/>
        <v>0.1574508195595784</v>
      </c>
      <c r="W37" s="5">
        <f t="shared" si="18"/>
        <v>0.24646042020780795</v>
      </c>
      <c r="X3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-4.4319818729045014E-4</v>
      </c>
      <c r="Y3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-8.8639637458090028E-4</v>
      </c>
      <c r="Z3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7.116021079208684E-4</v>
      </c>
      <c r="AA3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1.4232042158417368E-3</v>
      </c>
      <c r="AB37" s="4">
        <f>(Table1[[#This Row],[a_o1]] - Table1[[#This Row],[t1]]) * Table1[[#This Row],[a_o1]] * (1 - Table1[[#This Row],[a_o1]]) * Table1[[#This Row],[a_h1]]</f>
        <v>5.3445194950135333E-2</v>
      </c>
      <c r="AC37" s="4">
        <f xml:space="preserve"> (Table1[[#This Row],[a_o1]] - Table1[[#This Row],[t1]]) * Table1[[#This Row],[a_o1]] * (1 - Table1[[#This Row],[a_o1]]) * Table1[[#This Row],[a_h2]]</f>
        <v>5.3313672267812078E-2</v>
      </c>
      <c r="AD37" s="4">
        <f>(Table1[[#This Row],[a_o2]] - Table1[[#This Row],[t2]]) * Table1[[#This Row],[a_o2]] * (1 - Table1[[#This Row],[a_o2]]) * Table1[[#This Row],[a_h1]]</f>
        <v>-7.0958093605736489E-2</v>
      </c>
      <c r="AE37" s="4">
        <f xml:space="preserve"> (Table1[[#This Row],[a_o2]] - Table1[[#This Row],[t2]]) * Table1[[#This Row],[a_o2]] * (1 - Table1[[#This Row],[a_o2]]) * Table1[[#This Row],[a_h2]]</f>
        <v>-7.078347362704096E-2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0.30016614185651014</v>
      </c>
      <c r="F38" s="4">
        <f t="shared" si="1"/>
        <v>0.5003322837130203</v>
      </c>
      <c r="G38" s="4">
        <f t="shared" si="2"/>
        <v>-0.20029621385643884</v>
      </c>
      <c r="H38" s="4">
        <f t="shared" si="3"/>
        <v>0.69940757228712225</v>
      </c>
      <c r="I38" s="4">
        <f t="shared" si="8"/>
        <v>6.504153546412754E-2</v>
      </c>
      <c r="J38" s="4">
        <f t="shared" si="9"/>
        <v>0.51625465396086423</v>
      </c>
      <c r="K38" s="4">
        <f t="shared" si="10"/>
        <v>5.9925946535890277E-2</v>
      </c>
      <c r="L38" s="4">
        <f t="shared" si="11"/>
        <v>0.5149770048848884</v>
      </c>
      <c r="M38" s="4">
        <f t="shared" si="4"/>
        <v>7.8494906157062797E-2</v>
      </c>
      <c r="N38" s="4">
        <f t="shared" si="5"/>
        <v>-0.62145262431741355</v>
      </c>
      <c r="O38" s="4">
        <f t="shared" si="6"/>
        <v>0.32847317492353789</v>
      </c>
      <c r="P38" s="4">
        <f t="shared" si="7"/>
        <v>-0.8715962966965064</v>
      </c>
      <c r="Q38" s="4">
        <f t="shared" si="12"/>
        <v>-0.27951045053303042</v>
      </c>
      <c r="R38" s="4">
        <f t="shared" si="13"/>
        <v>0.43057379971870324</v>
      </c>
      <c r="S38" s="4">
        <f t="shared" si="14"/>
        <v>-0.27927624508594995</v>
      </c>
      <c r="T38" s="4">
        <f t="shared" si="15"/>
        <v>0.43063122314429625</v>
      </c>
      <c r="U38" s="4">
        <f t="shared" si="16"/>
        <v>8.8441160504913949E-2</v>
      </c>
      <c r="V38" s="4">
        <f t="shared" si="17"/>
        <v>0.15644671426052303</v>
      </c>
      <c r="W38" s="5">
        <f t="shared" si="18"/>
        <v>0.244887874765437</v>
      </c>
      <c r="X3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-4.6146373206167588E-4</v>
      </c>
      <c r="Y3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-9.2292746412335177E-4</v>
      </c>
      <c r="Z3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6.9249209497261946E-4</v>
      </c>
      <c r="AA3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1.3849841899452389E-3</v>
      </c>
      <c r="AB38" s="4">
        <f>(Table1[[#This Row],[a_o1]] - Table1[[#This Row],[t1]]) * Table1[[#This Row],[a_o1]] * (1 - Table1[[#This Row],[a_o1]]) * Table1[[#This Row],[a_h1]]</f>
        <v>5.3234262214542444E-2</v>
      </c>
      <c r="AC38" s="4">
        <f xml:space="preserve"> (Table1[[#This Row],[a_o1]] - Table1[[#This Row],[t1]]) * Table1[[#This Row],[a_o1]] * (1 - Table1[[#This Row],[a_o1]]) * Table1[[#This Row],[a_h2]]</f>
        <v>5.3102515787838422E-2</v>
      </c>
      <c r="AD38" s="4">
        <f>(Table1[[#This Row],[a_o2]] - Table1[[#This Row],[t2]]) * Table1[[#This Row],[a_o2]] * (1 - Table1[[#This Row],[a_o2]]) * Table1[[#This Row],[a_h1]]</f>
        <v>-7.0804582081995443E-2</v>
      </c>
      <c r="AE38" s="4">
        <f xml:space="preserve"> (Table1[[#This Row],[a_o2]] - Table1[[#This Row],[t2]]) * Table1[[#This Row],[a_o2]] * (1 - Table1[[#This Row],[a_o2]]) * Table1[[#This Row],[a_h2]]</f>
        <v>-7.0629351876944788E-2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0.3002122882297163</v>
      </c>
      <c r="F39" s="4">
        <f t="shared" si="1"/>
        <v>0.50042457645943261</v>
      </c>
      <c r="G39" s="4">
        <f t="shared" si="2"/>
        <v>-0.20036546306593611</v>
      </c>
      <c r="H39" s="4">
        <f t="shared" si="3"/>
        <v>0.69926907386812776</v>
      </c>
      <c r="I39" s="4">
        <f t="shared" si="8"/>
        <v>6.5053072057429079E-2</v>
      </c>
      <c r="J39" s="4">
        <f t="shared" si="9"/>
        <v>0.51625753506052252</v>
      </c>
      <c r="K39" s="4">
        <f t="shared" si="10"/>
        <v>5.9908634233515966E-2</v>
      </c>
      <c r="L39" s="4">
        <f t="shared" si="11"/>
        <v>0.51497268069150792</v>
      </c>
      <c r="M39" s="4">
        <f t="shared" si="4"/>
        <v>7.3171479935608547E-2</v>
      </c>
      <c r="N39" s="4">
        <f t="shared" si="5"/>
        <v>-0.62676287589619739</v>
      </c>
      <c r="O39" s="4">
        <f t="shared" si="6"/>
        <v>0.33555363313173742</v>
      </c>
      <c r="P39" s="4">
        <f t="shared" si="7"/>
        <v>-0.86453336150881188</v>
      </c>
      <c r="Q39" s="4">
        <f t="shared" si="12"/>
        <v>-0.28499043048989592</v>
      </c>
      <c r="R39" s="4">
        <f t="shared" si="13"/>
        <v>0.42923073255457228</v>
      </c>
      <c r="S39" s="4">
        <f t="shared" si="14"/>
        <v>-0.27197897120223968</v>
      </c>
      <c r="T39" s="4">
        <f t="shared" si="15"/>
        <v>0.43242132514612891</v>
      </c>
      <c r="U39" s="4">
        <f t="shared" si="16"/>
        <v>8.7877203559121653E-2</v>
      </c>
      <c r="V39" s="4">
        <f t="shared" si="17"/>
        <v>0.15544698932589948</v>
      </c>
      <c r="W39" s="5">
        <f t="shared" si="18"/>
        <v>0.24332419288502113</v>
      </c>
      <c r="X3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-4.7955041384184157E-4</v>
      </c>
      <c r="Y3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-9.5910082768368315E-4</v>
      </c>
      <c r="Z3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6.7349101090495578E-4</v>
      </c>
      <c r="AA3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1.3469820218099116E-3</v>
      </c>
      <c r="AB39" s="4">
        <f>(Table1[[#This Row],[a_o1]] - Table1[[#This Row],[t1]]) * Table1[[#This Row],[a_o1]] * (1 - Table1[[#This Row],[a_o1]]) * Table1[[#This Row],[a_h1]]</f>
        <v>5.3023806986264695E-2</v>
      </c>
      <c r="AC39" s="4">
        <f xml:space="preserve"> (Table1[[#This Row],[a_o1]] - Table1[[#This Row],[t1]]) * Table1[[#This Row],[a_o1]] * (1 - Table1[[#This Row],[a_o1]]) * Table1[[#This Row],[a_h2]]</f>
        <v>5.2891842093858617E-2</v>
      </c>
      <c r="AD39" s="4">
        <f>(Table1[[#This Row],[a_o2]] - Table1[[#This Row],[t2]]) * Table1[[#This Row],[a_o2]] * (1 - Table1[[#This Row],[a_o2]]) * Table1[[#This Row],[a_h1]]</f>
        <v>-7.0648953295586583E-2</v>
      </c>
      <c r="AE39" s="4">
        <f xml:space="preserve"> (Table1[[#This Row],[a_o2]] - Table1[[#This Row],[t2]]) * Table1[[#This Row],[a_o2]] * (1 - Table1[[#This Row],[a_o2]]) * Table1[[#This Row],[a_h2]]</f>
        <v>-7.0473123191145584E-2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0.30026024327110046</v>
      </c>
      <c r="F40" s="4">
        <f t="shared" si="1"/>
        <v>0.50052048654220094</v>
      </c>
      <c r="G40" s="4">
        <f t="shared" si="2"/>
        <v>-0.2004328121670266</v>
      </c>
      <c r="H40" s="4">
        <f t="shared" si="3"/>
        <v>0.69913437566594672</v>
      </c>
      <c r="I40" s="4">
        <f t="shared" si="8"/>
        <v>6.5065060817775119E-2</v>
      </c>
      <c r="J40" s="4">
        <f t="shared" si="9"/>
        <v>0.51626052908130682</v>
      </c>
      <c r="K40" s="4">
        <f t="shared" si="10"/>
        <v>5.9891796958243336E-2</v>
      </c>
      <c r="L40" s="4">
        <f t="shared" si="11"/>
        <v>0.51496847514622968</v>
      </c>
      <c r="M40" s="4">
        <f t="shared" si="4"/>
        <v>6.7869099236982075E-2</v>
      </c>
      <c r="N40" s="4">
        <f t="shared" si="5"/>
        <v>-0.63205206010558324</v>
      </c>
      <c r="O40" s="4">
        <f t="shared" si="6"/>
        <v>0.34261852846129609</v>
      </c>
      <c r="P40" s="4">
        <f t="shared" si="7"/>
        <v>-0.85748604918969729</v>
      </c>
      <c r="Q40" s="4">
        <f t="shared" si="12"/>
        <v>-0.29044874852524921</v>
      </c>
      <c r="R40" s="4">
        <f t="shared" si="13"/>
        <v>0.42789400955077911</v>
      </c>
      <c r="S40" s="4">
        <f t="shared" si="14"/>
        <v>-0.26469786043389576</v>
      </c>
      <c r="T40" s="4">
        <f t="shared" si="15"/>
        <v>0.43420922273115647</v>
      </c>
      <c r="U40" s="4">
        <f t="shared" si="16"/>
        <v>8.731770160921333E-2</v>
      </c>
      <c r="V40" s="4">
        <f t="shared" si="17"/>
        <v>0.15445169404855261</v>
      </c>
      <c r="W40" s="5">
        <f t="shared" si="18"/>
        <v>0.24176939565776595</v>
      </c>
      <c r="X4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-4.9745778610250869E-4</v>
      </c>
      <c r="Y4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-9.9491557220501739E-4</v>
      </c>
      <c r="Z4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6.5460009331248315E-4</v>
      </c>
      <c r="AA4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1.3092001866249663E-3</v>
      </c>
      <c r="AB40" s="4">
        <f>(Table1[[#This Row],[a_o1]] - Table1[[#This Row],[t1]]) * Table1[[#This Row],[a_o1]] * (1 - Table1[[#This Row],[a_o1]]) * Table1[[#This Row],[a_h1]]</f>
        <v>5.2813842928118193E-2</v>
      </c>
      <c r="AC40" s="4">
        <f xml:space="preserve"> (Table1[[#This Row],[a_o1]] - Table1[[#This Row],[t1]]) * Table1[[#This Row],[a_o1]] * (1 - Table1[[#This Row],[a_o1]]) * Table1[[#This Row],[a_h2]]</f>
        <v>5.2681664832490288E-2</v>
      </c>
      <c r="AD40" s="4">
        <f>(Table1[[#This Row],[a_o2]] - Table1[[#This Row],[t2]]) * Table1[[#This Row],[a_o2]] * (1 - Table1[[#This Row],[a_o2]]) * Table1[[#This Row],[a_h1]]</f>
        <v>-7.0491242507546487E-2</v>
      </c>
      <c r="AE40" s="4">
        <f xml:space="preserve"> (Table1[[#This Row],[a_o2]] - Table1[[#This Row],[t2]]) * Table1[[#This Row],[a_o2]] * (1 - Table1[[#This Row],[a_o2]]) * Table1[[#This Row],[a_h2]]</f>
        <v>-7.0314822885786069E-2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0.30030998904971073</v>
      </c>
      <c r="F41" s="4">
        <f t="shared" si="1"/>
        <v>0.50061997809942149</v>
      </c>
      <c r="G41" s="4">
        <f t="shared" si="2"/>
        <v>-0.20049827217635785</v>
      </c>
      <c r="H41" s="4">
        <f t="shared" si="3"/>
        <v>0.69900345564728417</v>
      </c>
      <c r="I41" s="4">
        <f t="shared" si="8"/>
        <v>6.5077497262427689E-2</v>
      </c>
      <c r="J41" s="4">
        <f t="shared" si="9"/>
        <v>0.51626363490358607</v>
      </c>
      <c r="K41" s="4">
        <f t="shared" si="10"/>
        <v>5.9875431955910524E-2</v>
      </c>
      <c r="L41" s="4">
        <f t="shared" si="11"/>
        <v>0.51496438756130991</v>
      </c>
      <c r="M41" s="4">
        <f t="shared" si="4"/>
        <v>6.2587714944170258E-2</v>
      </c>
      <c r="N41" s="4">
        <f t="shared" si="5"/>
        <v>-0.63732022658883225</v>
      </c>
      <c r="O41" s="4">
        <f t="shared" si="6"/>
        <v>0.34966765271205075</v>
      </c>
      <c r="P41" s="4">
        <f t="shared" si="7"/>
        <v>-0.85045456690111865</v>
      </c>
      <c r="Q41" s="4">
        <f t="shared" si="12"/>
        <v>-0.29588545894836643</v>
      </c>
      <c r="R41" s="4">
        <f t="shared" si="13"/>
        <v>0.42656362370536777</v>
      </c>
      <c r="S41" s="4">
        <f t="shared" si="14"/>
        <v>-0.2574331217956255</v>
      </c>
      <c r="T41" s="4">
        <f t="shared" si="15"/>
        <v>0.43599480807686219</v>
      </c>
      <c r="U41" s="4">
        <f t="shared" si="16"/>
        <v>8.6762626297273618E-2</v>
      </c>
      <c r="V41" s="4">
        <f t="shared" si="17"/>
        <v>0.15346087633889638</v>
      </c>
      <c r="W41" s="5">
        <f t="shared" si="18"/>
        <v>0.24022350263616998</v>
      </c>
      <c r="X4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-5.1518545029354435E-4</v>
      </c>
      <c r="Y4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-1.0303709005870887E-3</v>
      </c>
      <c r="Z4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6.3582054737515935E-4</v>
      </c>
      <c r="AA4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1.2716410947503187E-3</v>
      </c>
      <c r="AB41" s="4">
        <f>(Table1[[#This Row],[a_o1]] - Table1[[#This Row],[t1]]) * Table1[[#This Row],[a_o1]] * (1 - Table1[[#This Row],[a_o1]]) * Table1[[#This Row],[a_h1]]</f>
        <v>5.2604383331789843E-2</v>
      </c>
      <c r="AC41" s="4">
        <f xml:space="preserve"> (Table1[[#This Row],[a_o1]] - Table1[[#This Row],[t1]]) * Table1[[#This Row],[a_o1]] * (1 - Table1[[#This Row],[a_o1]]) * Table1[[#This Row],[a_h2]]</f>
        <v>5.2471997278201801E-2</v>
      </c>
      <c r="AD41" s="4">
        <f>(Table1[[#This Row],[a_o2]] - Table1[[#This Row],[t2]]) * Table1[[#This Row],[a_o2]] * (1 - Table1[[#This Row],[a_o2]]) * Table1[[#This Row],[a_h1]]</f>
        <v>-7.0331485293301785E-2</v>
      </c>
      <c r="AE41" s="4">
        <f xml:space="preserve"> (Table1[[#This Row],[a_o2]] - Table1[[#This Row],[t2]]) * Table1[[#This Row],[a_o2]] * (1 - Table1[[#This Row],[a_o2]]) * Table1[[#This Row],[a_h2]]</f>
        <v>-7.0154486587276868E-2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0.30036150759474006</v>
      </c>
      <c r="F42" s="4">
        <f t="shared" si="1"/>
        <v>0.50072301518948015</v>
      </c>
      <c r="G42" s="4">
        <f t="shared" si="2"/>
        <v>-0.20056185423109538</v>
      </c>
      <c r="H42" s="4">
        <f t="shared" si="3"/>
        <v>0.69887629153780917</v>
      </c>
      <c r="I42" s="4">
        <f t="shared" si="8"/>
        <v>6.5090376898685021E-2</v>
      </c>
      <c r="J42" s="4">
        <f t="shared" si="9"/>
        <v>0.51626685140523776</v>
      </c>
      <c r="K42" s="4">
        <f t="shared" si="10"/>
        <v>5.9859536442226156E-2</v>
      </c>
      <c r="L42" s="4">
        <f t="shared" si="11"/>
        <v>0.5149604172414729</v>
      </c>
      <c r="M42" s="4">
        <f t="shared" si="4"/>
        <v>5.7327276610991275E-2</v>
      </c>
      <c r="N42" s="4">
        <f t="shared" si="5"/>
        <v>-0.64256742631665242</v>
      </c>
      <c r="O42" s="4">
        <f t="shared" si="6"/>
        <v>0.35670080124138093</v>
      </c>
      <c r="P42" s="4">
        <f t="shared" si="7"/>
        <v>-0.84343911824239093</v>
      </c>
      <c r="Q42" s="4">
        <f t="shared" si="12"/>
        <v>-0.30130061736620911</v>
      </c>
      <c r="R42" s="4">
        <f t="shared" si="13"/>
        <v>0.42523956728866608</v>
      </c>
      <c r="S42" s="4">
        <f t="shared" si="14"/>
        <v>-0.25018496069726837</v>
      </c>
      <c r="T42" s="4">
        <f t="shared" si="15"/>
        <v>0.43777797450630951</v>
      </c>
      <c r="U42" s="4">
        <f t="shared" si="16"/>
        <v>8.6211949121039314E-2</v>
      </c>
      <c r="V42" s="4">
        <f t="shared" si="17"/>
        <v>0.15247458272017708</v>
      </c>
      <c r="W42" s="5">
        <f t="shared" si="18"/>
        <v>0.23868653184121641</v>
      </c>
      <c r="X4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-5.327330554872684E-4</v>
      </c>
      <c r="Y4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-1.0654661109745368E-3</v>
      </c>
      <c r="Z4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6.1715354550476219E-4</v>
      </c>
      <c r="AA4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1.2343070910095244E-3</v>
      </c>
      <c r="AB42" s="4">
        <f>(Table1[[#This Row],[a_o1]] - Table1[[#This Row],[t1]]) * Table1[[#This Row],[a_o1]] * (1 - Table1[[#This Row],[a_o1]]) * Table1[[#This Row],[a_h1]]</f>
        <v>5.239544112228977E-2</v>
      </c>
      <c r="AC42" s="4">
        <f xml:space="preserve"> (Table1[[#This Row],[a_o1]] - Table1[[#This Row],[t1]]) * Table1[[#This Row],[a_o1]] * (1 - Table1[[#This Row],[a_o1]]) * Table1[[#This Row],[a_h2]]</f>
        <v>5.2262852337785451E-2</v>
      </c>
      <c r="AD42" s="4">
        <f>(Table1[[#This Row],[a_o2]] - Table1[[#This Row],[t2]]) * Table1[[#This Row],[a_o2]] * (1 - Table1[[#This Row],[a_o2]]) * Table1[[#This Row],[a_h1]]</f>
        <v>-7.016971752091905E-2</v>
      </c>
      <c r="AE42" s="4">
        <f xml:space="preserve"> (Table1[[#This Row],[a_o2]] - Table1[[#This Row],[t2]]) * Table1[[#This Row],[a_o2]] * (1 - Table1[[#This Row],[a_o2]]) * Table1[[#This Row],[a_h2]]</f>
        <v>-6.9992150210560988E-2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0.30041478090028878</v>
      </c>
      <c r="F43" s="4">
        <f t="shared" si="1"/>
        <v>0.50082956180057758</v>
      </c>
      <c r="G43" s="4">
        <f t="shared" si="2"/>
        <v>-0.20062356958564587</v>
      </c>
      <c r="H43" s="4">
        <f t="shared" si="3"/>
        <v>0.69875286082870824</v>
      </c>
      <c r="I43" s="4">
        <f t="shared" si="8"/>
        <v>6.51036952250722E-2</v>
      </c>
      <c r="J43" s="4">
        <f t="shared" si="9"/>
        <v>0.51627017746194559</v>
      </c>
      <c r="K43" s="4">
        <f t="shared" si="10"/>
        <v>5.9844107603588534E-2</v>
      </c>
      <c r="L43" s="4">
        <f t="shared" si="11"/>
        <v>0.51495656348411545</v>
      </c>
      <c r="M43" s="4">
        <f t="shared" si="4"/>
        <v>5.20877324987623E-2</v>
      </c>
      <c r="N43" s="4">
        <f t="shared" si="5"/>
        <v>-0.64779371155043097</v>
      </c>
      <c r="O43" s="4">
        <f t="shared" si="6"/>
        <v>0.36371777299347285</v>
      </c>
      <c r="P43" s="4">
        <f t="shared" si="7"/>
        <v>-0.83643990322133488</v>
      </c>
      <c r="Q43" s="4">
        <f t="shared" si="12"/>
        <v>-0.30669428064590393</v>
      </c>
      <c r="R43" s="4">
        <f t="shared" si="13"/>
        <v>0.42392183186092164</v>
      </c>
      <c r="S43" s="4">
        <f t="shared" si="14"/>
        <v>-0.24295357891444083</v>
      </c>
      <c r="T43" s="4">
        <f t="shared" si="15"/>
        <v>0.43955861651811229</v>
      </c>
      <c r="U43" s="4">
        <f t="shared" si="16"/>
        <v>8.5665641445550542E-2</v>
      </c>
      <c r="V43" s="4">
        <f t="shared" si="17"/>
        <v>0.15149285832472731</v>
      </c>
      <c r="W43" s="5">
        <f t="shared" si="18"/>
        <v>0.23715849977027786</v>
      </c>
      <c r="X4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-5.5010029799668417E-4</v>
      </c>
      <c r="Y4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-1.1002005959933683E-3</v>
      </c>
      <c r="Z4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5.9860022701775238E-4</v>
      </c>
      <c r="AA4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1.1972004540355048E-3</v>
      </c>
      <c r="AB43" s="4">
        <f>(Table1[[#This Row],[a_o1]] - Table1[[#This Row],[t1]]) * Table1[[#This Row],[a_o1]] * (1 - Table1[[#This Row],[a_o1]]) * Table1[[#This Row],[a_h1]]</f>
        <v>5.2187028862472062E-2</v>
      </c>
      <c r="AC43" s="4">
        <f xml:space="preserve"> (Table1[[#This Row],[a_o1]] - Table1[[#This Row],[t1]]) * Table1[[#This Row],[a_o1]] * (1 - Table1[[#This Row],[a_o1]]) * Table1[[#This Row],[a_h2]]</f>
        <v>5.2054242554899183E-2</v>
      </c>
      <c r="AD43" s="4">
        <f>(Table1[[#This Row],[a_o2]] - Table1[[#This Row],[t2]]) * Table1[[#This Row],[a_o2]] * (1 - Table1[[#This Row],[a_o2]]) * Table1[[#This Row],[a_h1]]</f>
        <v>-7.0005975329412953E-2</v>
      </c>
      <c r="AE43" s="4">
        <f xml:space="preserve"> (Table1[[#This Row],[a_o2]] - Table1[[#This Row],[t2]]) * Table1[[#This Row],[a_o2]] * (1 - Table1[[#This Row],[a_o2]]) * Table1[[#This Row],[a_h2]]</f>
        <v>-6.9827849937440012E-2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0.30046979093008847</v>
      </c>
      <c r="F44" s="4">
        <f t="shared" si="1"/>
        <v>0.50093958186017695</v>
      </c>
      <c r="G44" s="4">
        <f t="shared" si="2"/>
        <v>-0.20068342960834765</v>
      </c>
      <c r="H44" s="4">
        <f t="shared" si="3"/>
        <v>0.69863314078330474</v>
      </c>
      <c r="I44" s="4">
        <f t="shared" si="8"/>
        <v>6.5117447732522121E-2</v>
      </c>
      <c r="J44" s="4">
        <f t="shared" si="9"/>
        <v>0.51627361194749399</v>
      </c>
      <c r="K44" s="4">
        <f t="shared" si="10"/>
        <v>5.9829142597913096E-2</v>
      </c>
      <c r="L44" s="4">
        <f t="shared" si="11"/>
        <v>0.51495282557951372</v>
      </c>
      <c r="M44" s="4">
        <f t="shared" si="4"/>
        <v>4.6869029612515094E-2</v>
      </c>
      <c r="N44" s="4">
        <f t="shared" si="5"/>
        <v>-0.65299913580592084</v>
      </c>
      <c r="O44" s="4">
        <f t="shared" si="6"/>
        <v>0.37071837052641415</v>
      </c>
      <c r="P44" s="4">
        <f t="shared" si="7"/>
        <v>-0.82945711822759083</v>
      </c>
      <c r="Q44" s="4">
        <f t="shared" si="12"/>
        <v>-0.31206650687771231</v>
      </c>
      <c r="R44" s="4">
        <f t="shared" si="13"/>
        <v>0.42261040828977176</v>
      </c>
      <c r="S44" s="4">
        <f t="shared" si="14"/>
        <v>-0.23573917456137744</v>
      </c>
      <c r="T44" s="4">
        <f t="shared" si="15"/>
        <v>0.44133662981533051</v>
      </c>
      <c r="U44" s="4">
        <f t="shared" si="16"/>
        <v>8.5123674514526071E-2</v>
      </c>
      <c r="V44" s="4">
        <f t="shared" si="17"/>
        <v>0.15051574689119984</v>
      </c>
      <c r="W44" s="5">
        <f t="shared" si="18"/>
        <v>0.23563942140572591</v>
      </c>
      <c r="X4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-5.6728692096835352E-4</v>
      </c>
      <c r="Y4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-1.134573841936707E-3</v>
      </c>
      <c r="Z4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5.80161697834745E-4</v>
      </c>
      <c r="AA4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1.16032339566949E-3</v>
      </c>
      <c r="AB44" s="4">
        <f>(Table1[[#This Row],[a_o1]] - Table1[[#This Row],[t1]]) * Table1[[#This Row],[a_o1]] * (1 - Table1[[#This Row],[a_o1]]) * Table1[[#This Row],[a_h1]]</f>
        <v>5.1979158757618021E-2</v>
      </c>
      <c r="AC44" s="4">
        <f xml:space="preserve"> (Table1[[#This Row],[a_o1]] - Table1[[#This Row],[t1]]) * Table1[[#This Row],[a_o1]] * (1 - Table1[[#This Row],[a_o1]]) * Table1[[#This Row],[a_h2]]</f>
        <v>5.184618011467098E-2</v>
      </c>
      <c r="AD44" s="4">
        <f>(Table1[[#This Row],[a_o2]] - Table1[[#This Row],[t2]]) * Table1[[#This Row],[a_o2]] * (1 - Table1[[#This Row],[a_o2]]) * Table1[[#This Row],[a_h1]]</f>
        <v>-6.9840295107136061E-2</v>
      </c>
      <c r="AE44" s="4">
        <f xml:space="preserve"> (Table1[[#This Row],[a_o2]] - Table1[[#This Row],[t2]]) * Table1[[#This Row],[a_o2]] * (1 - Table1[[#This Row],[a_o2]]) * Table1[[#This Row],[a_h2]]</f>
        <v>-6.9661622194985354E-2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0.3005265196221853</v>
      </c>
      <c r="F45" s="4">
        <f t="shared" si="1"/>
        <v>0.50105303924437061</v>
      </c>
      <c r="G45" s="4">
        <f t="shared" si="2"/>
        <v>-0.20074144577813113</v>
      </c>
      <c r="H45" s="4">
        <f t="shared" si="3"/>
        <v>0.69851710844373782</v>
      </c>
      <c r="I45" s="4">
        <f t="shared" si="8"/>
        <v>6.5131629905546329E-2</v>
      </c>
      <c r="J45" s="4">
        <f t="shared" si="9"/>
        <v>0.51627715373406136</v>
      </c>
      <c r="K45" s="4">
        <f t="shared" si="10"/>
        <v>5.9814638555467231E-2</v>
      </c>
      <c r="L45" s="4">
        <f t="shared" si="11"/>
        <v>0.51494920281103174</v>
      </c>
      <c r="M45" s="4">
        <f t="shared" si="4"/>
        <v>4.1671113736753293E-2</v>
      </c>
      <c r="N45" s="4">
        <f t="shared" si="5"/>
        <v>-0.65818375381738792</v>
      </c>
      <c r="O45" s="4">
        <f t="shared" si="6"/>
        <v>0.37770240003712774</v>
      </c>
      <c r="P45" s="4">
        <f t="shared" si="7"/>
        <v>-0.8224909560080923</v>
      </c>
      <c r="Q45" s="4">
        <f t="shared" si="12"/>
        <v>-0.31741735533849696</v>
      </c>
      <c r="R45" s="4">
        <f t="shared" si="13"/>
        <v>0.4213052867675417</v>
      </c>
      <c r="S45" s="4">
        <f t="shared" si="14"/>
        <v>-0.22854194206595838</v>
      </c>
      <c r="T45" s="4">
        <f t="shared" si="15"/>
        <v>0.44311191133328393</v>
      </c>
      <c r="U45" s="4">
        <f t="shared" si="16"/>
        <v>8.4586019461464851E-2</v>
      </c>
      <c r="V45" s="4">
        <f t="shared" si="17"/>
        <v>0.14954329076276693</v>
      </c>
      <c r="W45" s="5">
        <f t="shared" si="18"/>
        <v>0.23412931022423178</v>
      </c>
      <c r="X4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-5.8429271395051853E-4</v>
      </c>
      <c r="Y4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-1.1685854279010371E-3</v>
      </c>
      <c r="Z4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5.6183903020676836E-4</v>
      </c>
      <c r="AA4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1.1236780604135367E-3</v>
      </c>
      <c r="AB45" s="4">
        <f>(Table1[[#This Row],[a_o1]] - Table1[[#This Row],[t1]]) * Table1[[#This Row],[a_o1]] * (1 - Table1[[#This Row],[a_o1]]) * Table1[[#This Row],[a_h1]]</f>
        <v>5.177184266007618E-2</v>
      </c>
      <c r="AC45" s="4">
        <f xml:space="preserve"> (Table1[[#This Row],[a_o1]] - Table1[[#This Row],[t1]]) * Table1[[#This Row],[a_o1]] * (1 - Table1[[#This Row],[a_o1]]) * Table1[[#This Row],[a_h2]]</f>
        <v>5.1638676848360238E-2</v>
      </c>
      <c r="AD45" s="4">
        <f>(Table1[[#This Row],[a_o2]] - Table1[[#This Row],[t2]]) * Table1[[#This Row],[a_o2]] * (1 - Table1[[#This Row],[a_o2]]) * Table1[[#This Row],[a_h1]]</f>
        <v>-6.9672713470273859E-2</v>
      </c>
      <c r="AE45" s="4">
        <f xml:space="preserve"> (Table1[[#This Row],[a_o2]] - Table1[[#This Row],[t2]]) * Table1[[#This Row],[a_o2]] * (1 - Table1[[#This Row],[a_o2]]) * Table1[[#This Row],[a_h2]]</f>
        <v>-6.9493503634057707E-2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0.30058494889358034</v>
      </c>
      <c r="F46" s="4">
        <f t="shared" si="1"/>
        <v>0.5011698977871607</v>
      </c>
      <c r="G46" s="4">
        <f t="shared" si="2"/>
        <v>-0.20079762968115181</v>
      </c>
      <c r="H46" s="4">
        <f t="shared" si="3"/>
        <v>0.69840474063769642</v>
      </c>
      <c r="I46" s="4">
        <f t="shared" si="8"/>
        <v>6.514623722339509E-2</v>
      </c>
      <c r="J46" s="4">
        <f t="shared" si="9"/>
        <v>0.51628080169250956</v>
      </c>
      <c r="K46" s="4">
        <f t="shared" si="10"/>
        <v>5.9800592579712049E-2</v>
      </c>
      <c r="L46" s="4">
        <f t="shared" si="11"/>
        <v>0.51494569445533234</v>
      </c>
      <c r="M46" s="4">
        <f t="shared" si="4"/>
        <v>3.6493929470745673E-2</v>
      </c>
      <c r="N46" s="4">
        <f t="shared" si="5"/>
        <v>-0.66334762150222393</v>
      </c>
      <c r="O46" s="4">
        <f t="shared" si="6"/>
        <v>0.38466967138415514</v>
      </c>
      <c r="P46" s="4">
        <f t="shared" si="7"/>
        <v>-0.81554160564468647</v>
      </c>
      <c r="Q46" s="4">
        <f t="shared" si="12"/>
        <v>-0.32274688645568916</v>
      </c>
      <c r="R46" s="4">
        <f t="shared" si="13"/>
        <v>0.42000645682836452</v>
      </c>
      <c r="S46" s="4">
        <f t="shared" si="14"/>
        <v>-0.22136207214691406</v>
      </c>
      <c r="T46" s="4">
        <f t="shared" si="15"/>
        <v>0.44488435926626974</v>
      </c>
      <c r="U46" s="4">
        <f t="shared" si="16"/>
        <v>8.4052647320474766E-2</v>
      </c>
      <c r="V46" s="4">
        <f t="shared" si="17"/>
        <v>0.14857553088627268</v>
      </c>
      <c r="W46" s="5">
        <f t="shared" si="18"/>
        <v>0.23262817820674744</v>
      </c>
      <c r="X4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-6.0111751243709186E-4</v>
      </c>
      <c r="Y4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-1.2022350248741837E-3</v>
      </c>
      <c r="Z4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5.4363326246841274E-4</v>
      </c>
      <c r="AA4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1.0872665249368255E-3</v>
      </c>
      <c r="AB46" s="4">
        <f>(Table1[[#This Row],[a_o1]] - Table1[[#This Row],[t1]]) * Table1[[#This Row],[a_o1]] * (1 - Table1[[#This Row],[a_o1]]) * Table1[[#This Row],[a_h1]]</f>
        <v>5.1565092073953274E-2</v>
      </c>
      <c r="AC46" s="4">
        <f xml:space="preserve"> (Table1[[#This Row],[a_o1]] - Table1[[#This Row],[t1]]) * Table1[[#This Row],[a_o1]] * (1 - Table1[[#This Row],[a_o1]]) * Table1[[#This Row],[a_h2]]</f>
        <v>5.1431744238070259E-2</v>
      </c>
      <c r="AD46" s="4">
        <f>(Table1[[#This Row],[a_o2]] - Table1[[#This Row],[t2]]) * Table1[[#This Row],[a_o2]] * (1 - Table1[[#This Row],[a_o2]]) * Table1[[#This Row],[a_h1]]</f>
        <v>-6.9503267241465827E-2</v>
      </c>
      <c r="AE46" s="4">
        <f xml:space="preserve"> (Table1[[#This Row],[a_o2]] - Table1[[#This Row],[t2]]) * Table1[[#This Row],[a_o2]] * (1 - Table1[[#This Row],[a_o2]]) * Table1[[#This Row],[a_h2]]</f>
        <v>-6.9323531107956041E-2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0.30064506064482405</v>
      </c>
      <c r="F47" s="4">
        <f t="shared" si="1"/>
        <v>0.50129012128964812</v>
      </c>
      <c r="G47" s="4">
        <f t="shared" si="2"/>
        <v>-0.20085199300739864</v>
      </c>
      <c r="H47" s="4">
        <f t="shared" si="3"/>
        <v>0.69829601398520269</v>
      </c>
      <c r="I47" s="4">
        <f t="shared" si="8"/>
        <v>6.5161265161206017E-2</v>
      </c>
      <c r="J47" s="4">
        <f t="shared" si="9"/>
        <v>0.51628455469267109</v>
      </c>
      <c r="K47" s="4">
        <f t="shared" si="10"/>
        <v>5.9787001748150347E-2</v>
      </c>
      <c r="L47" s="4">
        <f t="shared" si="11"/>
        <v>0.51494229978258788</v>
      </c>
      <c r="M47" s="4">
        <f t="shared" si="4"/>
        <v>3.1337420263350346E-2</v>
      </c>
      <c r="N47" s="4">
        <f t="shared" si="5"/>
        <v>-0.668490795926031</v>
      </c>
      <c r="O47" s="4">
        <f t="shared" si="6"/>
        <v>0.39161999810830173</v>
      </c>
      <c r="P47" s="4">
        <f t="shared" si="7"/>
        <v>-0.80860925253389082</v>
      </c>
      <c r="Q47" s="4">
        <f t="shared" si="12"/>
        <v>-0.32805516177176214</v>
      </c>
      <c r="R47" s="4">
        <f t="shared" si="13"/>
        <v>0.4187139073651191</v>
      </c>
      <c r="S47" s="4">
        <f t="shared" si="14"/>
        <v>-0.21419975179319187</v>
      </c>
      <c r="T47" s="4">
        <f t="shared" si="15"/>
        <v>0.44665387309317911</v>
      </c>
      <c r="U47" s="4">
        <f t="shared" si="16"/>
        <v>8.3523529036831579E-2</v>
      </c>
      <c r="V47" s="4">
        <f t="shared" si="17"/>
        <v>0.14761250681232158</v>
      </c>
      <c r="W47" s="5">
        <f t="shared" si="18"/>
        <v>0.23113603584915315</v>
      </c>
      <c r="X4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-6.1776119738817241E-4</v>
      </c>
      <c r="Y4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-1.2355223947763448E-3</v>
      </c>
      <c r="Z4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5.255453988179525E-4</v>
      </c>
      <c r="AA4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1.051090797635905E-3</v>
      </c>
      <c r="AB47" s="4">
        <f>(Table1[[#This Row],[a_o1]] - Table1[[#This Row],[t1]]) * Table1[[#This Row],[a_o1]] * (1 - Table1[[#This Row],[a_o1]]) * Table1[[#This Row],[a_h1]]</f>
        <v>5.1358918159850782E-2</v>
      </c>
      <c r="AC47" s="4">
        <f xml:space="preserve"> (Table1[[#This Row],[a_o1]] - Table1[[#This Row],[t1]]) * Table1[[#This Row],[a_o1]] * (1 - Table1[[#This Row],[a_o1]]) * Table1[[#This Row],[a_h2]]</f>
        <v>5.1225393421506331E-2</v>
      </c>
      <c r="AD47" s="4">
        <f>(Table1[[#This Row],[a_o2]] - Table1[[#This Row],[t2]]) * Table1[[#This Row],[a_o2]] * (1 - Table1[[#This Row],[a_o2]]) * Table1[[#This Row],[a_h1]]</f>
        <v>-6.9331993428575378E-2</v>
      </c>
      <c r="AE47" s="4">
        <f xml:space="preserve"> (Table1[[#This Row],[a_o2]] - Table1[[#This Row],[t2]]) * Table1[[#This Row],[a_o2]] * (1 - Table1[[#This Row],[a_o2]]) * Table1[[#This Row],[a_h2]]</f>
        <v>-6.9151741651218304E-2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0.30070683676456289</v>
      </c>
      <c r="F48" s="4">
        <f t="shared" si="1"/>
        <v>0.5014136735291258</v>
      </c>
      <c r="G48" s="4">
        <f t="shared" si="2"/>
        <v>-0.20090454754728043</v>
      </c>
      <c r="H48" s="4">
        <f t="shared" si="3"/>
        <v>0.69819090490543911</v>
      </c>
      <c r="I48" s="4">
        <f t="shared" si="8"/>
        <v>6.5176709191140728E-2</v>
      </c>
      <c r="J48" s="4">
        <f t="shared" si="9"/>
        <v>0.51628841160363304</v>
      </c>
      <c r="K48" s="4">
        <f t="shared" si="10"/>
        <v>5.9773863113179893E-2</v>
      </c>
      <c r="L48" s="4">
        <f t="shared" si="11"/>
        <v>0.51493901805669462</v>
      </c>
      <c r="M48" s="4">
        <f t="shared" si="4"/>
        <v>2.6201528447365268E-2</v>
      </c>
      <c r="N48" s="4">
        <f t="shared" si="5"/>
        <v>-0.67361333526818168</v>
      </c>
      <c r="O48" s="4">
        <f t="shared" si="6"/>
        <v>0.39855319745115925</v>
      </c>
      <c r="P48" s="4">
        <f t="shared" si="7"/>
        <v>-0.80169407836876894</v>
      </c>
      <c r="Q48" s="4">
        <f t="shared" si="12"/>
        <v>-0.33334224390921485</v>
      </c>
      <c r="R48" s="4">
        <f t="shared" si="13"/>
        <v>0.41742762664618094</v>
      </c>
      <c r="S48" s="4">
        <f t="shared" si="14"/>
        <v>-0.20705516424547252</v>
      </c>
      <c r="T48" s="4">
        <f t="shared" si="15"/>
        <v>0.44842035360200222</v>
      </c>
      <c r="U48" s="4">
        <f t="shared" si="16"/>
        <v>8.2998635477269905E-2</v>
      </c>
      <c r="V48" s="4">
        <f t="shared" si="17"/>
        <v>0.14665425669629018</v>
      </c>
      <c r="W48" s="5">
        <f t="shared" si="18"/>
        <v>0.22965289217356008</v>
      </c>
      <c r="X4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-6.3422369472777981E-4</v>
      </c>
      <c r="Y4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-1.2684473894555596E-3</v>
      </c>
      <c r="Z4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5.0757640912444909E-4</v>
      </c>
      <c r="AA4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1.0151528182488982E-3</v>
      </c>
      <c r="AB48" s="4">
        <f>(Table1[[#This Row],[a_o1]] - Table1[[#This Row],[t1]]) * Table1[[#This Row],[a_o1]] * (1 - Table1[[#This Row],[a_o1]]) * Table1[[#This Row],[a_h1]]</f>
        <v>5.1153331739642073E-2</v>
      </c>
      <c r="AC48" s="4">
        <f xml:space="preserve"> (Table1[[#This Row],[a_o1]] - Table1[[#This Row],[t1]]) * Table1[[#This Row],[a_o1]] * (1 - Table1[[#This Row],[a_o1]]) * Table1[[#This Row],[a_h2]]</f>
        <v>5.1019635196774743E-2</v>
      </c>
      <c r="AD48" s="4">
        <f>(Table1[[#This Row],[a_o2]] - Table1[[#This Row],[t2]]) * Table1[[#This Row],[a_o2]] * (1 - Table1[[#This Row],[a_o2]]) * Table1[[#This Row],[a_h1]]</f>
        <v>-6.9158929203629496E-2</v>
      </c>
      <c r="AE48" s="4">
        <f xml:space="preserve"> (Table1[[#This Row],[a_o2]] - Table1[[#This Row],[t2]]) * Table1[[#This Row],[a_o2]] * (1 - Table1[[#This Row],[a_o2]]) * Table1[[#This Row],[a_h2]]</f>
        <v>-6.8978172458594916E-2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0.30077025913403566</v>
      </c>
      <c r="F49" s="4">
        <f t="shared" si="1"/>
        <v>0.50154051826807133</v>
      </c>
      <c r="G49" s="4">
        <f t="shared" si="2"/>
        <v>-0.20095530518819288</v>
      </c>
      <c r="H49" s="4">
        <f t="shared" si="3"/>
        <v>0.69808938962361422</v>
      </c>
      <c r="I49" s="4">
        <f t="shared" si="8"/>
        <v>6.5192564783508919E-2</v>
      </c>
      <c r="J49" s="4">
        <f t="shared" si="9"/>
        <v>0.51629237129401784</v>
      </c>
      <c r="K49" s="4">
        <f t="shared" si="10"/>
        <v>5.9761173702951781E-2</v>
      </c>
      <c r="L49" s="4">
        <f t="shared" si="11"/>
        <v>0.51493584853548646</v>
      </c>
      <c r="M49" s="4">
        <f t="shared" si="4"/>
        <v>2.1086195273401061E-2</v>
      </c>
      <c r="N49" s="4">
        <f t="shared" si="5"/>
        <v>-0.67871529878785919</v>
      </c>
      <c r="O49" s="4">
        <f t="shared" si="6"/>
        <v>0.40546909037152218</v>
      </c>
      <c r="P49" s="4">
        <f t="shared" si="7"/>
        <v>-0.79479626112290946</v>
      </c>
      <c r="Q49" s="4">
        <f t="shared" si="12"/>
        <v>-0.33860819653606955</v>
      </c>
      <c r="R49" s="4">
        <f t="shared" si="13"/>
        <v>0.4161476023319795</v>
      </c>
      <c r="S49" s="4">
        <f t="shared" si="14"/>
        <v>-0.19992848897981583</v>
      </c>
      <c r="T49" s="4">
        <f t="shared" si="15"/>
        <v>0.45018370291321957</v>
      </c>
      <c r="U49" s="4">
        <f t="shared" si="16"/>
        <v>8.2477937440007879E-2</v>
      </c>
      <c r="V49" s="4">
        <f t="shared" si="17"/>
        <v>0.14570081730024156</v>
      </c>
      <c r="W49" s="5">
        <f t="shared" si="18"/>
        <v>0.22817875474024946</v>
      </c>
      <c r="X4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-6.5050497481950549E-4</v>
      </c>
      <c r="Y4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-1.301009949639011E-3</v>
      </c>
      <c r="Z4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4.8972722876181735E-4</v>
      </c>
      <c r="AA4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9.7945445752363469E-4</v>
      </c>
      <c r="AB49" s="4">
        <f>(Table1[[#This Row],[a_o1]] - Table1[[#This Row],[t1]]) * Table1[[#This Row],[a_o1]] * (1 - Table1[[#This Row],[a_o1]]) * Table1[[#This Row],[a_h1]]</f>
        <v>5.0948343301284393E-2</v>
      </c>
      <c r="AC49" s="4">
        <f xml:space="preserve"> (Table1[[#This Row],[a_o1]] - Table1[[#This Row],[t1]]) * Table1[[#This Row],[a_o1]] * (1 - Table1[[#This Row],[a_o1]]) * Table1[[#This Row],[a_h2]]</f>
        <v>5.0814480027216564E-2</v>
      </c>
      <c r="AD49" s="4">
        <f>(Table1[[#This Row],[a_o2]] - Table1[[#This Row],[t2]]) * Table1[[#This Row],[a_o2]] * (1 - Table1[[#This Row],[a_o2]]) * Table1[[#This Row],[a_h1]]</f>
        <v>-6.898411188194789E-2</v>
      </c>
      <c r="AE49" s="4">
        <f xml:space="preserve"> (Table1[[#This Row],[a_o2]] - Table1[[#This Row],[t2]]) * Table1[[#This Row],[a_o2]] * (1 - Table1[[#This Row],[a_o2]]) * Table1[[#This Row],[a_h2]]</f>
        <v>-6.8802860864214666E-2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0.30083530963151761</v>
      </c>
      <c r="F50" s="4">
        <f t="shared" si="1"/>
        <v>0.50167061926303524</v>
      </c>
      <c r="G50" s="4">
        <f t="shared" si="2"/>
        <v>-0.20100427791106906</v>
      </c>
      <c r="H50" s="4">
        <f t="shared" si="3"/>
        <v>0.69799144417786185</v>
      </c>
      <c r="I50" s="4">
        <f t="shared" si="8"/>
        <v>6.5208827407879408E-2</v>
      </c>
      <c r="J50" s="4">
        <f t="shared" si="9"/>
        <v>0.51629643263226122</v>
      </c>
      <c r="K50" s="4">
        <f t="shared" si="10"/>
        <v>5.9748930522232735E-2</v>
      </c>
      <c r="L50" s="4">
        <f t="shared" si="11"/>
        <v>0.51493279047095109</v>
      </c>
      <c r="M50" s="4">
        <f t="shared" si="4"/>
        <v>1.5991360943272623E-2</v>
      </c>
      <c r="N50" s="4">
        <f t="shared" si="5"/>
        <v>-0.68379674679058089</v>
      </c>
      <c r="O50" s="4">
        <f t="shared" si="6"/>
        <v>0.41236750155971696</v>
      </c>
      <c r="P50" s="4">
        <f t="shared" si="7"/>
        <v>-0.78791597503648803</v>
      </c>
      <c r="Q50" s="4">
        <f t="shared" si="12"/>
        <v>-0.34385308433188566</v>
      </c>
      <c r="R50" s="4">
        <f t="shared" si="13"/>
        <v>0.41487382149136065</v>
      </c>
      <c r="S50" s="4">
        <f t="shared" si="14"/>
        <v>-0.1928199016934187</v>
      </c>
      <c r="T50" s="4">
        <f t="shared" si="15"/>
        <v>0.45194382450207338</v>
      </c>
      <c r="U50" s="4">
        <f t="shared" si="16"/>
        <v>8.1961405664509088E-2</v>
      </c>
      <c r="V50" s="4">
        <f t="shared" si="17"/>
        <v>0.14475222399572779</v>
      </c>
      <c r="W50" s="5">
        <f t="shared" si="18"/>
        <v>0.22671362966023689</v>
      </c>
      <c r="X5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-6.6660505192082562E-4</v>
      </c>
      <c r="Y5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-1.3332101038416512E-3</v>
      </c>
      <c r="Z5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4.7199875846976437E-4</v>
      </c>
      <c r="AA5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9.4399751693952875E-4</v>
      </c>
      <c r="AB50" s="4">
        <f>(Table1[[#This Row],[a_o1]] - Table1[[#This Row],[t1]]) * Table1[[#This Row],[a_o1]] * (1 - Table1[[#This Row],[a_o1]]) * Table1[[#This Row],[a_h1]]</f>
        <v>5.0743963003661539E-2</v>
      </c>
      <c r="AC50" s="4">
        <f xml:space="preserve"> (Table1[[#This Row],[a_o1]] - Table1[[#This Row],[t1]]) * Table1[[#This Row],[a_o1]] * (1 - Table1[[#This Row],[a_o1]]) * Table1[[#This Row],[a_h2]]</f>
        <v>5.0609938046272299E-2</v>
      </c>
      <c r="AD50" s="4">
        <f>(Table1[[#This Row],[a_o2]] - Table1[[#This Row],[t2]]) * Table1[[#This Row],[a_o2]] * (1 - Table1[[#This Row],[a_o2]]) * Table1[[#This Row],[a_h1]]</f>
        <v>-6.8807578901481925E-2</v>
      </c>
      <c r="AE50" s="4">
        <f xml:space="preserve"> (Table1[[#This Row],[a_o2]] - Table1[[#This Row],[t2]]) * Table1[[#This Row],[a_o2]] * (1 - Table1[[#This Row],[a_o2]]) * Table1[[#This Row],[a_h2]]</f>
        <v>-6.8625844320963206E-2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0.30090197013670972</v>
      </c>
      <c r="F51" s="4">
        <f t="shared" si="1"/>
        <v>0.50180394027341946</v>
      </c>
      <c r="G51" s="4">
        <f t="shared" si="2"/>
        <v>-0.20105147778691604</v>
      </c>
      <c r="H51" s="4">
        <f t="shared" si="3"/>
        <v>0.69789704442616785</v>
      </c>
      <c r="I51" s="4">
        <f t="shared" si="8"/>
        <v>6.5225492534177434E-2</v>
      </c>
      <c r="J51" s="4">
        <f t="shared" si="9"/>
        <v>0.5163005944868857</v>
      </c>
      <c r="K51" s="4">
        <f t="shared" si="10"/>
        <v>5.9737130553270984E-2</v>
      </c>
      <c r="L51" s="4">
        <f t="shared" si="11"/>
        <v>0.51492984310944545</v>
      </c>
      <c r="M51" s="4">
        <f t="shared" si="4"/>
        <v>1.0916964642906469E-2</v>
      </c>
      <c r="N51" s="4">
        <f t="shared" si="5"/>
        <v>-0.6888577405952081</v>
      </c>
      <c r="O51" s="4">
        <f t="shared" si="6"/>
        <v>0.41924825944986516</v>
      </c>
      <c r="P51" s="4">
        <f t="shared" si="7"/>
        <v>-0.78105339060439172</v>
      </c>
      <c r="Q51" s="4">
        <f t="shared" si="12"/>
        <v>-0.34907697295429263</v>
      </c>
      <c r="R51" s="4">
        <f t="shared" si="13"/>
        <v>0.41360627061774907</v>
      </c>
      <c r="S51" s="4">
        <f t="shared" si="14"/>
        <v>-0.1857295742924624</v>
      </c>
      <c r="T51" s="4">
        <f t="shared" si="15"/>
        <v>0.45370062321971705</v>
      </c>
      <c r="U51" s="4">
        <f t="shared" si="16"/>
        <v>8.144901084098384E-2</v>
      </c>
      <c r="V51" s="4">
        <f t="shared" si="17"/>
        <v>0.14380851076745996</v>
      </c>
      <c r="W51" s="5">
        <f t="shared" si="18"/>
        <v>0.22525752160844381</v>
      </c>
      <c r="X5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-6.8252398361682133E-4</v>
      </c>
      <c r="Y5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-1.3650479672336427E-3</v>
      </c>
      <c r="Z5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4.5439186424148692E-4</v>
      </c>
      <c r="AA5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9.0878372848297384E-4</v>
      </c>
      <c r="AB51" s="4">
        <f>(Table1[[#This Row],[a_o1]] - Table1[[#This Row],[t1]]) * Table1[[#This Row],[a_o1]] * (1 - Table1[[#This Row],[a_o1]]) * Table1[[#This Row],[a_h1]]</f>
        <v>5.0540200681451937E-2</v>
      </c>
      <c r="AC51" s="4">
        <f xml:space="preserve"> (Table1[[#This Row],[a_o1]] - Table1[[#This Row],[t1]]) * Table1[[#This Row],[a_o1]] * (1 - Table1[[#This Row],[a_o1]]) * Table1[[#This Row],[a_h2]]</f>
        <v>5.0406019062371958E-2</v>
      </c>
      <c r="AD51" s="4">
        <f>(Table1[[#This Row],[a_o2]] - Table1[[#This Row],[t2]]) * Table1[[#This Row],[a_o2]] * (1 - Table1[[#This Row],[a_o2]]) * Table1[[#This Row],[a_h1]]</f>
        <v>-6.8629367802381602E-2</v>
      </c>
      <c r="AE51" s="4">
        <f xml:space="preserve"> (Table1[[#This Row],[a_o2]] - Table1[[#This Row],[t2]]) * Table1[[#This Row],[a_o2]] * (1 - Table1[[#This Row],[a_o2]]) * Table1[[#This Row],[a_h2]]</f>
        <v>-6.8447160380092145E-2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0.30097022253507139</v>
      </c>
      <c r="F52" s="4">
        <f t="shared" si="1"/>
        <v>0.50194044507014279</v>
      </c>
      <c r="G52" s="4">
        <f t="shared" si="2"/>
        <v>-0.2010969169733402</v>
      </c>
      <c r="H52" s="4">
        <f t="shared" si="3"/>
        <v>0.69780616605331958</v>
      </c>
      <c r="I52" s="4">
        <f t="shared" si="8"/>
        <v>6.5242555633767851E-2</v>
      </c>
      <c r="J52" s="4">
        <f t="shared" si="9"/>
        <v>0.51630485572677243</v>
      </c>
      <c r="K52" s="4">
        <f t="shared" si="10"/>
        <v>5.9725770756664943E-2</v>
      </c>
      <c r="L52" s="4">
        <f t="shared" si="11"/>
        <v>0.51492700569191396</v>
      </c>
      <c r="M52" s="4">
        <f t="shared" si="4"/>
        <v>5.8629445747612752E-3</v>
      </c>
      <c r="N52" s="4">
        <f t="shared" si="5"/>
        <v>-0.69389834250144533</v>
      </c>
      <c r="O52" s="4">
        <f t="shared" si="6"/>
        <v>0.4261111962301033</v>
      </c>
      <c r="P52" s="4">
        <f t="shared" si="7"/>
        <v>-0.77420867456638254</v>
      </c>
      <c r="Q52" s="4">
        <f t="shared" si="12"/>
        <v>-0.35427992900604521</v>
      </c>
      <c r="R52" s="4">
        <f t="shared" si="13"/>
        <v>0.41234493564510655</v>
      </c>
      <c r="S52" s="4">
        <f t="shared" si="14"/>
        <v>-0.17865767488202691</v>
      </c>
      <c r="T52" s="4">
        <f t="shared" si="15"/>
        <v>0.45545400531324254</v>
      </c>
      <c r="U52" s="4">
        <f t="shared" si="16"/>
        <v>8.0940723619632463E-2</v>
      </c>
      <c r="V52" s="4">
        <f t="shared" si="17"/>
        <v>0.14286971021782746</v>
      </c>
      <c r="W52" s="5">
        <f t="shared" si="18"/>
        <v>0.22381043383745991</v>
      </c>
      <c r="X5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-6.9826187023409566E-4</v>
      </c>
      <c r="Y5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-1.3965237404681913E-3</v>
      </c>
      <c r="Z5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4.3690737723796704E-4</v>
      </c>
      <c r="AA5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8.7381475447593409E-4</v>
      </c>
      <c r="AB52" s="4">
        <f>(Table1[[#This Row],[a_o1]] - Table1[[#This Row],[t1]]) * Table1[[#This Row],[a_o1]] * (1 - Table1[[#This Row],[a_o1]]) * Table1[[#This Row],[a_h1]]</f>
        <v>5.0337065850017758E-2</v>
      </c>
      <c r="AC52" s="4">
        <f xml:space="preserve"> (Table1[[#This Row],[a_o1]] - Table1[[#This Row],[t1]]) * Table1[[#This Row],[a_o1]] * (1 - Table1[[#This Row],[a_o1]]) * Table1[[#This Row],[a_h2]]</f>
        <v>5.0202732563846178E-2</v>
      </c>
      <c r="AD52" s="4">
        <f>(Table1[[#This Row],[a_o2]] - Table1[[#This Row],[t2]]) * Table1[[#This Row],[a_o2]] * (1 - Table1[[#This Row],[a_o2]]) * Table1[[#This Row],[a_h1]]</f>
        <v>-6.8449516206809807E-2</v>
      </c>
      <c r="AE52" s="4">
        <f xml:space="preserve"> (Table1[[#This Row],[a_o2]] - Table1[[#This Row],[t2]]) * Table1[[#This Row],[a_o2]] * (1 - Table1[[#This Row],[a_o2]]) * Table1[[#This Row],[a_h2]]</f>
        <v>-6.8266846671078171E-2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0.30104004872209478</v>
      </c>
      <c r="F53" s="4">
        <f t="shared" si="1"/>
        <v>0.50208009744418958</v>
      </c>
      <c r="G53" s="4">
        <f t="shared" si="2"/>
        <v>-0.20114060771106398</v>
      </c>
      <c r="H53" s="4">
        <f t="shared" si="3"/>
        <v>0.69771878457787195</v>
      </c>
      <c r="I53" s="4">
        <f t="shared" si="8"/>
        <v>6.5260012180523699E-2</v>
      </c>
      <c r="J53" s="4">
        <f t="shared" si="9"/>
        <v>0.51630921522142681</v>
      </c>
      <c r="K53" s="4">
        <f t="shared" si="10"/>
        <v>5.9714848072233991E-2</v>
      </c>
      <c r="L53" s="4">
        <f t="shared" si="11"/>
        <v>0.51492427745410474</v>
      </c>
      <c r="M53" s="4">
        <f t="shared" si="4"/>
        <v>8.2923798975949922E-4</v>
      </c>
      <c r="N53" s="4">
        <f t="shared" si="5"/>
        <v>-0.69891861575782999</v>
      </c>
      <c r="O53" s="4">
        <f t="shared" si="6"/>
        <v>0.43295614785078429</v>
      </c>
      <c r="P53" s="4">
        <f t="shared" si="7"/>
        <v>-0.76738198989927475</v>
      </c>
      <c r="Q53" s="4">
        <f t="shared" si="12"/>
        <v>-0.35946202000259914</v>
      </c>
      <c r="R53" s="4">
        <f t="shared" si="13"/>
        <v>0.41108980196368416</v>
      </c>
      <c r="S53" s="4">
        <f t="shared" si="14"/>
        <v>-0.17160436775804669</v>
      </c>
      <c r="T53" s="4">
        <f t="shared" si="15"/>
        <v>0.45720387844458504</v>
      </c>
      <c r="U53" s="4">
        <f t="shared" si="16"/>
        <v>8.0436514619633692E-2</v>
      </c>
      <c r="V53" s="4">
        <f t="shared" si="17"/>
        <v>0.14193585357224622</v>
      </c>
      <c r="W53" s="5">
        <f t="shared" si="18"/>
        <v>0.22237236819187992</v>
      </c>
      <c r="X5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-7.1381885423566762E-4</v>
      </c>
      <c r="Y5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-1.4276377084713352E-3</v>
      </c>
      <c r="Z5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4.1954609372864293E-4</v>
      </c>
      <c r="AA5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8.3909218745728585E-4</v>
      </c>
      <c r="AB53" s="4">
        <f>(Table1[[#This Row],[a_o1]] - Table1[[#This Row],[t1]]) * Table1[[#This Row],[a_o1]] * (1 - Table1[[#This Row],[a_o1]]) * Table1[[#This Row],[a_h1]]</f>
        <v>5.0134567710310537E-2</v>
      </c>
      <c r="AC53" s="4">
        <f xml:space="preserve"> (Table1[[#This Row],[a_o1]] - Table1[[#This Row],[t1]]) * Table1[[#This Row],[a_o1]] * (1 - Table1[[#This Row],[a_o1]]) * Table1[[#This Row],[a_h2]]</f>
        <v>5.0000087723853982E-2</v>
      </c>
      <c r="AD53" s="4">
        <f>(Table1[[#This Row],[a_o2]] - Table1[[#This Row],[t2]]) * Table1[[#This Row],[a_o2]] * (1 - Table1[[#This Row],[a_o2]]) * Table1[[#This Row],[a_h1]]</f>
        <v>-6.8268061799019966E-2</v>
      </c>
      <c r="AE53" s="4">
        <f xml:space="preserve"> (Table1[[#This Row],[a_o2]] - Table1[[#This Row],[t2]]) * Table1[[#This Row],[a_o2]] * (1 - Table1[[#This Row],[a_o2]]) * Table1[[#This Row],[a_h2]]</f>
        <v>-6.8084940881747963E-2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0.30111143060751833</v>
      </c>
      <c r="F54" s="4">
        <f t="shared" si="1"/>
        <v>0.50222286121503668</v>
      </c>
      <c r="G54" s="4">
        <f t="shared" si="2"/>
        <v>-0.20118256232043685</v>
      </c>
      <c r="H54" s="4">
        <f t="shared" si="3"/>
        <v>0.69763487535912627</v>
      </c>
      <c r="I54" s="4">
        <f t="shared" si="8"/>
        <v>6.5277857651879587E-2</v>
      </c>
      <c r="J54" s="4">
        <f t="shared" si="9"/>
        <v>0.51631367184124266</v>
      </c>
      <c r="K54" s="4">
        <f t="shared" si="10"/>
        <v>5.9704359419890787E-2</v>
      </c>
      <c r="L54" s="4">
        <f t="shared" si="11"/>
        <v>0.51492165762678899</v>
      </c>
      <c r="M54" s="4">
        <f t="shared" si="4"/>
        <v>-4.1842187812715552E-3</v>
      </c>
      <c r="N54" s="4">
        <f t="shared" si="5"/>
        <v>-0.70391862453021536</v>
      </c>
      <c r="O54" s="4">
        <f t="shared" si="6"/>
        <v>0.43978295403068629</v>
      </c>
      <c r="P54" s="4">
        <f t="shared" si="7"/>
        <v>-0.76057349581110001</v>
      </c>
      <c r="Q54" s="4">
        <f t="shared" si="12"/>
        <v>-0.36462331434021317</v>
      </c>
      <c r="R54" s="4">
        <f t="shared" si="13"/>
        <v>0.40984085443556478</v>
      </c>
      <c r="S54" s="4">
        <f t="shared" si="14"/>
        <v>-0.16456981340128121</v>
      </c>
      <c r="T54" s="4">
        <f t="shared" si="15"/>
        <v>0.45895015170830744</v>
      </c>
      <c r="U54" s="4">
        <f t="shared" si="16"/>
        <v>7.9936354437881246E-2</v>
      </c>
      <c r="V54" s="4">
        <f t="shared" si="17"/>
        <v>0.14100697068531484</v>
      </c>
      <c r="W54" s="5">
        <f t="shared" si="18"/>
        <v>0.22094332512319609</v>
      </c>
      <c r="X5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-7.2919511959766649E-4</v>
      </c>
      <c r="Y5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-1.458390239195333E-3</v>
      </c>
      <c r="Z5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4.0230877505821486E-4</v>
      </c>
      <c r="AA5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8.0461755011642972E-4</v>
      </c>
      <c r="AB54" s="4">
        <f>(Table1[[#This Row],[a_o1]] - Table1[[#This Row],[t1]]) * Table1[[#This Row],[a_o1]] * (1 - Table1[[#This Row],[a_o1]]) * Table1[[#This Row],[a_h1]]</f>
        <v>4.9932715153789275E-2</v>
      </c>
      <c r="AC54" s="4">
        <f xml:space="preserve"> (Table1[[#This Row],[a_o1]] - Table1[[#This Row],[t1]]) * Table1[[#This Row],[a_o1]] * (1 - Table1[[#This Row],[a_o1]]) * Table1[[#This Row],[a_h2]]</f>
        <v>4.9798093405322943E-2</v>
      </c>
      <c r="AD54" s="4">
        <f>(Table1[[#This Row],[a_o2]] - Table1[[#This Row],[t2]]) * Table1[[#This Row],[a_o2]] * (1 - Table1[[#This Row],[a_o2]]) * Table1[[#This Row],[a_h1]]</f>
        <v>-6.8085042305714993E-2</v>
      </c>
      <c r="AE54" s="4">
        <f xml:space="preserve"> (Table1[[#This Row],[a_o2]] - Table1[[#This Row],[t2]]) * Table1[[#This Row],[a_o2]] * (1 - Table1[[#This Row],[a_o2]]) * Table1[[#This Row],[a_h2]]</f>
        <v>-6.7901480738686848E-2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0.30118435011947808</v>
      </c>
      <c r="F55" s="4">
        <f t="shared" si="1"/>
        <v>0.50236870023895619</v>
      </c>
      <c r="G55" s="4">
        <f t="shared" si="2"/>
        <v>-0.20122279319794267</v>
      </c>
      <c r="H55" s="4">
        <f t="shared" si="3"/>
        <v>0.69755441360411463</v>
      </c>
      <c r="I55" s="4">
        <f t="shared" si="8"/>
        <v>6.5296087529869526E-2</v>
      </c>
      <c r="J55" s="4">
        <f t="shared" si="9"/>
        <v>0.51631822445776132</v>
      </c>
      <c r="K55" s="4">
        <f t="shared" si="10"/>
        <v>5.9694301700514332E-2</v>
      </c>
      <c r="L55" s="4">
        <f t="shared" si="11"/>
        <v>0.51491914543597805</v>
      </c>
      <c r="M55" s="4">
        <f t="shared" si="4"/>
        <v>-9.1774902966504819E-3</v>
      </c>
      <c r="N55" s="4">
        <f t="shared" si="5"/>
        <v>-0.70889843387074769</v>
      </c>
      <c r="O55" s="4">
        <f t="shared" si="6"/>
        <v>0.44659145826125779</v>
      </c>
      <c r="P55" s="4">
        <f t="shared" si="7"/>
        <v>-0.75378334773723132</v>
      </c>
      <c r="Q55" s="4">
        <f t="shared" si="12"/>
        <v>-0.36976388126457355</v>
      </c>
      <c r="R55" s="4">
        <f t="shared" si="13"/>
        <v>0.40859807740999338</v>
      </c>
      <c r="S55" s="4">
        <f t="shared" si="14"/>
        <v>-0.15755416847327081</v>
      </c>
      <c r="T55" s="4">
        <f t="shared" si="15"/>
        <v>0.46069273564826718</v>
      </c>
      <c r="U55" s="4">
        <f t="shared" si="16"/>
        <v>7.9440213657471531E-2</v>
      </c>
      <c r="V55" s="4">
        <f t="shared" si="17"/>
        <v>0.14008309004775757</v>
      </c>
      <c r="W55" s="5">
        <f t="shared" si="18"/>
        <v>0.2195233037052291</v>
      </c>
      <c r="X5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-7.4439089116864348E-4</v>
      </c>
      <c r="Y5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-1.488781782337287E-3</v>
      </c>
      <c r="Z5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3.8519614763928988E-4</v>
      </c>
      <c r="AA5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7.7039229527857975E-4</v>
      </c>
      <c r="AB55" s="4">
        <f>(Table1[[#This Row],[a_o1]] - Table1[[#This Row],[t1]]) * Table1[[#This Row],[a_o1]] * (1 - Table1[[#This Row],[a_o1]]) * Table1[[#This Row],[a_h1]]</f>
        <v>4.9731516767346627E-2</v>
      </c>
      <c r="AC55" s="4">
        <f xml:space="preserve"> (Table1[[#This Row],[a_o1]] - Table1[[#This Row],[t1]]) * Table1[[#This Row],[a_o1]] * (1 - Table1[[#This Row],[a_o1]]) * Table1[[#This Row],[a_h2]]</f>
        <v>4.9596758165897439E-2</v>
      </c>
      <c r="AD55" s="4">
        <f>(Table1[[#This Row],[a_o2]] - Table1[[#This Row],[t2]]) * Table1[[#This Row],[a_o2]] * (1 - Table1[[#This Row],[a_o2]]) * Table1[[#This Row],[a_h1]]</f>
        <v>-6.7900495476702641E-2</v>
      </c>
      <c r="AE55" s="4">
        <f xml:space="preserve"> (Table1[[#This Row],[a_o2]] - Table1[[#This Row],[t2]]) * Table1[[#This Row],[a_o2]] * (1 - Table1[[#This Row],[a_o2]]) * Table1[[#This Row],[a_h2]]</f>
        <v>-6.7716503987946056E-2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0.30125878920859495</v>
      </c>
      <c r="F56" s="4">
        <f t="shared" si="1"/>
        <v>0.50251757841718991</v>
      </c>
      <c r="G56" s="4">
        <f t="shared" si="2"/>
        <v>-0.20126131281270659</v>
      </c>
      <c r="H56" s="4">
        <f t="shared" si="3"/>
        <v>0.69747737437458679</v>
      </c>
      <c r="I56" s="4">
        <f t="shared" si="8"/>
        <v>6.5314697302148741E-2</v>
      </c>
      <c r="J56" s="4">
        <f t="shared" si="9"/>
        <v>0.51632287194392668</v>
      </c>
      <c r="K56" s="4">
        <f t="shared" si="10"/>
        <v>5.9684671796823352E-2</v>
      </c>
      <c r="L56" s="4">
        <f t="shared" si="11"/>
        <v>0.51491674010314248</v>
      </c>
      <c r="M56" s="4">
        <f t="shared" si="4"/>
        <v>-1.4150641973385145E-2</v>
      </c>
      <c r="N56" s="4">
        <f t="shared" si="5"/>
        <v>-0.71385810968733743</v>
      </c>
      <c r="O56" s="4">
        <f t="shared" si="6"/>
        <v>0.45338150780892805</v>
      </c>
      <c r="P56" s="4">
        <f t="shared" si="7"/>
        <v>-0.74701169733843675</v>
      </c>
      <c r="Q56" s="4">
        <f t="shared" si="12"/>
        <v>-0.37488379083994378</v>
      </c>
      <c r="R56" s="4">
        <f t="shared" si="13"/>
        <v>0.40736145473849283</v>
      </c>
      <c r="S56" s="4">
        <f t="shared" si="14"/>
        <v>-0.15055758581424963</v>
      </c>
      <c r="T56" s="4">
        <f t="shared" si="15"/>
        <v>0.46243154227317074</v>
      </c>
      <c r="U56" s="4">
        <f t="shared" si="16"/>
        <v>7.8948062855945647E-2</v>
      </c>
      <c r="V56" s="4">
        <f t="shared" si="17"/>
        <v>0.13916423879413262</v>
      </c>
      <c r="W56" s="5">
        <f t="shared" si="18"/>
        <v>0.21811230165007828</v>
      </c>
      <c r="X5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-7.5940643401234127E-4</v>
      </c>
      <c r="Y5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-1.5188128680246825E-3</v>
      </c>
      <c r="Z5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3.6820890297054043E-4</v>
      </c>
      <c r="AA5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7.3641780594108086E-4</v>
      </c>
      <c r="AB56" s="4">
        <f>(Table1[[#This Row],[a_o1]] - Table1[[#This Row],[t1]]) * Table1[[#This Row],[a_o1]] * (1 - Table1[[#This Row],[a_o1]]) * Table1[[#This Row],[a_h1]]</f>
        <v>4.953098083823948E-2</v>
      </c>
      <c r="AC56" s="4">
        <f xml:space="preserve"> (Table1[[#This Row],[a_o1]] - Table1[[#This Row],[t1]]) * Table1[[#This Row],[a_o1]] * (1 - Table1[[#This Row],[a_o1]]) * Table1[[#This Row],[a_h2]]</f>
        <v>4.9396090262891344E-2</v>
      </c>
      <c r="AD56" s="4">
        <f>(Table1[[#This Row],[a_o2]] - Table1[[#This Row],[t2]]) * Table1[[#This Row],[a_o2]] * (1 - Table1[[#This Row],[a_o2]]) * Table1[[#This Row],[a_h1]]</f>
        <v>-6.7714459065862639E-2</v>
      </c>
      <c r="AE56" s="4">
        <f xml:space="preserve"> (Table1[[#This Row],[a_o2]] - Table1[[#This Row],[t2]]) * Table1[[#This Row],[a_o2]] * (1 - Table1[[#This Row],[a_o2]]) * Table1[[#This Row],[a_h2]]</f>
        <v>-6.7530048376064022E-2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0.30133472985199616</v>
      </c>
      <c r="F57" s="4">
        <f t="shared" si="1"/>
        <v>0.50266945970399235</v>
      </c>
      <c r="G57" s="4">
        <f t="shared" si="2"/>
        <v>-0.20129813370300365</v>
      </c>
      <c r="H57" s="4">
        <f t="shared" si="3"/>
        <v>0.69740373259399269</v>
      </c>
      <c r="I57" s="4">
        <f t="shared" si="8"/>
        <v>6.5333682462999046E-2</v>
      </c>
      <c r="J57" s="4">
        <f t="shared" si="9"/>
        <v>0.51632761317433673</v>
      </c>
      <c r="K57" s="4">
        <f t="shared" si="10"/>
        <v>5.9675466574249089E-2</v>
      </c>
      <c r="L57" s="4">
        <f t="shared" si="11"/>
        <v>0.51491444084542926</v>
      </c>
      <c r="M57" s="4">
        <f t="shared" si="4"/>
        <v>-1.9103740057209093E-2</v>
      </c>
      <c r="N57" s="4">
        <f t="shared" si="5"/>
        <v>-0.71879771871362652</v>
      </c>
      <c r="O57" s="4">
        <f t="shared" si="6"/>
        <v>0.46015295371551429</v>
      </c>
      <c r="P57" s="4">
        <f t="shared" si="7"/>
        <v>-0.74025869250083032</v>
      </c>
      <c r="Q57" s="4">
        <f t="shared" si="12"/>
        <v>-0.37998311391883888</v>
      </c>
      <c r="R57" s="4">
        <f t="shared" si="13"/>
        <v>0.40613096978976365</v>
      </c>
      <c r="S57" s="4">
        <f t="shared" si="14"/>
        <v>-0.14358021444298105</v>
      </c>
      <c r="T57" s="4">
        <f t="shared" si="15"/>
        <v>0.46416648507102054</v>
      </c>
      <c r="U57" s="4">
        <f t="shared" si="16"/>
        <v>7.8459872613289322E-2</v>
      </c>
      <c r="V57" s="4">
        <f t="shared" si="17"/>
        <v>0.13825044271128262</v>
      </c>
      <c r="W57" s="5">
        <f t="shared" si="18"/>
        <v>0.21671031532457194</v>
      </c>
      <c r="X5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-7.7424205273477203E-4</v>
      </c>
      <c r="Y5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-1.5484841054695441E-3</v>
      </c>
      <c r="Z5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3.5134769768000763E-4</v>
      </c>
      <c r="AA5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7.0269539536001527E-4</v>
      </c>
      <c r="AB57" s="4">
        <f>(Table1[[#This Row],[a_o1]] - Table1[[#This Row],[t1]]) * Table1[[#This Row],[a_o1]] * (1 - Table1[[#This Row],[a_o1]]) * Table1[[#This Row],[a_h1]]</f>
        <v>4.9331115359020149E-2</v>
      </c>
      <c r="AC57" s="4">
        <f xml:space="preserve"> (Table1[[#This Row],[a_o1]] - Table1[[#This Row],[t1]]) * Table1[[#This Row],[a_o1]] * (1 - Table1[[#This Row],[a_o1]]) * Table1[[#This Row],[a_h2]]</f>
        <v>4.9196097658241143E-2</v>
      </c>
      <c r="AD57" s="4">
        <f>(Table1[[#This Row],[a_o2]] - Table1[[#This Row],[t2]]) * Table1[[#This Row],[a_o2]] * (1 - Table1[[#This Row],[a_o2]]) * Table1[[#This Row],[a_h1]]</f>
        <v>-6.7526970812440246E-2</v>
      </c>
      <c r="AE57" s="4">
        <f xml:space="preserve"> (Table1[[#This Row],[a_o2]] - Table1[[#This Row],[t2]]) * Table1[[#This Row],[a_o2]] * (1 - Table1[[#This Row],[a_o2]]) * Table1[[#This Row],[a_h2]]</f>
        <v>-6.7342151631416006E-2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0.30141215405726962</v>
      </c>
      <c r="F58" s="4">
        <f t="shared" si="1"/>
        <v>0.50282430811453926</v>
      </c>
      <c r="G58" s="4">
        <f t="shared" si="2"/>
        <v>-0.20133326847277164</v>
      </c>
      <c r="H58" s="4">
        <f t="shared" si="3"/>
        <v>0.69733346305445665</v>
      </c>
      <c r="I58" s="4">
        <f t="shared" si="8"/>
        <v>6.535303851431741E-2</v>
      </c>
      <c r="J58" s="4">
        <f t="shared" si="9"/>
        <v>0.5163324470254903</v>
      </c>
      <c r="K58" s="4">
        <f t="shared" si="10"/>
        <v>5.9666682881807084E-2</v>
      </c>
      <c r="L58" s="4">
        <f t="shared" si="11"/>
        <v>0.51491224687588077</v>
      </c>
      <c r="M58" s="4">
        <f t="shared" si="4"/>
        <v>-2.4036851593111107E-2</v>
      </c>
      <c r="N58" s="4">
        <f t="shared" si="5"/>
        <v>-0.72371732847945058</v>
      </c>
      <c r="O58" s="4">
        <f t="shared" si="6"/>
        <v>0.46690565079675833</v>
      </c>
      <c r="P58" s="4">
        <f t="shared" si="7"/>
        <v>-0.73352447733768866</v>
      </c>
      <c r="Q58" s="4">
        <f t="shared" si="12"/>
        <v>-0.38506192211222334</v>
      </c>
      <c r="R58" s="4">
        <f t="shared" si="13"/>
        <v>0.40490660546436469</v>
      </c>
      <c r="S58" s="4">
        <f t="shared" si="14"/>
        <v>-0.13662219955848606</v>
      </c>
      <c r="T58" s="4">
        <f t="shared" si="15"/>
        <v>0.46589747902246226</v>
      </c>
      <c r="U58" s="4">
        <f t="shared" si="16"/>
        <v>7.797561351969369E-2</v>
      </c>
      <c r="V58" s="4">
        <f t="shared" si="17"/>
        <v>0.13734172624750518</v>
      </c>
      <c r="W58" s="5">
        <f t="shared" si="18"/>
        <v>0.21531733976719886</v>
      </c>
      <c r="X5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-7.8889809079645771E-4</v>
      </c>
      <c r="Y5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-1.5777961815929154E-3</v>
      </c>
      <c r="Z5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3.3461315359314958E-4</v>
      </c>
      <c r="AA5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6.6922630718629916E-4</v>
      </c>
      <c r="AB58" s="4">
        <f>(Table1[[#This Row],[a_o1]] - Table1[[#This Row],[t1]]) * Table1[[#This Row],[a_o1]] * (1 - Table1[[#This Row],[a_o1]]) * Table1[[#This Row],[a_h1]]</f>
        <v>4.9131928032464425E-2</v>
      </c>
      <c r="AC58" s="4">
        <f xml:space="preserve"> (Table1[[#This Row],[a_o1]] - Table1[[#This Row],[t1]]) * Table1[[#This Row],[a_o1]] * (1 - Table1[[#This Row],[a_o1]]) * Table1[[#This Row],[a_h2]]</f>
        <v>4.8996788023456105E-2</v>
      </c>
      <c r="AD58" s="4">
        <f>(Table1[[#This Row],[a_o2]] - Table1[[#This Row],[t2]]) * Table1[[#This Row],[a_o2]] * (1 - Table1[[#This Row],[a_o2]]) * Table1[[#This Row],[a_h1]]</f>
        <v>-6.7338068422678962E-2</v>
      </c>
      <c r="AE58" s="4">
        <f xml:space="preserve"> (Table1[[#This Row],[a_o2]] - Table1[[#This Row],[t2]]) * Table1[[#This Row],[a_o2]] * (1 - Table1[[#This Row],[a_o2]]) * Table1[[#This Row],[a_h2]]</f>
        <v>-6.7152851445905118E-2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0.30149104386634928</v>
      </c>
      <c r="F59" s="4">
        <f t="shared" si="1"/>
        <v>0.50298208773269859</v>
      </c>
      <c r="G59" s="4">
        <f t="shared" si="2"/>
        <v>-0.20136672978813094</v>
      </c>
      <c r="H59" s="4">
        <f t="shared" si="3"/>
        <v>0.69726654042373803</v>
      </c>
      <c r="I59" s="4">
        <f t="shared" si="8"/>
        <v>6.5372760966587326E-2</v>
      </c>
      <c r="J59" s="4">
        <f t="shared" si="9"/>
        <v>0.51633737237603017</v>
      </c>
      <c r="K59" s="4">
        <f t="shared" si="10"/>
        <v>5.9658317552967265E-2</v>
      </c>
      <c r="L59" s="4">
        <f t="shared" si="11"/>
        <v>0.51491015740365109</v>
      </c>
      <c r="M59" s="4">
        <f t="shared" si="4"/>
        <v>-2.8950044396357549E-2</v>
      </c>
      <c r="N59" s="4">
        <f t="shared" si="5"/>
        <v>-0.72861700728179624</v>
      </c>
      <c r="O59" s="4">
        <f t="shared" si="6"/>
        <v>0.47363945763902621</v>
      </c>
      <c r="P59" s="4">
        <f t="shared" si="7"/>
        <v>-0.72680919219309814</v>
      </c>
      <c r="Q59" s="4">
        <f t="shared" si="12"/>
        <v>-0.39012028776023155</v>
      </c>
      <c r="R59" s="4">
        <f t="shared" si="13"/>
        <v>0.40368834420917504</v>
      </c>
      <c r="S59" s="4">
        <f t="shared" si="14"/>
        <v>-0.12968368254362583</v>
      </c>
      <c r="T59" s="4">
        <f t="shared" si="15"/>
        <v>0.46762444061304015</v>
      </c>
      <c r="U59" s="4">
        <f t="shared" si="16"/>
        <v>7.7495256183080938E-2</v>
      </c>
      <c r="V59" s="4">
        <f t="shared" si="17"/>
        <v>0.13643811252241964</v>
      </c>
      <c r="W59" s="5">
        <f t="shared" si="18"/>
        <v>0.21393336870550056</v>
      </c>
      <c r="X5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-8.0337492981069852E-4</v>
      </c>
      <c r="Y5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-1.606749859621397E-3</v>
      </c>
      <c r="Z5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3.1800585782520676E-4</v>
      </c>
      <c r="AA5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6.3601171565041352E-4</v>
      </c>
      <c r="AB59" s="4">
        <f>(Table1[[#This Row],[a_o1]] - Table1[[#This Row],[t1]]) * Table1[[#This Row],[a_o1]] * (1 - Table1[[#This Row],[a_o1]]) * Table1[[#This Row],[a_h1]]</f>
        <v>4.8933426276493171E-2</v>
      </c>
      <c r="AC59" s="4">
        <f xml:space="preserve"> (Table1[[#This Row],[a_o1]] - Table1[[#This Row],[t1]]) * Table1[[#This Row],[a_o1]] * (1 - Table1[[#This Row],[a_o1]]) * Table1[[#This Row],[a_h2]]</f>
        <v>4.8798168744561589E-2</v>
      </c>
      <c r="AD59" s="4">
        <f>(Table1[[#This Row],[a_o2]] - Table1[[#This Row],[t2]]) * Table1[[#This Row],[a_o2]] * (1 - Table1[[#This Row],[a_o2]]) * Table1[[#This Row],[a_h1]]</f>
        <v>-6.71477895518061E-2</v>
      </c>
      <c r="AE59" s="4">
        <f xml:space="preserve"> (Table1[[#This Row],[a_o2]] - Table1[[#This Row],[t2]]) * Table1[[#This Row],[a_o2]] * (1 - Table1[[#This Row],[a_o2]]) * Table1[[#This Row],[a_h2]]</f>
        <v>-6.6962185457007578E-2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0.30157138135933037</v>
      </c>
      <c r="F60" s="4">
        <f t="shared" si="1"/>
        <v>0.50314276271866076</v>
      </c>
      <c r="G60" s="4">
        <f t="shared" si="2"/>
        <v>-0.20139853037391348</v>
      </c>
      <c r="H60" s="4">
        <f t="shared" si="3"/>
        <v>0.69720293925217303</v>
      </c>
      <c r="I60" s="4">
        <f t="shared" si="8"/>
        <v>6.5392845339832598E-2</v>
      </c>
      <c r="J60" s="4">
        <f t="shared" si="9"/>
        <v>0.51634238810698074</v>
      </c>
      <c r="K60" s="4">
        <f t="shared" si="10"/>
        <v>5.9650367406521632E-2</v>
      </c>
      <c r="L60" s="4">
        <f t="shared" si="11"/>
        <v>0.51490817163422353</v>
      </c>
      <c r="M60" s="4">
        <f t="shared" si="4"/>
        <v>-3.3843387024006868E-2</v>
      </c>
      <c r="N60" s="4">
        <f t="shared" si="5"/>
        <v>-0.73349682415625239</v>
      </c>
      <c r="O60" s="4">
        <f t="shared" si="6"/>
        <v>0.48035423659420684</v>
      </c>
      <c r="P60" s="4">
        <f t="shared" si="7"/>
        <v>-0.72011297364739735</v>
      </c>
      <c r="Q60" s="4">
        <f t="shared" si="12"/>
        <v>-0.39515828390340996</v>
      </c>
      <c r="R60" s="4">
        <f t="shared" si="13"/>
        <v>0.40247616803163372</v>
      </c>
      <c r="S60" s="4">
        <f t="shared" si="14"/>
        <v>-0.12276480097050677</v>
      </c>
      <c r="T60" s="4">
        <f t="shared" si="15"/>
        <v>0.46934728784437046</v>
      </c>
      <c r="U60" s="4">
        <f t="shared" si="16"/>
        <v>7.7018771236397596E-2</v>
      </c>
      <c r="V60" s="4">
        <f t="shared" si="17"/>
        <v>0.13553962333750638</v>
      </c>
      <c r="W60" s="5">
        <f t="shared" si="18"/>
        <v>0.21255839457390396</v>
      </c>
      <c r="X6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-8.1767298882873664E-4</v>
      </c>
      <c r="Y6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-1.6353459776574733E-3</v>
      </c>
      <c r="Z6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3.0152636289740574E-4</v>
      </c>
      <c r="AA6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6.0305272579481148E-4</v>
      </c>
      <c r="AB60" s="4">
        <f>(Table1[[#This Row],[a_o1]] - Table1[[#This Row],[t1]]) * Table1[[#This Row],[a_o1]] * (1 - Table1[[#This Row],[a_o1]]) * Table1[[#This Row],[a_h1]]</f>
        <v>4.8735617229084094E-2</v>
      </c>
      <c r="AC60" s="4">
        <f xml:space="preserve"> (Table1[[#This Row],[a_o1]] - Table1[[#This Row],[t1]]) * Table1[[#This Row],[a_o1]] * (1 - Table1[[#This Row],[a_o1]]) * Table1[[#This Row],[a_h2]]</f>
        <v>4.8600246927032777E-2</v>
      </c>
      <c r="AD60" s="4">
        <f>(Table1[[#This Row],[a_o2]] - Table1[[#This Row],[t2]]) * Table1[[#This Row],[a_o2]] * (1 - Table1[[#This Row],[a_o2]]) * Table1[[#This Row],[a_h1]]</f>
        <v>-6.6956171786381899E-2</v>
      </c>
      <c r="AE60" s="4">
        <f xml:space="preserve"> (Table1[[#This Row],[a_o2]] - Table1[[#This Row],[t2]]) * Table1[[#This Row],[a_o2]] * (1 - Table1[[#This Row],[a_o2]]) * Table1[[#This Row],[a_h2]]</f>
        <v>-6.6770191230183809E-2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0.30165314865821324</v>
      </c>
      <c r="F61" s="4">
        <f t="shared" si="1"/>
        <v>0.50330629731642651</v>
      </c>
      <c r="G61" s="4">
        <f t="shared" si="2"/>
        <v>-0.20142868301020322</v>
      </c>
      <c r="H61" s="4">
        <f t="shared" si="3"/>
        <v>0.69714263397959353</v>
      </c>
      <c r="I61" s="4">
        <f t="shared" si="8"/>
        <v>6.5413287164553316E-2</v>
      </c>
      <c r="J61" s="4">
        <f t="shared" si="9"/>
        <v>0.51634749310198258</v>
      </c>
      <c r="K61" s="4">
        <f t="shared" si="10"/>
        <v>5.9642829247449194E-2</v>
      </c>
      <c r="L61" s="4">
        <f t="shared" si="11"/>
        <v>0.51490628876962663</v>
      </c>
      <c r="M61" s="4">
        <f t="shared" si="4"/>
        <v>-3.8716948746915281E-2</v>
      </c>
      <c r="N61" s="4">
        <f t="shared" si="5"/>
        <v>-0.73835684884895569</v>
      </c>
      <c r="O61" s="4">
        <f t="shared" si="6"/>
        <v>0.48704985377284504</v>
      </c>
      <c r="P61" s="4">
        <f t="shared" si="7"/>
        <v>-0.71343595452437891</v>
      </c>
      <c r="Q61" s="4">
        <f t="shared" si="12"/>
        <v>-0.40017598425447964</v>
      </c>
      <c r="R61" s="4">
        <f t="shared" si="13"/>
        <v>0.40127005851375774</v>
      </c>
      <c r="S61" s="4">
        <f t="shared" si="14"/>
        <v>-0.11586568860766833</v>
      </c>
      <c r="T61" s="4">
        <f t="shared" si="15"/>
        <v>0.47106594024424242</v>
      </c>
      <c r="U61" s="4">
        <f t="shared" si="16"/>
        <v>7.6546129344679706E-2</v>
      </c>
      <c r="V61" s="4">
        <f t="shared" si="17"/>
        <v>0.13464627918729608</v>
      </c>
      <c r="W61" s="5">
        <f t="shared" si="18"/>
        <v>0.21119240853197579</v>
      </c>
      <c r="X6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-8.3179272361269194E-4</v>
      </c>
      <c r="Y6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-1.6635854472253839E-3</v>
      </c>
      <c r="Z6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2.8517518687652937E-4</v>
      </c>
      <c r="AA6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5.7035037375305873E-4</v>
      </c>
      <c r="AB61" s="4">
        <f>(Table1[[#This Row],[a_o1]] - Table1[[#This Row],[t1]]) * Table1[[#This Row],[a_o1]] * (1 - Table1[[#This Row],[a_o1]]) * Table1[[#This Row],[a_h1]]</f>
        <v>4.8538507753170576E-2</v>
      </c>
      <c r="AC61" s="4">
        <f xml:space="preserve"> (Table1[[#This Row],[a_o1]] - Table1[[#This Row],[t1]]) * Table1[[#This Row],[a_o1]] * (1 - Table1[[#This Row],[a_o1]]) * Table1[[#This Row],[a_h2]]</f>
        <v>4.8403029400715121E-2</v>
      </c>
      <c r="AD61" s="4">
        <f>(Table1[[#This Row],[a_o2]] - Table1[[#This Row],[t2]]) * Table1[[#This Row],[a_o2]] * (1 - Table1[[#This Row],[a_o2]]) * Table1[[#This Row],[a_h1]]</f>
        <v>-6.6763252627024858E-2</v>
      </c>
      <c r="AE61" s="4">
        <f xml:space="preserve"> (Table1[[#This Row],[a_o2]] - Table1[[#This Row],[t2]]) * Table1[[#This Row],[a_o2]] * (1 - Table1[[#This Row],[a_o2]]) * Table1[[#This Row],[a_h2]]</f>
        <v>-6.6576906241666803E-2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0.30173632793057453</v>
      </c>
      <c r="F62" s="4">
        <f t="shared" si="1"/>
        <v>0.50347265586114909</v>
      </c>
      <c r="G62" s="4">
        <f t="shared" si="2"/>
        <v>-0.20145720052889088</v>
      </c>
      <c r="H62" s="4">
        <f t="shared" si="3"/>
        <v>0.69708559894221822</v>
      </c>
      <c r="I62" s="4">
        <f t="shared" si="8"/>
        <v>6.5434081982643638E-2</v>
      </c>
      <c r="J62" s="4">
        <f t="shared" si="9"/>
        <v>0.5163526862475214</v>
      </c>
      <c r="K62" s="4">
        <f t="shared" si="10"/>
        <v>5.9635699867777281E-2</v>
      </c>
      <c r="L62" s="4">
        <f t="shared" si="11"/>
        <v>0.5149045080086494</v>
      </c>
      <c r="M62" s="4">
        <f t="shared" si="4"/>
        <v>-4.3570799522232341E-2</v>
      </c>
      <c r="N62" s="4">
        <f t="shared" si="5"/>
        <v>-0.74319715178902723</v>
      </c>
      <c r="O62" s="4">
        <f t="shared" si="6"/>
        <v>0.49372617903554755</v>
      </c>
      <c r="P62" s="4">
        <f t="shared" si="7"/>
        <v>-0.70677826390021226</v>
      </c>
      <c r="Q62" s="4">
        <f t="shared" si="12"/>
        <v>-0.40517346317061548</v>
      </c>
      <c r="R62" s="4">
        <f t="shared" si="13"/>
        <v>0.40006999682593752</v>
      </c>
      <c r="S62" s="4">
        <f t="shared" si="14"/>
        <v>-0.10898647542901652</v>
      </c>
      <c r="T62" s="4">
        <f t="shared" si="15"/>
        <v>0.47278031887565963</v>
      </c>
      <c r="U62" s="4">
        <f t="shared" si="16"/>
        <v>7.6077301211893447E-2</v>
      </c>
      <c r="V62" s="4">
        <f t="shared" si="17"/>
        <v>0.13375809927118215</v>
      </c>
      <c r="W62" s="5">
        <f t="shared" si="18"/>
        <v>0.20983540048307558</v>
      </c>
      <c r="X6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-8.4573462589713751E-4</v>
      </c>
      <c r="Y6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-1.691469251794275E-3</v>
      </c>
      <c r="Z6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2.6895281353730435E-4</v>
      </c>
      <c r="AA6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5.3790562707460869E-4</v>
      </c>
      <c r="AB62" s="4">
        <f>(Table1[[#This Row],[a_o1]] - Table1[[#This Row],[t1]]) * Table1[[#This Row],[a_o1]] * (1 - Table1[[#This Row],[a_o1]]) * Table1[[#This Row],[a_h1]]</f>
        <v>4.834210444152448E-2</v>
      </c>
      <c r="AC62" s="4">
        <f xml:space="preserve"> (Table1[[#This Row],[a_o1]] - Table1[[#This Row],[t1]]) * Table1[[#This Row],[a_o1]] * (1 - Table1[[#This Row],[a_o1]]) * Table1[[#This Row],[a_h2]]</f>
        <v>4.8206522724728813E-2</v>
      </c>
      <c r="AD62" s="4">
        <f>(Table1[[#This Row],[a_o2]] - Table1[[#This Row],[t2]]) * Table1[[#This Row],[a_o2]] * (1 - Table1[[#This Row],[a_o2]]) * Table1[[#This Row],[a_h1]]</f>
        <v>-6.6569069471521539E-2</v>
      </c>
      <c r="AE62" s="4">
        <f xml:space="preserve"> (Table1[[#This Row],[a_o2]] - Table1[[#This Row],[t2]]) * Table1[[#This Row],[a_o2]] * (1 - Table1[[#This Row],[a_o2]]) * Table1[[#This Row],[a_h2]]</f>
        <v>-6.6382367861637009E-2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0.30182090139316425</v>
      </c>
      <c r="F63" s="4">
        <f t="shared" si="1"/>
        <v>0.50364180278632853</v>
      </c>
      <c r="G63" s="4">
        <f t="shared" si="2"/>
        <v>-0.2014840958102446</v>
      </c>
      <c r="H63" s="4">
        <f t="shared" si="3"/>
        <v>0.69703180837951073</v>
      </c>
      <c r="I63" s="4">
        <f t="shared" si="8"/>
        <v>6.5455225348291068E-2</v>
      </c>
      <c r="J63" s="4">
        <f t="shared" si="9"/>
        <v>0.51635796643315268</v>
      </c>
      <c r="K63" s="4">
        <f t="shared" si="10"/>
        <v>5.9628976047438845E-2</v>
      </c>
      <c r="L63" s="4">
        <f t="shared" si="11"/>
        <v>0.51490282854705527</v>
      </c>
      <c r="M63" s="4">
        <f t="shared" si="4"/>
        <v>-4.840500996638479E-2</v>
      </c>
      <c r="N63" s="4">
        <f t="shared" si="5"/>
        <v>-0.74801780406150009</v>
      </c>
      <c r="O63" s="4">
        <f t="shared" si="6"/>
        <v>0.50038308598269976</v>
      </c>
      <c r="P63" s="4">
        <f t="shared" si="7"/>
        <v>-0.70014002711404855</v>
      </c>
      <c r="Q63" s="4">
        <f t="shared" si="12"/>
        <v>-0.41015079562624229</v>
      </c>
      <c r="R63" s="4">
        <f t="shared" si="13"/>
        <v>0.39887596374050821</v>
      </c>
      <c r="S63" s="4">
        <f t="shared" si="14"/>
        <v>-0.10212728762446333</v>
      </c>
      <c r="T63" s="4">
        <f t="shared" si="15"/>
        <v>0.47449034634483284</v>
      </c>
      <c r="U63" s="4">
        <f t="shared" si="16"/>
        <v>7.5612257587554521E-2</v>
      </c>
      <c r="V63" s="4">
        <f t="shared" si="17"/>
        <v>0.13287510150583517</v>
      </c>
      <c r="W63" s="5">
        <f t="shared" si="18"/>
        <v>0.2084873590933897</v>
      </c>
      <c r="X6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-8.5949922264019589E-4</v>
      </c>
      <c r="Y6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-1.7189984452803918E-3</v>
      </c>
      <c r="Z6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2.5285969254708378E-4</v>
      </c>
      <c r="AA6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5.0571938509416756E-4</v>
      </c>
      <c r="AB63" s="4">
        <f>(Table1[[#This Row],[a_o1]] - Table1[[#This Row],[t1]]) * Table1[[#This Row],[a_o1]] * (1 - Table1[[#This Row],[a_o1]]) * Table1[[#This Row],[a_h1]]</f>
        <v>4.8146413621620227E-2</v>
      </c>
      <c r="AC63" s="4">
        <f xml:space="preserve"> (Table1[[#This Row],[a_o1]] - Table1[[#This Row],[t1]]) * Table1[[#This Row],[a_o1]] * (1 - Table1[[#This Row],[a_o1]]) * Table1[[#This Row],[a_h2]]</f>
        <v>4.8010733192354285E-2</v>
      </c>
      <c r="AD63" s="4">
        <f>(Table1[[#This Row],[a_o2]] - Table1[[#This Row],[t2]]) * Table1[[#This Row],[a_o2]] * (1 - Table1[[#This Row],[a_o2]]) * Table1[[#This Row],[a_h1]]</f>
        <v>-6.6373659598332385E-2</v>
      </c>
      <c r="AE63" s="4">
        <f xml:space="preserve"> (Table1[[#This Row],[a_o2]] - Table1[[#This Row],[t2]]) * Table1[[#This Row],[a_o2]] * (1 - Table1[[#This Row],[a_o2]]) * Table1[[#This Row],[a_h2]]</f>
        <v>-6.6186613337794117E-2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0.30190685131542827</v>
      </c>
      <c r="F64" s="4">
        <f t="shared" si="1"/>
        <v>0.50381370263085656</v>
      </c>
      <c r="G64" s="4">
        <f t="shared" si="2"/>
        <v>-0.20150938177949931</v>
      </c>
      <c r="H64" s="4">
        <f t="shared" si="3"/>
        <v>0.6969812364410013</v>
      </c>
      <c r="I64" s="4">
        <f t="shared" si="8"/>
        <v>6.5476712828857073E-2</v>
      </c>
      <c r="J64" s="4">
        <f t="shared" si="9"/>
        <v>0.51636333255172195</v>
      </c>
      <c r="K64" s="4">
        <f t="shared" si="10"/>
        <v>5.9622654555125165E-2</v>
      </c>
      <c r="L64" s="4">
        <f t="shared" si="11"/>
        <v>0.51490124957779548</v>
      </c>
      <c r="M64" s="4">
        <f t="shared" si="4"/>
        <v>-5.3219651328546815E-2</v>
      </c>
      <c r="N64" s="4">
        <f t="shared" si="5"/>
        <v>-0.7528188773807355</v>
      </c>
      <c r="O64" s="4">
        <f t="shared" si="6"/>
        <v>0.50702045194253298</v>
      </c>
      <c r="P64" s="4">
        <f t="shared" si="7"/>
        <v>-0.69352136578026913</v>
      </c>
      <c r="Q64" s="4">
        <f t="shared" si="12"/>
        <v>-0.41510805718634303</v>
      </c>
      <c r="R64" s="4">
        <f t="shared" si="13"/>
        <v>0.39768793964509647</v>
      </c>
      <c r="S64" s="4">
        <f t="shared" si="14"/>
        <v>-9.5288247612233423E-2</v>
      </c>
      <c r="T64" s="4">
        <f t="shared" si="15"/>
        <v>0.47619594680814015</v>
      </c>
      <c r="U64" s="4">
        <f t="shared" si="16"/>
        <v>7.5150969273129975E-2</v>
      </c>
      <c r="V64" s="4">
        <f t="shared" si="17"/>
        <v>0.13199730253819178</v>
      </c>
      <c r="W64" s="5">
        <f t="shared" si="18"/>
        <v>0.20714827181132175</v>
      </c>
      <c r="X6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-8.7308707526501962E-4</v>
      </c>
      <c r="Y6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-1.7461741505300392E-3</v>
      </c>
      <c r="Z6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2.3689623967223998E-4</v>
      </c>
      <c r="AA6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4.7379247934447997E-4</v>
      </c>
      <c r="AB64" s="4">
        <f>(Table1[[#This Row],[a_o1]] - Table1[[#This Row],[t1]]) * Table1[[#This Row],[a_o1]] * (1 - Table1[[#This Row],[a_o1]]) * Table1[[#This Row],[a_h1]]</f>
        <v>4.7951441360477041E-2</v>
      </c>
      <c r="AC64" s="4">
        <f xml:space="preserve"> (Table1[[#This Row],[a_o1]] - Table1[[#This Row],[t1]]) * Table1[[#This Row],[a_o1]] * (1 - Table1[[#This Row],[a_o1]]) * Table1[[#This Row],[a_h2]]</f>
        <v>4.7815666835895818E-2</v>
      </c>
      <c r="AD64" s="4">
        <f>(Table1[[#This Row],[a_o2]] - Table1[[#This Row],[t2]]) * Table1[[#This Row],[a_o2]] * (1 - Table1[[#This Row],[a_o2]]) * Table1[[#This Row],[a_h1]]</f>
        <v>-6.6177060150500719E-2</v>
      </c>
      <c r="AE64" s="4">
        <f xml:space="preserve"> (Table1[[#This Row],[a_o2]] - Table1[[#This Row],[t2]]) * Table1[[#This Row],[a_o2]] * (1 - Table1[[#This Row],[a_o2]]) * Table1[[#This Row],[a_h2]]</f>
        <v>-6.5989679779333746E-2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0.30199416002295476</v>
      </c>
      <c r="F65" s="4">
        <f t="shared" si="1"/>
        <v>0.50398832004590954</v>
      </c>
      <c r="G65" s="4">
        <f t="shared" si="2"/>
        <v>-0.20153307140346655</v>
      </c>
      <c r="H65" s="4">
        <f t="shared" si="3"/>
        <v>0.69693385719306689</v>
      </c>
      <c r="I65" s="4">
        <f t="shared" si="8"/>
        <v>6.5498540005738695E-2</v>
      </c>
      <c r="J65" s="4">
        <f t="shared" si="9"/>
        <v>0.51636878349957971</v>
      </c>
      <c r="K65" s="4">
        <f t="shared" si="10"/>
        <v>5.9616732149133364E-2</v>
      </c>
      <c r="L65" s="4">
        <f t="shared" si="11"/>
        <v>0.51489977029122092</v>
      </c>
      <c r="M65" s="4">
        <f t="shared" si="4"/>
        <v>-5.8014795464594517E-2</v>
      </c>
      <c r="N65" s="4">
        <f t="shared" si="5"/>
        <v>-0.75760044406432503</v>
      </c>
      <c r="O65" s="4">
        <f t="shared" si="6"/>
        <v>0.51363815795758305</v>
      </c>
      <c r="P65" s="4">
        <f t="shared" si="7"/>
        <v>-0.68692239780233577</v>
      </c>
      <c r="Q65" s="4">
        <f t="shared" si="12"/>
        <v>-0.42004532398027755</v>
      </c>
      <c r="R65" s="4">
        <f t="shared" si="13"/>
        <v>0.39650590455574453</v>
      </c>
      <c r="S65" s="4">
        <f t="shared" si="14"/>
        <v>-8.8469474052795261E-2</v>
      </c>
      <c r="T65" s="4">
        <f t="shared" si="15"/>
        <v>0.47789704597806631</v>
      </c>
      <c r="U65" s="4">
        <f t="shared" si="16"/>
        <v>7.4693407128227141E-2</v>
      </c>
      <c r="V65" s="4">
        <f t="shared" si="17"/>
        <v>0.1311247177589954</v>
      </c>
      <c r="W65" s="5">
        <f t="shared" si="18"/>
        <v>0.20581812488722254</v>
      </c>
      <c r="X6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-8.8649877889253109E-4</v>
      </c>
      <c r="Y6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-1.7729975577850622E-3</v>
      </c>
      <c r="Z6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2.2106283700567007E-4</v>
      </c>
      <c r="AA6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4.4212567401134015E-4</v>
      </c>
      <c r="AB65" s="4">
        <f>(Table1[[#This Row],[a_o1]] - Table1[[#This Row],[t1]]) * Table1[[#This Row],[a_o1]] * (1 - Table1[[#This Row],[a_o1]]) * Table1[[#This Row],[a_h1]]</f>
        <v>4.7757193469477412E-2</v>
      </c>
      <c r="AC65" s="4">
        <f xml:space="preserve"> (Table1[[#This Row],[a_o1]] - Table1[[#This Row],[t1]]) * Table1[[#This Row],[a_o1]] * (1 - Table1[[#This Row],[a_o1]]) * Table1[[#This Row],[a_h2]]</f>
        <v>4.7621329431521163E-2</v>
      </c>
      <c r="AD65" s="4">
        <f>(Table1[[#This Row],[a_o2]] - Table1[[#This Row],[t2]]) * Table1[[#This Row],[a_o2]] * (1 - Table1[[#This Row],[a_o2]]) * Table1[[#This Row],[a_h1]]</f>
        <v>-6.5979308119973185E-2</v>
      </c>
      <c r="AE65" s="4">
        <f xml:space="preserve"> (Table1[[#This Row],[a_o2]] - Table1[[#This Row],[t2]]) * Table1[[#This Row],[a_o2]] * (1 - Table1[[#This Row],[a_o2]]) * Table1[[#This Row],[a_h2]]</f>
        <v>-6.5791604141336571E-2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0.30208280990084402</v>
      </c>
      <c r="F66" s="4">
        <f t="shared" si="1"/>
        <v>0.50416561980168806</v>
      </c>
      <c r="G66" s="4">
        <f t="shared" si="2"/>
        <v>-0.2015551776871671</v>
      </c>
      <c r="H66" s="4">
        <f t="shared" si="3"/>
        <v>0.69688964462566572</v>
      </c>
      <c r="I66" s="4">
        <f t="shared" si="8"/>
        <v>6.552070247521101E-2</v>
      </c>
      <c r="J66" s="4">
        <f t="shared" si="9"/>
        <v>0.51637431817679258</v>
      </c>
      <c r="K66" s="4">
        <f t="shared" si="10"/>
        <v>5.9611205578208218E-2</v>
      </c>
      <c r="L66" s="4">
        <f t="shared" si="11"/>
        <v>0.51489838987529213</v>
      </c>
      <c r="M66" s="4">
        <f t="shared" si="4"/>
        <v>-6.2790514811542256E-2</v>
      </c>
      <c r="N66" s="4">
        <f t="shared" si="5"/>
        <v>-0.76236257700747712</v>
      </c>
      <c r="O66" s="4">
        <f t="shared" si="6"/>
        <v>0.52023608876958038</v>
      </c>
      <c r="P66" s="4">
        <f t="shared" si="7"/>
        <v>-0.68034323738820213</v>
      </c>
      <c r="Q66" s="4">
        <f t="shared" si="12"/>
        <v>-0.42496267267610832</v>
      </c>
      <c r="R66" s="4">
        <f t="shared" si="13"/>
        <v>0.39532983812980832</v>
      </c>
      <c r="S66" s="4">
        <f t="shared" si="14"/>
        <v>-8.1671081864375494E-2</v>
      </c>
      <c r="T66" s="4">
        <f t="shared" si="15"/>
        <v>0.47959357112813955</v>
      </c>
      <c r="U66" s="4">
        <f t="shared" si="16"/>
        <v>7.4239542076572143E-2</v>
      </c>
      <c r="V66" s="4">
        <f t="shared" si="17"/>
        <v>0.13025736131686275</v>
      </c>
      <c r="W66" s="5">
        <f t="shared" si="18"/>
        <v>0.2044969033934349</v>
      </c>
      <c r="X6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-8.9973496156628061E-4</v>
      </c>
      <c r="Y66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-1.7994699231325612E-3</v>
      </c>
      <c r="Z6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2.053598332148144E-4</v>
      </c>
      <c r="AA66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4.107196664296288E-4</v>
      </c>
      <c r="AB66" s="4">
        <f>(Table1[[#This Row],[a_o1]] - Table1[[#This Row],[t1]]) * Table1[[#This Row],[a_o1]] * (1 - Table1[[#This Row],[a_o1]]) * Table1[[#This Row],[a_h1]]</f>
        <v>4.7563675509158597E-2</v>
      </c>
      <c r="AC66" s="4">
        <f xml:space="preserve"> (Table1[[#This Row],[a_o1]] - Table1[[#This Row],[t1]]) * Table1[[#This Row],[a_o1]] * (1 - Table1[[#This Row],[a_o1]]) * Table1[[#This Row],[a_h2]]</f>
        <v>4.7427726504074043E-2</v>
      </c>
      <c r="AD66" s="4">
        <f>(Table1[[#This Row],[a_o2]] - Table1[[#This Row],[t2]]) * Table1[[#This Row],[a_o2]] * (1 - Table1[[#This Row],[a_o2]]) * Table1[[#This Row],[a_h1]]</f>
        <v>-6.5780440332339249E-2</v>
      </c>
      <c r="AE66" s="4">
        <f xml:space="preserve"> (Table1[[#This Row],[a_o2]] - Table1[[#This Row],[t2]]) * Table1[[#This Row],[a_o2]] * (1 - Table1[[#This Row],[a_o2]]) * Table1[[#This Row],[a_h2]]</f>
        <v>-6.5592423209577491E-2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0.30217278339700065</v>
      </c>
      <c r="F67" s="4">
        <f t="shared" ref="F67:F83" si="20">F66 - ($B$19 *Y66)</f>
        <v>0.50434556679400133</v>
      </c>
      <c r="G67" s="4">
        <f t="shared" ref="G67:G83" si="21">G66 - ($B$19 *Z66)</f>
        <v>-0.20157571367048857</v>
      </c>
      <c r="H67" s="4">
        <f t="shared" ref="H67:H83" si="22">H66 - ($B$19 *AA66)</f>
        <v>0.69684857265902278</v>
      </c>
      <c r="I67" s="4">
        <f t="shared" si="8"/>
        <v>6.5543195849250169E-2</v>
      </c>
      <c r="J67" s="4">
        <f t="shared" si="9"/>
        <v>0.51637993548734806</v>
      </c>
      <c r="K67" s="4">
        <f t="shared" si="10"/>
        <v>5.9606071582377844E-2</v>
      </c>
      <c r="L67" s="4">
        <f t="shared" si="11"/>
        <v>0.51489710751578854</v>
      </c>
      <c r="M67" s="4">
        <f t="shared" ref="M67:M83" si="23">M66 - ($B$19*AB66)</f>
        <v>-6.7546882362458122E-2</v>
      </c>
      <c r="N67" s="4">
        <f t="shared" ref="N67:N83" si="24">N66 - ($B$19*AC66)</f>
        <v>-0.76710534965788457</v>
      </c>
      <c r="O67" s="4">
        <f t="shared" ref="O67:O83" si="25">O66 - ($B$19*AD66)</f>
        <v>0.52681413280281431</v>
      </c>
      <c r="P67" s="4">
        <f t="shared" ref="P67:P83" si="26">P66 - ($B$19*AE66)</f>
        <v>-0.6737839950672444</v>
      </c>
      <c r="Q67" s="4">
        <f t="shared" si="12"/>
        <v>-0.42986018045543001</v>
      </c>
      <c r="R67" s="4">
        <f t="shared" si="13"/>
        <v>0.39415971967863234</v>
      </c>
      <c r="S67" s="4">
        <f t="shared" si="14"/>
        <v>-7.489318224001601E-2</v>
      </c>
      <c r="T67" s="4">
        <f t="shared" si="15"/>
        <v>0.4812854510968792</v>
      </c>
      <c r="U67" s="4">
        <f t="shared" si="16"/>
        <v>7.3789345111782687E-2</v>
      </c>
      <c r="V67" s="4">
        <f t="shared" si="17"/>
        <v>0.12939524613285286</v>
      </c>
      <c r="W67" s="5">
        <f t="shared" si="18"/>
        <v>0.20318459124463556</v>
      </c>
      <c r="X6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-9.127962834702887E-4</v>
      </c>
      <c r="Y67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-1.8255925669405774E-3</v>
      </c>
      <c r="Z6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1.8978754380955231E-4</v>
      </c>
      <c r="AA67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3.7957508761910462E-4</v>
      </c>
      <c r="AB67" s="4">
        <f>(Table1[[#This Row],[a_o1]] - Table1[[#This Row],[t1]]) * Table1[[#This Row],[a_o1]] * (1 - Table1[[#This Row],[a_o1]]) * Table1[[#This Row],[a_h1]]</f>
        <v>4.7370892793975161E-2</v>
      </c>
      <c r="AC67" s="4">
        <f xml:space="preserve"> (Table1[[#This Row],[a_o1]] - Table1[[#This Row],[t1]]) * Table1[[#This Row],[a_o1]] * (1 - Table1[[#This Row],[a_o1]]) * Table1[[#This Row],[a_h2]]</f>
        <v>4.7234863331857585E-2</v>
      </c>
      <c r="AD67" s="4">
        <f>(Table1[[#This Row],[a_o2]] - Table1[[#This Row],[t2]]) * Table1[[#This Row],[a_o2]] * (1 - Table1[[#This Row],[a_o2]]) * Table1[[#This Row],[a_h1]]</f>
        <v>-6.5580493431995471E-2</v>
      </c>
      <c r="AE67" s="4">
        <f xml:space="preserve"> (Table1[[#This Row],[a_o2]] - Table1[[#This Row],[t2]]) * Table1[[#This Row],[a_o2]] * (1 - Table1[[#This Row],[a_o2]]) * Table1[[#This Row],[a_h2]]</f>
        <v>-6.5392173585760813E-2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0.3022640630253477</v>
      </c>
      <c r="F68" s="4">
        <f t="shared" si="20"/>
        <v>0.50452812605069541</v>
      </c>
      <c r="G68" s="4">
        <f t="shared" si="21"/>
        <v>-0.20159469242486952</v>
      </c>
      <c r="H68" s="4">
        <f t="shared" si="22"/>
        <v>0.69681061515026088</v>
      </c>
      <c r="I68" s="4">
        <f t="shared" si="8"/>
        <v>6.5566015756336929E-2</v>
      </c>
      <c r="J68" s="4">
        <f t="shared" si="9"/>
        <v>0.51638563433935614</v>
      </c>
      <c r="K68" s="4">
        <f t="shared" si="10"/>
        <v>5.9601326893782614E-2</v>
      </c>
      <c r="L68" s="4">
        <f t="shared" si="11"/>
        <v>0.51489592239651538</v>
      </c>
      <c r="M68" s="4">
        <f t="shared" si="23"/>
        <v>-7.228397164185564E-2</v>
      </c>
      <c r="N68" s="4">
        <f t="shared" si="24"/>
        <v>-0.77182883599107033</v>
      </c>
      <c r="O68" s="4">
        <f t="shared" si="25"/>
        <v>0.5333721821460139</v>
      </c>
      <c r="P68" s="4">
        <f t="shared" si="26"/>
        <v>-0.6672447777086683</v>
      </c>
      <c r="Q68" s="4">
        <f t="shared" si="12"/>
        <v>-0.43473792498869862</v>
      </c>
      <c r="R68" s="4">
        <f t="shared" si="13"/>
        <v>0.39299552818000083</v>
      </c>
      <c r="S68" s="4">
        <f t="shared" si="14"/>
        <v>-6.8135882666126635E-2</v>
      </c>
      <c r="T68" s="4">
        <f t="shared" si="15"/>
        <v>0.48297261629077315</v>
      </c>
      <c r="U68" s="4">
        <f t="shared" si="16"/>
        <v>7.3342787302938903E-2</v>
      </c>
      <c r="V68" s="4">
        <f t="shared" si="17"/>
        <v>0.12853838391551178</v>
      </c>
      <c r="W68" s="5">
        <f t="shared" si="18"/>
        <v>0.20188117121845067</v>
      </c>
      <c r="X6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-9.2568343614070055E-4</v>
      </c>
      <c r="Y68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-1.8513668722814011E-3</v>
      </c>
      <c r="Z6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1.7434625142930788E-4</v>
      </c>
      <c r="AA68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3.4869250285861575E-4</v>
      </c>
      <c r="AB68" s="4">
        <f>(Table1[[#This Row],[a_o1]] - Table1[[#This Row],[t1]]) * Table1[[#This Row],[a_o1]] * (1 - Table1[[#This Row],[a_o1]]) * Table1[[#This Row],[a_h1]]</f>
        <v>4.7178850397030701E-2</v>
      </c>
      <c r="AC68" s="4">
        <f xml:space="preserve"> (Table1[[#This Row],[a_o1]] - Table1[[#This Row],[t1]]) * Table1[[#This Row],[a_o1]] * (1 - Table1[[#This Row],[a_o1]]) * Table1[[#This Row],[a_h2]]</f>
        <v>4.7042744951386634E-2</v>
      </c>
      <c r="AD68" s="4">
        <f>(Table1[[#This Row],[a_o2]] - Table1[[#This Row],[t2]]) * Table1[[#This Row],[a_o2]] * (1 - Table1[[#This Row],[a_o2]]) * Table1[[#This Row],[a_h1]]</f>
        <v>-6.5379503867739941E-2</v>
      </c>
      <c r="AE68" s="4">
        <f xml:space="preserve"> (Table1[[#This Row],[a_o2]] - Table1[[#This Row],[t2]]) * Table1[[#This Row],[a_o2]] * (1 - Table1[[#This Row],[a_o2]]) * Table1[[#This Row],[a_h2]]</f>
        <v>-6.5190891673186188E-2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0.30235663136896179</v>
      </c>
      <c r="F69" s="4">
        <f t="shared" si="20"/>
        <v>0.50471326273792361</v>
      </c>
      <c r="G69" s="4">
        <f t="shared" si="21"/>
        <v>-0.20161212705001244</v>
      </c>
      <c r="H69" s="4">
        <f t="shared" si="22"/>
        <v>0.69677574589997504</v>
      </c>
      <c r="I69" s="4">
        <f t="shared" si="8"/>
        <v>6.5589157842240453E-2</v>
      </c>
      <c r="J69" s="4">
        <f t="shared" si="9"/>
        <v>0.51639141364524443</v>
      </c>
      <c r="K69" s="4">
        <f t="shared" si="10"/>
        <v>5.9596968237496876E-2</v>
      </c>
      <c r="L69" s="4">
        <f t="shared" si="11"/>
        <v>0.51489483369950895</v>
      </c>
      <c r="M69" s="4">
        <f t="shared" si="23"/>
        <v>-7.7001856681558706E-2</v>
      </c>
      <c r="N69" s="4">
        <f t="shared" si="24"/>
        <v>-0.77653311048620899</v>
      </c>
      <c r="O69" s="4">
        <f t="shared" si="25"/>
        <v>0.53991013253278786</v>
      </c>
      <c r="P69" s="4">
        <f t="shared" si="26"/>
        <v>-0.66072568854134972</v>
      </c>
      <c r="Q69" s="4">
        <f t="shared" si="12"/>
        <v>-0.43959598441105757</v>
      </c>
      <c r="R69" s="4">
        <f t="shared" si="13"/>
        <v>0.39183724229036521</v>
      </c>
      <c r="S69" s="4">
        <f t="shared" si="14"/>
        <v>-6.1399286942494191E-2</v>
      </c>
      <c r="T69" s="4">
        <f t="shared" si="15"/>
        <v>0.48465499868630324</v>
      </c>
      <c r="U69" s="4">
        <f t="shared" si="16"/>
        <v>7.2899839799955526E-2</v>
      </c>
      <c r="V69" s="4">
        <f t="shared" si="17"/>
        <v>0.12768678517637008</v>
      </c>
      <c r="W69" s="5">
        <f t="shared" si="18"/>
        <v>0.20058662497632562</v>
      </c>
      <c r="X6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-9.3839714167212032E-4</v>
      </c>
      <c r="Y69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-1.8767942833442406E-3</v>
      </c>
      <c r="Z6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1.590362061487369E-4</v>
      </c>
      <c r="AA69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3.180724122974738E-4</v>
      </c>
      <c r="AB69" s="4">
        <f>(Table1[[#This Row],[a_o1]] - Table1[[#This Row],[t1]]) * Table1[[#This Row],[a_o1]] * (1 - Table1[[#This Row],[a_o1]]) * Table1[[#This Row],[a_h1]]</f>
        <v>4.6987553154775825E-2</v>
      </c>
      <c r="AC69" s="4">
        <f xml:space="preserve"> (Table1[[#This Row],[a_o1]] - Table1[[#This Row],[t1]]) * Table1[[#This Row],[a_o1]] * (1 - Table1[[#This Row],[a_o1]]) * Table1[[#This Row],[a_h2]]</f>
        <v>4.6851376162106217E-2</v>
      </c>
      <c r="AD69" s="4">
        <f>(Table1[[#This Row],[a_o2]] - Table1[[#This Row],[t2]]) * Table1[[#This Row],[a_o2]] * (1 - Table1[[#This Row],[a_o2]]) * Table1[[#This Row],[a_h1]]</f>
        <v>-6.5177507878802471E-2</v>
      </c>
      <c r="AE69" s="4">
        <f xml:space="preserve"> (Table1[[#This Row],[a_o2]] - Table1[[#This Row],[t2]]) * Table1[[#This Row],[a_o2]] * (1 - Table1[[#This Row],[a_o2]]) * Table1[[#This Row],[a_h2]]</f>
        <v>-6.4988613662851302E-2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0.302450471083129</v>
      </c>
      <c r="F70" s="4">
        <f t="shared" si="20"/>
        <v>0.50490094216625803</v>
      </c>
      <c r="G70" s="4">
        <f t="shared" si="21"/>
        <v>-0.20162803067062732</v>
      </c>
      <c r="H70" s="4">
        <f t="shared" si="22"/>
        <v>0.69674393865874529</v>
      </c>
      <c r="I70" s="4">
        <f t="shared" si="8"/>
        <v>6.5612617770782256E-2</v>
      </c>
      <c r="J70" s="4">
        <f t="shared" si="9"/>
        <v>0.51639727232194965</v>
      </c>
      <c r="K70" s="4">
        <f t="shared" si="10"/>
        <v>5.9592992332343157E-2</v>
      </c>
      <c r="L70" s="4">
        <f t="shared" si="11"/>
        <v>0.51489384060524035</v>
      </c>
      <c r="M70" s="4">
        <f t="shared" si="23"/>
        <v>-8.1700611997036293E-2</v>
      </c>
      <c r="N70" s="4">
        <f t="shared" si="24"/>
        <v>-0.78121824810241958</v>
      </c>
      <c r="O70" s="4">
        <f t="shared" si="25"/>
        <v>0.54642788332066805</v>
      </c>
      <c r="P70" s="4">
        <f t="shared" si="26"/>
        <v>-0.65422682717506464</v>
      </c>
      <c r="Q70" s="4">
        <f t="shared" si="12"/>
        <v>-0.44443443729865584</v>
      </c>
      <c r="R70" s="4">
        <f t="shared" si="13"/>
        <v>0.39068484035684842</v>
      </c>
      <c r="S70" s="4">
        <f t="shared" si="14"/>
        <v>-5.4683495203700305E-2</v>
      </c>
      <c r="T70" s="4">
        <f t="shared" si="15"/>
        <v>0.48633253183103486</v>
      </c>
      <c r="U70" s="4">
        <f t="shared" si="16"/>
        <v>7.2460473838759573E-2</v>
      </c>
      <c r="V70" s="4">
        <f t="shared" si="17"/>
        <v>0.12684045924586776</v>
      </c>
      <c r="W70" s="5">
        <f t="shared" si="18"/>
        <v>0.19930093308462732</v>
      </c>
      <c r="X7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-9.5093815191942899E-4</v>
      </c>
      <c r="Y70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-1.901876303838858E-3</v>
      </c>
      <c r="Z7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1.4385762580129102E-4</v>
      </c>
      <c r="AA70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2.8771525160258205E-4</v>
      </c>
      <c r="AB70" s="4">
        <f>(Table1[[#This Row],[a_o1]] - Table1[[#This Row],[t1]]) * Table1[[#This Row],[a_o1]] * (1 - Table1[[#This Row],[a_o1]]) * Table1[[#This Row],[a_h1]]</f>
        <v>4.6797005671671117E-2</v>
      </c>
      <c r="AC70" s="4">
        <f xml:space="preserve"> (Table1[[#This Row],[a_o1]] - Table1[[#This Row],[t1]]) * Table1[[#This Row],[a_o1]] * (1 - Table1[[#This Row],[a_o1]]) * Table1[[#This Row],[a_h2]]</f>
        <v>4.6660761531074742E-2</v>
      </c>
      <c r="AD70" s="4">
        <f>(Table1[[#This Row],[a_o2]] - Table1[[#This Row],[t2]]) * Table1[[#This Row],[a_o2]] * (1 - Table1[[#This Row],[a_o2]]) * Table1[[#This Row],[a_h1]]</f>
        <v>-6.4974541481313874E-2</v>
      </c>
      <c r="AE70" s="4">
        <f xml:space="preserve"> (Table1[[#This Row],[a_o2]] - Table1[[#This Row],[t2]]) * Table1[[#This Row],[a_o2]] * (1 - Table1[[#This Row],[a_o2]]) * Table1[[#This Row],[a_h2]]</f>
        <v>-6.4785375519994179E-2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0.30254556489832096</v>
      </c>
      <c r="F71" s="4">
        <f t="shared" si="20"/>
        <v>0.50509112979664195</v>
      </c>
      <c r="G71" s="4">
        <f t="shared" si="21"/>
        <v>-0.20164241643320743</v>
      </c>
      <c r="H71" s="4">
        <f t="shared" si="22"/>
        <v>0.69671516713358506</v>
      </c>
      <c r="I71" s="4">
        <f t="shared" si="8"/>
        <v>6.5636391224580246E-2</v>
      </c>
      <c r="J71" s="4">
        <f t="shared" si="9"/>
        <v>0.51640320929110317</v>
      </c>
      <c r="K71" s="4">
        <f t="shared" si="10"/>
        <v>5.9589395891698142E-2</v>
      </c>
      <c r="L71" s="4">
        <f t="shared" si="11"/>
        <v>0.51489294229281679</v>
      </c>
      <c r="M71" s="4">
        <f t="shared" si="23"/>
        <v>-8.6380312564203407E-2</v>
      </c>
      <c r="N71" s="4">
        <f t="shared" si="24"/>
        <v>-0.78588432425552701</v>
      </c>
      <c r="O71" s="4">
        <f t="shared" si="25"/>
        <v>0.55292533746879946</v>
      </c>
      <c r="P71" s="4">
        <f t="shared" si="26"/>
        <v>-0.64774828962306519</v>
      </c>
      <c r="Q71" s="4">
        <f t="shared" si="12"/>
        <v>-0.44925336264545362</v>
      </c>
      <c r="R71" s="4">
        <f t="shared" si="13"/>
        <v>0.38953830042902904</v>
      </c>
      <c r="S71" s="4">
        <f t="shared" si="14"/>
        <v>-4.798860394190535E-2</v>
      </c>
      <c r="T71" s="4">
        <f t="shared" si="15"/>
        <v>0.48800515084379265</v>
      </c>
      <c r="U71" s="4">
        <f t="shared" si="16"/>
        <v>7.2024660746277946E-2</v>
      </c>
      <c r="V71" s="4">
        <f t="shared" si="17"/>
        <v>0.1259994142896817</v>
      </c>
      <c r="W71" s="5">
        <f t="shared" si="18"/>
        <v>0.19802407503595965</v>
      </c>
      <c r="X7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-9.6330724769591852E-4</v>
      </c>
      <c r="Y71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-1.926614495391837E-3</v>
      </c>
      <c r="Z7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1.2881069631997955E-4</v>
      </c>
      <c r="AA71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2.576213926399591E-4</v>
      </c>
      <c r="AB71" s="4">
        <f>(Table1[[#This Row],[a_o1]] - Table1[[#This Row],[t1]]) * Table1[[#This Row],[a_o1]] * (1 - Table1[[#This Row],[a_o1]]) * Table1[[#This Row],[a_h1]]</f>
        <v>4.6607212324813151E-2</v>
      </c>
      <c r="AC71" s="4">
        <f xml:space="preserve"> (Table1[[#This Row],[a_o1]] - Table1[[#This Row],[t1]]) * Table1[[#This Row],[a_o1]] * (1 - Table1[[#This Row],[a_o1]]) * Table1[[#This Row],[a_h2]]</f>
        <v>4.6470905397610049E-2</v>
      </c>
      <c r="AD71" s="4">
        <f>(Table1[[#This Row],[a_o2]] - Table1[[#This Row],[t2]]) * Table1[[#This Row],[a_o2]] * (1 - Table1[[#This Row],[a_o2]]) * Table1[[#This Row],[a_h1]]</f>
        <v>-6.4770640455217743E-2</v>
      </c>
      <c r="AE71" s="4">
        <f xml:space="preserve"> (Table1[[#This Row],[a_o2]] - Table1[[#This Row],[t2]]) * Table1[[#This Row],[a_o2]] * (1 - Table1[[#This Row],[a_o2]]) * Table1[[#This Row],[a_h2]]</f>
        <v>-6.4581212971078605E-2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0.30264189562309057</v>
      </c>
      <c r="F72" s="4">
        <f t="shared" si="20"/>
        <v>0.50528379124618117</v>
      </c>
      <c r="G72" s="4">
        <f t="shared" si="21"/>
        <v>-0.20165529750283942</v>
      </c>
      <c r="H72" s="4">
        <f t="shared" si="22"/>
        <v>0.69668940499432108</v>
      </c>
      <c r="I72" s="4">
        <f t="shared" si="8"/>
        <v>6.5660473905772648E-2</v>
      </c>
      <c r="J72" s="4">
        <f t="shared" si="9"/>
        <v>0.51640922347921192</v>
      </c>
      <c r="K72" s="4">
        <f t="shared" si="10"/>
        <v>5.9586175624290132E-2</v>
      </c>
      <c r="L72" s="4">
        <f t="shared" si="11"/>
        <v>0.51489213794018074</v>
      </c>
      <c r="M72" s="4">
        <f t="shared" si="23"/>
        <v>-9.1041033796684726E-2</v>
      </c>
      <c r="N72" s="4">
        <f t="shared" si="24"/>
        <v>-0.79053141479528799</v>
      </c>
      <c r="O72" s="4">
        <f t="shared" si="25"/>
        <v>0.55940240151432119</v>
      </c>
      <c r="P72" s="4">
        <f t="shared" si="26"/>
        <v>-0.64129016832595731</v>
      </c>
      <c r="Q72" s="4">
        <f t="shared" si="12"/>
        <v>-0.45405283984051231</v>
      </c>
      <c r="R72" s="4">
        <f t="shared" si="13"/>
        <v>0.38839760027050241</v>
      </c>
      <c r="S72" s="4">
        <f t="shared" si="14"/>
        <v>-4.1314706030953607E-2</v>
      </c>
      <c r="T72" s="4">
        <f t="shared" si="15"/>
        <v>0.4896727924139393</v>
      </c>
      <c r="U72" s="4">
        <f t="shared" si="16"/>
        <v>7.159237194523746E-2</v>
      </c>
      <c r="V72" s="4">
        <f t="shared" si="17"/>
        <v>0.12516365732543255</v>
      </c>
      <c r="W72" s="5">
        <f t="shared" si="18"/>
        <v>0.19675602927067001</v>
      </c>
      <c r="X7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-9.7550523796853864E-4</v>
      </c>
      <c r="Y72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-1.9510104759370773E-3</v>
      </c>
      <c r="Z7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1.1389557209464403E-4</v>
      </c>
      <c r="AA72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2.2779114418928806E-4</v>
      </c>
      <c r="AB72" s="4">
        <f>(Table1[[#This Row],[a_o1]] - Table1[[#This Row],[t1]]) * Table1[[#This Row],[a_o1]] * (1 - Table1[[#This Row],[a_o1]]) * Table1[[#This Row],[a_h1]]</f>
        <v>4.6418177268521446E-2</v>
      </c>
      <c r="AC72" s="4">
        <f xml:space="preserve"> (Table1[[#This Row],[a_o1]] - Table1[[#This Row],[t1]]) * Table1[[#This Row],[a_o1]] * (1 - Table1[[#This Row],[a_o1]]) * Table1[[#This Row],[a_h2]]</f>
        <v>4.628181187789613E-2</v>
      </c>
      <c r="AD72" s="4">
        <f>(Table1[[#This Row],[a_o2]] - Table1[[#This Row],[t2]]) * Table1[[#This Row],[a_o2]] * (1 - Table1[[#This Row],[a_o2]]) * Table1[[#This Row],[a_h1]]</f>
        <v>-6.4565840331627836E-2</v>
      </c>
      <c r="AE72" s="4">
        <f xml:space="preserve"> (Table1[[#This Row],[a_o2]] - Table1[[#This Row],[t2]]) * Table1[[#This Row],[a_o2]] * (1 - Table1[[#This Row],[a_o2]]) * Table1[[#This Row],[a_h2]]</f>
        <v>-6.4376161491225686E-2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0.30273944614688741</v>
      </c>
      <c r="F73" s="4">
        <f t="shared" si="20"/>
        <v>0.50547889229377485</v>
      </c>
      <c r="G73" s="4">
        <f t="shared" si="21"/>
        <v>-0.20166668706004889</v>
      </c>
      <c r="H73" s="4">
        <f t="shared" si="22"/>
        <v>0.69666662587990213</v>
      </c>
      <c r="I73" s="4">
        <f t="shared" si="8"/>
        <v>6.5684861536721859E-2</v>
      </c>
      <c r="J73" s="4">
        <f t="shared" si="9"/>
        <v>0.51641531381783445</v>
      </c>
      <c r="K73" s="4">
        <f t="shared" si="10"/>
        <v>5.958332823498777E-2</v>
      </c>
      <c r="L73" s="4">
        <f t="shared" si="11"/>
        <v>0.51489142672430688</v>
      </c>
      <c r="M73" s="4">
        <f t="shared" si="23"/>
        <v>-9.5682851523536866E-2</v>
      </c>
      <c r="N73" s="4">
        <f t="shared" si="24"/>
        <v>-0.79515959598307762</v>
      </c>
      <c r="O73" s="4">
        <f t="shared" si="25"/>
        <v>0.56585898554748393</v>
      </c>
      <c r="P73" s="4">
        <f t="shared" si="26"/>
        <v>-0.63485255217683478</v>
      </c>
      <c r="Q73" s="4">
        <f t="shared" si="12"/>
        <v>-0.45883294864576285</v>
      </c>
      <c r="R73" s="4">
        <f t="shared" si="13"/>
        <v>0.38726271737022333</v>
      </c>
      <c r="S73" s="4">
        <f t="shared" si="14"/>
        <v>-3.4661890751752578E-2</v>
      </c>
      <c r="T73" s="4">
        <f t="shared" si="15"/>
        <v>0.49133539479978039</v>
      </c>
      <c r="U73" s="4">
        <f t="shared" si="16"/>
        <v>7.1163578958782503E-2</v>
      </c>
      <c r="V73" s="4">
        <f t="shared" si="17"/>
        <v>0.12433319423974544</v>
      </c>
      <c r="W73" s="5">
        <f t="shared" si="18"/>
        <v>0.19549677319852793</v>
      </c>
      <c r="X7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-9.8753295905104708E-4</v>
      </c>
      <c r="Y73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-1.9750659181020942E-3</v>
      </c>
      <c r="Z7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9.9112376345025533E-5</v>
      </c>
      <c r="AA73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1.9822475269005107E-4</v>
      </c>
      <c r="AB73" s="4">
        <f>(Table1[[#This Row],[a_o1]] - Table1[[#This Row],[t1]]) * Table1[[#This Row],[a_o1]] * (1 - Table1[[#This Row],[a_o1]]) * Table1[[#This Row],[a_h1]]</f>
        <v>4.6229904438885069E-2</v>
      </c>
      <c r="AC73" s="4">
        <f xml:space="preserve"> (Table1[[#This Row],[a_o1]] - Table1[[#This Row],[t1]]) * Table1[[#This Row],[a_o1]] * (1 - Table1[[#This Row],[a_o1]]) * Table1[[#This Row],[a_h2]]</f>
        <v>4.6093484869549291E-2</v>
      </c>
      <c r="AD73" s="4">
        <f>(Table1[[#This Row],[a_o2]] - Table1[[#This Row],[t2]]) * Table1[[#This Row],[a_o2]] * (1 - Table1[[#This Row],[a_o2]]) * Table1[[#This Row],[a_h1]]</f>
        <v>-6.4360176380632378E-2</v>
      </c>
      <c r="AE73" s="4">
        <f xml:space="preserve"> (Table1[[#This Row],[a_o2]] - Table1[[#This Row],[t2]]) * Table1[[#This Row],[a_o2]] * (1 - Table1[[#This Row],[a_o2]]) * Table1[[#This Row],[a_h2]]</f>
        <v>-6.4170256292092553E-2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0.3028381994427925</v>
      </c>
      <c r="F74" s="4">
        <f t="shared" si="20"/>
        <v>0.50567639888558502</v>
      </c>
      <c r="G74" s="4">
        <f t="shared" si="21"/>
        <v>-0.20167659829768339</v>
      </c>
      <c r="H74" s="4">
        <f t="shared" si="22"/>
        <v>0.69664680340463314</v>
      </c>
      <c r="I74" s="4">
        <f t="shared" si="8"/>
        <v>6.570954986069813E-2</v>
      </c>
      <c r="J74" s="4">
        <f t="shared" si="9"/>
        <v>0.51642147924375126</v>
      </c>
      <c r="K74" s="4">
        <f t="shared" si="10"/>
        <v>5.9580850425579146E-2</v>
      </c>
      <c r="L74" s="4">
        <f t="shared" si="11"/>
        <v>0.51489080782139751</v>
      </c>
      <c r="M74" s="4">
        <f t="shared" si="23"/>
        <v>-0.10030584196742537</v>
      </c>
      <c r="N74" s="4">
        <f t="shared" si="24"/>
        <v>-0.79976894447003255</v>
      </c>
      <c r="O74" s="4">
        <f t="shared" si="25"/>
        <v>0.57229500318554716</v>
      </c>
      <c r="P74" s="4">
        <f t="shared" si="26"/>
        <v>-0.62843552654762558</v>
      </c>
      <c r="Q74" s="4">
        <f t="shared" si="12"/>
        <v>-0.46359376917424922</v>
      </c>
      <c r="R74" s="4">
        <f t="shared" si="13"/>
        <v>0.3861336289536299</v>
      </c>
      <c r="S74" s="4">
        <f t="shared" si="14"/>
        <v>-2.8030243818884637E-2</v>
      </c>
      <c r="T74" s="4">
        <f t="shared" si="15"/>
        <v>0.49299289782611444</v>
      </c>
      <c r="U74" s="4">
        <f t="shared" si="16"/>
        <v>7.0738253414913466E-2</v>
      </c>
      <c r="V74" s="4">
        <f t="shared" si="17"/>
        <v>0.12350802980564156</v>
      </c>
      <c r="W74" s="5">
        <f t="shared" si="18"/>
        <v>0.19424628322055504</v>
      </c>
      <c r="X7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-9.9939127379583895E-4</v>
      </c>
      <c r="Y74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-1.9987825475916779E-3</v>
      </c>
      <c r="Z7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8.446120150892351E-5</v>
      </c>
      <c r="AA74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1.6892240301784702E-4</v>
      </c>
      <c r="AB74" s="4">
        <f>(Table1[[#This Row],[a_o1]] - Table1[[#This Row],[t1]]) * Table1[[#This Row],[a_o1]] * (1 - Table1[[#This Row],[a_o1]]) * Table1[[#This Row],[a_h1]]</f>
        <v>4.604239755826732E-2</v>
      </c>
      <c r="AC74" s="4">
        <f xml:space="preserve"> (Table1[[#This Row],[a_o1]] - Table1[[#This Row],[t1]]) * Table1[[#This Row],[a_o1]] * (1 - Table1[[#This Row],[a_o1]]) * Table1[[#This Row],[a_h2]]</f>
        <v>4.5905928056142249E-2</v>
      </c>
      <c r="AD74" s="4">
        <f>(Table1[[#This Row],[a_o2]] - Table1[[#This Row],[t2]]) * Table1[[#This Row],[a_o2]] * (1 - Table1[[#This Row],[a_o2]]) * Table1[[#This Row],[a_h1]]</f>
        <v>-6.4153683599546915E-2</v>
      </c>
      <c r="AE74" s="4">
        <f xml:space="preserve"> (Table1[[#This Row],[a_o2]] - Table1[[#This Row],[t2]]) * Table1[[#This Row],[a_o2]] * (1 - Table1[[#This Row],[a_o2]]) * Table1[[#This Row],[a_h2]]</f>
        <v>-6.3963532310200175E-2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0.3029381385701721</v>
      </c>
      <c r="F75" s="4">
        <f t="shared" si="20"/>
        <v>0.50587627714034422</v>
      </c>
      <c r="G75" s="4">
        <f t="shared" si="21"/>
        <v>-0.20168504441783427</v>
      </c>
      <c r="H75" s="4">
        <f t="shared" si="22"/>
        <v>0.69662991116433137</v>
      </c>
      <c r="I75" s="4">
        <f t="shared" si="8"/>
        <v>6.573453464254303E-2</v>
      </c>
      <c r="J75" s="4">
        <f t="shared" si="9"/>
        <v>0.51642771869913151</v>
      </c>
      <c r="K75" s="4">
        <f t="shared" si="10"/>
        <v>5.9578738895541418E-2</v>
      </c>
      <c r="L75" s="4">
        <f t="shared" si="11"/>
        <v>0.51489028040707407</v>
      </c>
      <c r="M75" s="4">
        <f t="shared" si="23"/>
        <v>-0.1049100817232521</v>
      </c>
      <c r="N75" s="4">
        <f t="shared" si="24"/>
        <v>-0.8043595372756468</v>
      </c>
      <c r="O75" s="4">
        <f t="shared" si="25"/>
        <v>0.57871037154550187</v>
      </c>
      <c r="P75" s="4">
        <f t="shared" si="26"/>
        <v>-0.62203917331660552</v>
      </c>
      <c r="Q75" s="4">
        <f t="shared" si="12"/>
        <v>-0.46833538186884066</v>
      </c>
      <c r="R75" s="4">
        <f t="shared" si="13"/>
        <v>0.38501031199354879</v>
      </c>
      <c r="S75" s="4">
        <f t="shared" si="14"/>
        <v>-2.1419847408401249E-2</v>
      </c>
      <c r="T75" s="4">
        <f t="shared" si="15"/>
        <v>0.49464524288094913</v>
      </c>
      <c r="U75" s="4">
        <f t="shared" si="16"/>
        <v>7.0316367050749395E-2</v>
      </c>
      <c r="V75" s="4">
        <f t="shared" si="17"/>
        <v>0.12268816770023694</v>
      </c>
      <c r="W75" s="5">
        <f t="shared" si="18"/>
        <v>0.19300453475098633</v>
      </c>
      <c r="X7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-1.0110810707852117E-3</v>
      </c>
      <c r="Y75" s="4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-2.0221621415704234E-3</v>
      </c>
      <c r="Z7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6.9942109644735201E-5</v>
      </c>
      <c r="AA75" s="4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1.398842192894704E-4</v>
      </c>
      <c r="AB75" s="4">
        <f>(Table1[[#This Row],[a_o1]] - Table1[[#This Row],[t1]]) * Table1[[#This Row],[a_o1]] * (1 - Table1[[#This Row],[a_o1]]) * Table1[[#This Row],[a_h1]]</f>
        <v>4.5855660139766816E-2</v>
      </c>
      <c r="AC75" s="4">
        <f xml:space="preserve"> (Table1[[#This Row],[a_o1]] - Table1[[#This Row],[t1]]) * Table1[[#This Row],[a_o1]] * (1 - Table1[[#This Row],[a_o1]]) * Table1[[#This Row],[a_h2]]</f>
        <v>4.5719144911684099E-2</v>
      </c>
      <c r="AD75" s="4">
        <f>(Table1[[#This Row],[a_o2]] - Table1[[#This Row],[t2]]) * Table1[[#This Row],[a_o2]] * (1 - Table1[[#This Row],[a_o2]]) * Table1[[#This Row],[a_h1]]</f>
        <v>-6.3946396701616434E-2</v>
      </c>
      <c r="AE75" s="4">
        <f xml:space="preserve"> (Table1[[#This Row],[a_o2]] - Table1[[#This Row],[t2]]) * Table1[[#This Row],[a_o2]] * (1 - Table1[[#This Row],[a_o2]]) * Table1[[#This Row],[a_h2]]</f>
        <v>-6.3756024195710262E-2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0.30303924667725063</v>
      </c>
      <c r="F76" s="4">
        <f t="shared" si="20"/>
        <v>0.50607849335450128</v>
      </c>
      <c r="G76" s="4">
        <f t="shared" si="21"/>
        <v>-0.20169203862879875</v>
      </c>
      <c r="H76" s="4">
        <f t="shared" si="22"/>
        <v>0.69661592274240247</v>
      </c>
      <c r="I76" s="4">
        <f t="shared" ref="I76:I83" si="27">(E76*C76) + (F76*D76)</f>
        <v>6.5759811669312662E-2</v>
      </c>
      <c r="J76" s="4">
        <f t="shared" si="9"/>
        <v>0.51643403113169273</v>
      </c>
      <c r="K76" s="4">
        <f t="shared" ref="K76:K83" si="28">(G76*C76) + (H76*D76)</f>
        <v>5.9576990342800312E-2</v>
      </c>
      <c r="L76" s="4">
        <f t="shared" si="11"/>
        <v>0.51488984365656731</v>
      </c>
      <c r="M76" s="4">
        <f t="shared" si="23"/>
        <v>-0.10949564773722878</v>
      </c>
      <c r="N76" s="4">
        <f t="shared" si="24"/>
        <v>-0.80893145176681525</v>
      </c>
      <c r="O76" s="4">
        <f t="shared" si="25"/>
        <v>0.5851050112156635</v>
      </c>
      <c r="P76" s="4">
        <f t="shared" si="26"/>
        <v>-0.6156635708970345</v>
      </c>
      <c r="Q76" s="4">
        <f t="shared" ref="Q76:Q83" si="29">(M76*J76) + (N76*L76)</f>
        <v>-0.47305786748140838</v>
      </c>
      <c r="R76" s="4">
        <f t="shared" si="13"/>
        <v>0.38389274322088662</v>
      </c>
      <c r="S76" s="4">
        <f t="shared" ref="S76:S83" si="30">(O76*J76) + (P76*L76)</f>
        <v>-1.4830780186758652E-2</v>
      </c>
      <c r="T76" s="4">
        <f t="shared" si="15"/>
        <v>0.49629237291140665</v>
      </c>
      <c r="U76" s="4">
        <f t="shared" ref="U76:U83" si="31">0.5 * (A76 - R76)^2</f>
        <v>6.989789171661992E-2</v>
      </c>
      <c r="V76" s="4">
        <f t="shared" ref="V76:V83" si="32">0.5 * (B76 - T76)^2</f>
        <v>0.12187361052272477</v>
      </c>
      <c r="W76" s="5">
        <f t="shared" ref="W76:W83" si="33">U76+V76</f>
        <v>0.19177150223934469</v>
      </c>
      <c r="X76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-1.0226032635228053E-3</v>
      </c>
      <c r="Y76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-2.0452065270456106E-3</v>
      </c>
      <c r="Z76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5.5555132847644275E-5</v>
      </c>
      <c r="AA76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1.1111026569528855E-4</v>
      </c>
      <c r="AB76" s="6">
        <f>(Table1[[#This Row],[a_o1]] - Table1[[#This Row],[t1]]) * Table1[[#This Row],[a_o1]] * (1 - Table1[[#This Row],[a_o1]]) * Table1[[#This Row],[a_h1]]</f>
        <v>4.5669695491634098E-2</v>
      </c>
      <c r="AC76" s="6">
        <f xml:space="preserve"> (Table1[[#This Row],[a_o1]] - Table1[[#This Row],[t1]]) * Table1[[#This Row],[a_o1]] * (1 - Table1[[#This Row],[a_o1]]) * Table1[[#This Row],[a_h2]]</f>
        <v>4.5533138705055889E-2</v>
      </c>
      <c r="AD76" s="6">
        <f>(Table1[[#This Row],[a_o2]] - Table1[[#This Row],[t2]]) * Table1[[#This Row],[a_o2]] * (1 - Table1[[#This Row],[a_o2]]) * Table1[[#This Row],[a_h1]]</f>
        <v>-6.3738350105166167E-2</v>
      </c>
      <c r="AE76" s="6">
        <f xml:space="preserve"> (Table1[[#This Row],[a_o2]] - Table1[[#This Row],[t2]]) * Table1[[#This Row],[a_o2]] * (1 - Table1[[#This Row],[a_o2]]) * Table1[[#This Row],[a_h2]]</f>
        <v>-6.3547766301651376E-2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0.30314150700360293</v>
      </c>
      <c r="F77" s="4">
        <f t="shared" si="20"/>
        <v>0.50628301400720588</v>
      </c>
      <c r="G77" s="4">
        <f t="shared" si="21"/>
        <v>-0.20169759414208352</v>
      </c>
      <c r="H77" s="4">
        <f t="shared" si="22"/>
        <v>0.69660481171583299</v>
      </c>
      <c r="I77" s="4">
        <f t="shared" si="27"/>
        <v>6.5785376750900737E-2</v>
      </c>
      <c r="J77" s="4">
        <f t="shared" si="9"/>
        <v>0.51644041549485686</v>
      </c>
      <c r="K77" s="4">
        <f t="shared" si="28"/>
        <v>5.9575601464479121E-2</v>
      </c>
      <c r="L77" s="4">
        <f t="shared" si="11"/>
        <v>0.51488949674490447</v>
      </c>
      <c r="M77" s="4">
        <f t="shared" si="23"/>
        <v>-0.11406261728639219</v>
      </c>
      <c r="N77" s="4">
        <f t="shared" si="24"/>
        <v>-0.81348476563732086</v>
      </c>
      <c r="O77" s="4">
        <f t="shared" si="25"/>
        <v>0.59147884622618008</v>
      </c>
      <c r="P77" s="4">
        <f t="shared" si="26"/>
        <v>-0.60930879426686935</v>
      </c>
      <c r="Q77" s="4">
        <f t="shared" si="29"/>
        <v>-0.47776130705246195</v>
      </c>
      <c r="R77" s="4">
        <f t="shared" si="13"/>
        <v>0.3827808991351051</v>
      </c>
      <c r="S77" s="4">
        <f t="shared" si="30"/>
        <v>-8.2631173408458936E-3</v>
      </c>
      <c r="T77" s="4">
        <f t="shared" si="15"/>
        <v>0.49793423241883922</v>
      </c>
      <c r="U77" s="4">
        <f t="shared" si="31"/>
        <v>6.9482799379988705E-2</v>
      </c>
      <c r="V77" s="4">
        <f t="shared" si="32"/>
        <v>0.12106435981261847</v>
      </c>
      <c r="W77" s="5">
        <f t="shared" si="33"/>
        <v>0.19054715919260717</v>
      </c>
      <c r="X77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-1.0339587896259438E-3</v>
      </c>
      <c r="Y77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-2.0679175792518876E-3</v>
      </c>
      <c r="Z77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4.1300273678757615E-5</v>
      </c>
      <c r="AA77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8.2600547357515231E-5</v>
      </c>
      <c r="AB77" s="6">
        <f>(Table1[[#This Row],[a_o1]] - Table1[[#This Row],[t1]]) * Table1[[#This Row],[a_o1]] * (1 - Table1[[#This Row],[a_o1]]) * Table1[[#This Row],[a_h1]]</f>
        <v>4.5484506721642018E-2</v>
      </c>
      <c r="AC77" s="6">
        <f xml:space="preserve"> (Table1[[#This Row],[a_o1]] - Table1[[#This Row],[t1]]) * Table1[[#This Row],[a_o1]] * (1 - Table1[[#This Row],[a_o1]]) * Table1[[#This Row],[a_h2]]</f>
        <v>4.5347912504399485E-2</v>
      </c>
      <c r="AD77" s="6">
        <f>(Table1[[#This Row],[a_o2]] - Table1[[#This Row],[t2]]) * Table1[[#This Row],[a_o2]] * (1 - Table1[[#This Row],[a_o2]]) * Table1[[#This Row],[a_h1]]</f>
        <v>-6.3529577923201172E-2</v>
      </c>
      <c r="AE77" s="6">
        <f xml:space="preserve"> (Table1[[#This Row],[a_o2]] - Table1[[#This Row],[t2]]) * Table1[[#This Row],[a_o2]] * (1 - Table1[[#This Row],[a_o2]]) * Table1[[#This Row],[a_h2]]</f>
        <v>-6.3338792673593547E-2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0.3032449028825655</v>
      </c>
      <c r="F78" s="4">
        <f t="shared" si="20"/>
        <v>0.50648980576513103</v>
      </c>
      <c r="G78" s="4">
        <f t="shared" si="21"/>
        <v>-0.2017017241694514</v>
      </c>
      <c r="H78" s="4">
        <f t="shared" si="22"/>
        <v>0.69659655166109724</v>
      </c>
      <c r="I78" s="4">
        <f t="shared" si="27"/>
        <v>6.5811225720641381E-2</v>
      </c>
      <c r="J78" s="4">
        <f t="shared" si="9"/>
        <v>0.51644687074790108</v>
      </c>
      <c r="K78" s="4">
        <f t="shared" si="28"/>
        <v>5.9574568957637151E-2</v>
      </c>
      <c r="L78" s="4">
        <f t="shared" si="11"/>
        <v>0.51488923884709381</v>
      </c>
      <c r="M78" s="4">
        <f t="shared" si="23"/>
        <v>-0.11861106795855639</v>
      </c>
      <c r="N78" s="4">
        <f t="shared" si="24"/>
        <v>-0.81801955688776085</v>
      </c>
      <c r="O78" s="4">
        <f t="shared" si="25"/>
        <v>0.59783180401850022</v>
      </c>
      <c r="P78" s="4">
        <f t="shared" si="26"/>
        <v>-0.60297491499950995</v>
      </c>
      <c r="Q78" s="4">
        <f t="shared" si="29"/>
        <v>-0.48244578189123921</v>
      </c>
      <c r="R78" s="4">
        <f t="shared" si="13"/>
        <v>0.3816747560144847</v>
      </c>
      <c r="S78" s="4">
        <f t="shared" si="30"/>
        <v>-1.7169306090618619E-3</v>
      </c>
      <c r="T78" s="4">
        <f t="shared" si="15"/>
        <v>0.49957076745317724</v>
      </c>
      <c r="U78" s="4">
        <f t="shared" si="31"/>
        <v>6.9071062129213365E-2</v>
      </c>
      <c r="V78" s="4">
        <f t="shared" si="32"/>
        <v>0.12026041606823278</v>
      </c>
      <c r="W78" s="5">
        <f t="shared" si="33"/>
        <v>0.18933147819744614</v>
      </c>
      <c r="X78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-1.0451486100195788E-3</v>
      </c>
      <c r="Y78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-2.0902972200391575E-3</v>
      </c>
      <c r="Z78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2.717750560645708E-5</v>
      </c>
      <c r="AA78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5.435501121291416E-5</v>
      </c>
      <c r="AB78" s="6">
        <f>(Table1[[#This Row],[a_o1]] - Table1[[#This Row],[t1]]) * Table1[[#This Row],[a_o1]] * (1 - Table1[[#This Row],[a_o1]]) * Table1[[#This Row],[a_h1]]</f>
        <v>4.5300096741409383E-2</v>
      </c>
      <c r="AC78" s="6">
        <f xml:space="preserve"> (Table1[[#This Row],[a_o1]] - Table1[[#This Row],[t1]]) * Table1[[#This Row],[a_o1]] * (1 - Table1[[#This Row],[a_o1]]) * Table1[[#This Row],[a_h2]]</f>
        <v>4.5163469181459436E-2</v>
      </c>
      <c r="AD78" s="6">
        <f>(Table1[[#This Row],[a_o2]] - Table1[[#This Row],[t2]]) * Table1[[#This Row],[a_o2]] * (1 - Table1[[#This Row],[a_o2]]) * Table1[[#This Row],[a_h1]]</f>
        <v>-6.3320113953453036E-2</v>
      </c>
      <c r="AE78" s="6">
        <f xml:space="preserve"> (Table1[[#This Row],[a_o2]] - Table1[[#This Row],[t2]]) * Table1[[#This Row],[a_o2]] * (1 - Table1[[#This Row],[a_o2]]) * Table1[[#This Row],[a_h2]]</f>
        <v>-6.3129137039770092E-2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0.30334941774356744</v>
      </c>
      <c r="F79" s="4">
        <f t="shared" si="20"/>
        <v>0.5066988354871349</v>
      </c>
      <c r="G79" s="4">
        <f t="shared" si="21"/>
        <v>-0.20170444192001205</v>
      </c>
      <c r="H79" s="4">
        <f t="shared" si="22"/>
        <v>0.69659111615997593</v>
      </c>
      <c r="I79" s="4">
        <f t="shared" si="27"/>
        <v>6.5837354435891865E-2</v>
      </c>
      <c r="J79" s="4">
        <f t="shared" si="9"/>
        <v>0.51645339585610339</v>
      </c>
      <c r="K79" s="4">
        <f t="shared" si="28"/>
        <v>5.9573889519996995E-2</v>
      </c>
      <c r="L79" s="4">
        <f t="shared" si="11"/>
        <v>0.51488906913830623</v>
      </c>
      <c r="M79" s="4">
        <f t="shared" si="23"/>
        <v>-0.12314107763269733</v>
      </c>
      <c r="N79" s="4">
        <f t="shared" si="24"/>
        <v>-0.8225359038059068</v>
      </c>
      <c r="O79" s="4">
        <f t="shared" si="25"/>
        <v>0.60416381541384556</v>
      </c>
      <c r="P79" s="4">
        <f t="shared" si="26"/>
        <v>-0.59666200129553293</v>
      </c>
      <c r="Q79" s="4">
        <f t="shared" si="29"/>
        <v>-0.48711137355624534</v>
      </c>
      <c r="R79" s="4">
        <f t="shared" si="13"/>
        <v>0.38057428992617637</v>
      </c>
      <c r="S79" s="4">
        <f t="shared" si="30"/>
        <v>4.8077116866047098E-3</v>
      </c>
      <c r="T79" s="4">
        <f t="shared" si="15"/>
        <v>0.50120192560653387</v>
      </c>
      <c r="U79" s="4">
        <f t="shared" si="31"/>
        <v>6.8662652177144901E-2</v>
      </c>
      <c r="V79" s="4">
        <f t="shared" si="32"/>
        <v>0.11946177876538022</v>
      </c>
      <c r="W79" s="5">
        <f t="shared" si="33"/>
        <v>0.18812443094252512</v>
      </c>
      <c r="X79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-1.0561737081325191E-3</v>
      </c>
      <c r="Y79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-2.1123474162650382E-3</v>
      </c>
      <c r="Z79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1.3186773459259521E-5</v>
      </c>
      <c r="AA79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2.6373546918519042E-5</v>
      </c>
      <c r="AB79" s="6">
        <f>(Table1[[#This Row],[a_o1]] - Table1[[#This Row],[t1]]) * Table1[[#This Row],[a_o1]] * (1 - Table1[[#This Row],[a_o1]]) * Table1[[#This Row],[a_h1]]</f>
        <v>4.5116468270676044E-2</v>
      </c>
      <c r="AC79" s="6">
        <f xml:space="preserve"> (Table1[[#This Row],[a_o1]] - Table1[[#This Row],[t1]]) * Table1[[#This Row],[a_o1]] * (1 - Table1[[#This Row],[a_o1]]) * Table1[[#This Row],[a_h2]]</f>
        <v>4.4979811415876057E-2</v>
      </c>
      <c r="AD79" s="6">
        <f>(Table1[[#This Row],[a_o2]] - Table1[[#This Row],[t2]]) * Table1[[#This Row],[a_o2]] * (1 - Table1[[#This Row],[a_o2]]) * Table1[[#This Row],[a_h1]]</f>
        <v>-6.3109991668871962E-2</v>
      </c>
      <c r="AE79" s="6">
        <f xml:space="preserve"> (Table1[[#This Row],[a_o2]] - Table1[[#This Row],[t2]]) * Table1[[#This Row],[a_o2]] * (1 - Table1[[#This Row],[a_o2]]) * Table1[[#This Row],[a_h2]]</f>
        <v>-6.291883280164462E-2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0.30345503511438071</v>
      </c>
      <c r="F80" s="4">
        <f t="shared" si="20"/>
        <v>0.50691007022876144</v>
      </c>
      <c r="G80" s="4">
        <f t="shared" si="21"/>
        <v>-0.20170576059735798</v>
      </c>
      <c r="H80" s="4">
        <f t="shared" si="22"/>
        <v>0.69658847880528407</v>
      </c>
      <c r="I80" s="4">
        <f t="shared" si="27"/>
        <v>6.5863758778595183E-2</v>
      </c>
      <c r="J80" s="4">
        <f t="shared" si="9"/>
        <v>0.5164599897908827</v>
      </c>
      <c r="K80" s="4">
        <f t="shared" si="28"/>
        <v>5.9573559850660512E-2</v>
      </c>
      <c r="L80" s="4">
        <f t="shared" si="11"/>
        <v>0.51488898679405426</v>
      </c>
      <c r="M80" s="4">
        <f t="shared" si="23"/>
        <v>-0.12765272445976494</v>
      </c>
      <c r="N80" s="4">
        <f t="shared" si="24"/>
        <v>-0.82703388494749441</v>
      </c>
      <c r="O80" s="4">
        <f t="shared" si="25"/>
        <v>0.61047481458073272</v>
      </c>
      <c r="P80" s="4">
        <f t="shared" si="26"/>
        <v>-0.59037011801536843</v>
      </c>
      <c r="Q80" s="4">
        <f t="shared" si="29"/>
        <v>-0.49175816383623439</v>
      </c>
      <c r="R80" s="4">
        <f t="shared" si="13"/>
        <v>0.37947947673604498</v>
      </c>
      <c r="S80" s="4">
        <f t="shared" si="30"/>
        <v>1.1310744607536949E-2</v>
      </c>
      <c r="T80" s="4">
        <f t="shared" si="15"/>
        <v>0.50282765600608548</v>
      </c>
      <c r="U80" s="4">
        <f t="shared" si="31"/>
        <v>6.8257541864570795E-2</v>
      </c>
      <c r="V80" s="4">
        <f t="shared" si="32"/>
        <v>0.11866844637626249</v>
      </c>
      <c r="W80" s="5">
        <f t="shared" si="33"/>
        <v>0.18692598824083329</v>
      </c>
      <c r="X80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-1.0670350890966151E-3</v>
      </c>
      <c r="Y80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-2.1340701781932302E-3</v>
      </c>
      <c r="Z80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-6.7200611053851339E-7</v>
      </c>
      <c r="AA80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-1.3440122210770268E-6</v>
      </c>
      <c r="AB80" s="6">
        <f>(Table1[[#This Row],[a_o1]] - Table1[[#This Row],[t1]]) * Table1[[#This Row],[a_o1]] * (1 - Table1[[#This Row],[a_o1]]) * Table1[[#This Row],[a_h1]]</f>
        <v>4.4933623841529234E-2</v>
      </c>
      <c r="AC80" s="6">
        <f xml:space="preserve"> (Table1[[#This Row],[a_o1]] - Table1[[#This Row],[t1]]) * Table1[[#This Row],[a_o1]] * (1 - Table1[[#This Row],[a_o1]]) * Table1[[#This Row],[a_h2]]</f>
        <v>4.4796941699429542E-2</v>
      </c>
      <c r="AD80" s="6">
        <f>(Table1[[#This Row],[a_o2]] - Table1[[#This Row],[t2]]) * Table1[[#This Row],[a_o2]] * (1 - Table1[[#This Row],[a_o2]]) * Table1[[#This Row],[a_h1]]</f>
        <v>-6.2899244208562077E-2</v>
      </c>
      <c r="AE80" s="6">
        <f xml:space="preserve"> (Table1[[#This Row],[a_o2]] - Table1[[#This Row],[t2]]) * Table1[[#This Row],[a_o2]] * (1 - Table1[[#This Row],[a_o2]]) * Table1[[#This Row],[a_h2]]</f>
        <v>-6.2707913024921097E-2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0.30356173862329039</v>
      </c>
      <c r="F81" s="4">
        <f t="shared" si="20"/>
        <v>0.5071234772465808</v>
      </c>
      <c r="G81" s="4">
        <f t="shared" si="21"/>
        <v>-0.20170569339674693</v>
      </c>
      <c r="H81" s="4">
        <f t="shared" si="22"/>
        <v>0.69658861320650622</v>
      </c>
      <c r="I81" s="4">
        <f t="shared" si="27"/>
        <v>6.5890434655822602E-2</v>
      </c>
      <c r="J81" s="4">
        <f t="shared" si="9"/>
        <v>0.51646665152993498</v>
      </c>
      <c r="K81" s="4">
        <f t="shared" si="28"/>
        <v>5.9573576650813274E-2</v>
      </c>
      <c r="L81" s="4">
        <f t="shared" si="11"/>
        <v>0.51488899099036811</v>
      </c>
      <c r="M81" s="4">
        <f t="shared" si="23"/>
        <v>-0.13214608684391788</v>
      </c>
      <c r="N81" s="4">
        <f t="shared" si="24"/>
        <v>-0.8315135791174374</v>
      </c>
      <c r="O81" s="4">
        <f t="shared" si="25"/>
        <v>0.6167647390015889</v>
      </c>
      <c r="P81" s="4">
        <f t="shared" si="26"/>
        <v>-0.58409932671287634</v>
      </c>
      <c r="Q81" s="4">
        <f t="shared" si="29"/>
        <v>-0.49638623473162924</v>
      </c>
      <c r="R81" s="4">
        <f t="shared" si="13"/>
        <v>0.37839029211830477</v>
      </c>
      <c r="S81" s="4">
        <f t="shared" si="30"/>
        <v>1.7792106564538612E-2</v>
      </c>
      <c r="T81" s="4">
        <f t="shared" si="15"/>
        <v>0.50444790930625616</v>
      </c>
      <c r="U81" s="4">
        <f t="shared" si="31"/>
        <v>6.7855703663504963E-2</v>
      </c>
      <c r="V81" s="4">
        <f t="shared" si="32"/>
        <v>0.11788041638853282</v>
      </c>
      <c r="W81" s="5">
        <f t="shared" si="33"/>
        <v>0.18573612005203777</v>
      </c>
      <c r="X81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-1.0777337789495342E-3</v>
      </c>
      <c r="Y81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-2.1554675578990684E-3</v>
      </c>
      <c r="Z81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-1.439894415313391E-5</v>
      </c>
      <c r="AA81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-2.879788830626782E-5</v>
      </c>
      <c r="AB81" s="6">
        <f>(Table1[[#This Row],[a_o1]] - Table1[[#This Row],[t1]]) * Table1[[#This Row],[a_o1]] * (1 - Table1[[#This Row],[a_o1]]) * Table1[[#This Row],[a_h1]]</f>
        <v>4.4751565802579787E-2</v>
      </c>
      <c r="AC81" s="6">
        <f xml:space="preserve"> (Table1[[#This Row],[a_o1]] - Table1[[#This Row],[t1]]) * Table1[[#This Row],[a_o1]] * (1 - Table1[[#This Row],[a_o1]]) * Table1[[#This Row],[a_h2]]</f>
        <v>4.4614862340233451E-2</v>
      </c>
      <c r="AD81" s="6">
        <f>(Table1[[#This Row],[a_o2]] - Table1[[#This Row],[t2]]) * Table1[[#This Row],[a_o2]] * (1 - Table1[[#This Row],[a_o2]]) * Table1[[#This Row],[a_h1]]</f>
        <v>-6.2687904369156847E-2</v>
      </c>
      <c r="AE81" s="6">
        <f xml:space="preserve"> (Table1[[#This Row],[a_o2]] - Table1[[#This Row],[t2]]) * Table1[[#This Row],[a_o2]] * (1 - Table1[[#This Row],[a_o2]]) * Table1[[#This Row],[a_h2]]</f>
        <v>-6.2496410430993771E-2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0.30366951200118536</v>
      </c>
      <c r="F82" s="4">
        <f t="shared" si="20"/>
        <v>0.50733902400237074</v>
      </c>
      <c r="G82" s="4">
        <f t="shared" si="21"/>
        <v>-0.20170425350233162</v>
      </c>
      <c r="H82" s="4">
        <f t="shared" si="22"/>
        <v>0.69659149299533685</v>
      </c>
      <c r="I82" s="4">
        <f t="shared" si="27"/>
        <v>6.5917378000296345E-2</v>
      </c>
      <c r="J82" s="4">
        <f t="shared" si="9"/>
        <v>0.51647338005736343</v>
      </c>
      <c r="K82" s="4">
        <f t="shared" si="28"/>
        <v>5.9573936624417109E-2</v>
      </c>
      <c r="L82" s="4">
        <f t="shared" si="11"/>
        <v>0.51488908090396901</v>
      </c>
      <c r="M82" s="4">
        <f t="shared" si="23"/>
        <v>-0.13662124342417586</v>
      </c>
      <c r="N82" s="4">
        <f t="shared" si="24"/>
        <v>-0.83597506535146071</v>
      </c>
      <c r="O82" s="4">
        <f t="shared" si="25"/>
        <v>0.62303352943850454</v>
      </c>
      <c r="P82" s="4">
        <f t="shared" si="26"/>
        <v>-0.57784968566977701</v>
      </c>
      <c r="Q82" s="4">
        <f t="shared" si="29"/>
        <v>-0.500995668436373</v>
      </c>
      <c r="R82" s="4">
        <f t="shared" si="13"/>
        <v>0.37730671156494966</v>
      </c>
      <c r="S82" s="4">
        <f t="shared" si="30"/>
        <v>2.425173928301444E-2</v>
      </c>
      <c r="T82" s="4">
        <f t="shared" si="15"/>
        <v>0.50606263768022419</v>
      </c>
      <c r="U82" s="4">
        <f t="shared" si="31"/>
        <v>6.7457110180328558E-2</v>
      </c>
      <c r="V82" s="4">
        <f t="shared" si="32"/>
        <v>0.11709768532451098</v>
      </c>
      <c r="W82" s="5">
        <f t="shared" si="33"/>
        <v>0.18455479550483955</v>
      </c>
      <c r="X82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-1.0882708238417586E-3</v>
      </c>
      <c r="Y82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-2.1765416476835172E-3</v>
      </c>
      <c r="Z82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-2.7994178938117287E-5</v>
      </c>
      <c r="AA82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-5.5988357876234574E-5</v>
      </c>
      <c r="AB82" s="6">
        <f>(Table1[[#This Row],[a_o1]] - Table1[[#This Row],[t1]]) * Table1[[#This Row],[a_o1]] * (1 - Table1[[#This Row],[a_o1]]) * Table1[[#This Row],[a_h1]]</f>
        <v>4.4570296323087566E-2</v>
      </c>
      <c r="AC82" s="6">
        <f xml:space="preserve"> (Table1[[#This Row],[a_o1]] - Table1[[#This Row],[t1]]) * Table1[[#This Row],[a_o1]] * (1 - Table1[[#This Row],[a_o1]]) * Table1[[#This Row],[a_h2]]</f>
        <v>4.4433575466877387E-2</v>
      </c>
      <c r="AD82" s="6">
        <f>(Table1[[#This Row],[a_o2]] - Table1[[#This Row],[t2]]) * Table1[[#This Row],[a_o2]] * (1 - Table1[[#This Row],[a_o2]]) * Table1[[#This Row],[a_h1]]</f>
        <v>-6.2476004596631683E-2</v>
      </c>
      <c r="AE82" s="6">
        <f xml:space="preserve"> (Table1[[#This Row],[a_o2]] - Table1[[#This Row],[t2]]) * Table1[[#This Row],[a_o2]] * (1 - Table1[[#This Row],[a_o2]]) * Table1[[#This Row],[a_h2]]</f>
        <v>-6.2284357388833839E-2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0.30377833908356955</v>
      </c>
      <c r="F83" s="4">
        <f t="shared" si="20"/>
        <v>0.50755667816713912</v>
      </c>
      <c r="G83" s="4">
        <f t="shared" si="21"/>
        <v>-0.20170145408443782</v>
      </c>
      <c r="H83" s="4">
        <f t="shared" si="22"/>
        <v>0.6965970918311245</v>
      </c>
      <c r="I83" s="4">
        <f t="shared" si="27"/>
        <v>6.5944584770892392E-2</v>
      </c>
      <c r="J83" s="4">
        <f t="shared" si="9"/>
        <v>0.51648017436380422</v>
      </c>
      <c r="K83" s="4">
        <f t="shared" si="28"/>
        <v>5.9574636478890566E-2</v>
      </c>
      <c r="L83" s="4">
        <f t="shared" si="11"/>
        <v>0.51488925571243838</v>
      </c>
      <c r="M83" s="4">
        <f t="shared" si="23"/>
        <v>-0.14107827305648463</v>
      </c>
      <c r="N83" s="4">
        <f t="shared" si="24"/>
        <v>-0.8404184228981485</v>
      </c>
      <c r="O83" s="4">
        <f t="shared" si="25"/>
        <v>0.62928112989816776</v>
      </c>
      <c r="P83" s="4">
        <f t="shared" si="26"/>
        <v>-0.57162124993089358</v>
      </c>
      <c r="Q83" s="4">
        <f t="shared" si="29"/>
        <v>-0.50558654732020658</v>
      </c>
      <c r="R83" s="4">
        <f t="shared" si="13"/>
        <v>0.37622871039498074</v>
      </c>
      <c r="S83" s="4">
        <f t="shared" si="30"/>
        <v>3.0689587767325888E-2</v>
      </c>
      <c r="T83" s="4">
        <f t="shared" si="15"/>
        <v>0.5076717948107784</v>
      </c>
      <c r="U83" s="4">
        <f t="shared" si="31"/>
        <v>6.706173415878533E-2</v>
      </c>
      <c r="V83" s="4">
        <f t="shared" si="32"/>
        <v>0.11632024876052792</v>
      </c>
      <c r="W83" s="5">
        <f t="shared" si="33"/>
        <v>0.18338198291931324</v>
      </c>
      <c r="X83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Row],[i1]]</f>
        <v>-1.0986472892483942E-3</v>
      </c>
      <c r="Y83" s="6">
        <f xml:space="preserve"> ((Table1[[#This Row],[a_o1]] - Table1[[#This Row],[t1]]) * Table1[[#This Row],[a_o1]] * (1 - Table1[[#This Row],[a_o1]]) * Table1[[#This Row],[w5]] + (Table1[[#This Row],[a_o2]] - Table1[[#This Row],[t2]]) * Table1[[#This Row],[a_o2]] * (1 - Table1[[#This Row],[a_o2]]) * Table1[[#This Row],[w7]]) * Table1[[#This Row],[a_h1]] * (1 - Table1[[#This Row],[a_h1]]) * Table1[[#This Row],[i2]]</f>
        <v>-2.1972945784967885E-3</v>
      </c>
      <c r="Z83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Row],[i1]]</f>
        <v>-4.1457875462702284E-5</v>
      </c>
      <c r="AA83" s="6">
        <f xml:space="preserve"> ((Table1[[#This Row],[a_o1]] - Table1[[#This Row],[t1]]) * Table1[[#This Row],[a_o1]] * (1 - Table1[[#This Row],[a_o1]]) * Table1[[#This Row],[w6]] + (Table1[[#This Row],[a_o2]] - Table1[[#This Row],[t2]]) * Table1[[#This Row],[a_o2]] * (1 - Table1[[#This Row],[a_o2]]) * Table1[[#This Row],[w8]]) * Table1[[#This Row],[a_h1]] * (1 - Table1[[#This Row],[a_h1]]) * Table1[[#This Row],[i2]]</f>
        <v>-8.2915750925404569E-5</v>
      </c>
      <c r="AB83" s="6">
        <f>(Table1[[#This Row],[a_o1]] - Table1[[#This Row],[t1]]) * Table1[[#This Row],[a_o1]] * (1 - Table1[[#This Row],[a_o1]]) * Table1[[#This Row],[a_h1]]</f>
        <v>4.4389817397035528E-2</v>
      </c>
      <c r="AC83" s="6">
        <f xml:space="preserve"> (Table1[[#This Row],[a_o1]] - Table1[[#This Row],[t1]]) * Table1[[#This Row],[a_o1]] * (1 - Table1[[#This Row],[a_o1]]) * Table1[[#This Row],[a_h2]]</f>
        <v>4.4253083032517744E-2</v>
      </c>
      <c r="AD83" s="6">
        <f>(Table1[[#This Row],[a_o2]] - Table1[[#This Row],[t2]]) * Table1[[#This Row],[a_o2]] * (1 - Table1[[#This Row],[a_o2]]) * Table1[[#This Row],[a_h1]]</f>
        <v>-6.2263576978549326E-2</v>
      </c>
      <c r="AE83" s="6">
        <f xml:space="preserve"> (Table1[[#This Row],[a_o2]] - Table1[[#This Row],[t2]]) * Table1[[#This Row],[a_o2]] * (1 - Table1[[#This Row],[a_o2]]) * Table1[[#This Row],[a_h2]]</f>
        <v>-6.2071785907308413E-2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1765-3D91-4B2D-84F9-AC501FC63E7B}">
  <dimension ref="A1:AE83"/>
  <sheetViews>
    <sheetView showGridLines="0" zoomScale="85" zoomScaleNormal="85" workbookViewId="0">
      <selection activeCell="B20" sqref="B20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7">
        <v>0.2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-3.8733356671781695E-4</v>
      </c>
      <c r="Y3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-7.746671334356339E-4</v>
      </c>
      <c r="Z3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7.6957286603611765E-4</v>
      </c>
      <c r="AA3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1.5391457320722353E-3</v>
      </c>
      <c r="AB34" s="4">
        <f>(Table16[[#This Row],[a_o1]] - Table16[[#This Row],[t1]]) * Table16[[#This Row],[a_o1]] * (1 - Table16[[#This Row],[a_o1]]) * Table16[[#This Row],[a_h1]]</f>
        <v>5.4080715914345899E-2</v>
      </c>
      <c r="AC34" s="4">
        <f xml:space="preserve"> (Table16[[#This Row],[a_o1]] - Table16[[#This Row],[t1]]) * Table16[[#This Row],[a_o1]] * (1 - Table16[[#This Row],[a_o1]]) * Table16[[#This Row],[a_h2]]</f>
        <v>5.3949896283493309E-2</v>
      </c>
      <c r="AD34" s="4">
        <f>(Table16[[#This Row],[a_o2]] - Table16[[#This Row],[t2]]) * Table16[[#This Row],[a_o2]] * (1 - Table16[[#This Row],[a_o2]]) * Table16[[#This Row],[a_h1]]</f>
        <v>-7.1405577163958775E-2</v>
      </c>
      <c r="AE34" s="4">
        <f xml:space="preserve"> (Table16[[#This Row],[a_o2]] - Table16[[#This Row],[t2]]) * Table16[[#This Row],[a_o2]] * (1 - Table16[[#This Row],[a_o2]]) * Table16[[#This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0.30007746671334357</v>
      </c>
      <c r="F35" s="4">
        <f t="shared" ref="F35:F66" si="1">F34 - ($B$19 *Y34)</f>
        <v>0.50015493342668715</v>
      </c>
      <c r="G35" s="4">
        <f t="shared" ref="G35:G66" si="2">G34 - ($B$19 *Z34)</f>
        <v>-0.20015391457320725</v>
      </c>
      <c r="H35" s="4">
        <f t="shared" ref="H35:H66" si="3">H34 - ($B$19 *AA34)</f>
        <v>0.69969217085358548</v>
      </c>
      <c r="I35" s="4">
        <f>(E35*C35) + (F35*D35)</f>
        <v>6.5019366678335896E-2</v>
      </c>
      <c r="J35" s="4">
        <f>1/(1+EXP(-I35))</f>
        <v>0.51624911761972014</v>
      </c>
      <c r="K35" s="4">
        <f>(G35*C35) + (H35*D35)</f>
        <v>5.9961521356698189E-2</v>
      </c>
      <c r="L35" s="4">
        <f>1/(1+EXP(-K35))</f>
        <v>0.51498589060554301</v>
      </c>
      <c r="M35" s="4">
        <f t="shared" ref="M35:M66" si="4">M34 - ($B$19*AB34)</f>
        <v>8.9183856817130827E-2</v>
      </c>
      <c r="N35" s="4">
        <f t="shared" ref="N35:N66" si="5">N34 - ($B$19*AC34)</f>
        <v>-0.61078997925669865</v>
      </c>
      <c r="O35" s="4">
        <f t="shared" ref="O35:O66" si="6">O34 - ($B$19*AD34)</f>
        <v>0.31428111543279175</v>
      </c>
      <c r="P35" s="4">
        <f t="shared" ref="P35:P66" si="7">P34 - ($B$19*AE34)</f>
        <v>-0.88575343015739683</v>
      </c>
      <c r="Q35" s="4">
        <f>(M35*J35) + (N35*L35)</f>
        <v>-0.26850713405268484</v>
      </c>
      <c r="R35" s="4">
        <f>1/(1+EXP(-Q35))</f>
        <v>0.43327362809230691</v>
      </c>
      <c r="S35" s="4">
        <f>(O35*J35) + (P35*L35)</f>
        <v>-0.29390317055980153</v>
      </c>
      <c r="T35" s="4">
        <f>1/(1+EXP(-S35))</f>
        <v>0.42704857595346102</v>
      </c>
      <c r="U35" s="4">
        <f>0.5 * (A35 - R35)^2</f>
        <v>8.9580282119212262E-2</v>
      </c>
      <c r="V35" s="4">
        <f>0.5 * (B35 - T35)^2</f>
        <v>0.15845715291801307</v>
      </c>
      <c r="W35" s="5">
        <f>U35+V35</f>
        <v>0.24803743503722533</v>
      </c>
      <c r="X3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-4.2480652851531822E-4</v>
      </c>
      <c r="Y3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-8.4961305703063644E-4</v>
      </c>
      <c r="Z3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7.3077246667683322E-4</v>
      </c>
      <c r="AA3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1.4615449333536664E-3</v>
      </c>
      <c r="AB35" s="4">
        <f>(Table16[[#This Row],[a_o1]] - Table16[[#This Row],[t1]]) * Table16[[#This Row],[a_o1]] * (1 - Table16[[#This Row],[a_o1]]) * Table16[[#This Row],[a_h1]]</f>
        <v>5.3655742780927516E-2</v>
      </c>
      <c r="AC35" s="4">
        <f xml:space="preserve"> (Table16[[#This Row],[a_o1]] - Table16[[#This Row],[t1]]) * Table16[[#This Row],[a_o1]] * (1 - Table16[[#This Row],[a_o1]]) * Table16[[#This Row],[a_h2]]</f>
        <v>5.3524450772024681E-2</v>
      </c>
      <c r="AD35" s="4">
        <f>(Table16[[#This Row],[a_o2]] - Table16[[#This Row],[t2]]) * Table16[[#This Row],[a_o2]] * (1 - Table16[[#This Row],[a_o2]]) * Table16[[#This Row],[a_h1]]</f>
        <v>-7.1109123516911385E-2</v>
      </c>
      <c r="AE35" s="4">
        <f xml:space="preserve"> (Table16[[#This Row],[a_o2]] - Table16[[#This Row],[t2]]) * Table16[[#This Row],[a_o2]] * (1 - Table16[[#This Row],[a_o2]]) * Table16[[#This Row],[a_h2]]</f>
        <v>-7.0935124254316639E-2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0.30016242801904663</v>
      </c>
      <c r="F36" s="4">
        <f t="shared" si="1"/>
        <v>0.50032485603809329</v>
      </c>
      <c r="G36" s="4">
        <f t="shared" si="2"/>
        <v>-0.2003000690665426</v>
      </c>
      <c r="H36" s="4">
        <f t="shared" si="3"/>
        <v>0.69939986186691472</v>
      </c>
      <c r="I36" s="4">
        <f t="shared" ref="I36:I83" si="8">(E36*C36) + (F36*D36)</f>
        <v>6.5040607004761664E-2</v>
      </c>
      <c r="J36" s="4">
        <f t="shared" ref="J36:J83" si="9">1/(1+EXP(-I36))</f>
        <v>0.51625442209133099</v>
      </c>
      <c r="K36" s="4">
        <f t="shared" ref="K36:K83" si="10">(G36*C36) + (H36*D36)</f>
        <v>5.9924982733364343E-2</v>
      </c>
      <c r="L36" s="4">
        <f t="shared" ref="L36:L83" si="11">1/(1+EXP(-K36))</f>
        <v>0.51497676415044458</v>
      </c>
      <c r="M36" s="4">
        <f t="shared" si="4"/>
        <v>7.8452708260945331E-2</v>
      </c>
      <c r="N36" s="4">
        <f t="shared" si="5"/>
        <v>-0.62149486941110355</v>
      </c>
      <c r="O36" s="4">
        <f t="shared" si="6"/>
        <v>0.32850294013617404</v>
      </c>
      <c r="P36" s="4">
        <f t="shared" si="7"/>
        <v>-0.87156640530653351</v>
      </c>
      <c r="Q36" s="4">
        <f t="shared" ref="Q36:Q83" si="12">(M36*J36) + (N36*L36)</f>
        <v>-0.2795538592206791</v>
      </c>
      <c r="R36" s="4">
        <f t="shared" ref="R36:R83" si="13">1/(1+EXP(-Q36))</f>
        <v>0.43056315680862384</v>
      </c>
      <c r="S36" s="4">
        <f t="shared" ref="S36:S83" si="14">(O36*J36) + (P36*L36)</f>
        <v>-0.27924535163168984</v>
      </c>
      <c r="T36" s="4">
        <f t="shared" ref="T36:T83" si="15">1/(1+EXP(-S36))</f>
        <v>0.43063879786395126</v>
      </c>
      <c r="U36" s="4">
        <f t="shared" ref="U36:U83" si="16">0.5 * (A36 - R36)^2</f>
        <v>8.8436684432417562E-2</v>
      </c>
      <c r="V36" s="4">
        <f t="shared" ref="V36:V83" si="17">0.5 * (B36 - T36)^2</f>
        <v>0.15644247722754281</v>
      </c>
      <c r="W36" s="5">
        <f t="shared" ref="W36:W83" si="18">U36+V36</f>
        <v>0.24487916165996038</v>
      </c>
      <c r="X3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-4.6156701263460839E-4</v>
      </c>
      <c r="Y3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-9.2313402526921677E-4</v>
      </c>
      <c r="Z3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6.9239778903513202E-4</v>
      </c>
      <c r="AA3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1.384795578070264E-3</v>
      </c>
      <c r="AB36" s="4">
        <f>(Table16[[#This Row],[a_o1]] - Table16[[#This Row],[t1]]) * Table16[[#This Row],[a_o1]] * (1 - Table16[[#This Row],[a_o1]]) * Table16[[#This Row],[a_h1]]</f>
        <v>5.3232570296320204E-2</v>
      </c>
      <c r="AC36" s="4">
        <f xml:space="preserve"> (Table16[[#This Row],[a_o1]] - Table16[[#This Row],[t1]]) * Table16[[#This Row],[a_o1]] * (1 - Table16[[#This Row],[a_o1]]) * Table16[[#This Row],[a_h2]]</f>
        <v>5.3100827083589222E-2</v>
      </c>
      <c r="AD36" s="4">
        <f>(Table16[[#This Row],[a_o2]] - Table16[[#This Row],[t2]]) * Table16[[#This Row],[a_o2]] * (1 - Table16[[#This Row],[a_o2]]) * Table16[[#This Row],[a_h1]]</f>
        <v>-7.0803894931792274E-2</v>
      </c>
      <c r="AE36" s="4">
        <f xml:space="preserve"> (Table16[[#This Row],[a_o2]] - Table16[[#This Row],[t2]]) * Table16[[#This Row],[a_o2]] * (1 - Table16[[#This Row],[a_o2]]) * Table16[[#This Row],[a_h2]]</f>
        <v>-7.0628665132812865E-2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0.30025474142157355</v>
      </c>
      <c r="F37" s="4">
        <f t="shared" si="1"/>
        <v>0.50050948284314711</v>
      </c>
      <c r="G37" s="4">
        <f t="shared" si="2"/>
        <v>-0.20043854862434962</v>
      </c>
      <c r="H37" s="4">
        <f t="shared" si="3"/>
        <v>0.69912290275130062</v>
      </c>
      <c r="I37" s="4">
        <f t="shared" si="8"/>
        <v>6.5063685355393391E-2</v>
      </c>
      <c r="J37" s="4">
        <f t="shared" si="9"/>
        <v>0.51626018557938258</v>
      </c>
      <c r="K37" s="4">
        <f t="shared" si="10"/>
        <v>5.9890362843912581E-2</v>
      </c>
      <c r="L37" s="4">
        <f t="shared" si="11"/>
        <v>0.51496811693896016</v>
      </c>
      <c r="M37" s="4">
        <f t="shared" si="4"/>
        <v>6.7806194201681297E-2</v>
      </c>
      <c r="N37" s="4">
        <f t="shared" si="5"/>
        <v>-0.63211503482782139</v>
      </c>
      <c r="O37" s="4">
        <f t="shared" si="6"/>
        <v>0.34266371912253252</v>
      </c>
      <c r="P37" s="4">
        <f t="shared" si="7"/>
        <v>-0.85744067227997089</v>
      </c>
      <c r="Q37" s="4">
        <f t="shared" si="12"/>
        <v>-0.29051345077209678</v>
      </c>
      <c r="R37" s="4">
        <f t="shared" si="13"/>
        <v>0.42787817046766935</v>
      </c>
      <c r="S37" s="4">
        <f t="shared" si="14"/>
        <v>-0.26465097316537256</v>
      </c>
      <c r="T37" s="4">
        <f t="shared" si="15"/>
        <v>0.43422074163572849</v>
      </c>
      <c r="U37" s="4">
        <f t="shared" si="16"/>
        <v>8.7311082676703261E-2</v>
      </c>
      <c r="V37" s="4">
        <f t="shared" si="17"/>
        <v>0.15444529201396986</v>
      </c>
      <c r="W37" s="5">
        <f t="shared" si="18"/>
        <v>0.24175637469067313</v>
      </c>
      <c r="X3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-4.9761079929493775E-4</v>
      </c>
      <c r="Y3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-9.9522159858987549E-4</v>
      </c>
      <c r="Z3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6.5445917146217999E-4</v>
      </c>
      <c r="AA3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1.30891834292436E-3</v>
      </c>
      <c r="AB37" s="4">
        <f>(Table16[[#This Row],[a_o1]] - Table16[[#This Row],[t1]]) * Table16[[#This Row],[a_o1]] * (1 - Table16[[#This Row],[a_o1]]) * Table16[[#This Row],[a_h1]]</f>
        <v>5.2811313200242099E-2</v>
      </c>
      <c r="AC37" s="4">
        <f xml:space="preserve"> (Table16[[#This Row],[a_o1]] - Table16[[#This Row],[t1]]) * Table16[[#This Row],[a_o1]] * (1 - Table16[[#This Row],[a_o1]]) * Table16[[#This Row],[a_h2]]</f>
        <v>5.2679139843567348E-2</v>
      </c>
      <c r="AD37" s="4">
        <f>(Table16[[#This Row],[a_o2]] - Table16[[#This Row],[t2]]) * Table16[[#This Row],[a_o2]] * (1 - Table16[[#This Row],[a_o2]]) * Table16[[#This Row],[a_h1]]</f>
        <v>-7.0490169506898848E-2</v>
      </c>
      <c r="AE37" s="4">
        <f xml:space="preserve"> (Table16[[#This Row],[a_o2]] - Table16[[#This Row],[t2]]) * Table16[[#This Row],[a_o2]] * (1 - Table16[[#This Row],[a_o2]]) * Table16[[#This Row],[a_h2]]</f>
        <v>-7.0313750445305495E-2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0.30035426358143252</v>
      </c>
      <c r="F38" s="4">
        <f t="shared" si="1"/>
        <v>0.50070852716286507</v>
      </c>
      <c r="G38" s="4">
        <f t="shared" si="2"/>
        <v>-0.20056944045864206</v>
      </c>
      <c r="H38" s="4">
        <f t="shared" si="3"/>
        <v>0.69886111908271575</v>
      </c>
      <c r="I38" s="4">
        <f t="shared" si="8"/>
        <v>6.5088565895358136E-2</v>
      </c>
      <c r="J38" s="4">
        <f t="shared" si="9"/>
        <v>0.51626639913360317</v>
      </c>
      <c r="K38" s="4">
        <f t="shared" si="10"/>
        <v>5.9857639885339479E-2</v>
      </c>
      <c r="L38" s="4">
        <f t="shared" si="11"/>
        <v>0.51495994352671393</v>
      </c>
      <c r="M38" s="4">
        <f t="shared" si="4"/>
        <v>5.7243931561632877E-2</v>
      </c>
      <c r="N38" s="4">
        <f t="shared" si="5"/>
        <v>-0.64265086279653483</v>
      </c>
      <c r="O38" s="4">
        <f t="shared" si="6"/>
        <v>0.35676175302391228</v>
      </c>
      <c r="P38" s="4">
        <f t="shared" si="7"/>
        <v>-0.84337792219090979</v>
      </c>
      <c r="Q38" s="4">
        <f t="shared" si="12"/>
        <v>-0.3013863335935229</v>
      </c>
      <c r="R38" s="4">
        <f t="shared" si="13"/>
        <v>0.4252186174445784</v>
      </c>
      <c r="S38" s="4">
        <f t="shared" si="14"/>
        <v>-0.2501217416008612</v>
      </c>
      <c r="T38" s="4">
        <f t="shared" si="15"/>
        <v>0.4377935345837955</v>
      </c>
      <c r="U38" s="4">
        <f t="shared" si="16"/>
        <v>8.6203250136293569E-2</v>
      </c>
      <c r="V38" s="4">
        <f t="shared" si="17"/>
        <v>0.15246599022372889</v>
      </c>
      <c r="W38" s="5">
        <f t="shared" si="18"/>
        <v>0.23866924036002246</v>
      </c>
      <c r="X3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-5.3293444492079529E-4</v>
      </c>
      <c r="Y3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-1.0658688898415906E-3</v>
      </c>
      <c r="Z3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6.1696644037394005E-4</v>
      </c>
      <c r="AA3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1.2339328807478801E-3</v>
      </c>
      <c r="AB38" s="4">
        <f>(Table16[[#This Row],[a_o1]] - Table16[[#This Row],[t1]]) * Table16[[#This Row],[a_o1]] * (1 - Table16[[#This Row],[a_o1]]) * Table16[[#This Row],[a_h1]]</f>
        <v>5.239208017241153E-2</v>
      </c>
      <c r="AC38" s="4">
        <f xml:space="preserve"> (Table16[[#This Row],[a_o1]] - Table16[[#This Row],[t1]]) * Table16[[#This Row],[a_o1]] * (1 - Table16[[#This Row],[a_o1]]) * Table16[[#This Row],[a_h2]]</f>
        <v>5.2259497600675879E-2</v>
      </c>
      <c r="AD38" s="4">
        <f>(Table16[[#This Row],[a_o2]] - Table16[[#This Row],[t2]]) * Table16[[#This Row],[a_o2]] * (1 - Table16[[#This Row],[a_o2]]) * Table16[[#This Row],[a_h1]]</f>
        <v>-7.016823082309738E-2</v>
      </c>
      <c r="AE38" s="4">
        <f xml:space="preserve"> (Table16[[#This Row],[a_o2]] - Table16[[#This Row],[t2]]) * Table16[[#This Row],[a_o2]] * (1 - Table16[[#This Row],[a_o2]]) * Table16[[#This Row],[a_h2]]</f>
        <v>-6.9990664204897593E-2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0.30046085047041671</v>
      </c>
      <c r="F39" s="4">
        <f t="shared" si="1"/>
        <v>0.50092170094083344</v>
      </c>
      <c r="G39" s="4">
        <f t="shared" si="2"/>
        <v>-0.20069283374671684</v>
      </c>
      <c r="H39" s="4">
        <f t="shared" si="3"/>
        <v>0.69861433250656613</v>
      </c>
      <c r="I39" s="4">
        <f t="shared" si="8"/>
        <v>6.5115212617604182E-2</v>
      </c>
      <c r="J39" s="4">
        <f t="shared" si="9"/>
        <v>0.51627305376067067</v>
      </c>
      <c r="K39" s="4">
        <f t="shared" si="10"/>
        <v>5.9826791563320776E-2</v>
      </c>
      <c r="L39" s="4">
        <f t="shared" si="11"/>
        <v>0.51495223834650572</v>
      </c>
      <c r="M39" s="4">
        <f t="shared" si="4"/>
        <v>4.6765515527150567E-2</v>
      </c>
      <c r="N39" s="4">
        <f t="shared" si="5"/>
        <v>-0.65310276231666997</v>
      </c>
      <c r="O39" s="4">
        <f t="shared" si="6"/>
        <v>0.37079539918853177</v>
      </c>
      <c r="P39" s="4">
        <f t="shared" si="7"/>
        <v>-0.82937978934993029</v>
      </c>
      <c r="Q39" s="4">
        <f t="shared" si="12"/>
        <v>-0.31217295381336102</v>
      </c>
      <c r="R39" s="4">
        <f t="shared" si="13"/>
        <v>0.42258443429640297</v>
      </c>
      <c r="S39" s="4">
        <f t="shared" si="14"/>
        <v>-0.23565930590562981</v>
      </c>
      <c r="T39" s="4">
        <f t="shared" si="15"/>
        <v>0.44135632221224985</v>
      </c>
      <c r="U39" s="4">
        <f t="shared" si="16"/>
        <v>8.5112957711841422E-2</v>
      </c>
      <c r="V39" s="4">
        <f t="shared" si="17"/>
        <v>0.1505049425882343</v>
      </c>
      <c r="W39" s="5">
        <f t="shared" si="18"/>
        <v>0.23561790030007573</v>
      </c>
      <c r="X3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-5.6753527135868594E-4</v>
      </c>
      <c r="Y3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-1.1350705427173719E-3</v>
      </c>
      <c r="Z3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5.7992889824594611E-4</v>
      </c>
      <c r="AA3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1.1598577964918922E-3</v>
      </c>
      <c r="AB39" s="4">
        <f>(Table16[[#This Row],[a_o1]] - Table16[[#This Row],[t1]]) * Table16[[#This Row],[a_o1]] * (1 - Table16[[#This Row],[a_o1]]) * Table16[[#This Row],[a_h1]]</f>
        <v>5.1974973974421031E-2</v>
      </c>
      <c r="AC39" s="4">
        <f xml:space="preserve"> (Table16[[#This Row],[a_o1]] - Table16[[#This Row],[t1]]) * Table16[[#This Row],[a_o1]] * (1 - Table16[[#This Row],[a_o1]]) * Table16[[#This Row],[a_h2]]</f>
        <v>5.1842002969492186E-2</v>
      </c>
      <c r="AD39" s="4">
        <f>(Table16[[#This Row],[a_o2]] - Table16[[#This Row],[t2]]) * Table16[[#This Row],[a_o2]] * (1 - Table16[[#This Row],[a_o2]]) * Table16[[#This Row],[a_h1]]</f>
        <v>-6.9838367244385538E-2</v>
      </c>
      <c r="AE39" s="4">
        <f xml:space="preserve"> (Table16[[#This Row],[a_o2]] - Table16[[#This Row],[t2]]) * Table16[[#This Row],[a_o2]] * (1 - Table16[[#This Row],[a_o2]]) * Table16[[#This Row],[a_h2]]</f>
        <v>-6.9659695141930128E-2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0.30057435752468842</v>
      </c>
      <c r="F40" s="4">
        <f t="shared" si="1"/>
        <v>0.50114871504937686</v>
      </c>
      <c r="G40" s="4">
        <f t="shared" si="2"/>
        <v>-0.20080881952636603</v>
      </c>
      <c r="H40" s="4">
        <f t="shared" si="3"/>
        <v>0.6983823609472678</v>
      </c>
      <c r="I40" s="4">
        <f t="shared" si="8"/>
        <v>6.514358938117211E-2</v>
      </c>
      <c r="J40" s="4">
        <f t="shared" si="9"/>
        <v>0.51628014043377424</v>
      </c>
      <c r="K40" s="4">
        <f t="shared" si="10"/>
        <v>5.9797795118408478E-2</v>
      </c>
      <c r="L40" s="4">
        <f t="shared" si="11"/>
        <v>0.51494499571485675</v>
      </c>
      <c r="M40" s="4">
        <f t="shared" si="4"/>
        <v>3.6370520732266362E-2</v>
      </c>
      <c r="N40" s="4">
        <f t="shared" si="5"/>
        <v>-0.6634711629105684</v>
      </c>
      <c r="O40" s="4">
        <f t="shared" si="6"/>
        <v>0.38476307263740889</v>
      </c>
      <c r="P40" s="4">
        <f t="shared" si="7"/>
        <v>-0.81544785032154421</v>
      </c>
      <c r="Q40" s="4">
        <f t="shared" si="12"/>
        <v>-0.3228737775906097</v>
      </c>
      <c r="R40" s="4">
        <f t="shared" si="13"/>
        <v>0.41997554633061046</v>
      </c>
      <c r="S40" s="4">
        <f t="shared" si="14"/>
        <v>-0.2212652566145448</v>
      </c>
      <c r="T40" s="4">
        <f t="shared" si="15"/>
        <v>0.44490826917710768</v>
      </c>
      <c r="U40" s="4">
        <f t="shared" si="16"/>
        <v>8.4039974294541256E-2</v>
      </c>
      <c r="V40" s="4">
        <f t="shared" si="17"/>
        <v>0.14856249750574824</v>
      </c>
      <c r="W40" s="5">
        <f t="shared" si="18"/>
        <v>0.23260247180028948</v>
      </c>
      <c r="X4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-6.0141135341979326E-4</v>
      </c>
      <c r="Y4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-1.2028227068395865E-3</v>
      </c>
      <c r="Z4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5.4335531329431511E-4</v>
      </c>
      <c r="AA4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1.0867106265886302E-3</v>
      </c>
      <c r="AB40" s="4">
        <f>(Table16[[#This Row],[a_o1]] - Table16[[#This Row],[t1]]) * Table16[[#This Row],[a_o1]] * (1 - Table16[[#This Row],[a_o1]]) * Table16[[#This Row],[a_h1]]</f>
        <v>5.1560091596146093E-2</v>
      </c>
      <c r="AC40" s="4">
        <f xml:space="preserve"> (Table16[[#This Row],[a_o1]] - Table16[[#This Row],[t1]]) * Table16[[#This Row],[a_o1]] * (1 - Table16[[#This Row],[a_o1]]) * Table16[[#This Row],[a_h2]]</f>
        <v>5.1426752777527854E-2</v>
      </c>
      <c r="AD40" s="4">
        <f>(Table16[[#This Row],[a_o2]] - Table16[[#This Row],[t2]]) * Table16[[#This Row],[a_o2]] * (1 - Table16[[#This Row],[a_o2]]) * Table16[[#This Row],[a_h1]]</f>
        <v>-6.9500871221656477E-2</v>
      </c>
      <c r="AE40" s="4">
        <f xml:space="preserve"> (Table16[[#This Row],[a_o2]] - Table16[[#This Row],[t2]]) * Table16[[#This Row],[a_o2]] * (1 - Table16[[#This Row],[a_o2]]) * Table16[[#This Row],[a_h2]]</f>
        <v>-6.932113600834032E-2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0.30069463979537236</v>
      </c>
      <c r="F41" s="4">
        <f t="shared" si="1"/>
        <v>0.50138927959074475</v>
      </c>
      <c r="G41" s="4">
        <f t="shared" si="2"/>
        <v>-0.20091749058902489</v>
      </c>
      <c r="H41" s="4">
        <f t="shared" si="3"/>
        <v>0.69816501882195003</v>
      </c>
      <c r="I41" s="4">
        <f t="shared" si="8"/>
        <v>6.5173659948843096E-2</v>
      </c>
      <c r="J41" s="4">
        <f t="shared" si="9"/>
        <v>0.51628765010202249</v>
      </c>
      <c r="K41" s="4">
        <f t="shared" si="10"/>
        <v>5.9770627352743758E-2</v>
      </c>
      <c r="L41" s="4">
        <f t="shared" si="11"/>
        <v>0.51493820983868499</v>
      </c>
      <c r="M41" s="4">
        <f t="shared" si="4"/>
        <v>2.6058502413037143E-2</v>
      </c>
      <c r="N41" s="4">
        <f t="shared" si="5"/>
        <v>-0.67375651346607401</v>
      </c>
      <c r="O41" s="4">
        <f t="shared" si="6"/>
        <v>0.39866324688174021</v>
      </c>
      <c r="P41" s="4">
        <f t="shared" si="7"/>
        <v>-0.80158362311987619</v>
      </c>
      <c r="Q41" s="4">
        <f t="shared" si="12"/>
        <v>-0.33348928993536914</v>
      </c>
      <c r="R41" s="4">
        <f t="shared" si="13"/>
        <v>0.41739186816263518</v>
      </c>
      <c r="S41" s="4">
        <f t="shared" si="14"/>
        <v>-0.20694112501074011</v>
      </c>
      <c r="T41" s="4">
        <f t="shared" si="15"/>
        <v>0.44844856017975515</v>
      </c>
      <c r="U41" s="4">
        <f t="shared" si="16"/>
        <v>8.298406712252096E-2</v>
      </c>
      <c r="V41" s="4">
        <f t="shared" si="17"/>
        <v>0.14663898098569011</v>
      </c>
      <c r="W41" s="5">
        <f t="shared" si="18"/>
        <v>0.22962304810821108</v>
      </c>
      <c r="X4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-6.3456150482143255E-4</v>
      </c>
      <c r="Y4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-1.2691230096428651E-3</v>
      </c>
      <c r="Z4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5.0725391087081784E-4</v>
      </c>
      <c r="AA4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1.0145078217416357E-3</v>
      </c>
      <c r="AB41" s="4">
        <f>(Table16[[#This Row],[a_o1]] - Table16[[#This Row],[t1]]) * Table16[[#This Row],[a_o1]] * (1 - Table16[[#This Row],[a_o1]]) * Table16[[#This Row],[a_h1]]</f>
        <v>5.1147524405920124E-2</v>
      </c>
      <c r="AC41" s="4">
        <f xml:space="preserve"> (Table16[[#This Row],[a_o1]] - Table16[[#This Row],[t1]]) * Table16[[#This Row],[a_o1]] * (1 - Table16[[#This Row],[a_o1]]) * Table16[[#This Row],[a_h2]]</f>
        <v>5.1013838216080513E-2</v>
      </c>
      <c r="AD41" s="4">
        <f>(Table16[[#This Row],[a_o2]] - Table16[[#This Row],[t2]]) * Table16[[#This Row],[a_o2]] * (1 - Table16[[#This Row],[a_o2]]) * Table16[[#This Row],[a_h1]]</f>
        <v>-6.9156038602666864E-2</v>
      </c>
      <c r="AE41" s="4">
        <f xml:space="preserve"> (Table16[[#This Row],[a_o2]] - Table16[[#This Row],[t2]]) * Table16[[#This Row],[a_o2]] * (1 - Table16[[#This Row],[a_o2]]) * Table16[[#This Row],[a_h2]]</f>
        <v>-6.8975282888434838E-2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0.30082155209633665</v>
      </c>
      <c r="F42" s="4">
        <f t="shared" si="1"/>
        <v>0.50164310419267333</v>
      </c>
      <c r="G42" s="4">
        <f t="shared" si="2"/>
        <v>-0.20101894137119905</v>
      </c>
      <c r="H42" s="4">
        <f t="shared" si="3"/>
        <v>0.69796211725760171</v>
      </c>
      <c r="I42" s="4">
        <f t="shared" si="8"/>
        <v>6.5205388024084168E-2</v>
      </c>
      <c r="J42" s="4">
        <f t="shared" si="9"/>
        <v>0.51629557369967405</v>
      </c>
      <c r="K42" s="4">
        <f t="shared" si="10"/>
        <v>5.9745264657200217E-2</v>
      </c>
      <c r="L42" s="4">
        <f t="shared" si="11"/>
        <v>0.51493187482208758</v>
      </c>
      <c r="M42" s="4">
        <f t="shared" si="4"/>
        <v>1.5828997531853118E-2</v>
      </c>
      <c r="N42" s="4">
        <f t="shared" si="5"/>
        <v>-0.68395928110929016</v>
      </c>
      <c r="O42" s="4">
        <f t="shared" si="6"/>
        <v>0.41249445460227357</v>
      </c>
      <c r="P42" s="4">
        <f t="shared" si="7"/>
        <v>-0.78778856654218921</v>
      </c>
      <c r="Q42" s="4">
        <f t="shared" si="12"/>
        <v>-0.34401999356177515</v>
      </c>
      <c r="R42" s="4">
        <f t="shared" si="13"/>
        <v>0.41483330426176918</v>
      </c>
      <c r="S42" s="4">
        <f t="shared" si="14"/>
        <v>-0.19268838244615941</v>
      </c>
      <c r="T42" s="4">
        <f t="shared" si="15"/>
        <v>0.45197640078970963</v>
      </c>
      <c r="U42" s="4">
        <f t="shared" si="16"/>
        <v>8.1945002119751087E-2</v>
      </c>
      <c r="V42" s="4">
        <f t="shared" si="17"/>
        <v>0.14473469665359762</v>
      </c>
      <c r="W42" s="5">
        <f t="shared" si="18"/>
        <v>0.2266796987733487</v>
      </c>
      <c r="X4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-6.6698526260832965E-4</v>
      </c>
      <c r="Y4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-1.3339705252166593E-3</v>
      </c>
      <c r="Z4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4.7163236658663891E-4</v>
      </c>
      <c r="AA4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9.4326473317327781E-4</v>
      </c>
      <c r="AB42" s="4">
        <f>(Table16[[#This Row],[a_o1]] - Table16[[#This Row],[t1]]) * Table16[[#This Row],[a_o1]] * (1 - Table16[[#This Row],[a_o1]]) * Table16[[#This Row],[a_h1]]</f>
        <v>5.073735830375227E-2</v>
      </c>
      <c r="AC42" s="4">
        <f xml:space="preserve"> (Table16[[#This Row],[a_o1]] - Table16[[#This Row],[t1]]) * Table16[[#This Row],[a_o1]] * (1 - Table16[[#This Row],[a_o1]]) * Table16[[#This Row],[a_h2]]</f>
        <v>5.0603344994138308E-2</v>
      </c>
      <c r="AD42" s="4">
        <f>(Table16[[#This Row],[a_o2]] - Table16[[#This Row],[t2]]) * Table16[[#This Row],[a_o2]] * (1 - Table16[[#This Row],[a_o2]]) * Table16[[#This Row],[a_h1]]</f>
        <v>-6.880416795106245E-2</v>
      </c>
      <c r="AE42" s="4">
        <f xml:space="preserve"> (Table16[[#This Row],[a_o2]] - Table16[[#This Row],[t2]]) * Table16[[#This Row],[a_o2]] * (1 - Table16[[#This Row],[a_o2]]) * Table16[[#This Row],[a_h2]]</f>
        <v>-6.8622434518920514E-2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0.30095494914885834</v>
      </c>
      <c r="F43" s="4">
        <f t="shared" si="1"/>
        <v>0.50190989829771671</v>
      </c>
      <c r="G43" s="4">
        <f t="shared" si="2"/>
        <v>-0.20111326784451639</v>
      </c>
      <c r="H43" s="4">
        <f t="shared" si="3"/>
        <v>0.6977734643109671</v>
      </c>
      <c r="I43" s="4">
        <f t="shared" si="8"/>
        <v>6.523873728721459E-2</v>
      </c>
      <c r="J43" s="4">
        <f t="shared" si="9"/>
        <v>0.51630390215517574</v>
      </c>
      <c r="K43" s="4">
        <f t="shared" si="10"/>
        <v>5.9721683038870897E-2</v>
      </c>
      <c r="L43" s="4">
        <f t="shared" si="11"/>
        <v>0.51492598467321005</v>
      </c>
      <c r="M43" s="4">
        <f t="shared" si="4"/>
        <v>5.6815258711026637E-3</v>
      </c>
      <c r="N43" s="4">
        <f t="shared" si="5"/>
        <v>-0.69407995010811785</v>
      </c>
      <c r="O43" s="4">
        <f t="shared" si="6"/>
        <v>0.42625528819248604</v>
      </c>
      <c r="P43" s="4">
        <f t="shared" si="7"/>
        <v>-0.77406407963840507</v>
      </c>
      <c r="Q43" s="4">
        <f t="shared" si="12"/>
        <v>-0.3544664077739092</v>
      </c>
      <c r="R43" s="4">
        <f t="shared" si="13"/>
        <v>0.41229974948476278</v>
      </c>
      <c r="S43" s="4">
        <f t="shared" si="14"/>
        <v>-0.17850843979990827</v>
      </c>
      <c r="T43" s="4">
        <f t="shared" si="15"/>
        <v>0.45549101819577376</v>
      </c>
      <c r="U43" s="4">
        <f t="shared" si="16"/>
        <v>8.0922544217751441E-2</v>
      </c>
      <c r="V43" s="4">
        <f t="shared" si="17"/>
        <v>0.14284992581469533</v>
      </c>
      <c r="W43" s="5">
        <f t="shared" si="18"/>
        <v>0.22377247003244677</v>
      </c>
      <c r="X4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-6.9868287014203823E-4</v>
      </c>
      <c r="Y4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-1.3973657402840765E-3</v>
      </c>
      <c r="Z4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4.364978011667466E-4</v>
      </c>
      <c r="AA4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8.7299560233349319E-4</v>
      </c>
      <c r="AB43" s="4">
        <f>(Table16[[#This Row],[a_o1]] - Table16[[#This Row],[t1]]) * Table16[[#This Row],[a_o1]] * (1 - Table16[[#This Row],[a_o1]]) * Table16[[#This Row],[a_h1]]</f>
        <v>5.0329673876910196E-2</v>
      </c>
      <c r="AC43" s="4">
        <f xml:space="preserve"> (Table16[[#This Row],[a_o1]] - Table16[[#This Row],[t1]]) * Table16[[#This Row],[a_o1]] * (1 - Table16[[#This Row],[a_o1]]) * Table16[[#This Row],[a_h2]]</f>
        <v>5.019535349465637E-2</v>
      </c>
      <c r="AD43" s="4">
        <f>(Table16[[#This Row],[a_o2]] - Table16[[#This Row],[t2]]) * Table16[[#This Row],[a_o2]] * (1 - Table16[[#This Row],[a_o2]]) * Table16[[#This Row],[a_h1]]</f>
        <v>-6.8445559877155712E-2</v>
      </c>
      <c r="AE43" s="4">
        <f xml:space="preserve"> (Table16[[#This Row],[a_o2]] - Table16[[#This Row],[t2]]) * Table16[[#This Row],[a_o2]] * (1 - Table16[[#This Row],[a_o2]]) * Table16[[#This Row],[a_h2]]</f>
        <v>-6.8262891620874899E-2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0.30109468572288672</v>
      </c>
      <c r="F44" s="4">
        <f t="shared" si="1"/>
        <v>0.50218937144577347</v>
      </c>
      <c r="G44" s="4">
        <f t="shared" si="2"/>
        <v>-0.20120056740474973</v>
      </c>
      <c r="H44" s="4">
        <f t="shared" si="3"/>
        <v>0.69759886519050041</v>
      </c>
      <c r="I44" s="4">
        <f t="shared" si="8"/>
        <v>6.5273671430721686E-2</v>
      </c>
      <c r="J44" s="4">
        <f t="shared" si="9"/>
        <v>0.51631262639998554</v>
      </c>
      <c r="K44" s="4">
        <f t="shared" si="10"/>
        <v>5.9699858148812561E-2</v>
      </c>
      <c r="L44" s="4">
        <f t="shared" si="11"/>
        <v>0.51492053331117837</v>
      </c>
      <c r="M44" s="4">
        <f t="shared" si="4"/>
        <v>-4.3844089042793764E-3</v>
      </c>
      <c r="N44" s="4">
        <f t="shared" si="5"/>
        <v>-0.70411902080704913</v>
      </c>
      <c r="O44" s="4">
        <f t="shared" si="6"/>
        <v>0.43994440016791719</v>
      </c>
      <c r="P44" s="4">
        <f t="shared" si="7"/>
        <v>-0.76041150131423008</v>
      </c>
      <c r="Q44" s="4">
        <f t="shared" si="12"/>
        <v>-0.36482906738509041</v>
      </c>
      <c r="R44" s="4">
        <f t="shared" si="13"/>
        <v>0.40979108959660254</v>
      </c>
      <c r="S44" s="4">
        <f t="shared" si="14"/>
        <v>-0.1644026470720136</v>
      </c>
      <c r="T44" s="4">
        <f t="shared" si="15"/>
        <v>0.45899166188505958</v>
      </c>
      <c r="U44" s="4">
        <f t="shared" si="16"/>
        <v>7.9916457660419341E-2</v>
      </c>
      <c r="V44" s="4">
        <f t="shared" si="17"/>
        <v>0.14098492757379544</v>
      </c>
      <c r="W44" s="5">
        <f t="shared" si="18"/>
        <v>0.22090138523421476</v>
      </c>
      <c r="X4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-7.2965525875315091E-4</v>
      </c>
      <c r="Y4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-1.4593105175063018E-3</v>
      </c>
      <c r="Z4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4.0185677702457329E-4</v>
      </c>
      <c r="AA4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8.0371355404914658E-4</v>
      </c>
      <c r="AB44" s="4">
        <f>(Table16[[#This Row],[a_o1]] - Table16[[#This Row],[t1]]) * Table16[[#This Row],[a_o1]] * (1 - Table16[[#This Row],[a_o1]]) * Table16[[#This Row],[a_h1]]</f>
        <v>4.99245465572348E-2</v>
      </c>
      <c r="AC44" s="4">
        <f xml:space="preserve"> (Table16[[#This Row],[a_o1]] - Table16[[#This Row],[t1]]) * Table16[[#This Row],[a_o1]] * (1 - Table16[[#This Row],[a_o1]]) * Table16[[#This Row],[a_h2]]</f>
        <v>4.9789938932569971E-2</v>
      </c>
      <c r="AD44" s="4">
        <f>(Table16[[#This Row],[a_o2]] - Table16[[#This Row],[t2]]) * Table16[[#This Row],[a_o2]] * (1 - Table16[[#This Row],[a_o2]]) * Table16[[#This Row],[a_h1]]</f>
        <v>-6.8080516382973327E-2</v>
      </c>
      <c r="AE44" s="4">
        <f xml:space="preserve"> (Table16[[#This Row],[a_o2]] - Table16[[#This Row],[t2]]) * Table16[[#This Row],[a_o2]] * (1 - Table16[[#This Row],[a_o2]]) * Table16[[#This Row],[a_h2]]</f>
        <v>-6.789695624616246E-2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0.30124061677463737</v>
      </c>
      <c r="F45" s="4">
        <f t="shared" si="1"/>
        <v>0.50248123354927476</v>
      </c>
      <c r="G45" s="4">
        <f t="shared" si="2"/>
        <v>-0.20128093876015465</v>
      </c>
      <c r="H45" s="4">
        <f t="shared" si="3"/>
        <v>0.69743812247969061</v>
      </c>
      <c r="I45" s="4">
        <f t="shared" si="8"/>
        <v>6.5310154193659348E-2</v>
      </c>
      <c r="J45" s="4">
        <f t="shared" si="9"/>
        <v>0.51632173737716858</v>
      </c>
      <c r="K45" s="4">
        <f t="shared" si="10"/>
        <v>5.967976530996133E-2</v>
      </c>
      <c r="L45" s="4">
        <f t="shared" si="11"/>
        <v>0.51491551457307538</v>
      </c>
      <c r="M45" s="4">
        <f t="shared" si="4"/>
        <v>-1.4369318215726337E-2</v>
      </c>
      <c r="N45" s="4">
        <f t="shared" si="5"/>
        <v>-0.71407700859356316</v>
      </c>
      <c r="O45" s="4">
        <f t="shared" si="6"/>
        <v>0.45356050344451188</v>
      </c>
      <c r="P45" s="4">
        <f t="shared" si="7"/>
        <v>-0.74683211006499761</v>
      </c>
      <c r="Q45" s="4">
        <f t="shared" si="12"/>
        <v>-0.37510852167082614</v>
      </c>
      <c r="R45" s="4">
        <f t="shared" si="13"/>
        <v>0.4073072017780115</v>
      </c>
      <c r="S45" s="4">
        <f t="shared" si="14"/>
        <v>-0.15037229310968031</v>
      </c>
      <c r="T45" s="4">
        <f t="shared" si="15"/>
        <v>0.46247760424973816</v>
      </c>
      <c r="U45" s="4">
        <f t="shared" si="16"/>
        <v>7.8926506292336773E-2</v>
      </c>
      <c r="V45" s="4">
        <f t="shared" si="17"/>
        <v>0.13913993900904792</v>
      </c>
      <c r="W45" s="5">
        <f t="shared" si="18"/>
        <v>0.21806644530138469</v>
      </c>
      <c r="X4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-7.5990402815632161E-4</v>
      </c>
      <c r="Y4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-1.5198080563126432E-3</v>
      </c>
      <c r="Z4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3.6771529653513468E-4</v>
      </c>
      <c r="AA4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7.3543059307026935E-4</v>
      </c>
      <c r="AB45" s="4">
        <f>(Table16[[#This Row],[a_o1]] - Table16[[#This Row],[t1]]) * Table16[[#This Row],[a_o1]] * (1 - Table16[[#This Row],[a_o1]]) * Table16[[#This Row],[a_h1]]</f>
        <v>4.952204677959781E-2</v>
      </c>
      <c r="AC45" s="4">
        <f xml:space="preserve"> (Table16[[#This Row],[a_o1]] - Table16[[#This Row],[t1]]) * Table16[[#This Row],[a_o1]] * (1 - Table16[[#This Row],[a_o1]]) * Table16[[#This Row],[a_h2]]</f>
        <v>4.9387171513953179E-2</v>
      </c>
      <c r="AD45" s="4">
        <f>(Table16[[#This Row],[a_o2]] - Table16[[#This Row],[t2]]) * Table16[[#This Row],[a_o2]] * (1 - Table16[[#This Row],[a_o2]]) * Table16[[#This Row],[a_h1]]</f>
        <v>-6.7709340223904971E-2</v>
      </c>
      <c r="AE45" s="4">
        <f xml:space="preserve"> (Table16[[#This Row],[a_o2]] - Table16[[#This Row],[t2]]) * Table16[[#This Row],[a_o2]] * (1 - Table16[[#This Row],[a_o2]]) * Table16[[#This Row],[a_h2]]</f>
        <v>-6.7524931140613934E-2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0.30139259758026865</v>
      </c>
      <c r="F46" s="4">
        <f t="shared" si="1"/>
        <v>0.50278519516053732</v>
      </c>
      <c r="G46" s="4">
        <f t="shared" si="2"/>
        <v>-0.20135448181946169</v>
      </c>
      <c r="H46" s="4">
        <f t="shared" si="3"/>
        <v>0.69729103636107659</v>
      </c>
      <c r="I46" s="4">
        <f t="shared" si="8"/>
        <v>6.5348149395067168E-2</v>
      </c>
      <c r="J46" s="4">
        <f t="shared" si="9"/>
        <v>0.51633122604974713</v>
      </c>
      <c r="K46" s="4">
        <f t="shared" si="10"/>
        <v>5.9661379545134584E-2</v>
      </c>
      <c r="L46" s="4">
        <f t="shared" si="11"/>
        <v>0.51491092222093793</v>
      </c>
      <c r="M46" s="4">
        <f t="shared" si="4"/>
        <v>-2.4273727571645899E-2</v>
      </c>
      <c r="N46" s="4">
        <f t="shared" si="5"/>
        <v>-0.7239544428963538</v>
      </c>
      <c r="O46" s="4">
        <f t="shared" si="6"/>
        <v>0.46710237148929284</v>
      </c>
      <c r="P46" s="4">
        <f t="shared" si="7"/>
        <v>-0.73332712383687482</v>
      </c>
      <c r="Q46" s="4">
        <f t="shared" si="12"/>
        <v>-0.38530533335557238</v>
      </c>
      <c r="R46" s="4">
        <f t="shared" si="13"/>
        <v>0.40484795511930255</v>
      </c>
      <c r="S46" s="4">
        <f t="shared" si="14"/>
        <v>-0.13641860546266216</v>
      </c>
      <c r="T46" s="4">
        <f t="shared" si="15"/>
        <v>0.46594814112173788</v>
      </c>
      <c r="U46" s="4">
        <f t="shared" si="16"/>
        <v>7.7952453830947371E-2</v>
      </c>
      <c r="V46" s="4">
        <f t="shared" si="17"/>
        <v>0.13731517539688098</v>
      </c>
      <c r="W46" s="5">
        <f t="shared" si="18"/>
        <v>0.21526762922782836</v>
      </c>
      <c r="X4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-7.8943142573254389E-4</v>
      </c>
      <c r="Y4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-1.5788628514650878E-3</v>
      </c>
      <c r="Z4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3.340788019738966E-4</v>
      </c>
      <c r="AA4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6.681576039477932E-4</v>
      </c>
      <c r="AB46" s="4">
        <f>(Table16[[#This Row],[a_o1]] - Table16[[#This Row],[t1]]) * Table16[[#This Row],[a_o1]] * (1 - Table16[[#This Row],[a_o1]]) * Table16[[#This Row],[a_h1]]</f>
        <v>4.9122240140956855E-2</v>
      </c>
      <c r="AC46" s="4">
        <f xml:space="preserve"> (Table16[[#This Row],[a_o1]] - Table16[[#This Row],[t1]]) * Table16[[#This Row],[a_o1]] * (1 - Table16[[#This Row],[a_o1]]) * Table16[[#This Row],[a_h2]]</f>
        <v>4.8987116595775093E-2</v>
      </c>
      <c r="AD46" s="4">
        <f>(Table16[[#This Row],[a_o2]] - Table16[[#This Row],[t2]]) * Table16[[#This Row],[a_o2]] * (1 - Table16[[#This Row],[a_o2]]) * Table16[[#This Row],[a_h1]]</f>
        <v>-6.7332334289089579E-2</v>
      </c>
      <c r="AE46" s="4">
        <f xml:space="preserve"> (Table16[[#This Row],[a_o2]] - Table16[[#This Row],[t2]]) * Table16[[#This Row],[a_o2]] * (1 - Table16[[#This Row],[a_o2]]) * Table16[[#This Row],[a_h2]]</f>
        <v>-6.714711912609217E-2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0.30155048386541516</v>
      </c>
      <c r="F47" s="4">
        <f t="shared" si="1"/>
        <v>0.50310096773083035</v>
      </c>
      <c r="G47" s="4">
        <f t="shared" si="2"/>
        <v>-0.20142129757985647</v>
      </c>
      <c r="H47" s="4">
        <f t="shared" si="3"/>
        <v>0.69715740484028699</v>
      </c>
      <c r="I47" s="4">
        <f t="shared" si="8"/>
        <v>6.5387620966353796E-2</v>
      </c>
      <c r="J47" s="4">
        <f t="shared" si="9"/>
        <v>0.51634108340879215</v>
      </c>
      <c r="K47" s="4">
        <f t="shared" si="10"/>
        <v>5.9644675605035877E-2</v>
      </c>
      <c r="L47" s="4">
        <f t="shared" si="11"/>
        <v>0.51490674994875474</v>
      </c>
      <c r="M47" s="4">
        <f t="shared" si="4"/>
        <v>-3.4098175599837272E-2</v>
      </c>
      <c r="N47" s="4">
        <f t="shared" si="5"/>
        <v>-0.73375186621550881</v>
      </c>
      <c r="O47" s="4">
        <f t="shared" si="6"/>
        <v>0.48056883834711078</v>
      </c>
      <c r="P47" s="4">
        <f t="shared" si="7"/>
        <v>-0.71989770001165643</v>
      </c>
      <c r="Q47" s="4">
        <f t="shared" si="12"/>
        <v>-0.3954200776333443</v>
      </c>
      <c r="R47" s="4">
        <f t="shared" si="13"/>
        <v>0.40241321110028178</v>
      </c>
      <c r="S47" s="4">
        <f t="shared" si="14"/>
        <v>-0.12254275036393375</v>
      </c>
      <c r="T47" s="4">
        <f t="shared" si="15"/>
        <v>0.46940259223595859</v>
      </c>
      <c r="U47" s="4">
        <f t="shared" si="16"/>
        <v>7.6994064123017153E-2</v>
      </c>
      <c r="V47" s="4">
        <f t="shared" si="17"/>
        <v>0.13551083048531978</v>
      </c>
      <c r="W47" s="5">
        <f t="shared" si="18"/>
        <v>0.21250489460833694</v>
      </c>
      <c r="X4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-8.1824032478653287E-4</v>
      </c>
      <c r="Y4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-1.6364806495730657E-3</v>
      </c>
      <c r="Z4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3.0095217707866548E-4</v>
      </c>
      <c r="AA4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6.0190435415733096E-4</v>
      </c>
      <c r="AB47" s="4">
        <f>(Table16[[#This Row],[a_o1]] - Table16[[#This Row],[t1]]) * Table16[[#This Row],[a_o1]] * (1 - Table16[[#This Row],[a_o1]]) * Table16[[#This Row],[a_h1]]</f>
        <v>4.8725187559503828E-2</v>
      </c>
      <c r="AC47" s="4">
        <f xml:space="preserve"> (Table16[[#This Row],[a_o1]] - Table16[[#This Row],[t1]]) * Table16[[#This Row],[a_o1]] * (1 - Table16[[#This Row],[a_o1]]) * Table16[[#This Row],[a_h2]]</f>
        <v>4.858983484574763E-2</v>
      </c>
      <c r="AD47" s="4">
        <f>(Table16[[#This Row],[a_o2]] - Table16[[#This Row],[t2]]) * Table16[[#This Row],[a_o2]] * (1 - Table16[[#This Row],[a_o2]]) * Table16[[#This Row],[a_h1]]</f>
        <v>-6.6949801002472706E-2</v>
      </c>
      <c r="AE47" s="4">
        <f xml:space="preserve"> (Table16[[#This Row],[a_o2]] - Table16[[#This Row],[t2]]) * Table16[[#This Row],[a_o2]] * (1 - Table16[[#This Row],[a_o2]]) * Table16[[#This Row],[a_h2]]</f>
        <v>-6.6763822503363685E-2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0.3017141319303725</v>
      </c>
      <c r="F48" s="4">
        <f t="shared" si="1"/>
        <v>0.50342826386074502</v>
      </c>
      <c r="G48" s="4">
        <f t="shared" si="2"/>
        <v>-0.20148148801527221</v>
      </c>
      <c r="H48" s="4">
        <f t="shared" si="3"/>
        <v>0.69703702396945555</v>
      </c>
      <c r="I48" s="4">
        <f t="shared" si="8"/>
        <v>6.5428532982593129E-2</v>
      </c>
      <c r="J48" s="4">
        <f t="shared" si="9"/>
        <v>0.51635130048124311</v>
      </c>
      <c r="K48" s="4">
        <f t="shared" si="10"/>
        <v>5.962962799618194E-2</v>
      </c>
      <c r="L48" s="4">
        <f t="shared" si="11"/>
        <v>0.5149029913894454</v>
      </c>
      <c r="M48" s="4">
        <f t="shared" si="4"/>
        <v>-4.3843213111738041E-2</v>
      </c>
      <c r="N48" s="4">
        <f t="shared" si="5"/>
        <v>-0.74346983318465831</v>
      </c>
      <c r="O48" s="4">
        <f t="shared" si="6"/>
        <v>0.49395879854760533</v>
      </c>
      <c r="P48" s="4">
        <f t="shared" si="7"/>
        <v>-0.70654493551098374</v>
      </c>
      <c r="Q48" s="4">
        <f t="shared" si="12"/>
        <v>-0.40545334122211474</v>
      </c>
      <c r="R48" s="4">
        <f t="shared" si="13"/>
        <v>0.40000282405597493</v>
      </c>
      <c r="S48" s="4">
        <f t="shared" si="14"/>
        <v>-0.10874583283145994</v>
      </c>
      <c r="T48" s="4">
        <f t="shared" si="15"/>
        <v>0.47284030162290186</v>
      </c>
      <c r="U48" s="4">
        <f t="shared" si="16"/>
        <v>7.605110138581786E-2</v>
      </c>
      <c r="V48" s="4">
        <f t="shared" si="17"/>
        <v>0.13372707681274554</v>
      </c>
      <c r="W48" s="5">
        <f t="shared" si="18"/>
        <v>0.2097781781985634</v>
      </c>
      <c r="X4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-8.4633420188950708E-4</v>
      </c>
      <c r="Y4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-1.6926684037790142E-3</v>
      </c>
      <c r="Z4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2.6833975018260395E-4</v>
      </c>
      <c r="AA4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5.366795003652079E-4</v>
      </c>
      <c r="AB48" s="4">
        <f>(Table16[[#This Row],[a_o1]] - Table16[[#This Row],[t1]]) * Table16[[#This Row],[a_o1]] * (1 - Table16[[#This Row],[a_o1]]) * Table16[[#This Row],[a_h1]]</f>
        <v>4.8330945433444052E-2</v>
      </c>
      <c r="AC48" s="4">
        <f xml:space="preserve"> (Table16[[#This Row],[a_o1]] - Table16[[#This Row],[t1]]) * Table16[[#This Row],[a_o1]] * (1 - Table16[[#This Row],[a_o1]]) * Table16[[#This Row],[a_h2]]</f>
        <v>4.8195382401800289E-2</v>
      </c>
      <c r="AD48" s="4">
        <f>(Table16[[#This Row],[a_o2]] - Table16[[#This Row],[t2]]) * Table16[[#This Row],[a_o2]] * (1 - Table16[[#This Row],[a_o2]]) * Table16[[#This Row],[a_h1]]</f>
        <v>-6.6562041746261777E-2</v>
      </c>
      <c r="AE48" s="4">
        <f xml:space="preserve"> (Table16[[#This Row],[a_o2]] - Table16[[#This Row],[t2]]) * Table16[[#This Row],[a_o2]] * (1 - Table16[[#This Row],[a_o2]]) * Table16[[#This Row],[a_h2]]</f>
        <v>-6.6375342477488983E-2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0.30188339877075038</v>
      </c>
      <c r="F49" s="4">
        <f t="shared" si="1"/>
        <v>0.50376679754150078</v>
      </c>
      <c r="G49" s="4">
        <f t="shared" si="2"/>
        <v>-0.20153515596530874</v>
      </c>
      <c r="H49" s="4">
        <f t="shared" si="3"/>
        <v>0.69692968806938249</v>
      </c>
      <c r="I49" s="4">
        <f t="shared" si="8"/>
        <v>6.5470849692687599E-2</v>
      </c>
      <c r="J49" s="4">
        <f t="shared" si="9"/>
        <v>0.51636186833744446</v>
      </c>
      <c r="K49" s="4">
        <f t="shared" si="10"/>
        <v>5.9616211008672808E-2</v>
      </c>
      <c r="L49" s="4">
        <f t="shared" si="11"/>
        <v>0.51489964012179956</v>
      </c>
      <c r="M49" s="4">
        <f t="shared" si="4"/>
        <v>-5.3509402198426856E-2</v>
      </c>
      <c r="N49" s="4">
        <f t="shared" si="5"/>
        <v>-0.75310890966501842</v>
      </c>
      <c r="O49" s="4">
        <f t="shared" si="6"/>
        <v>0.50727120689685767</v>
      </c>
      <c r="P49" s="4">
        <f t="shared" si="7"/>
        <v>-0.69326986701548599</v>
      </c>
      <c r="Q49" s="4">
        <f t="shared" si="12"/>
        <v>-0.41540572145183829</v>
      </c>
      <c r="R49" s="4">
        <f t="shared" si="13"/>
        <v>0.39761664162801019</v>
      </c>
      <c r="S49" s="4">
        <f t="shared" si="14"/>
        <v>-9.5028896886509784E-2</v>
      </c>
      <c r="T49" s="4">
        <f t="shared" si="15"/>
        <v>0.47626063793191903</v>
      </c>
      <c r="U49" s="4">
        <f t="shared" si="16"/>
        <v>7.5123330433488636E-2</v>
      </c>
      <c r="V49" s="4">
        <f t="shared" si="17"/>
        <v>0.13196406606905942</v>
      </c>
      <c r="W49" s="5">
        <f t="shared" si="18"/>
        <v>0.20708739650254804</v>
      </c>
      <c r="X4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-8.7371711341917204E-4</v>
      </c>
      <c r="Y4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-1.7474342268383441E-3</v>
      </c>
      <c r="Z4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2.3624529885825203E-4</v>
      </c>
      <c r="AA4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4.7249059771650406E-4</v>
      </c>
      <c r="AB49" s="4">
        <f>(Table16[[#This Row],[a_o1]] - Table16[[#This Row],[t1]]) * Table16[[#This Row],[a_o1]] * (1 - Table16[[#This Row],[a_o1]]) * Table16[[#This Row],[a_h1]]</f>
        <v>4.7939565798982217E-2</v>
      </c>
      <c r="AC49" s="4">
        <f xml:space="preserve"> (Table16[[#This Row],[a_o1]] - Table16[[#This Row],[t1]]) * Table16[[#This Row],[a_o1]] * (1 - Table16[[#This Row],[a_o1]]) * Table16[[#This Row],[a_h2]]</f>
        <v>4.7803811030755941E-2</v>
      </c>
      <c r="AD49" s="4">
        <f>(Table16[[#This Row],[a_o2]] - Table16[[#This Row],[t2]]) * Table16[[#This Row],[a_o2]] * (1 - Table16[[#This Row],[a_o2]]) * Table16[[#This Row],[a_h1]]</f>
        <v>-6.6169356308297858E-2</v>
      </c>
      <c r="AE49" s="4">
        <f xml:space="preserve"> (Table16[[#This Row],[a_o2]] - Table16[[#This Row],[t2]]) * Table16[[#This Row],[a_o2]] * (1 - Table16[[#This Row],[a_o2]]) * Table16[[#This Row],[a_h2]]</f>
        <v>-6.5981978607236036E-2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0.30205814219343419</v>
      </c>
      <c r="F50" s="4">
        <f t="shared" si="1"/>
        <v>0.5041162843868684</v>
      </c>
      <c r="G50" s="4">
        <f t="shared" si="2"/>
        <v>-0.2015824050250804</v>
      </c>
      <c r="H50" s="4">
        <f t="shared" si="3"/>
        <v>0.69683518994983917</v>
      </c>
      <c r="I50" s="4">
        <f t="shared" si="8"/>
        <v>6.5514535548358552E-2</v>
      </c>
      <c r="J50" s="4">
        <f t="shared" si="9"/>
        <v>0.51637277809838988</v>
      </c>
      <c r="K50" s="4">
        <f t="shared" si="10"/>
        <v>5.9604398743729893E-2</v>
      </c>
      <c r="L50" s="4">
        <f t="shared" si="11"/>
        <v>0.5148966896773588</v>
      </c>
      <c r="M50" s="4">
        <f t="shared" si="4"/>
        <v>-6.3097315358223299E-2</v>
      </c>
      <c r="N50" s="4">
        <f t="shared" si="5"/>
        <v>-0.76266967187116963</v>
      </c>
      <c r="O50" s="4">
        <f t="shared" si="6"/>
        <v>0.52050507815851721</v>
      </c>
      <c r="P50" s="4">
        <f t="shared" si="7"/>
        <v>-0.68007347129403883</v>
      </c>
      <c r="Q50" s="4">
        <f t="shared" si="12"/>
        <v>-0.42527782538585868</v>
      </c>
      <c r="R50" s="4">
        <f t="shared" si="13"/>
        <v>0.39525450520154948</v>
      </c>
      <c r="S50" s="4">
        <f t="shared" si="14"/>
        <v>-8.1392925883657818E-2</v>
      </c>
      <c r="T50" s="4">
        <f t="shared" si="15"/>
        <v>0.4796629946865672</v>
      </c>
      <c r="U50" s="4">
        <f t="shared" si="16"/>
        <v>7.4210516889045355E-2</v>
      </c>
      <c r="V50" s="4">
        <f t="shared" si="17"/>
        <v>0.13022192949614139</v>
      </c>
      <c r="W50" s="5">
        <f t="shared" si="18"/>
        <v>0.20443244638518676</v>
      </c>
      <c r="X5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-9.0039367140926075E-4</v>
      </c>
      <c r="Y5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-1.8007873428185215E-3</v>
      </c>
      <c r="Z5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2.0467205600509383E-4</v>
      </c>
      <c r="AA5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4.0934411201018765E-4</v>
      </c>
      <c r="AB50" s="4">
        <f>(Table16[[#This Row],[a_o1]] - Table16[[#This Row],[t1]]) * Table16[[#This Row],[a_o1]] * (1 - Table16[[#This Row],[a_o1]]) * Table16[[#This Row],[a_h1]]</f>
        <v>4.755109648712956E-2</v>
      </c>
      <c r="AC50" s="4">
        <f xml:space="preserve"> (Table16[[#This Row],[a_o1]] - Table16[[#This Row],[t1]]) * Table16[[#This Row],[a_o1]] * (1 - Table16[[#This Row],[a_o1]]) * Table16[[#This Row],[a_h2]]</f>
        <v>4.7415168285820292E-2</v>
      </c>
      <c r="AD50" s="4">
        <f>(Table16[[#This Row],[a_o2]] - Table16[[#This Row],[t2]]) * Table16[[#This Row],[a_o2]] * (1 - Table16[[#This Row],[a_o2]]) * Table16[[#This Row],[a_h1]]</f>
        <v>-6.5772042354652824E-2</v>
      </c>
      <c r="AE50" s="4">
        <f xml:space="preserve"> (Table16[[#This Row],[a_o2]] - Table16[[#This Row],[t2]]) * Table16[[#This Row],[a_o2]] * (1 - Table16[[#This Row],[a_o2]]) * Table16[[#This Row],[a_h2]]</f>
        <v>-6.5584028279811774E-2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0.30223822092771602</v>
      </c>
      <c r="F51" s="4">
        <f t="shared" si="1"/>
        <v>0.50447644185543206</v>
      </c>
      <c r="G51" s="4">
        <f t="shared" si="2"/>
        <v>-0.20162333943628141</v>
      </c>
      <c r="H51" s="4">
        <f t="shared" si="3"/>
        <v>0.69675332112743715</v>
      </c>
      <c r="I51" s="4">
        <f t="shared" si="8"/>
        <v>6.5559555231929009E-2</v>
      </c>
      <c r="J51" s="4">
        <f t="shared" si="9"/>
        <v>0.51638402094266311</v>
      </c>
      <c r="K51" s="4">
        <f t="shared" si="10"/>
        <v>5.9594165140929654E-2</v>
      </c>
      <c r="L51" s="4">
        <f t="shared" si="11"/>
        <v>0.5148941335472218</v>
      </c>
      <c r="M51" s="4">
        <f t="shared" si="4"/>
        <v>-7.2607534655649217E-2</v>
      </c>
      <c r="N51" s="4">
        <f t="shared" si="5"/>
        <v>-0.7721527055283337</v>
      </c>
      <c r="O51" s="4">
        <f t="shared" si="6"/>
        <v>0.53365948662944773</v>
      </c>
      <c r="P51" s="4">
        <f t="shared" si="7"/>
        <v>-0.66695666563807643</v>
      </c>
      <c r="Q51" s="4">
        <f t="shared" si="12"/>
        <v>-0.43507026897537238</v>
      </c>
      <c r="R51" s="4">
        <f t="shared" si="13"/>
        <v>0.39291625032771743</v>
      </c>
      <c r="S51" s="4">
        <f t="shared" si="14"/>
        <v>-6.7838842947349876E-2</v>
      </c>
      <c r="T51" s="4">
        <f t="shared" si="15"/>
        <v>0.48304679047382165</v>
      </c>
      <c r="U51" s="4">
        <f t="shared" si="16"/>
        <v>7.3312427382519571E-2</v>
      </c>
      <c r="V51" s="4">
        <f t="shared" si="17"/>
        <v>0.12850077832444667</v>
      </c>
      <c r="W51" s="5">
        <f t="shared" si="18"/>
        <v>0.20181320570696626</v>
      </c>
      <c r="X5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-9.2636901882070662E-4</v>
      </c>
      <c r="Y5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-1.8527380376414132E-3</v>
      </c>
      <c r="Z5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1.7362271730689521E-4</v>
      </c>
      <c r="AA5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3.4724543461379042E-4</v>
      </c>
      <c r="AB51" s="4">
        <f>(Table16[[#This Row],[a_o1]] - Table16[[#This Row],[t1]]) * Table16[[#This Row],[a_o1]] * (1 - Table16[[#This Row],[a_o1]]) * Table16[[#This Row],[a_h1]]</f>
        <v>4.7165581278982259E-2</v>
      </c>
      <c r="AC51" s="4">
        <f xml:space="preserve"> (Table16[[#This Row],[a_o1]] - Table16[[#This Row],[t1]]) * Table16[[#This Row],[a_o1]] * (1 - Table16[[#This Row],[a_o1]]) * Table16[[#This Row],[a_h2]]</f>
        <v>4.7029497662533525E-2</v>
      </c>
      <c r="AD51" s="4">
        <f>(Table16[[#This Row],[a_o2]] - Table16[[#This Row],[t2]]) * Table16[[#This Row],[a_o2]] * (1 - Table16[[#This Row],[a_o2]]) * Table16[[#This Row],[a_h1]]</f>
        <v>-6.5370394928554579E-2</v>
      </c>
      <c r="AE51" s="4">
        <f xml:space="preserve"> (Table16[[#This Row],[a_o2]] - Table16[[#This Row],[t2]]) * Table16[[#This Row],[a_o2]] * (1 - Table16[[#This Row],[a_o2]]) * Table16[[#This Row],[a_h2]]</f>
        <v>-6.5181786212000423E-2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0.30242349473148017</v>
      </c>
      <c r="F52" s="4">
        <f t="shared" si="1"/>
        <v>0.50484698946296036</v>
      </c>
      <c r="G52" s="4">
        <f t="shared" si="2"/>
        <v>-0.20165806397974279</v>
      </c>
      <c r="H52" s="4">
        <f t="shared" si="3"/>
        <v>0.69668387204051441</v>
      </c>
      <c r="I52" s="4">
        <f t="shared" si="8"/>
        <v>6.5605873682870047E-2</v>
      </c>
      <c r="J52" s="4">
        <f t="shared" si="9"/>
        <v>0.51639558811307196</v>
      </c>
      <c r="K52" s="4">
        <f t="shared" si="10"/>
        <v>5.9585484005064304E-2</v>
      </c>
      <c r="L52" s="4">
        <f t="shared" si="11"/>
        <v>0.51489196518875691</v>
      </c>
      <c r="M52" s="4">
        <f t="shared" si="4"/>
        <v>-8.2040650911445662E-2</v>
      </c>
      <c r="N52" s="4">
        <f t="shared" si="5"/>
        <v>-0.78155860506084041</v>
      </c>
      <c r="O52" s="4">
        <f t="shared" si="6"/>
        <v>0.54673356561515862</v>
      </c>
      <c r="P52" s="4">
        <f t="shared" si="7"/>
        <v>-0.65392030839567639</v>
      </c>
      <c r="Q52" s="4">
        <f t="shared" si="12"/>
        <v>-0.44478367624655485</v>
      </c>
      <c r="R52" s="4">
        <f t="shared" si="13"/>
        <v>0.39060170713152631</v>
      </c>
      <c r="S52" s="4">
        <f t="shared" si="14"/>
        <v>-5.4367511509691102E-2</v>
      </c>
      <c r="T52" s="4">
        <f t="shared" si="15"/>
        <v>0.48641146906913163</v>
      </c>
      <c r="U52" s="4">
        <f t="shared" si="16"/>
        <v>7.2428829735716058E-2</v>
      </c>
      <c r="V52" s="4">
        <f t="shared" si="17"/>
        <v>0.12680070424255505</v>
      </c>
      <c r="W52" s="5">
        <f t="shared" si="18"/>
        <v>0.19922953397827109</v>
      </c>
      <c r="X5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-9.5164880434536357E-4</v>
      </c>
      <c r="Y5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-1.9032976086907271E-3</v>
      </c>
      <c r="Z5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1.4309944997961441E-4</v>
      </c>
      <c r="AA5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2.8619889995922882E-4</v>
      </c>
      <c r="AB52" s="4">
        <f>(Table16[[#This Row],[a_o1]] - Table16[[#This Row],[t1]]) * Table16[[#This Row],[a_o1]] * (1 - Table16[[#This Row],[a_o1]]) * Table16[[#This Row],[a_h1]]</f>
        <v>4.6783060059156556E-2</v>
      </c>
      <c r="AC52" s="4">
        <f xml:space="preserve"> (Table16[[#This Row],[a_o1]] - Table16[[#This Row],[t1]]) * Table16[[#This Row],[a_o1]] * (1 - Table16[[#This Row],[a_o1]]) * Table16[[#This Row],[a_h2]]</f>
        <v>4.6646838752867716E-2</v>
      </c>
      <c r="AD52" s="4">
        <f>(Table16[[#This Row],[a_o2]] - Table16[[#This Row],[t2]]) * Table16[[#This Row],[a_o2]] * (1 - Table16[[#This Row],[a_o2]]) * Table16[[#This Row],[a_h1]]</f>
        <v>-6.4964705976538528E-2</v>
      </c>
      <c r="AE52" s="4">
        <f xml:space="preserve"> (Table16[[#This Row],[a_o2]] - Table16[[#This Row],[t2]]) * Table16[[#This Row],[a_o2]] * (1 - Table16[[#This Row],[a_o2]]) * Table16[[#This Row],[a_h2]]</f>
        <v>-6.4775543978593031E-2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0.30261382449234925</v>
      </c>
      <c r="F53" s="4">
        <f t="shared" si="1"/>
        <v>0.50522764898469852</v>
      </c>
      <c r="G53" s="4">
        <f t="shared" si="2"/>
        <v>-0.2016866838697387</v>
      </c>
      <c r="H53" s="4">
        <f t="shared" si="3"/>
        <v>0.69662663226052257</v>
      </c>
      <c r="I53" s="4">
        <f t="shared" si="8"/>
        <v>6.5653456123087317E-2</v>
      </c>
      <c r="J53" s="4">
        <f t="shared" si="9"/>
        <v>0.51640747092296535</v>
      </c>
      <c r="K53" s="4">
        <f t="shared" si="10"/>
        <v>5.9578329032565325E-2</v>
      </c>
      <c r="L53" s="4">
        <f t="shared" si="11"/>
        <v>0.51489017803220438</v>
      </c>
      <c r="M53" s="4">
        <f t="shared" si="4"/>
        <v>-9.1397262923276976E-2</v>
      </c>
      <c r="N53" s="4">
        <f t="shared" si="5"/>
        <v>-0.79088797281141399</v>
      </c>
      <c r="O53" s="4">
        <f t="shared" si="6"/>
        <v>0.55972650681046632</v>
      </c>
      <c r="P53" s="4">
        <f t="shared" si="7"/>
        <v>-0.64096519959995779</v>
      </c>
      <c r="Q53" s="4">
        <f t="shared" si="12"/>
        <v>-0.45441867851988893</v>
      </c>
      <c r="R53" s="4">
        <f t="shared" si="13"/>
        <v>0.38831070070533918</v>
      </c>
      <c r="S53" s="4">
        <f t="shared" si="14"/>
        <v>-4.097973594393084E-2</v>
      </c>
      <c r="T53" s="4">
        <f t="shared" si="15"/>
        <v>0.48975649949951333</v>
      </c>
      <c r="U53" s="4">
        <f t="shared" si="16"/>
        <v>7.1559493134082358E-2</v>
      </c>
      <c r="V53" s="4">
        <f t="shared" si="17"/>
        <v>0.12512177989649018</v>
      </c>
      <c r="W53" s="5">
        <f t="shared" si="18"/>
        <v>0.19668127303057253</v>
      </c>
      <c r="X5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-9.7623915685129438E-4</v>
      </c>
      <c r="Y5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-1.9524783137025888E-3</v>
      </c>
      <c r="Z5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1.1310390272628705E-4</v>
      </c>
      <c r="AA5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2.262078054525741E-4</v>
      </c>
      <c r="AB53" s="4">
        <f>(Table16[[#This Row],[a_o1]] - Table16[[#This Row],[t1]]) * Table16[[#This Row],[a_o1]] * (1 - Table16[[#This Row],[a_o1]]) * Table16[[#This Row],[a_h1]]</f>
        <v>4.6403568967097526E-2</v>
      </c>
      <c r="AC53" s="4">
        <f xml:space="preserve"> (Table16[[#This Row],[a_o1]] - Table16[[#This Row],[t1]]) * Table16[[#This Row],[a_o1]] * (1 - Table16[[#This Row],[a_o1]]) * Table16[[#This Row],[a_h2]]</f>
        <v>4.6267227397185931E-2</v>
      </c>
      <c r="AD53" s="4">
        <f>(Table16[[#This Row],[a_o2]] - Table16[[#This Row],[t2]]) * Table16[[#This Row],[a_o2]] * (1 - Table16[[#This Row],[a_o2]]) * Table16[[#This Row],[a_h1]]</f>
        <v>-6.4555263902525833E-2</v>
      </c>
      <c r="AE53" s="4">
        <f xml:space="preserve"> (Table16[[#This Row],[a_o2]] - Table16[[#This Row],[t2]]) * Table16[[#This Row],[a_o2]] * (1 - Table16[[#This Row],[a_o2]]) * Table16[[#This Row],[a_h2]]</f>
        <v>-6.4365589568795845E-2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0.30280907232371951</v>
      </c>
      <c r="F54" s="4">
        <f t="shared" si="1"/>
        <v>0.50561814464743904</v>
      </c>
      <c r="G54" s="4">
        <f t="shared" si="2"/>
        <v>-0.20170930465028397</v>
      </c>
      <c r="H54" s="4">
        <f t="shared" si="3"/>
        <v>0.69658139069943203</v>
      </c>
      <c r="I54" s="4">
        <f t="shared" si="8"/>
        <v>6.5702268080929882E-2</v>
      </c>
      <c r="J54" s="4">
        <f t="shared" si="9"/>
        <v>0.51641966076223278</v>
      </c>
      <c r="K54" s="4">
        <f t="shared" si="10"/>
        <v>5.9572673837429015E-2</v>
      </c>
      <c r="L54" s="4">
        <f t="shared" si="11"/>
        <v>0.51488876548715656</v>
      </c>
      <c r="M54" s="4">
        <f t="shared" si="4"/>
        <v>-0.10067797671669648</v>
      </c>
      <c r="N54" s="4">
        <f t="shared" si="5"/>
        <v>-0.80014141829085117</v>
      </c>
      <c r="O54" s="4">
        <f t="shared" si="6"/>
        <v>0.57263755959097151</v>
      </c>
      <c r="P54" s="4">
        <f t="shared" si="7"/>
        <v>-0.62809208168619857</v>
      </c>
      <c r="Q54" s="4">
        <f t="shared" si="12"/>
        <v>-0.46397591366118329</v>
      </c>
      <c r="R54" s="4">
        <f t="shared" si="13"/>
        <v>0.3860430514879592</v>
      </c>
      <c r="S54" s="4">
        <f t="shared" si="14"/>
        <v>-2.76762622879827E-2</v>
      </c>
      <c r="T54" s="4">
        <f t="shared" si="15"/>
        <v>0.49308137604706664</v>
      </c>
      <c r="U54" s="4">
        <f t="shared" si="16"/>
        <v>7.0704188286187963E-2</v>
      </c>
      <c r="V54" s="4">
        <f t="shared" si="17"/>
        <v>0.12346405941563839</v>
      </c>
      <c r="W54" s="5">
        <f t="shared" si="18"/>
        <v>0.19416824770182634</v>
      </c>
      <c r="X5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-1.0001466595760302E-3</v>
      </c>
      <c r="Y5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-2.0002933191520605E-3</v>
      </c>
      <c r="Z5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8.363721681175865E-5</v>
      </c>
      <c r="AA5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1.672744336235173E-4</v>
      </c>
      <c r="AB54" s="4">
        <f>(Table16[[#This Row],[a_o1]] - Table16[[#This Row],[t1]]) * Table16[[#This Row],[a_o1]] * (1 - Table16[[#This Row],[a_o1]]) * Table16[[#This Row],[a_h1]]</f>
        <v>4.6027140546011362E-2</v>
      </c>
      <c r="AC54" s="4">
        <f xml:space="preserve"> (Table16[[#This Row],[a_o1]] - Table16[[#This Row],[t1]]) * Table16[[#This Row],[a_o1]] * (1 - Table16[[#This Row],[a_o1]]) * Table16[[#This Row],[a_h2]]</f>
        <v>4.58906958338113E-2</v>
      </c>
      <c r="AD54" s="4">
        <f>(Table16[[#This Row],[a_o2]] - Table16[[#This Row],[t2]]) * Table16[[#This Row],[a_o2]] * (1 - Table16[[#This Row],[a_o2]]) * Table16[[#This Row],[a_h1]]</f>
        <v>-6.4142353150337117E-2</v>
      </c>
      <c r="AE54" s="4">
        <f xml:space="preserve"> (Table16[[#This Row],[a_o2]] - Table16[[#This Row],[t2]]) * Table16[[#This Row],[a_o2]] * (1 - Table16[[#This Row],[a_o2]]) * Table16[[#This Row],[a_h2]]</f>
        <v>-6.3952206971113063E-2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0.30300910165563472</v>
      </c>
      <c r="F55" s="4">
        <f t="shared" si="1"/>
        <v>0.50601820331126945</v>
      </c>
      <c r="G55" s="4">
        <f t="shared" si="2"/>
        <v>-0.20172603209364631</v>
      </c>
      <c r="H55" s="4">
        <f t="shared" si="3"/>
        <v>0.69654793581270735</v>
      </c>
      <c r="I55" s="4">
        <f t="shared" si="8"/>
        <v>6.5752275413908684E-2</v>
      </c>
      <c r="J55" s="4">
        <f t="shared" si="9"/>
        <v>0.51643214910298074</v>
      </c>
      <c r="K55" s="4">
        <f t="shared" si="10"/>
        <v>5.9568491976588415E-2</v>
      </c>
      <c r="L55" s="4">
        <f t="shared" si="11"/>
        <v>0.51488772094889679</v>
      </c>
      <c r="M55" s="4">
        <f t="shared" si="4"/>
        <v>-0.10988340482589876</v>
      </c>
      <c r="N55" s="4">
        <f t="shared" si="5"/>
        <v>-0.80931955745761341</v>
      </c>
      <c r="O55" s="4">
        <f t="shared" si="6"/>
        <v>0.58546603022103894</v>
      </c>
      <c r="P55" s="4">
        <f t="shared" si="7"/>
        <v>-0.61530164029197598</v>
      </c>
      <c r="Q55" s="4">
        <f t="shared" si="12"/>
        <v>-0.47345602536371201</v>
      </c>
      <c r="R55" s="4">
        <f t="shared" si="13"/>
        <v>0.38379857562946551</v>
      </c>
      <c r="S55" s="4">
        <f t="shared" si="14"/>
        <v>-1.4457779052211628E-2</v>
      </c>
      <c r="T55" s="4">
        <f t="shared" si="15"/>
        <v>0.49638561819545618</v>
      </c>
      <c r="U55" s="4">
        <f t="shared" si="16"/>
        <v>6.9862687571308618E-2</v>
      </c>
      <c r="V55" s="4">
        <f t="shared" si="17"/>
        <v>0.12182757896214097</v>
      </c>
      <c r="W55" s="5">
        <f t="shared" si="18"/>
        <v>0.19169026653344959</v>
      </c>
      <c r="X5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-1.0233783241709303E-3</v>
      </c>
      <c r="Y5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-2.0467566483418605E-3</v>
      </c>
      <c r="Z5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5.4700038167563953E-5</v>
      </c>
      <c r="AA5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1.0940007633512791E-4</v>
      </c>
      <c r="AB55" s="4">
        <f>(Table16[[#This Row],[a_o1]] - Table16[[#This Row],[t1]]) * Table16[[#This Row],[a_o1]] * (1 - Table16[[#This Row],[a_o1]]) * Table16[[#This Row],[a_h1]]</f>
        <v>4.5653803889198527E-2</v>
      </c>
      <c r="AC55" s="4">
        <f xml:space="preserve"> (Table16[[#This Row],[a_o1]] - Table16[[#This Row],[t1]]) * Table16[[#This Row],[a_o1]] * (1 - Table16[[#This Row],[a_o1]]) * Table16[[#This Row],[a_h2]]</f>
        <v>4.551727284598215E-2</v>
      </c>
      <c r="AD55" s="4">
        <f>(Table16[[#This Row],[a_o2]] - Table16[[#This Row],[t2]]) * Table16[[#This Row],[a_o2]] * (1 - Table16[[#This Row],[a_o2]]) * Table16[[#This Row],[a_h1]]</f>
        <v>-6.3726253814966799E-2</v>
      </c>
      <c r="AE55" s="4">
        <f xml:space="preserve"> (Table16[[#This Row],[a_o2]] - Table16[[#This Row],[t2]]) * Table16[[#This Row],[a_o2]] * (1 - Table16[[#This Row],[a_o2]]) * Table16[[#This Row],[a_h2]]</f>
        <v>-6.3535675787016591E-2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0.30321377732046889</v>
      </c>
      <c r="F56" s="4">
        <f t="shared" si="1"/>
        <v>0.5064275546409378</v>
      </c>
      <c r="G56" s="4">
        <f t="shared" si="2"/>
        <v>-0.20173697210127983</v>
      </c>
      <c r="H56" s="4">
        <f t="shared" si="3"/>
        <v>0.69652605579744031</v>
      </c>
      <c r="I56" s="4">
        <f t="shared" si="8"/>
        <v>6.5803444330117228E-2</v>
      </c>
      <c r="J56" s="4">
        <f t="shared" si="9"/>
        <v>0.51644492750488413</v>
      </c>
      <c r="K56" s="4">
        <f t="shared" si="10"/>
        <v>5.9565756974680042E-2</v>
      </c>
      <c r="L56" s="4">
        <f t="shared" si="11"/>
        <v>0.51488703780458933</v>
      </c>
      <c r="M56" s="4">
        <f t="shared" si="4"/>
        <v>-0.11901416560373847</v>
      </c>
      <c r="N56" s="4">
        <f t="shared" si="5"/>
        <v>-0.81842301202680989</v>
      </c>
      <c r="O56" s="4">
        <f t="shared" si="6"/>
        <v>0.59821128098403231</v>
      </c>
      <c r="P56" s="4">
        <f t="shared" si="7"/>
        <v>-0.60259450513457269</v>
      </c>
      <c r="Q56" s="4">
        <f t="shared" si="12"/>
        <v>-0.48285966246087098</v>
      </c>
      <c r="R56" s="4">
        <f t="shared" si="13"/>
        <v>0.38157708534195439</v>
      </c>
      <c r="S56" s="4">
        <f t="shared" si="14"/>
        <v>-1.3249181056600445E-3</v>
      </c>
      <c r="T56" s="4">
        <f t="shared" si="15"/>
        <v>0.49966877052203851</v>
      </c>
      <c r="U56" s="4">
        <f t="shared" si="16"/>
        <v>6.9034765175611024E-2</v>
      </c>
      <c r="V56" s="4">
        <f t="shared" si="17"/>
        <v>0.12021235730068466</v>
      </c>
      <c r="W56" s="5">
        <f t="shared" si="18"/>
        <v>0.18924712247629569</v>
      </c>
      <c r="X5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-1.0459415646959494E-3</v>
      </c>
      <c r="Y5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-2.0918831293918988E-3</v>
      </c>
      <c r="Z5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2.6292530435504759E-5</v>
      </c>
      <c r="AA5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5.2585060871009519E-5</v>
      </c>
      <c r="AB56" s="4">
        <f>(Table16[[#This Row],[a_o1]] - Table16[[#This Row],[t1]]) * Table16[[#This Row],[a_o1]] * (1 - Table16[[#This Row],[a_o1]]) * Table16[[#This Row],[a_h1]]</f>
        <v>4.5283584783594344E-2</v>
      </c>
      <c r="AC56" s="4">
        <f xml:space="preserve"> (Table16[[#This Row],[a_o1]] - Table16[[#This Row],[t1]]) * Table16[[#This Row],[a_o1]] * (1 - Table16[[#This Row],[a_o1]]) * Table16[[#This Row],[a_h2]]</f>
        <v>4.5146983905999083E-2</v>
      </c>
      <c r="AD56" s="4">
        <f>(Table16[[#This Row],[a_o2]] - Table16[[#This Row],[t2]]) * Table16[[#This Row],[a_o2]] * (1 - Table16[[#This Row],[a_o2]]) * Table16[[#This Row],[a_h1]]</f>
        <v>-6.3307241282768337E-2</v>
      </c>
      <c r="AE56" s="4">
        <f xml:space="preserve"> (Table16[[#This Row],[a_o2]] - Table16[[#This Row],[t2]]) * Table16[[#This Row],[a_o2]] * (1 - Table16[[#This Row],[a_o2]]) * Table16[[#This Row],[a_h2]]</f>
        <v>-6.3116270873541935E-2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0.30342296563340809</v>
      </c>
      <c r="F57" s="4">
        <f t="shared" si="1"/>
        <v>0.50684593126681621</v>
      </c>
      <c r="G57" s="4">
        <f t="shared" si="2"/>
        <v>-0.20174223060736693</v>
      </c>
      <c r="H57" s="4">
        <f t="shared" si="3"/>
        <v>0.69651553878526606</v>
      </c>
      <c r="I57" s="4">
        <f t="shared" si="8"/>
        <v>6.5855741408352028E-2</v>
      </c>
      <c r="J57" s="4">
        <f t="shared" si="9"/>
        <v>0.51645798762021389</v>
      </c>
      <c r="K57" s="4">
        <f t="shared" si="10"/>
        <v>5.9564442348158254E-2</v>
      </c>
      <c r="L57" s="4">
        <f t="shared" si="11"/>
        <v>0.51488670943930503</v>
      </c>
      <c r="M57" s="4">
        <f t="shared" si="4"/>
        <v>-0.12807088256045734</v>
      </c>
      <c r="N57" s="4">
        <f t="shared" si="5"/>
        <v>-0.82745240880800974</v>
      </c>
      <c r="O57" s="4">
        <f t="shared" si="6"/>
        <v>0.610872729240586</v>
      </c>
      <c r="P57" s="4">
        <f t="shared" si="7"/>
        <v>-0.58997125095986425</v>
      </c>
      <c r="Q57" s="4">
        <f t="shared" si="12"/>
        <v>-0.4921874782687013</v>
      </c>
      <c r="R57" s="4">
        <f t="shared" si="13"/>
        <v>0.37937838923637324</v>
      </c>
      <c r="S57" s="4">
        <f t="shared" si="14"/>
        <v>1.1721744365145892E-2</v>
      </c>
      <c r="T57" s="4">
        <f t="shared" si="15"/>
        <v>0.50293040253842736</v>
      </c>
      <c r="U57" s="4">
        <f t="shared" si="16"/>
        <v>6.8220197217428821E-2</v>
      </c>
      <c r="V57" s="4">
        <f t="shared" si="17"/>
        <v>0.1186183963856892</v>
      </c>
      <c r="W57" s="5">
        <f t="shared" si="18"/>
        <v>0.18683859360311802</v>
      </c>
      <c r="X5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-1.0678441716597731E-3</v>
      </c>
      <c r="Y5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-2.1356883433195461E-3</v>
      </c>
      <c r="Z5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-1.5856111424264844E-6</v>
      </c>
      <c r="AA5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-3.1712222848529687E-6</v>
      </c>
      <c r="AB57" s="4">
        <f>(Table16[[#This Row],[a_o1]] - Table16[[#This Row],[t1]]) * Table16[[#This Row],[a_o1]] * (1 - Table16[[#This Row],[a_o1]]) * Table16[[#This Row],[a_h1]]</f>
        <v>4.4916505850348891E-2</v>
      </c>
      <c r="AC57" s="4">
        <f xml:space="preserve"> (Table16[[#This Row],[a_o1]] - Table16[[#This Row],[t1]]) * Table16[[#This Row],[a_o1]] * (1 - Table16[[#This Row],[a_o1]]) * Table16[[#This Row],[a_h2]]</f>
        <v>4.4779851316394392E-2</v>
      </c>
      <c r="AD57" s="4">
        <f>(Table16[[#This Row],[a_o2]] - Table16[[#This Row],[t2]]) * Table16[[#This Row],[a_o2]] * (1 - Table16[[#This Row],[a_o2]]) * Table16[[#This Row],[a_h1]]</f>
        <v>-6.2885585900536015E-2</v>
      </c>
      <c r="AE57" s="4">
        <f xml:space="preserve"> (Table16[[#This Row],[a_o2]] - Table16[[#This Row],[t2]]) * Table16[[#This Row],[a_o2]] * (1 - Table16[[#This Row],[a_o2]]) * Table16[[#This Row],[a_h2]]</f>
        <v>-6.2694262014783966E-2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0.30363653446774003</v>
      </c>
      <c r="F58" s="4">
        <f t="shared" si="1"/>
        <v>0.50727306893548008</v>
      </c>
      <c r="G58" s="4">
        <f t="shared" si="2"/>
        <v>-0.20174191348513845</v>
      </c>
      <c r="H58" s="4">
        <f t="shared" si="3"/>
        <v>0.69651617302972302</v>
      </c>
      <c r="I58" s="4">
        <f t="shared" si="8"/>
        <v>6.5909133616935012E-2</v>
      </c>
      <c r="J58" s="4">
        <f t="shared" si="9"/>
        <v>0.51647132119854033</v>
      </c>
      <c r="K58" s="4">
        <f t="shared" si="10"/>
        <v>5.9564521628715374E-2</v>
      </c>
      <c r="L58" s="4">
        <f t="shared" si="11"/>
        <v>0.51488672924187462</v>
      </c>
      <c r="M58" s="4">
        <f t="shared" si="4"/>
        <v>-0.13705418373052713</v>
      </c>
      <c r="N58" s="4">
        <f t="shared" si="5"/>
        <v>-0.83640837907128862</v>
      </c>
      <c r="O58" s="4">
        <f t="shared" si="6"/>
        <v>0.62344984642069323</v>
      </c>
      <c r="P58" s="4">
        <f t="shared" si="7"/>
        <v>-0.57743239855690742</v>
      </c>
      <c r="Q58" s="4">
        <f t="shared" si="12"/>
        <v>-0.50144012995760667</v>
      </c>
      <c r="R58" s="4">
        <f t="shared" si="13"/>
        <v>0.37720229264565913</v>
      </c>
      <c r="S58" s="4">
        <f t="shared" si="14"/>
        <v>2.468168683066585E-2</v>
      </c>
      <c r="T58" s="4">
        <f t="shared" si="15"/>
        <v>0.50617010848237687</v>
      </c>
      <c r="U58" s="4">
        <f t="shared" si="16"/>
        <v>6.7418761862114138E-2</v>
      </c>
      <c r="V58" s="4">
        <f t="shared" si="17"/>
        <v>0.11704568196297747</v>
      </c>
      <c r="W58" s="5">
        <f t="shared" si="18"/>
        <v>0.18446444382509161</v>
      </c>
      <c r="X5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-1.089094286195506E-3</v>
      </c>
      <c r="Y5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-2.1781885723910119E-3</v>
      </c>
      <c r="Z5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-2.8935145080252072E-5</v>
      </c>
      <c r="AA5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-5.7870290160504144E-5</v>
      </c>
      <c r="AB58" s="4">
        <f>(Table16[[#This Row],[a_o1]] - Table16[[#This Row],[t1]]) * Table16[[#This Row],[a_o1]] * (1 - Table16[[#This Row],[a_o1]]) * Table16[[#This Row],[a_h1]]</f>
        <v>4.4552586682302241E-2</v>
      </c>
      <c r="AC58" s="4">
        <f xml:space="preserve"> (Table16[[#This Row],[a_o1]] - Table16[[#This Row],[t1]]) * Table16[[#This Row],[a_o1]] * (1 - Table16[[#This Row],[a_o1]]) * Table16[[#This Row],[a_h2]]</f>
        <v>4.4415894347979407E-2</v>
      </c>
      <c r="AD58" s="4">
        <f>(Table16[[#This Row],[a_o2]] - Table16[[#This Row],[t2]]) * Table16[[#This Row],[a_o2]] * (1 - Table16[[#This Row],[a_o2]]) * Table16[[#This Row],[a_h1]]</f>
        <v>-6.2461552673315747E-2</v>
      </c>
      <c r="AE58" s="4">
        <f xml:space="preserve"> (Table16[[#This Row],[a_o2]] - Table16[[#This Row],[t2]]) * Table16[[#This Row],[a_o2]] * (1 - Table16[[#This Row],[a_o2]]) * Table16[[#This Row],[a_h2]]</f>
        <v>-6.22699136221148E-2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0.30385435332497912</v>
      </c>
      <c r="F59" s="4">
        <f t="shared" si="1"/>
        <v>0.50770870664995826</v>
      </c>
      <c r="G59" s="4">
        <f t="shared" si="2"/>
        <v>-0.20173612645612241</v>
      </c>
      <c r="H59" s="4">
        <f t="shared" si="3"/>
        <v>0.69652774708775511</v>
      </c>
      <c r="I59" s="4">
        <f t="shared" si="8"/>
        <v>6.5963588331244785E-2</v>
      </c>
      <c r="J59" s="4">
        <f t="shared" si="9"/>
        <v>0.51648492009111224</v>
      </c>
      <c r="K59" s="4">
        <f t="shared" si="10"/>
        <v>5.9565968385969392E-2</v>
      </c>
      <c r="L59" s="4">
        <f t="shared" si="11"/>
        <v>0.51488709061055771</v>
      </c>
      <c r="M59" s="4">
        <f t="shared" si="4"/>
        <v>-0.14596470106698758</v>
      </c>
      <c r="N59" s="4">
        <f t="shared" si="5"/>
        <v>-0.84529155794088451</v>
      </c>
      <c r="O59" s="4">
        <f t="shared" si="6"/>
        <v>0.63594215695535639</v>
      </c>
      <c r="P59" s="4">
        <f t="shared" si="7"/>
        <v>-0.56497841583248443</v>
      </c>
      <c r="Q59" s="4">
        <f t="shared" si="12"/>
        <v>-0.51061827795255388</v>
      </c>
      <c r="R59" s="4">
        <f t="shared" si="13"/>
        <v>0.37504859793442241</v>
      </c>
      <c r="S59" s="4">
        <f t="shared" si="14"/>
        <v>3.7554441331907051E-2</v>
      </c>
      <c r="T59" s="4">
        <f t="shared" si="15"/>
        <v>0.50938750706392943</v>
      </c>
      <c r="U59" s="4">
        <f t="shared" si="16"/>
        <v>6.6630239426943794E-2</v>
      </c>
      <c r="V59" s="4">
        <f t="shared" si="17"/>
        <v>0.11549418418311223</v>
      </c>
      <c r="W59" s="5">
        <f t="shared" si="18"/>
        <v>0.18212442361005604</v>
      </c>
      <c r="X5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-1.1097003744569892E-3</v>
      </c>
      <c r="Y5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-2.2194007489139784E-3</v>
      </c>
      <c r="Z5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-5.5757268342274625E-5</v>
      </c>
      <c r="AA5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-1.1151453668454925E-4</v>
      </c>
      <c r="AB59" s="4">
        <f>(Table16[[#This Row],[a_o1]] - Table16[[#This Row],[t1]]) * Table16[[#This Row],[a_o1]] * (1 - Table16[[#This Row],[a_o1]]) * Table16[[#This Row],[a_h1]]</f>
        <v>4.4191843978234203E-2</v>
      </c>
      <c r="AC59" s="4">
        <f xml:space="preserve"> (Table16[[#This Row],[a_o1]] - Table16[[#This Row],[t1]]) * Table16[[#This Row],[a_o1]] * (1 - Table16[[#This Row],[a_o1]]) * Table16[[#This Row],[a_h2]]</f>
        <v>4.405512937464804E-2</v>
      </c>
      <c r="AD59" s="4">
        <f>(Table16[[#This Row],[a_o2]] - Table16[[#This Row],[t2]]) * Table16[[#This Row],[a_o2]] * (1 - Table16[[#This Row],[a_o2]]) * Table16[[#This Row],[a_h1]]</f>
        <v>-6.203540099063299E-2</v>
      </c>
      <c r="AE59" s="4">
        <f xml:space="preserve"> (Table16[[#This Row],[a_o2]] - Table16[[#This Row],[t2]]) * Table16[[#This Row],[a_o2]] * (1 - Table16[[#This Row],[a_o2]]) * Table16[[#This Row],[a_h2]]</f>
        <v>-6.184348446280219E-2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0.30407629339987052</v>
      </c>
      <c r="F60" s="4">
        <f t="shared" si="1"/>
        <v>0.50815258679974107</v>
      </c>
      <c r="G60" s="4">
        <f t="shared" si="2"/>
        <v>-0.20172497500245395</v>
      </c>
      <c r="H60" s="4">
        <f t="shared" si="3"/>
        <v>0.69655004999509207</v>
      </c>
      <c r="I60" s="4">
        <f t="shared" si="8"/>
        <v>6.6019073349967636E-2</v>
      </c>
      <c r="J60" s="4">
        <f t="shared" si="9"/>
        <v>0.51649877625491802</v>
      </c>
      <c r="K60" s="4">
        <f t="shared" si="10"/>
        <v>5.9568756249386505E-2</v>
      </c>
      <c r="L60" s="4">
        <f t="shared" si="11"/>
        <v>0.51488778695852155</v>
      </c>
      <c r="M60" s="4">
        <f t="shared" si="4"/>
        <v>-0.15480306986263442</v>
      </c>
      <c r="N60" s="4">
        <f t="shared" si="5"/>
        <v>-0.85410258381581416</v>
      </c>
      <c r="O60" s="4">
        <f t="shared" si="6"/>
        <v>0.64834923715348303</v>
      </c>
      <c r="P60" s="4">
        <f t="shared" si="7"/>
        <v>-0.55260971893992394</v>
      </c>
      <c r="Q60" s="4">
        <f t="shared" si="12"/>
        <v>-0.51972258536103499</v>
      </c>
      <c r="R60" s="4">
        <f t="shared" si="13"/>
        <v>0.37291710479543172</v>
      </c>
      <c r="S60" s="4">
        <f t="shared" si="14"/>
        <v>5.0339592338835559E-2</v>
      </c>
      <c r="T60" s="4">
        <f t="shared" si="15"/>
        <v>0.51258224116881945</v>
      </c>
      <c r="U60" s="4">
        <f t="shared" si="16"/>
        <v>6.5854412476549176E-2</v>
      </c>
      <c r="V60" s="4">
        <f t="shared" si="17"/>
        <v>0.11396385822369363</v>
      </c>
      <c r="W60" s="5">
        <f t="shared" si="18"/>
        <v>0.17981827070024281</v>
      </c>
      <c r="X6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-1.1296712023153774E-3</v>
      </c>
      <c r="Y6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-2.2593424046307548E-3</v>
      </c>
      <c r="Z6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-8.205360046606593E-5</v>
      </c>
      <c r="AA6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-1.6410720093213186E-4</v>
      </c>
      <c r="AB60" s="4">
        <f>(Table16[[#This Row],[a_o1]] - Table16[[#This Row],[t1]]) * Table16[[#This Row],[a_o1]] * (1 - Table16[[#This Row],[a_o1]]) * Table16[[#This Row],[a_h1]]</f>
        <v>4.3834291673788515E-2</v>
      </c>
      <c r="AC60" s="4">
        <f xml:space="preserve"> (Table16[[#This Row],[a_o1]] - Table16[[#This Row],[t1]]) * Table16[[#This Row],[a_o1]] * (1 - Table16[[#This Row],[a_o1]]) * Table16[[#This Row],[a_h2]]</f>
        <v>4.3697570004835831E-2</v>
      </c>
      <c r="AD60" s="4">
        <f>(Table16[[#This Row],[a_o2]] - Table16[[#This Row],[t2]]) * Table16[[#This Row],[a_o2]] * (1 - Table16[[#This Row],[a_o2]]) * Table16[[#This Row],[a_h1]]</f>
        <v>-6.1607384380696857E-2</v>
      </c>
      <c r="AE60" s="4">
        <f xml:space="preserve"> (Table16[[#This Row],[a_o2]] - Table16[[#This Row],[t2]]) * Table16[[#This Row],[a_o2]] * (1 - Table16[[#This Row],[a_o2]]) * Table16[[#This Row],[a_h2]]</f>
        <v>-6.1415227416577935E-2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0.3043022276403336</v>
      </c>
      <c r="F61" s="4">
        <f t="shared" si="1"/>
        <v>0.50860445528066722</v>
      </c>
      <c r="G61" s="4">
        <f t="shared" si="2"/>
        <v>-0.20170856428236075</v>
      </c>
      <c r="H61" s="4">
        <f t="shared" si="3"/>
        <v>0.69658287143527853</v>
      </c>
      <c r="I61" s="4">
        <f t="shared" si="8"/>
        <v>6.6075556910083405E-2</v>
      </c>
      <c r="J61" s="4">
        <f t="shared" si="9"/>
        <v>0.51651288175642984</v>
      </c>
      <c r="K61" s="4">
        <f t="shared" si="10"/>
        <v>5.9572858929409819E-2</v>
      </c>
      <c r="L61" s="4">
        <f t="shared" si="11"/>
        <v>0.51488881171912126</v>
      </c>
      <c r="M61" s="4">
        <f t="shared" si="4"/>
        <v>-0.16356992819739213</v>
      </c>
      <c r="N61" s="4">
        <f t="shared" si="5"/>
        <v>-0.86284209781678134</v>
      </c>
      <c r="O61" s="4">
        <f t="shared" si="6"/>
        <v>0.66067071402962241</v>
      </c>
      <c r="P61" s="4">
        <f t="shared" si="7"/>
        <v>-0.54032667345660834</v>
      </c>
      <c r="Q61" s="4">
        <f t="shared" si="12"/>
        <v>-0.52875371742804367</v>
      </c>
      <c r="R61" s="4">
        <f t="shared" si="13"/>
        <v>0.37080761053317729</v>
      </c>
      <c r="S61" s="4">
        <f t="shared" si="14"/>
        <v>6.3036775559299707E-2</v>
      </c>
      <c r="T61" s="4">
        <f t="shared" si="15"/>
        <v>0.5157539775221458</v>
      </c>
      <c r="U61" s="4">
        <f t="shared" si="16"/>
        <v>6.5091065909330476E-2</v>
      </c>
      <c r="V61" s="4">
        <f t="shared" si="17"/>
        <v>0.11245464491803268</v>
      </c>
      <c r="W61" s="5">
        <f t="shared" si="18"/>
        <v>0.17754571082736315</v>
      </c>
      <c r="X6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-1.1490158104299978E-3</v>
      </c>
      <c r="Y6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-2.2980316208599957E-3</v>
      </c>
      <c r="Z6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-1.078261672030392E-4</v>
      </c>
      <c r="AA6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-2.1565233440607839E-4</v>
      </c>
      <c r="AB61" s="4">
        <f>(Table16[[#This Row],[a_o1]] - Table16[[#This Row],[t1]]) * Table16[[#This Row],[a_o1]] * (1 - Table16[[#This Row],[a_o1]]) * Table16[[#This Row],[a_h1]]</f>
        <v>4.3479941068990995E-2</v>
      </c>
      <c r="AC61" s="4">
        <f xml:space="preserve"> (Table16[[#This Row],[a_o1]] - Table16[[#This Row],[t1]]) * Table16[[#This Row],[a_o1]] * (1 - Table16[[#This Row],[a_o1]]) * Table16[[#This Row],[a_h2]]</f>
        <v>4.3343227209553525E-2</v>
      </c>
      <c r="AD61" s="4">
        <f>(Table16[[#This Row],[a_o2]] - Table16[[#This Row],[t2]]) * Table16[[#This Row],[a_o2]] * (1 - Table16[[#This Row],[a_o2]]) * Table16[[#This Row],[a_h1]]</f>
        <v>-6.1177750292019016E-2</v>
      </c>
      <c r="AE61" s="4">
        <f xml:space="preserve"> (Table16[[#This Row],[a_o2]] - Table16[[#This Row],[t2]]) * Table16[[#This Row],[a_o2]] * (1 - Table16[[#This Row],[a_o2]]) * Table16[[#This Row],[a_h2]]</f>
        <v>-6.0985389259586784E-2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0.30453203080241958</v>
      </c>
      <c r="F62" s="4">
        <f t="shared" si="1"/>
        <v>0.50906406160483919</v>
      </c>
      <c r="G62" s="4">
        <f t="shared" si="2"/>
        <v>-0.20168699904892015</v>
      </c>
      <c r="H62" s="4">
        <f t="shared" si="3"/>
        <v>0.69662600190215973</v>
      </c>
      <c r="I62" s="4">
        <f t="shared" si="8"/>
        <v>6.6133007700604901E-2</v>
      </c>
      <c r="J62" s="4">
        <f t="shared" si="9"/>
        <v>0.5165272287750361</v>
      </c>
      <c r="K62" s="4">
        <f t="shared" si="10"/>
        <v>5.9578250237769963E-2</v>
      </c>
      <c r="L62" s="4">
        <f t="shared" si="11"/>
        <v>0.51489015835097574</v>
      </c>
      <c r="M62" s="4">
        <f t="shared" si="4"/>
        <v>-0.17226591641119032</v>
      </c>
      <c r="N62" s="4">
        <f t="shared" si="5"/>
        <v>-0.87151074325869204</v>
      </c>
      <c r="O62" s="4">
        <f t="shared" si="6"/>
        <v>0.67290626408802623</v>
      </c>
      <c r="P62" s="4">
        <f t="shared" si="7"/>
        <v>-0.52812959560469097</v>
      </c>
      <c r="Q62" s="4">
        <f t="shared" si="12"/>
        <v>-0.53771234101730869</v>
      </c>
      <c r="R62" s="4">
        <f t="shared" si="13"/>
        <v>0.36871991033480395</v>
      </c>
      <c r="S62" s="4">
        <f t="shared" si="14"/>
        <v>7.5645676704014675E-2</v>
      </c>
      <c r="T62" s="4">
        <f t="shared" si="15"/>
        <v>0.51890240631533391</v>
      </c>
      <c r="U62" s="4">
        <f t="shared" si="16"/>
        <v>6.4339987035304885E-2</v>
      </c>
      <c r="V62" s="4">
        <f t="shared" si="17"/>
        <v>0.11096647138774136</v>
      </c>
      <c r="W62" s="5">
        <f t="shared" si="18"/>
        <v>0.17530645842304626</v>
      </c>
      <c r="X6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-1.1677434897616958E-3</v>
      </c>
      <c r="Y6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-2.3354869795233915E-3</v>
      </c>
      <c r="Z6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-1.3307738376309875E-4</v>
      </c>
      <c r="AA6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-2.6615476752619749E-4</v>
      </c>
      <c r="AB62" s="4">
        <f>(Table16[[#This Row],[a_o1]] - Table16[[#This Row],[t1]]) * Table16[[#This Row],[a_o1]] * (1 - Table16[[#This Row],[a_o1]]) * Table16[[#This Row],[a_h1]]</f>
        <v>4.3128800952299241E-2</v>
      </c>
      <c r="AC62" s="4">
        <f xml:space="preserve"> (Table16[[#This Row],[a_o1]] - Table16[[#This Row],[t1]]) * Table16[[#This Row],[a_o1]] * (1 - Table16[[#This Row],[a_o1]]) * Table16[[#This Row],[a_h2]]</f>
        <v>4.299210944693245E-2</v>
      </c>
      <c r="AD62" s="4">
        <f>(Table16[[#This Row],[a_o2]] - Table16[[#This Row],[t2]]) * Table16[[#This Row],[a_o2]] * (1 - Table16[[#This Row],[a_o2]]) * Table16[[#This Row],[a_h1]]</f>
        <v>-6.0746739901779166E-2</v>
      </c>
      <c r="AE62" s="4">
        <f xml:space="preserve"> (Table16[[#This Row],[a_o2]] - Table16[[#This Row],[t2]]) * Table16[[#This Row],[a_o2]] * (1 - Table16[[#This Row],[a_o2]]) * Table16[[#This Row],[a_h2]]</f>
        <v>-6.055421047503988E-2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0.30476557950037192</v>
      </c>
      <c r="F63" s="4">
        <f t="shared" si="1"/>
        <v>0.50953115900074386</v>
      </c>
      <c r="G63" s="4">
        <f t="shared" si="2"/>
        <v>-0.20166038357216753</v>
      </c>
      <c r="H63" s="4">
        <f t="shared" si="3"/>
        <v>0.69667923285566502</v>
      </c>
      <c r="I63" s="4">
        <f t="shared" si="8"/>
        <v>6.6191394875092985E-2</v>
      </c>
      <c r="J63" s="4">
        <f t="shared" si="9"/>
        <v>0.51654180960616847</v>
      </c>
      <c r="K63" s="4">
        <f t="shared" si="10"/>
        <v>5.9584904106958131E-2</v>
      </c>
      <c r="L63" s="4">
        <f t="shared" si="11"/>
        <v>0.51489182034283343</v>
      </c>
      <c r="M63" s="4">
        <f t="shared" si="4"/>
        <v>-0.18089167660165018</v>
      </c>
      <c r="N63" s="4">
        <f t="shared" si="5"/>
        <v>-0.88010916514807858</v>
      </c>
      <c r="O63" s="4">
        <f t="shared" si="6"/>
        <v>0.68505561206838206</v>
      </c>
      <c r="P63" s="4">
        <f t="shared" si="7"/>
        <v>-0.51601875350968296</v>
      </c>
      <c r="Q63" s="4">
        <f t="shared" si="12"/>
        <v>-0.5465991241180157</v>
      </c>
      <c r="R63" s="4">
        <f t="shared" si="13"/>
        <v>0.36665379752871752</v>
      </c>
      <c r="S63" s="4">
        <f t="shared" si="14"/>
        <v>8.8166030213022883E-2</v>
      </c>
      <c r="T63" s="4">
        <f t="shared" si="15"/>
        <v>0.522027240799391</v>
      </c>
      <c r="U63" s="4">
        <f t="shared" si="16"/>
        <v>6.3600965645827706E-2</v>
      </c>
      <c r="V63" s="4">
        <f t="shared" si="17"/>
        <v>0.10949925167691558</v>
      </c>
      <c r="W63" s="5">
        <f t="shared" si="18"/>
        <v>0.17310021732274328</v>
      </c>
      <c r="X6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-1.1858637575909981E-3</v>
      </c>
      <c r="Y6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-2.3717275151819961E-3</v>
      </c>
      <c r="Z6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-1.5781003774703717E-4</v>
      </c>
      <c r="AA6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-3.1562007549407433E-4</v>
      </c>
      <c r="AB63" s="4">
        <f>(Table16[[#This Row],[a_o1]] - Table16[[#This Row],[t1]]) * Table16[[#This Row],[a_o1]] * (1 - Table16[[#This Row],[a_o1]]) * Table16[[#This Row],[a_h1]]</f>
        <v>4.2780877721138172E-2</v>
      </c>
      <c r="AC63" s="4">
        <f xml:space="preserve"> (Table16[[#This Row],[a_o1]] - Table16[[#This Row],[t1]]) * Table16[[#This Row],[a_o1]] * (1 - Table16[[#This Row],[a_o1]]) * Table16[[#This Row],[a_h2]]</f>
        <v>4.2644222783235382E-2</v>
      </c>
      <c r="AD63" s="4">
        <f>(Table16[[#This Row],[a_o2]] - Table16[[#This Row],[t2]]) * Table16[[#This Row],[a_o2]] * (1 - Table16[[#This Row],[a_o2]]) * Table16[[#This Row],[a_h1]]</f>
        <v>-6.03145879501744E-2</v>
      </c>
      <c r="AE63" s="4">
        <f xml:space="preserve"> (Table16[[#This Row],[a_o2]] - Table16[[#This Row],[t2]]) * Table16[[#This Row],[a_o2]] * (1 - Table16[[#This Row],[a_o2]]) * Table16[[#This Row],[a_h2]]</f>
        <v>-6.0121925089802762E-2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0.30500275225189011</v>
      </c>
      <c r="F64" s="4">
        <f t="shared" si="1"/>
        <v>0.51000550450378024</v>
      </c>
      <c r="G64" s="4">
        <f t="shared" si="2"/>
        <v>-0.20162882156461812</v>
      </c>
      <c r="H64" s="4">
        <f t="shared" si="3"/>
        <v>0.6967423568707638</v>
      </c>
      <c r="I64" s="4">
        <f t="shared" si="8"/>
        <v>6.6250688062972532E-2</v>
      </c>
      <c r="J64" s="4">
        <f t="shared" si="9"/>
        <v>0.51655661666412911</v>
      </c>
      <c r="K64" s="4">
        <f t="shared" si="10"/>
        <v>5.9592794608845479E-2</v>
      </c>
      <c r="L64" s="4">
        <f t="shared" si="11"/>
        <v>0.5148937912182262</v>
      </c>
      <c r="M64" s="4">
        <f t="shared" si="4"/>
        <v>-0.18944785214587781</v>
      </c>
      <c r="N64" s="4">
        <f t="shared" si="5"/>
        <v>-0.88863800970472562</v>
      </c>
      <c r="O64" s="4">
        <f t="shared" si="6"/>
        <v>0.69711852965841692</v>
      </c>
      <c r="P64" s="4">
        <f t="shared" si="7"/>
        <v>-0.50399436849172241</v>
      </c>
      <c r="Q64" s="4">
        <f t="shared" si="12"/>
        <v>-0.55541473537624586</v>
      </c>
      <c r="R64" s="4">
        <f t="shared" si="13"/>
        <v>0.36460906383117936</v>
      </c>
      <c r="S64" s="4">
        <f t="shared" si="14"/>
        <v>0.1005976179488855</v>
      </c>
      <c r="T64" s="4">
        <f t="shared" si="15"/>
        <v>0.52512821684743372</v>
      </c>
      <c r="U64" s="4">
        <f t="shared" si="16"/>
        <v>6.2873794075612721E-2</v>
      </c>
      <c r="V64" s="4">
        <f t="shared" si="17"/>
        <v>0.1080528873857233</v>
      </c>
      <c r="W64" s="5">
        <f t="shared" si="18"/>
        <v>0.17092668146133602</v>
      </c>
      <c r="X6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-1.2033863340974883E-3</v>
      </c>
      <c r="Y6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-2.4067726681949765E-3</v>
      </c>
      <c r="Z6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-1.8202727184711499E-4</v>
      </c>
      <c r="AA6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-3.6405454369422999E-4</v>
      </c>
      <c r="AB64" s="4">
        <f>(Table16[[#This Row],[a_o1]] - Table16[[#This Row],[t1]]) * Table16[[#This Row],[a_o1]] * (1 - Table16[[#This Row],[a_o1]]) * Table16[[#This Row],[a_h1]]</f>
        <v>4.2436175498890547E-2</v>
      </c>
      <c r="AC64" s="4">
        <f xml:space="preserve"> (Table16[[#This Row],[a_o1]] - Table16[[#This Row],[t1]]) * Table16[[#This Row],[a_o1]] * (1 - Table16[[#This Row],[a_o1]]) * Table16[[#This Row],[a_h2]]</f>
        <v>4.2299571010302149E-2</v>
      </c>
      <c r="AD64" s="4">
        <f>(Table16[[#This Row],[a_o2]] - Table16[[#This Row],[t2]]) * Table16[[#This Row],[a_o2]] * (1 - Table16[[#This Row],[a_o2]]) * Table16[[#This Row],[a_h1]]</f>
        <v>-5.9881522599905458E-2</v>
      </c>
      <c r="AE64" s="4">
        <f xml:space="preserve"> (Table16[[#This Row],[a_o2]] - Table16[[#This Row],[t2]]) * Table16[[#This Row],[a_o2]] * (1 - Table16[[#This Row],[a_o2]]) * Table16[[#This Row],[a_h2]]</f>
        <v>-5.9688760536065172E-2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0.30524342951870959</v>
      </c>
      <c r="F65" s="4">
        <f t="shared" si="1"/>
        <v>0.51048685903741919</v>
      </c>
      <c r="G65" s="4">
        <f t="shared" si="2"/>
        <v>-0.2015924161102487</v>
      </c>
      <c r="H65" s="4">
        <f t="shared" si="3"/>
        <v>0.6968151677795027</v>
      </c>
      <c r="I65" s="4">
        <f t="shared" si="8"/>
        <v>6.6310857379677401E-2</v>
      </c>
      <c r="J65" s="4">
        <f t="shared" si="9"/>
        <v>0.5165716424846255</v>
      </c>
      <c r="K65" s="4">
        <f t="shared" si="10"/>
        <v>5.9601895972437841E-2</v>
      </c>
      <c r="L65" s="4">
        <f t="shared" si="11"/>
        <v>0.51489606453990588</v>
      </c>
      <c r="M65" s="4">
        <f t="shared" si="4"/>
        <v>-0.19793508724565592</v>
      </c>
      <c r="N65" s="4">
        <f t="shared" si="5"/>
        <v>-0.897097923906786</v>
      </c>
      <c r="O65" s="4">
        <f t="shared" si="6"/>
        <v>0.70909483417839803</v>
      </c>
      <c r="P65" s="4">
        <f t="shared" si="7"/>
        <v>-0.49205661638450937</v>
      </c>
      <c r="Q65" s="4">
        <f t="shared" si="12"/>
        <v>-0.56415984365035021</v>
      </c>
      <c r="R65" s="4">
        <f t="shared" si="13"/>
        <v>0.36258549958121233</v>
      </c>
      <c r="S65" s="4">
        <f t="shared" si="14"/>
        <v>0.1129402678616922</v>
      </c>
      <c r="T65" s="4">
        <f t="shared" si="15"/>
        <v>0.52820509248941672</v>
      </c>
      <c r="U65" s="4">
        <f t="shared" si="16"/>
        <v>6.2158267257466537E-2</v>
      </c>
      <c r="V65" s="4">
        <f t="shared" si="17"/>
        <v>0.10662726830135408</v>
      </c>
      <c r="W65" s="5">
        <f t="shared" si="18"/>
        <v>0.16878553555882062</v>
      </c>
      <c r="X6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-1.2203211195508964E-3</v>
      </c>
      <c r="Y6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-2.4406422391017929E-3</v>
      </c>
      <c r="Z6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-2.0573256639269514E-4</v>
      </c>
      <c r="AA6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-4.1146513278539029E-4</v>
      </c>
      <c r="AB65" s="4">
        <f>(Table16[[#This Row],[a_o1]] - Table16[[#This Row],[t1]]) * Table16[[#This Row],[a_o1]] * (1 - Table16[[#This Row],[a_o1]]) * Table16[[#This Row],[a_h1]]</f>
        <v>4.2094696248326256E-2</v>
      </c>
      <c r="AC65" s="4">
        <f xml:space="preserve"> (Table16[[#This Row],[a_o1]] - Table16[[#This Row],[t1]]) * Table16[[#This Row],[a_o1]] * (1 - Table16[[#This Row],[a_o1]]) * Table16[[#This Row],[a_h2]]</f>
        <v>4.1958155759413404E-2</v>
      </c>
      <c r="AD65" s="4">
        <f>(Table16[[#This Row],[a_o2]] - Table16[[#This Row],[t2]]) * Table16[[#This Row],[a_o2]] * (1 - Table16[[#This Row],[a_o2]]) * Table16[[#This Row],[a_h1]]</f>
        <v>-5.9447765319882218E-2</v>
      </c>
      <c r="AE65" s="4">
        <f xml:space="preserve"> (Table16[[#This Row],[a_o2]] - Table16[[#This Row],[t2]]) * Table16[[#This Row],[a_o2]] * (1 - Table16[[#This Row],[a_o2]]) * Table16[[#This Row],[a_h2]]</f>
        <v>-5.9254937537168949E-2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0.30548749374261974</v>
      </c>
      <c r="F66" s="4">
        <f t="shared" si="1"/>
        <v>0.51097498748523951</v>
      </c>
      <c r="G66" s="4">
        <f t="shared" si="2"/>
        <v>-0.20155126959697015</v>
      </c>
      <c r="H66" s="4">
        <f t="shared" si="3"/>
        <v>0.69689746080605974</v>
      </c>
      <c r="I66" s="4">
        <f t="shared" si="8"/>
        <v>6.6371873435654941E-2</v>
      </c>
      <c r="J66" s="4">
        <f t="shared" si="9"/>
        <v>0.51658687972701944</v>
      </c>
      <c r="K66" s="4">
        <f t="shared" si="10"/>
        <v>5.9612182600757471E-2</v>
      </c>
      <c r="L66" s="4">
        <f t="shared" si="11"/>
        <v>0.51489863391406399</v>
      </c>
      <c r="M66" s="4">
        <f t="shared" si="4"/>
        <v>-0.20635402649532117</v>
      </c>
      <c r="N66" s="4">
        <f t="shared" si="5"/>
        <v>-0.90548955505866868</v>
      </c>
      <c r="O66" s="4">
        <f t="shared" si="6"/>
        <v>0.72098438724237446</v>
      </c>
      <c r="P66" s="4">
        <f t="shared" si="7"/>
        <v>-0.48020562887707557</v>
      </c>
      <c r="Q66" s="4">
        <f t="shared" si="12"/>
        <v>-0.5728351175894868</v>
      </c>
      <c r="R66" s="4">
        <f t="shared" si="13"/>
        <v>0.36058289396414739</v>
      </c>
      <c r="S66" s="4">
        <f t="shared" si="14"/>
        <v>0.12519385263078509</v>
      </c>
      <c r="T66" s="4">
        <f t="shared" si="15"/>
        <v>0.53125764742193637</v>
      </c>
      <c r="U66" s="4">
        <f t="shared" si="16"/>
        <v>6.1454182770138303E-2</v>
      </c>
      <c r="V66" s="4">
        <f t="shared" si="17"/>
        <v>0.10522227302442821</v>
      </c>
      <c r="W66" s="5">
        <f t="shared" si="18"/>
        <v>0.16667645579456652</v>
      </c>
      <c r="X6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-1.2366781721585497E-3</v>
      </c>
      <c r="Y66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-2.4733563443170995E-3</v>
      </c>
      <c r="Z6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-2.2892972181393163E-4</v>
      </c>
      <c r="AA66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-4.5785944362786325E-4</v>
      </c>
      <c r="AB66" s="4">
        <f>(Table16[[#This Row],[a_o1]] - Table16[[#This Row],[t1]]) * Table16[[#This Row],[a_o1]] * (1 - Table16[[#This Row],[a_o1]]) * Table16[[#This Row],[a_h1]]</f>
        <v>4.1756439881465948E-2</v>
      </c>
      <c r="AC66" s="4">
        <f xml:space="preserve"> (Table16[[#This Row],[a_o1]] - Table16[[#This Row],[t1]]) * Table16[[#This Row],[a_o1]] * (1 - Table16[[#This Row],[a_o1]]) * Table16[[#This Row],[a_h2]]</f>
        <v>4.1619976611568223E-2</v>
      </c>
      <c r="AD66" s="4">
        <f>(Table16[[#This Row],[a_o2]] - Table16[[#This Row],[t2]]) * Table16[[#This Row],[a_o2]] * (1 - Table16[[#This Row],[a_o2]]) * Table16[[#This Row],[a_h1]]</f>
        <v>-5.9013530792169637E-2</v>
      </c>
      <c r="AE66" s="4">
        <f xml:space="preserve"> (Table16[[#This Row],[a_o2]] - Table16[[#This Row],[t2]]) * Table16[[#This Row],[a_o2]] * (1 - Table16[[#This Row],[a_o2]]) * Table16[[#This Row],[a_h2]]</f>
        <v>-5.8820670016610947E-2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0.30573482937705143</v>
      </c>
      <c r="F67" s="4">
        <f t="shared" ref="F67:F83" si="20">F66 - ($B$19 *Y66)</f>
        <v>0.51146965875410288</v>
      </c>
      <c r="G67" s="4">
        <f t="shared" ref="G67:G83" si="21">G66 - ($B$19 *Z66)</f>
        <v>-0.20150548365260737</v>
      </c>
      <c r="H67" s="4">
        <f t="shared" ref="H67:H83" si="22">H66 - ($B$19 *AA66)</f>
        <v>0.69698903269478529</v>
      </c>
      <c r="I67" s="4">
        <f t="shared" si="8"/>
        <v>6.6433707344262863E-2</v>
      </c>
      <c r="J67" s="4">
        <f t="shared" si="9"/>
        <v>0.51660232117630123</v>
      </c>
      <c r="K67" s="4">
        <f t="shared" si="10"/>
        <v>5.9623629086848158E-2</v>
      </c>
      <c r="L67" s="4">
        <f t="shared" si="11"/>
        <v>0.51490149299433063</v>
      </c>
      <c r="M67" s="4">
        <f t="shared" ref="M67:M83" si="23">M66 - ($B$19*AB66)</f>
        <v>-0.21470531447161437</v>
      </c>
      <c r="N67" s="4">
        <f t="shared" ref="N67:N83" si="24">N66 - ($B$19*AC66)</f>
        <v>-0.91381355038098233</v>
      </c>
      <c r="O67" s="4">
        <f t="shared" ref="O67:O83" si="25">O66 - ($B$19*AD66)</f>
        <v>0.73278709340080839</v>
      </c>
      <c r="P67" s="4">
        <f t="shared" ref="P67:P83" si="26">P66 - ($B$19*AE66)</f>
        <v>-0.46844149487375336</v>
      </c>
      <c r="Q67" s="4">
        <f t="shared" si="12"/>
        <v>-0.58144122523454145</v>
      </c>
      <c r="R67" s="4">
        <f t="shared" si="13"/>
        <v>0.35860103522414455</v>
      </c>
      <c r="S67" s="4">
        <f t="shared" si="14"/>
        <v>0.13735828828790098</v>
      </c>
      <c r="T67" s="4">
        <f t="shared" si="15"/>
        <v>0.53428568249591646</v>
      </c>
      <c r="U67" s="4">
        <f t="shared" si="16"/>
        <v>6.076134087967263E-2</v>
      </c>
      <c r="V67" s="4">
        <f t="shared" si="17"/>
        <v>0.10383776958910633</v>
      </c>
      <c r="W67" s="5">
        <f t="shared" si="18"/>
        <v>0.16459911046877895</v>
      </c>
      <c r="X6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-1.2524676866080805E-3</v>
      </c>
      <c r="Y67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-2.5049353732161609E-3</v>
      </c>
      <c r="Z6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-2.5162284109244321E-4</v>
      </c>
      <c r="AA67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-5.0324568218488642E-4</v>
      </c>
      <c r="AB67" s="4">
        <f>(Table16[[#This Row],[a_o1]] - Table16[[#This Row],[t1]]) * Table16[[#This Row],[a_o1]] * (1 - Table16[[#This Row],[a_o1]]) * Table16[[#This Row],[a_h1]]</f>
        <v>4.1421404365886781E-2</v>
      </c>
      <c r="AC67" s="4">
        <f xml:space="preserve"> (Table16[[#This Row],[a_o1]] - Table16[[#This Row],[t1]]) * Table16[[#This Row],[a_o1]] * (1 - Table16[[#This Row],[a_o1]]) * Table16[[#This Row],[a_h2]]</f>
        <v>4.1285031204183045E-2</v>
      </c>
      <c r="AD67" s="4">
        <f>(Table16[[#This Row],[a_o2]] - Table16[[#This Row],[t2]]) * Table16[[#This Row],[a_o2]] * (1 - Table16[[#This Row],[a_o2]]) * Table16[[#This Row],[a_h1]]</f>
        <v>-5.8579026841145722E-2</v>
      </c>
      <c r="AE67" s="4">
        <f xml:space="preserve"> (Table16[[#This Row],[a_o2]] - Table16[[#This Row],[t2]]) * Table16[[#This Row],[a_o2]] * (1 - Table16[[#This Row],[a_o2]]) * Table16[[#This Row],[a_h2]]</f>
        <v>-5.8386165029187601E-2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0.30598532291437303</v>
      </c>
      <c r="F68" s="4">
        <f t="shared" si="20"/>
        <v>0.51197064582874607</v>
      </c>
      <c r="G68" s="4">
        <f t="shared" si="21"/>
        <v>-0.20145515908438888</v>
      </c>
      <c r="H68" s="4">
        <f t="shared" si="22"/>
        <v>0.69708968183122222</v>
      </c>
      <c r="I68" s="4">
        <f t="shared" si="8"/>
        <v>6.6496330728593261E-2</v>
      </c>
      <c r="J68" s="4">
        <f t="shared" si="9"/>
        <v>0.51661795974479341</v>
      </c>
      <c r="K68" s="4">
        <f t="shared" si="10"/>
        <v>5.9636210228902781E-2</v>
      </c>
      <c r="L68" s="4">
        <f t="shared" si="11"/>
        <v>0.51490463548555598</v>
      </c>
      <c r="M68" s="4">
        <f t="shared" si="23"/>
        <v>-0.22298959534479174</v>
      </c>
      <c r="N68" s="4">
        <f t="shared" si="24"/>
        <v>-0.92207055662181892</v>
      </c>
      <c r="O68" s="4">
        <f t="shared" si="25"/>
        <v>0.74450289876903752</v>
      </c>
      <c r="P68" s="4">
        <f t="shared" si="26"/>
        <v>-0.45676426186791586</v>
      </c>
      <c r="Q68" s="4">
        <f t="shared" si="12"/>
        <v>-0.58997883364066472</v>
      </c>
      <c r="R68" s="4">
        <f t="shared" si="13"/>
        <v>0.35663971086602675</v>
      </c>
      <c r="S68" s="4">
        <f t="shared" si="14"/>
        <v>0.14943353282621635</v>
      </c>
      <c r="T68" s="4">
        <f t="shared" si="15"/>
        <v>0.53728901918489136</v>
      </c>
      <c r="U68" s="4">
        <f t="shared" si="16"/>
        <v>6.0079544574641305E-2</v>
      </c>
      <c r="V68" s="4">
        <f t="shared" si="17"/>
        <v>0.10247361607528883</v>
      </c>
      <c r="W68" s="5">
        <f t="shared" si="18"/>
        <v>0.16255316064993014</v>
      </c>
      <c r="X6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-1.2676999733387507E-3</v>
      </c>
      <c r="Y68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-2.5353999466775014E-3</v>
      </c>
      <c r="Z6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-2.7381631226363159E-4</v>
      </c>
      <c r="AA68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-5.4763262452726317E-4</v>
      </c>
      <c r="AB68" s="4">
        <f>(Table16[[#This Row],[a_o1]] - Table16[[#This Row],[t1]]) * Table16[[#This Row],[a_o1]] * (1 - Table16[[#This Row],[a_o1]]) * Table16[[#This Row],[a_h1]]</f>
        <v>4.1089585827488152E-2</v>
      </c>
      <c r="AC68" s="4">
        <f xml:space="preserve"> (Table16[[#This Row],[a_o1]] - Table16[[#This Row],[t1]]) * Table16[[#This Row],[a_o1]] * (1 - Table16[[#This Row],[a_o1]]) * Table16[[#This Row],[a_h2]]</f>
        <v>4.0953315334230363E-2</v>
      </c>
      <c r="AD68" s="4">
        <f>(Table16[[#This Row],[a_o2]] - Table16[[#This Row],[t2]]) * Table16[[#This Row],[a_o2]] * (1 - Table16[[#This Row],[a_o2]]) * Table16[[#This Row],[a_h1]]</f>
        <v>-5.8144454383804313E-2</v>
      </c>
      <c r="AE68" s="4">
        <f xml:space="preserve"> (Table16[[#This Row],[a_o2]] - Table16[[#This Row],[t2]]) * Table16[[#This Row],[a_o2]] * (1 - Table16[[#This Row],[a_o2]]) * Table16[[#This Row],[a_h2]]</f>
        <v>-5.7951622713211394E-2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0.30623886290904079</v>
      </c>
      <c r="F69" s="4">
        <f t="shared" si="20"/>
        <v>0.5124777258180816</v>
      </c>
      <c r="G69" s="4">
        <f t="shared" si="21"/>
        <v>-0.20140039582193614</v>
      </c>
      <c r="H69" s="4">
        <f t="shared" si="22"/>
        <v>0.6971992083561277</v>
      </c>
      <c r="I69" s="4">
        <f t="shared" si="8"/>
        <v>6.6559715727260202E-2</v>
      </c>
      <c r="J69" s="4">
        <f t="shared" si="9"/>
        <v>0.51663378847359698</v>
      </c>
      <c r="K69" s="4">
        <f t="shared" si="10"/>
        <v>5.9649901044515972E-2</v>
      </c>
      <c r="L69" s="4">
        <f t="shared" si="11"/>
        <v>0.51490805514737192</v>
      </c>
      <c r="M69" s="4">
        <f t="shared" si="23"/>
        <v>-0.23120751251028937</v>
      </c>
      <c r="N69" s="4">
        <f t="shared" si="24"/>
        <v>-0.93026121968866504</v>
      </c>
      <c r="O69" s="4">
        <f t="shared" si="25"/>
        <v>0.75613178964579841</v>
      </c>
      <c r="P69" s="4">
        <f t="shared" si="26"/>
        <v>-0.44517393732527355</v>
      </c>
      <c r="Q69" s="4">
        <f t="shared" si="12"/>
        <v>-0.59844860852065995</v>
      </c>
      <c r="R69" s="4">
        <f t="shared" si="13"/>
        <v>0.35469870784676488</v>
      </c>
      <c r="S69" s="4">
        <f t="shared" si="14"/>
        <v>0.16141958479957511</v>
      </c>
      <c r="T69" s="4">
        <f t="shared" si="15"/>
        <v>0.54026749903652627</v>
      </c>
      <c r="U69" s="4">
        <f t="shared" si="16"/>
        <v>5.9408599595614682E-2</v>
      </c>
      <c r="V69" s="4">
        <f t="shared" si="17"/>
        <v>0.10112966121143045</v>
      </c>
      <c r="W69" s="5">
        <f t="shared" si="18"/>
        <v>0.16053826080704514</v>
      </c>
      <c r="X6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-1.2823854385692786E-3</v>
      </c>
      <c r="Y69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-2.5647708771385572E-3</v>
      </c>
      <c r="Z6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-2.9551479103094623E-4</v>
      </c>
      <c r="AA69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-5.9102958206189247E-4</v>
      </c>
      <c r="AB69" s="4">
        <f>(Table16[[#This Row],[a_o1]] - Table16[[#This Row],[t1]]) * Table16[[#This Row],[a_o1]] * (1 - Table16[[#This Row],[a_o1]]) * Table16[[#This Row],[a_h1]]</f>
        <v>4.0760978649744595E-2</v>
      </c>
      <c r="AC69" s="4">
        <f xml:space="preserve"> (Table16[[#This Row],[a_o1]] - Table16[[#This Row],[t1]]) * Table16[[#This Row],[a_o1]] * (1 - Table16[[#This Row],[a_o1]]) * Table16[[#This Row],[a_h2]]</f>
        <v>4.0624823057844116E-2</v>
      </c>
      <c r="AD69" s="4">
        <f>(Table16[[#This Row],[a_o2]] - Table16[[#This Row],[t2]]) * Table16[[#This Row],[a_o2]] * (1 - Table16[[#This Row],[a_o2]]) * Table16[[#This Row],[a_h1]]</f>
        <v>-5.7710007400104936E-2</v>
      </c>
      <c r="AE69" s="4">
        <f xml:space="preserve"> (Table16[[#This Row],[a_o2]] - Table16[[#This Row],[t2]]) * Table16[[#This Row],[a_o2]] * (1 - Table16[[#This Row],[a_o2]]) * Table16[[#This Row],[a_h2]]</f>
        <v>-5.7517236262697717E-2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0.30649533999675466</v>
      </c>
      <c r="F70" s="4">
        <f t="shared" si="20"/>
        <v>0.51299067999350934</v>
      </c>
      <c r="G70" s="4">
        <f t="shared" si="21"/>
        <v>-0.20134129286372995</v>
      </c>
      <c r="H70" s="4">
        <f t="shared" si="22"/>
        <v>0.69731741427254013</v>
      </c>
      <c r="I70" s="4">
        <f t="shared" si="8"/>
        <v>6.6623834999188669E-2</v>
      </c>
      <c r="J70" s="4">
        <f t="shared" si="9"/>
        <v>0.51664980053378884</v>
      </c>
      <c r="K70" s="4">
        <f t="shared" si="10"/>
        <v>5.9664676784067512E-2</v>
      </c>
      <c r="L70" s="4">
        <f t="shared" si="11"/>
        <v>0.51491174579753707</v>
      </c>
      <c r="M70" s="4">
        <f t="shared" si="23"/>
        <v>-0.23935970824023828</v>
      </c>
      <c r="N70" s="4">
        <f t="shared" si="24"/>
        <v>-0.93838618430023391</v>
      </c>
      <c r="O70" s="4">
        <f t="shared" si="25"/>
        <v>0.76767379112581935</v>
      </c>
      <c r="P70" s="4">
        <f t="shared" si="26"/>
        <v>-0.43367049007273401</v>
      </c>
      <c r="Q70" s="4">
        <f t="shared" si="12"/>
        <v>-0.60685121390846786</v>
      </c>
      <c r="R70" s="4">
        <f t="shared" si="13"/>
        <v>0.35277781275695297</v>
      </c>
      <c r="S70" s="4">
        <f t="shared" si="14"/>
        <v>0.17331648191594712</v>
      </c>
      <c r="T70" s="4">
        <f t="shared" si="15"/>
        <v>0.54322098310990397</v>
      </c>
      <c r="U70" s="4">
        <f t="shared" si="16"/>
        <v>5.8748314459220352E-2</v>
      </c>
      <c r="V70" s="4">
        <f t="shared" si="17"/>
        <v>9.9805744966640353E-2</v>
      </c>
      <c r="W70" s="5">
        <f t="shared" si="18"/>
        <v>0.15855405942586071</v>
      </c>
      <c r="X7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-1.2965345651049062E-3</v>
      </c>
      <c r="Y70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-2.5930691302098125E-3</v>
      </c>
      <c r="Z7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-3.1672318354792001E-4</v>
      </c>
      <c r="AA70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-6.3344636709584002E-4</v>
      </c>
      <c r="AB70" s="4">
        <f>(Table16[[#This Row],[a_o1]] - Table16[[#This Row],[t1]]) * Table16[[#This Row],[a_o1]] * (1 - Table16[[#This Row],[a_o1]]) * Table16[[#This Row],[a_h1]]</f>
        <v>4.0435575569481547E-2</v>
      </c>
      <c r="AC70" s="4">
        <f xml:space="preserve"> (Table16[[#This Row],[a_o1]] - Table16[[#This Row],[t1]]) * Table16[[#This Row],[a_o1]] * (1 - Table16[[#This Row],[a_o1]]) * Table16[[#This Row],[a_h2]]</f>
        <v>4.0299546786427741E-2</v>
      </c>
      <c r="AD70" s="4">
        <f>(Table16[[#This Row],[a_o2]] - Table16[[#This Row],[t2]]) * Table16[[#This Row],[a_o2]] * (1 - Table16[[#This Row],[a_o2]]) * Table16[[#This Row],[a_h1]]</f>
        <v>-5.7275872922252419E-2</v>
      </c>
      <c r="AE70" s="4">
        <f xml:space="preserve"> (Table16[[#This Row],[a_o2]] - Table16[[#This Row],[t2]]) * Table16[[#This Row],[a_o2]] * (1 - Table16[[#This Row],[a_o2]]) * Table16[[#This Row],[a_h2]]</f>
        <v>-5.7083191918402956E-2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0.30675464690977566</v>
      </c>
      <c r="F71" s="4">
        <f t="shared" si="20"/>
        <v>0.51350929381955135</v>
      </c>
      <c r="G71" s="4">
        <f t="shared" si="21"/>
        <v>-0.20127794822702036</v>
      </c>
      <c r="H71" s="4">
        <f t="shared" si="22"/>
        <v>0.69744410354595932</v>
      </c>
      <c r="I71" s="4">
        <f t="shared" si="8"/>
        <v>6.6688661727443921E-2</v>
      </c>
      <c r="J71" s="4">
        <f t="shared" si="9"/>
        <v>0.5166659892273765</v>
      </c>
      <c r="K71" s="4">
        <f t="shared" si="10"/>
        <v>5.9680512943244911E-2</v>
      </c>
      <c r="L71" s="4">
        <f t="shared" si="11"/>
        <v>0.51491570131506625</v>
      </c>
      <c r="M71" s="4">
        <f t="shared" si="23"/>
        <v>-0.24744682335413459</v>
      </c>
      <c r="N71" s="4">
        <f t="shared" si="24"/>
        <v>-0.94644609365751942</v>
      </c>
      <c r="O71" s="4">
        <f t="shared" si="25"/>
        <v>0.77912896571026979</v>
      </c>
      <c r="P71" s="4">
        <f t="shared" si="26"/>
        <v>-0.42225385168905344</v>
      </c>
      <c r="Q71" s="4">
        <f t="shared" si="12"/>
        <v>-0.61518731184200237</v>
      </c>
      <c r="R71" s="4">
        <f t="shared" si="13"/>
        <v>0.35087681199261306</v>
      </c>
      <c r="S71" s="4">
        <f t="shared" si="14"/>
        <v>0.18512429962894231</v>
      </c>
      <c r="T71" s="4">
        <f t="shared" si="15"/>
        <v>0.54614935140100918</v>
      </c>
      <c r="U71" s="4">
        <f t="shared" si="16"/>
        <v>5.809850047712363E-2</v>
      </c>
      <c r="V71" s="4">
        <f t="shared" si="17"/>
        <v>9.8501699130872408E-2</v>
      </c>
      <c r="W71" s="5">
        <f t="shared" si="18"/>
        <v>0.15660019960799604</v>
      </c>
      <c r="X7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-1.3101578939414642E-3</v>
      </c>
      <c r="Y71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-2.6203157878829284E-3</v>
      </c>
      <c r="Z7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-3.3744662941934529E-4</v>
      </c>
      <c r="AA71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-6.7489325883869058E-4</v>
      </c>
      <c r="AB71" s="4">
        <f>(Table16[[#This Row],[a_o1]] - Table16[[#This Row],[t1]]) * Table16[[#This Row],[a_o1]] * (1 - Table16[[#This Row],[a_o1]]) * Table16[[#This Row],[a_h1]]</f>
        <v>4.0113367769216604E-2</v>
      </c>
      <c r="AC71" s="4">
        <f xml:space="preserve"> (Table16[[#This Row],[a_o1]] - Table16[[#This Row],[t1]]) * Table16[[#This Row],[a_o1]] * (1 - Table16[[#This Row],[a_o1]]) * Table16[[#This Row],[a_h2]]</f>
        <v>3.9977477379308207E-2</v>
      </c>
      <c r="AD71" s="4">
        <f>(Table16[[#This Row],[a_o2]] - Table16[[#This Row],[t2]]) * Table16[[#This Row],[a_o2]] * (1 - Table16[[#This Row],[a_o2]]) * Table16[[#This Row],[a_h1]]</f>
        <v>-5.684223104177618E-2</v>
      </c>
      <c r="AE71" s="4">
        <f xml:space="preserve"> (Table16[[#This Row],[a_o2]] - Table16[[#This Row],[t2]]) * Table16[[#This Row],[a_o2]] * (1 - Table16[[#This Row],[a_o2]]) * Table16[[#This Row],[a_h2]]</f>
        <v>-5.66496689765821E-2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0.30701667848856395</v>
      </c>
      <c r="F72" s="4">
        <f t="shared" si="20"/>
        <v>0.51403335697712793</v>
      </c>
      <c r="G72" s="4">
        <f t="shared" si="21"/>
        <v>-0.20121045890113648</v>
      </c>
      <c r="H72" s="4">
        <f t="shared" si="22"/>
        <v>0.69757908219772702</v>
      </c>
      <c r="I72" s="4">
        <f t="shared" si="8"/>
        <v>6.6754169622140994E-2</v>
      </c>
      <c r="J72" s="4">
        <f t="shared" si="9"/>
        <v>0.51668234798802704</v>
      </c>
      <c r="K72" s="4">
        <f t="shared" si="10"/>
        <v>5.9697385274715881E-2</v>
      </c>
      <c r="L72" s="4">
        <f t="shared" si="11"/>
        <v>0.51491991564314832</v>
      </c>
      <c r="M72" s="4">
        <f t="shared" si="23"/>
        <v>-0.25546949690797793</v>
      </c>
      <c r="N72" s="4">
        <f t="shared" si="24"/>
        <v>-0.95444158913338106</v>
      </c>
      <c r="O72" s="4">
        <f t="shared" si="25"/>
        <v>0.79049741191862499</v>
      </c>
      <c r="P72" s="4">
        <f t="shared" si="26"/>
        <v>-0.410923917893737</v>
      </c>
      <c r="Q72" s="4">
        <f t="shared" si="12"/>
        <v>-0.62345756206460701</v>
      </c>
      <c r="R72" s="4">
        <f t="shared" si="13"/>
        <v>0.34899549191766588</v>
      </c>
      <c r="S72" s="4">
        <f t="shared" si="14"/>
        <v>0.19684314973097869</v>
      </c>
      <c r="T72" s="4">
        <f t="shared" si="15"/>
        <v>0.54905250225873303</v>
      </c>
      <c r="U72" s="4">
        <f t="shared" si="16"/>
        <v>5.7458971770250132E-2</v>
      </c>
      <c r="V72" s="4">
        <f t="shared" si="17"/>
        <v>9.7217347882142313E-2</v>
      </c>
      <c r="W72" s="5">
        <f t="shared" si="18"/>
        <v>0.15467631965239245</v>
      </c>
      <c r="X7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-1.3232660066794697E-3</v>
      </c>
      <c r="Y72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-2.6465320133589394E-3</v>
      </c>
      <c r="Z7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-3.5769048496847822E-4</v>
      </c>
      <c r="AA72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-7.1538096993695643E-4</v>
      </c>
      <c r="AB72" s="4">
        <f>(Table16[[#This Row],[a_o1]] - Table16[[#This Row],[t1]]) * Table16[[#This Row],[a_o1]] * (1 - Table16[[#This Row],[a_o1]]) * Table16[[#This Row],[a_h1]]</f>
        <v>3.9794344966116536E-2</v>
      </c>
      <c r="AC72" s="4">
        <f xml:space="preserve"> (Table16[[#This Row],[a_o1]] - Table16[[#This Row],[t1]]) * Table16[[#This Row],[a_o1]] * (1 - Table16[[#This Row],[a_o1]]) * Table16[[#This Row],[a_h2]]</f>
        <v>3.9658604232985915E-2</v>
      </c>
      <c r="AD72" s="4">
        <f>(Table16[[#This Row],[a_o2]] - Table16[[#This Row],[t2]]) * Table16[[#This Row],[a_o2]] * (1 - Table16[[#This Row],[a_o2]]) * Table16[[#This Row],[a_h1]]</f>
        <v>-5.6409254933275491E-2</v>
      </c>
      <c r="AE72" s="4">
        <f xml:space="preserve"> (Table16[[#This Row],[a_o2]] - Table16[[#This Row],[t2]]) * Table16[[#This Row],[a_o2]] * (1 - Table16[[#This Row],[a_o2]]) * Table16[[#This Row],[a_h2]]</f>
        <v>-5.6216839814330462E-2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0.30728133168989985</v>
      </c>
      <c r="F73" s="4">
        <f t="shared" si="20"/>
        <v>0.51456266337979972</v>
      </c>
      <c r="G73" s="4">
        <f t="shared" si="21"/>
        <v>-0.20113892080414278</v>
      </c>
      <c r="H73" s="4">
        <f t="shared" si="22"/>
        <v>0.69772215839171436</v>
      </c>
      <c r="I73" s="4">
        <f t="shared" si="8"/>
        <v>6.6820332922474968E-2</v>
      </c>
      <c r="J73" s="4">
        <f t="shared" si="9"/>
        <v>0.51669887038157269</v>
      </c>
      <c r="K73" s="4">
        <f t="shared" si="10"/>
        <v>5.9715269798964299E-2</v>
      </c>
      <c r="L73" s="4">
        <f t="shared" si="11"/>
        <v>0.51492438279185382</v>
      </c>
      <c r="M73" s="4">
        <f t="shared" si="23"/>
        <v>-0.26342836590120122</v>
      </c>
      <c r="N73" s="4">
        <f t="shared" si="24"/>
        <v>-0.96237330997997828</v>
      </c>
      <c r="O73" s="4">
        <f t="shared" si="25"/>
        <v>0.80177926290528012</v>
      </c>
      <c r="P73" s="4">
        <f t="shared" si="26"/>
        <v>-0.39968054993087093</v>
      </c>
      <c r="Q73" s="4">
        <f t="shared" si="12"/>
        <v>-0.63166262174440801</v>
      </c>
      <c r="R73" s="4">
        <f t="shared" si="13"/>
        <v>0.34713363901740091</v>
      </c>
      <c r="S73" s="4">
        <f t="shared" si="14"/>
        <v>0.20847317895146578</v>
      </c>
      <c r="T73" s="4">
        <f t="shared" si="15"/>
        <v>0.55193035179359862</v>
      </c>
      <c r="U73" s="4">
        <f t="shared" si="16"/>
        <v>5.6829545278557589E-2</v>
      </c>
      <c r="V73" s="4">
        <f t="shared" si="17"/>
        <v>9.5952508339840134E-2</v>
      </c>
      <c r="W73" s="5">
        <f t="shared" si="18"/>
        <v>0.15278205361839772</v>
      </c>
      <c r="X7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-1.3358695087568868E-3</v>
      </c>
      <c r="Y73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-2.6717390175137736E-3</v>
      </c>
      <c r="Z7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-3.7746030681271763E-4</v>
      </c>
      <c r="AA73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-7.5492061362543526E-4</v>
      </c>
      <c r="AB73" s="4">
        <f>(Table16[[#This Row],[a_o1]] - Table16[[#This Row],[t1]]) * Table16[[#This Row],[a_o1]] * (1 - Table16[[#This Row],[a_o1]]) * Table16[[#This Row],[a_h1]]</f>
        <v>3.9478495497624506E-2</v>
      </c>
      <c r="AC73" s="4">
        <f xml:space="preserve"> (Table16[[#This Row],[a_o1]] - Table16[[#This Row],[t1]]) * Table16[[#This Row],[a_o1]] * (1 - Table16[[#This Row],[a_o1]]) * Table16[[#This Row],[a_h2]]</f>
        <v>3.9342915367035922E-2</v>
      </c>
      <c r="AD73" s="4">
        <f>(Table16[[#This Row],[a_o2]] - Table16[[#This Row],[t2]]) * Table16[[#This Row],[a_o2]] * (1 - Table16[[#This Row],[a_o2]]) * Table16[[#This Row],[a_h1]]</f>
        <v>-5.5977110893700152E-2</v>
      </c>
      <c r="AE73" s="4">
        <f xml:space="preserve"> (Table16[[#This Row],[a_o2]] - Table16[[#This Row],[t2]]) * Table16[[#This Row],[a_o2]] * (1 - Table16[[#This Row],[a_o2]]) * Table16[[#This Row],[a_h2]]</f>
        <v>-5.5784869930378844E-2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0.3075485055916512</v>
      </c>
      <c r="F74" s="4">
        <f t="shared" si="20"/>
        <v>0.51509701118330242</v>
      </c>
      <c r="G74" s="4">
        <f t="shared" si="21"/>
        <v>-0.20106342874278024</v>
      </c>
      <c r="H74" s="4">
        <f t="shared" si="22"/>
        <v>0.69787314251443944</v>
      </c>
      <c r="I74" s="4">
        <f t="shared" si="8"/>
        <v>6.6887126397912805E-2</v>
      </c>
      <c r="J74" s="4">
        <f t="shared" si="9"/>
        <v>0.51671555010630943</v>
      </c>
      <c r="K74" s="4">
        <f t="shared" si="10"/>
        <v>5.973414281430494E-2</v>
      </c>
      <c r="L74" s="4">
        <f t="shared" si="11"/>
        <v>0.51492909684063837</v>
      </c>
      <c r="M74" s="4">
        <f t="shared" si="23"/>
        <v>-0.27132406500072614</v>
      </c>
      <c r="N74" s="4">
        <f t="shared" si="24"/>
        <v>-0.97024189305338548</v>
      </c>
      <c r="O74" s="4">
        <f t="shared" si="25"/>
        <v>0.81297468508402015</v>
      </c>
      <c r="P74" s="4">
        <f t="shared" si="26"/>
        <v>-0.38852357594479514</v>
      </c>
      <c r="Q74" s="4">
        <f t="shared" si="12"/>
        <v>-0.63980314521086135</v>
      </c>
      <c r="R74" s="4">
        <f t="shared" si="13"/>
        <v>0.34529104004327626</v>
      </c>
      <c r="S74" s="4">
        <f t="shared" si="14"/>
        <v>0.22001456756314458</v>
      </c>
      <c r="T74" s="4">
        <f t="shared" si="15"/>
        <v>0.55478283328130173</v>
      </c>
      <c r="U74" s="4">
        <f t="shared" si="16"/>
        <v>5.621004076665094E-2</v>
      </c>
      <c r="V74" s="4">
        <f t="shared" si="17"/>
        <v>9.4706991103325602E-2</v>
      </c>
      <c r="W74" s="5">
        <f t="shared" si="18"/>
        <v>0.15091703186997654</v>
      </c>
      <c r="X7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-1.3479790135049706E-3</v>
      </c>
      <c r="Y74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-2.6959580270099412E-3</v>
      </c>
      <c r="Z7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-3.9676183578588677E-4</v>
      </c>
      <c r="AA74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-7.9352367157177353E-4</v>
      </c>
      <c r="AB74" s="4">
        <f>(Table16[[#This Row],[a_o1]] - Table16[[#This Row],[t1]]) * Table16[[#This Row],[a_o1]] * (1 - Table16[[#This Row],[a_o1]]) * Table16[[#This Row],[a_h1]]</f>
        <v>3.9165806403818448E-2</v>
      </c>
      <c r="AC74" s="4">
        <f xml:space="preserve"> (Table16[[#This Row],[a_o1]] - Table16[[#This Row],[t1]]) * Table16[[#This Row],[a_o1]] * (1 - Table16[[#This Row],[a_o1]]) * Table16[[#This Row],[a_h2]]</f>
        <v>3.9030397506721493E-2</v>
      </c>
      <c r="AD74" s="4">
        <f>(Table16[[#This Row],[a_o2]] - Table16[[#This Row],[t2]]) * Table16[[#This Row],[a_o2]] * (1 - Table16[[#This Row],[a_o2]]) * Table16[[#This Row],[a_h1]]</f>
        <v>-5.5545958396045175E-2</v>
      </c>
      <c r="AE74" s="4">
        <f xml:space="preserve"> (Table16[[#This Row],[a_o2]] - Table16[[#This Row],[t2]]) * Table16[[#This Row],[a_o2]] * (1 - Table16[[#This Row],[a_o2]]) * Table16[[#This Row],[a_h2]]</f>
        <v>-5.5353918000219993E-2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0.30781810139435217</v>
      </c>
      <c r="F75" s="4">
        <f t="shared" si="20"/>
        <v>0.51563620278870437</v>
      </c>
      <c r="G75" s="4">
        <f t="shared" si="21"/>
        <v>-0.20098407637562307</v>
      </c>
      <c r="H75" s="4">
        <f t="shared" si="22"/>
        <v>0.69803184724875378</v>
      </c>
      <c r="I75" s="4">
        <f t="shared" si="8"/>
        <v>6.6954525348588048E-2</v>
      </c>
      <c r="J75" s="4">
        <f t="shared" si="9"/>
        <v>0.51673238099309504</v>
      </c>
      <c r="K75" s="4">
        <f t="shared" si="10"/>
        <v>5.9753980906094233E-2</v>
      </c>
      <c r="L75" s="4">
        <f t="shared" si="11"/>
        <v>0.51493405194064512</v>
      </c>
      <c r="M75" s="4">
        <f t="shared" si="23"/>
        <v>-0.27915722628148981</v>
      </c>
      <c r="N75" s="4">
        <f t="shared" si="24"/>
        <v>-0.97804797255472975</v>
      </c>
      <c r="O75" s="4">
        <f t="shared" si="25"/>
        <v>0.82408387676322914</v>
      </c>
      <c r="P75" s="4">
        <f t="shared" si="26"/>
        <v>-0.37745279234475115</v>
      </c>
      <c r="Q75" s="4">
        <f t="shared" si="12"/>
        <v>-0.6478797837078023</v>
      </c>
      <c r="R75" s="4">
        <f t="shared" si="13"/>
        <v>0.34346748214937345</v>
      </c>
      <c r="S75" s="4">
        <f t="shared" si="14"/>
        <v>0.23146752799949011</v>
      </c>
      <c r="T75" s="4">
        <f t="shared" si="15"/>
        <v>0.55760989656303306</v>
      </c>
      <c r="U75" s="4">
        <f t="shared" si="16"/>
        <v>5.5600280825521348E-2</v>
      </c>
      <c r="V75" s="4">
        <f t="shared" si="17"/>
        <v>9.3480600775115483E-2</v>
      </c>
      <c r="W75" s="5">
        <f t="shared" si="18"/>
        <v>0.14908088160063682</v>
      </c>
      <c r="X7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-1.3596051270277974E-3</v>
      </c>
      <c r="Y75" s="4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-2.7192102540555948E-3</v>
      </c>
      <c r="Z7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-4.1560098124096903E-4</v>
      </c>
      <c r="AA75" s="4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-8.3120196248193806E-4</v>
      </c>
      <c r="AB75" s="4">
        <f>(Table16[[#This Row],[a_o1]] - Table16[[#This Row],[t1]]) * Table16[[#This Row],[a_o1]] * (1 - Table16[[#This Row],[a_o1]]) * Table16[[#This Row],[a_h1]]</f>
        <v>3.8856263506564771E-2</v>
      </c>
      <c r="AC75" s="4">
        <f xml:space="preserve"> (Table16[[#This Row],[a_o1]] - Table16[[#This Row],[t1]]) * Table16[[#This Row],[a_o1]] * (1 - Table16[[#This Row],[a_o1]]) * Table16[[#This Row],[a_h2]]</f>
        <v>3.8721036162384766E-2</v>
      </c>
      <c r="AD75" s="4">
        <f>(Table16[[#This Row],[a_o2]] - Table16[[#This Row],[t2]]) * Table16[[#This Row],[a_o2]] * (1 - Table16[[#This Row],[a_o2]]) * Table16[[#This Row],[a_h1]]</f>
        <v>-5.5115950156354176E-2</v>
      </c>
      <c r="AE75" s="4">
        <f xml:space="preserve"> (Table16[[#This Row],[a_o2]] - Table16[[#This Row],[t2]]) * Table16[[#This Row],[a_o2]] * (1 - Table16[[#This Row],[a_o2]]) * Table16[[#This Row],[a_h2]]</f>
        <v>-5.4924135944461626E-2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0.30809002241975775</v>
      </c>
      <c r="F76" s="4">
        <f t="shared" si="20"/>
        <v>0.51618004483951552</v>
      </c>
      <c r="G76" s="4">
        <f t="shared" si="21"/>
        <v>-0.20090095617937487</v>
      </c>
      <c r="H76" s="4">
        <f t="shared" si="22"/>
        <v>0.69819808764125013</v>
      </c>
      <c r="I76" s="4">
        <f t="shared" si="8"/>
        <v>6.7022505604939442E-2</v>
      </c>
      <c r="J76" s="4">
        <f t="shared" si="9"/>
        <v>0.51674935700525937</v>
      </c>
      <c r="K76" s="4">
        <f t="shared" si="10"/>
        <v>5.977476095515627E-2</v>
      </c>
      <c r="L76" s="4">
        <f t="shared" si="11"/>
        <v>0.51493924231681043</v>
      </c>
      <c r="M76" s="4">
        <f t="shared" si="23"/>
        <v>-0.28692847898280277</v>
      </c>
      <c r="N76" s="4">
        <f t="shared" si="24"/>
        <v>-0.98579217978720668</v>
      </c>
      <c r="O76" s="4">
        <f t="shared" si="25"/>
        <v>0.83510706679449997</v>
      </c>
      <c r="P76" s="4">
        <f t="shared" si="26"/>
        <v>-0.36646796515585883</v>
      </c>
      <c r="Q76" s="4">
        <f t="shared" si="12"/>
        <v>-0.65589318516232153</v>
      </c>
      <c r="R76" s="4">
        <f t="shared" si="13"/>
        <v>0.34166275302082832</v>
      </c>
      <c r="S76" s="4">
        <f t="shared" si="14"/>
        <v>0.24283230348586485</v>
      </c>
      <c r="T76" s="4">
        <f t="shared" si="15"/>
        <v>0.56041150744443358</v>
      </c>
      <c r="U76" s="4">
        <f t="shared" si="16"/>
        <v>5.5000090870677483E-2</v>
      </c>
      <c r="V76" s="4">
        <f t="shared" si="17"/>
        <v>9.2273136468081968E-2</v>
      </c>
      <c r="W76" s="5">
        <f t="shared" si="18"/>
        <v>0.14727322733875944</v>
      </c>
      <c r="X76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-1.3707584339024614E-3</v>
      </c>
      <c r="Y76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-2.7415168678049228E-3</v>
      </c>
      <c r="Z76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-4.3398380576305739E-4</v>
      </c>
      <c r="AA76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-8.6796761152611477E-4</v>
      </c>
      <c r="AB76" s="6">
        <f>(Table16[[#This Row],[a_o1]] - Table16[[#This Row],[t1]]) * Table16[[#This Row],[a_o1]] * (1 - Table16[[#This Row],[a_o1]]) * Table16[[#This Row],[a_h1]]</f>
        <v>3.8549851485536045E-2</v>
      </c>
      <c r="AC76" s="6">
        <f xml:space="preserve"> (Table16[[#This Row],[a_o1]] - Table16[[#This Row],[t1]]) * Table16[[#This Row],[a_o1]] * (1 - Table16[[#This Row],[a_o1]]) * Table16[[#This Row],[a_h2]]</f>
        <v>3.8414815705683523E-2</v>
      </c>
      <c r="AD76" s="6">
        <f>(Table16[[#This Row],[a_o2]] - Table16[[#This Row],[t2]]) * Table16[[#This Row],[a_o2]] * (1 - Table16[[#This Row],[a_o2]]) * Table16[[#This Row],[a_h1]]</f>
        <v>-5.4687232212946683E-2</v>
      </c>
      <c r="AE76" s="6">
        <f xml:space="preserve"> (Table16[[#This Row],[a_o2]] - Table16[[#This Row],[t2]]) * Table16[[#This Row],[a_o2]] * (1 - Table16[[#This Row],[a_o2]]) * Table16[[#This Row],[a_h2]]</f>
        <v>-5.4495669009321318E-2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0.30836417410653821</v>
      </c>
      <c r="F77" s="4">
        <f t="shared" si="20"/>
        <v>0.51672834821307645</v>
      </c>
      <c r="G77" s="4">
        <f t="shared" si="21"/>
        <v>-0.20081415941822225</v>
      </c>
      <c r="H77" s="4">
        <f t="shared" si="22"/>
        <v>0.6983716811635553</v>
      </c>
      <c r="I77" s="4">
        <f t="shared" si="8"/>
        <v>6.7091043526634558E-2</v>
      </c>
      <c r="J77" s="4">
        <f t="shared" si="9"/>
        <v>0.51676647223833438</v>
      </c>
      <c r="K77" s="4">
        <f t="shared" si="10"/>
        <v>5.9796460145444416E-2</v>
      </c>
      <c r="L77" s="4">
        <f t="shared" si="11"/>
        <v>0.51494466226977909</v>
      </c>
      <c r="M77" s="4">
        <f t="shared" si="23"/>
        <v>-0.29463844927990995</v>
      </c>
      <c r="N77" s="4">
        <f t="shared" si="24"/>
        <v>-0.99347514292834338</v>
      </c>
      <c r="O77" s="4">
        <f t="shared" si="25"/>
        <v>0.84604451323708929</v>
      </c>
      <c r="P77" s="4">
        <f t="shared" si="26"/>
        <v>-0.35556883135399459</v>
      </c>
      <c r="Q77" s="4">
        <f t="shared" si="12"/>
        <v>-0.66384399396880878</v>
      </c>
      <c r="R77" s="4">
        <f t="shared" si="13"/>
        <v>0.339876640994552</v>
      </c>
      <c r="S77" s="4">
        <f t="shared" si="14"/>
        <v>0.25410916668688666</v>
      </c>
      <c r="T77" s="4">
        <f t="shared" si="15"/>
        <v>0.56318764709491187</v>
      </c>
      <c r="U77" s="4">
        <f t="shared" si="16"/>
        <v>5.4409299136924272E-2</v>
      </c>
      <c r="V77" s="4">
        <f t="shared" si="17"/>
        <v>9.108439229618874E-2</v>
      </c>
      <c r="W77" s="5">
        <f t="shared" si="18"/>
        <v>0.14549369143311303</v>
      </c>
      <c r="X77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-1.3814494836936553E-3</v>
      </c>
      <c r="Y77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-2.7628989673873106E-3</v>
      </c>
      <c r="Z77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-4.519165103182884E-4</v>
      </c>
      <c r="AA77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-9.038330206365768E-4</v>
      </c>
      <c r="AB77" s="6">
        <f>(Table16[[#This Row],[a_o1]] - Table16[[#This Row],[t1]]) * Table16[[#This Row],[a_o1]] * (1 - Table16[[#This Row],[a_o1]]) * Table16[[#This Row],[a_h1]]</f>
        <v>3.824655395116338E-2</v>
      </c>
      <c r="AC77" s="6">
        <f xml:space="preserve"> (Table16[[#This Row],[a_o1]] - Table16[[#This Row],[t1]]) * Table16[[#This Row],[a_o1]] * (1 - Table16[[#This Row],[a_o1]]) * Table16[[#This Row],[a_h2]]</f>
        <v>3.8111719442745461E-2</v>
      </c>
      <c r="AD77" s="6">
        <f>(Table16[[#This Row],[a_o2]] - Table16[[#This Row],[t2]]) * Table16[[#This Row],[a_o2]] * (1 - Table16[[#This Row],[a_o2]]) * Table16[[#This Row],[a_h1]]</f>
        <v>-5.4259944016809641E-2</v>
      </c>
      <c r="AE77" s="6">
        <f xml:space="preserve"> (Table16[[#This Row],[a_o2]] - Table16[[#This Row],[t2]]) * Table16[[#This Row],[a_o2]] * (1 - Table16[[#This Row],[a_o2]]) * Table16[[#This Row],[a_h2]]</f>
        <v>-5.4068655858205021E-2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0.30864046400327694</v>
      </c>
      <c r="F78" s="4">
        <f t="shared" si="20"/>
        <v>0.5172809280065539</v>
      </c>
      <c r="G78" s="4">
        <f t="shared" si="21"/>
        <v>-0.2007237761161586</v>
      </c>
      <c r="H78" s="4">
        <f t="shared" si="22"/>
        <v>0.69855244776768266</v>
      </c>
      <c r="I78" s="4">
        <f t="shared" si="8"/>
        <v>6.7160116000819239E-2</v>
      </c>
      <c r="J78" s="4">
        <f t="shared" si="9"/>
        <v>0.51678372091961755</v>
      </c>
      <c r="K78" s="4">
        <f t="shared" si="10"/>
        <v>5.9819055970960343E-2</v>
      </c>
      <c r="L78" s="4">
        <f t="shared" si="11"/>
        <v>0.51495030617763404</v>
      </c>
      <c r="M78" s="4">
        <f t="shared" si="23"/>
        <v>-0.30228776007014263</v>
      </c>
      <c r="N78" s="4">
        <f t="shared" si="24"/>
        <v>-1.0010974868168925</v>
      </c>
      <c r="O78" s="4">
        <f t="shared" si="25"/>
        <v>0.8568965020404512</v>
      </c>
      <c r="P78" s="4">
        <f t="shared" si="26"/>
        <v>-0.34475510018235356</v>
      </c>
      <c r="Q78" s="4">
        <f t="shared" si="12"/>
        <v>-0.67173285078752354</v>
      </c>
      <c r="R78" s="4">
        <f t="shared" si="13"/>
        <v>0.33810893517255103</v>
      </c>
      <c r="S78" s="4">
        <f t="shared" si="14"/>
        <v>0.26529841837226514</v>
      </c>
      <c r="T78" s="4">
        <f t="shared" si="15"/>
        <v>0.56593831144893358</v>
      </c>
      <c r="U78" s="4">
        <f t="shared" si="16"/>
        <v>5.3827736670032642E-2</v>
      </c>
      <c r="V78" s="4">
        <f t="shared" si="17"/>
        <v>8.9914157848390824E-2</v>
      </c>
      <c r="W78" s="5">
        <f t="shared" si="18"/>
        <v>0.14374189451842345</v>
      </c>
      <c r="X78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-1.3916887782733619E-3</v>
      </c>
      <c r="Y78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-2.7833775565467237E-3</v>
      </c>
      <c r="Z78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-4.6940541986075494E-4</v>
      </c>
      <c r="AA78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-9.3881083972150987E-4</v>
      </c>
      <c r="AB78" s="6">
        <f>(Table16[[#This Row],[a_o1]] - Table16[[#This Row],[t1]]) * Table16[[#This Row],[a_o1]] * (1 - Table16[[#This Row],[a_o1]]) * Table16[[#This Row],[a_h1]]</f>
        <v>3.7946353514598165E-2</v>
      </c>
      <c r="AC78" s="6">
        <f xml:space="preserve"> (Table16[[#This Row],[a_o1]] - Table16[[#This Row],[t1]]) * Table16[[#This Row],[a_o1]] * (1 - Table16[[#This Row],[a_o1]]) * Table16[[#This Row],[a_h2]]</f>
        <v>3.781172968431501E-2</v>
      </c>
      <c r="AD78" s="6">
        <f>(Table16[[#This Row],[a_o2]] - Table16[[#This Row],[t2]]) * Table16[[#This Row],[a_o2]] * (1 - Table16[[#This Row],[a_o2]]) * Table16[[#This Row],[a_h1]]</f>
        <v>-5.3834218532123702E-2</v>
      </c>
      <c r="AE78" s="6">
        <f xml:space="preserve"> (Table16[[#This Row],[a_o2]] - Table16[[#This Row],[t2]]) * Table16[[#This Row],[a_o2]] * (1 - Table16[[#This Row],[a_o2]]) * Table16[[#This Row],[a_h2]]</f>
        <v>-5.3643228673340378E-2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0.3089188017589316</v>
      </c>
      <c r="F79" s="4">
        <f t="shared" si="20"/>
        <v>0.51783760351786323</v>
      </c>
      <c r="G79" s="4">
        <f t="shared" si="21"/>
        <v>-0.20062989503218645</v>
      </c>
      <c r="H79" s="4">
        <f t="shared" si="22"/>
        <v>0.69874020993562691</v>
      </c>
      <c r="I79" s="4">
        <f t="shared" si="8"/>
        <v>6.7229700439732906E-2</v>
      </c>
      <c r="J79" s="4">
        <f t="shared" si="9"/>
        <v>0.51680109740757585</v>
      </c>
      <c r="K79" s="4">
        <f t="shared" si="10"/>
        <v>5.9842526241953374E-2</v>
      </c>
      <c r="L79" s="4">
        <f t="shared" si="11"/>
        <v>0.51495616849744597</v>
      </c>
      <c r="M79" s="4">
        <f t="shared" si="23"/>
        <v>-0.30987703077306228</v>
      </c>
      <c r="N79" s="4">
        <f t="shared" si="24"/>
        <v>-1.0086598327537555</v>
      </c>
      <c r="O79" s="4">
        <f t="shared" si="25"/>
        <v>0.86766334574687598</v>
      </c>
      <c r="P79" s="4">
        <f t="shared" si="26"/>
        <v>-0.33402645444768547</v>
      </c>
      <c r="Q79" s="4">
        <f t="shared" si="12"/>
        <v>-0.67956039235706833</v>
      </c>
      <c r="R79" s="4">
        <f t="shared" si="13"/>
        <v>0.33635942552814796</v>
      </c>
      <c r="S79" s="4">
        <f t="shared" si="14"/>
        <v>0.27640038610314765</v>
      </c>
      <c r="T79" s="4">
        <f t="shared" si="15"/>
        <v>0.56866351061077536</v>
      </c>
      <c r="U79" s="4">
        <f t="shared" si="16"/>
        <v>5.3255237315531376E-2</v>
      </c>
      <c r="V79" s="4">
        <f t="shared" si="17"/>
        <v>8.8762218645418098E-2</v>
      </c>
      <c r="W79" s="5">
        <f t="shared" si="18"/>
        <v>0.14201745596094947</v>
      </c>
      <c r="X79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-1.4014867599336505E-3</v>
      </c>
      <c r="Y79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-2.802973519867301E-3</v>
      </c>
      <c r="Z79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-4.8645696941574063E-4</v>
      </c>
      <c r="AA79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-9.7291393883148125E-4</v>
      </c>
      <c r="AB79" s="6">
        <f>(Table16[[#This Row],[a_o1]] - Table16[[#This Row],[t1]]) * Table16[[#This Row],[a_o1]] * (1 - Table16[[#This Row],[a_o1]]) * Table16[[#This Row],[a_h1]]</f>
        <v>3.7649231854758179E-2</v>
      </c>
      <c r="AC79" s="6">
        <f xml:space="preserve"> (Table16[[#This Row],[a_o1]] - Table16[[#This Row],[t1]]) * Table16[[#This Row],[a_o1]] * (1 - Table16[[#This Row],[a_o1]]) * Table16[[#This Row],[a_h2]]</f>
        <v>3.751482781296829E-2</v>
      </c>
      <c r="AD79" s="6">
        <f>(Table16[[#This Row],[a_o2]] - Table16[[#This Row],[t2]]) * Table16[[#This Row],[a_o2]] * (1 - Table16[[#This Row],[a_o2]]) * Table16[[#This Row],[a_h1]]</f>
        <v>-5.341018234592617E-2</v>
      </c>
      <c r="AE79" s="6">
        <f xml:space="preserve"> (Table16[[#This Row],[a_o2]] - Table16[[#This Row],[t2]]) * Table16[[#This Row],[a_o2]] * (1 - Table16[[#This Row],[a_o2]]) * Table16[[#This Row],[a_h2]]</f>
        <v>-5.3219513266468711E-2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0.30919909911091831</v>
      </c>
      <c r="F80" s="4">
        <f t="shared" si="20"/>
        <v>0.51839819822183664</v>
      </c>
      <c r="G80" s="4">
        <f t="shared" si="21"/>
        <v>-0.2005326036383033</v>
      </c>
      <c r="H80" s="4">
        <f t="shared" si="22"/>
        <v>0.69893479272339321</v>
      </c>
      <c r="I80" s="4">
        <f t="shared" si="8"/>
        <v>6.7299774777729582E-2</v>
      </c>
      <c r="J80" s="4">
        <f t="shared" si="9"/>
        <v>0.51681859619110104</v>
      </c>
      <c r="K80" s="4">
        <f t="shared" si="10"/>
        <v>5.9866849090424161E-2</v>
      </c>
      <c r="L80" s="4">
        <f t="shared" si="11"/>
        <v>0.5149622437666489</v>
      </c>
      <c r="M80" s="4">
        <f t="shared" si="23"/>
        <v>-0.31740687714401389</v>
      </c>
      <c r="N80" s="4">
        <f t="shared" si="24"/>
        <v>-1.016162798316349</v>
      </c>
      <c r="O80" s="4">
        <f t="shared" si="25"/>
        <v>0.87834538221606118</v>
      </c>
      <c r="P80" s="4">
        <f t="shared" si="26"/>
        <v>-0.32338255179439174</v>
      </c>
      <c r="Q80" s="4">
        <f t="shared" si="12"/>
        <v>-0.68732725132015426</v>
      </c>
      <c r="R80" s="4">
        <f t="shared" si="13"/>
        <v>0.33462790300539946</v>
      </c>
      <c r="S80" s="4">
        <f t="shared" si="14"/>
        <v>0.28741542294081629</v>
      </c>
      <c r="T80" s="4">
        <f t="shared" si="15"/>
        <v>0.57136326826411599</v>
      </c>
      <c r="U80" s="4">
        <f t="shared" si="16"/>
        <v>5.2691637704841518E-2</v>
      </c>
      <c r="V80" s="4">
        <f t="shared" si="17"/>
        <v>8.7628356579251249E-2</v>
      </c>
      <c r="W80" s="5">
        <f t="shared" si="18"/>
        <v>0.14031999428409275</v>
      </c>
      <c r="X80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-1.4108538002781999E-3</v>
      </c>
      <c r="Y80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-2.8217076005563999E-3</v>
      </c>
      <c r="Z80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-5.0307769065421567E-4</v>
      </c>
      <c r="AA80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-1.0061553813084313E-3</v>
      </c>
      <c r="AB80" s="6">
        <f>(Table16[[#This Row],[a_o1]] - Table16[[#This Row],[t1]]) * Table16[[#This Row],[a_o1]] * (1 - Table16[[#This Row],[a_o1]]) * Table16[[#This Row],[a_h1]]</f>
        <v>3.7355169782536272E-2</v>
      </c>
      <c r="AC80" s="6">
        <f xml:space="preserve"> (Table16[[#This Row],[a_o1]] - Table16[[#This Row],[t1]]) * Table16[[#This Row],[a_o1]] * (1 - Table16[[#This Row],[a_o1]]) * Table16[[#This Row],[a_h2]]</f>
        <v>3.7220994347475125E-2</v>
      </c>
      <c r="AD80" s="6">
        <f>(Table16[[#This Row],[a_o2]] - Table16[[#This Row],[t2]]) * Table16[[#This Row],[a_o2]] * (1 - Table16[[#This Row],[a_o2]]) * Table16[[#This Row],[a_h1]]</f>
        <v>-5.2987955785949996E-2</v>
      </c>
      <c r="AE80" s="6">
        <f xml:space="preserve"> (Table16[[#This Row],[a_o2]] - Table16[[#This Row],[t2]]) * Table16[[#This Row],[a_o2]] * (1 - Table16[[#This Row],[a_o2]]) * Table16[[#This Row],[a_h2]]</f>
        <v>-5.2797629197636517E-2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0.30948126987097396</v>
      </c>
      <c r="F81" s="4">
        <f t="shared" si="20"/>
        <v>0.51896253974194795</v>
      </c>
      <c r="G81" s="4">
        <f t="shared" si="21"/>
        <v>-0.20043198810017246</v>
      </c>
      <c r="H81" s="4">
        <f t="shared" si="22"/>
        <v>0.69913602379965489</v>
      </c>
      <c r="I81" s="4">
        <f t="shared" si="8"/>
        <v>6.7370317467743496E-2</v>
      </c>
      <c r="J81" s="4">
        <f t="shared" si="9"/>
        <v>0.51683621188862683</v>
      </c>
      <c r="K81" s="4">
        <f t="shared" si="10"/>
        <v>5.9892002974956872E-2</v>
      </c>
      <c r="L81" s="4">
        <f t="shared" si="11"/>
        <v>0.51496852660424874</v>
      </c>
      <c r="M81" s="4">
        <f t="shared" si="23"/>
        <v>-0.32487791110052117</v>
      </c>
      <c r="N81" s="4">
        <f t="shared" si="24"/>
        <v>-1.0236069971858441</v>
      </c>
      <c r="O81" s="4">
        <f t="shared" si="25"/>
        <v>0.88894297337325123</v>
      </c>
      <c r="P81" s="4">
        <f t="shared" si="26"/>
        <v>-0.31282302595486444</v>
      </c>
      <c r="Q81" s="4">
        <f t="shared" si="12"/>
        <v>-0.69503405606207691</v>
      </c>
      <c r="R81" s="4">
        <f t="shared" si="13"/>
        <v>0.33291415961199594</v>
      </c>
      <c r="S81" s="4">
        <f t="shared" si="14"/>
        <v>0.29834390617938444</v>
      </c>
      <c r="T81" s="4">
        <f t="shared" si="15"/>
        <v>0.57403762108773004</v>
      </c>
      <c r="U81" s="4">
        <f t="shared" si="16"/>
        <v>5.2136777238960791E-2</v>
      </c>
      <c r="V81" s="4">
        <f t="shared" si="17"/>
        <v>8.6512350335177415E-2</v>
      </c>
      <c r="W81" s="5">
        <f t="shared" si="18"/>
        <v>0.13864912757413822</v>
      </c>
      <c r="X81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-1.41980018987595E-3</v>
      </c>
      <c r="Y81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-2.8396003797518999E-3</v>
      </c>
      <c r="Z81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-5.1927419897027257E-4</v>
      </c>
      <c r="AA81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-1.0385483979405451E-3</v>
      </c>
      <c r="AB81" s="6">
        <f>(Table16[[#This Row],[a_o1]] - Table16[[#This Row],[t1]]) * Table16[[#This Row],[a_o1]] * (1 - Table16[[#This Row],[a_o1]]) * Table16[[#This Row],[a_h1]]</f>
        <v>3.706414730224955E-2</v>
      </c>
      <c r="AC81" s="6">
        <f xml:space="preserve"> (Table16[[#This Row],[a_o1]] - Table16[[#This Row],[t1]]) * Table16[[#This Row],[a_o1]] * (1 - Table16[[#This Row],[a_o1]]) * Table16[[#This Row],[a_h2]]</f>
        <v>3.6930209004386344E-2</v>
      </c>
      <c r="AD81" s="6">
        <f>(Table16[[#This Row],[a_o2]] - Table16[[#This Row],[t2]]) * Table16[[#This Row],[a_o2]] * (1 - Table16[[#This Row],[a_o2]]) * Table16[[#This Row],[a_h1]]</f>
        <v>-5.2567653045714244E-2</v>
      </c>
      <c r="AE81" s="6">
        <f xml:space="preserve"> (Table16[[#This Row],[a_o2]] - Table16[[#This Row],[t2]]) * Table16[[#This Row],[a_o2]] * (1 - Table16[[#This Row],[a_o2]]) * Table16[[#This Row],[a_h2]]</f>
        <v>-5.2377689901164051E-2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0.30976522990894917</v>
      </c>
      <c r="F82" s="4">
        <f t="shared" si="20"/>
        <v>0.51953045981789836</v>
      </c>
      <c r="G82" s="4">
        <f t="shared" si="21"/>
        <v>-0.2003281332603784</v>
      </c>
      <c r="H82" s="4">
        <f t="shared" si="22"/>
        <v>0.69934373347924306</v>
      </c>
      <c r="I82" s="4">
        <f t="shared" si="8"/>
        <v>6.7441307477237297E-2</v>
      </c>
      <c r="J82" s="4">
        <f t="shared" si="9"/>
        <v>0.51685393924711676</v>
      </c>
      <c r="K82" s="4">
        <f t="shared" si="10"/>
        <v>5.9917966684905385E-2</v>
      </c>
      <c r="L82" s="4">
        <f t="shared" si="11"/>
        <v>0.51497501171186966</v>
      </c>
      <c r="M82" s="4">
        <f t="shared" si="23"/>
        <v>-0.33229074056097108</v>
      </c>
      <c r="N82" s="4">
        <f t="shared" si="24"/>
        <v>-1.0309930389867215</v>
      </c>
      <c r="O82" s="4">
        <f t="shared" si="25"/>
        <v>0.89945650398239407</v>
      </c>
      <c r="P82" s="4">
        <f t="shared" si="26"/>
        <v>-0.30234748797463162</v>
      </c>
      <c r="Q82" s="4">
        <f t="shared" si="12"/>
        <v>-0.7026814305613226</v>
      </c>
      <c r="R82" s="4">
        <f t="shared" si="13"/>
        <v>0.33121798850592749</v>
      </c>
      <c r="S82" s="4">
        <f t="shared" si="14"/>
        <v>0.30918623610395007</v>
      </c>
      <c r="T82" s="4">
        <f t="shared" si="15"/>
        <v>0.5766866181784307</v>
      </c>
      <c r="U82" s="4">
        <f t="shared" si="16"/>
        <v>5.159049806989708E-2</v>
      </c>
      <c r="V82" s="4">
        <f t="shared" si="17"/>
        <v>8.5413975796391164E-2</v>
      </c>
      <c r="W82" s="5">
        <f t="shared" si="18"/>
        <v>0.13700447386628825</v>
      </c>
      <c r="X82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-1.4283361286584618E-3</v>
      </c>
      <c r="Y82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-2.8566722573169236E-3</v>
      </c>
      <c r="Z82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-5.3505318107017195E-4</v>
      </c>
      <c r="AA82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-1.0701063621403439E-3</v>
      </c>
      <c r="AB82" s="6">
        <f>(Table16[[#This Row],[a_o1]] - Table16[[#This Row],[t1]]) * Table16[[#This Row],[a_o1]] * (1 - Table16[[#This Row],[a_o1]]) * Table16[[#This Row],[a_h1]]</f>
        <v>3.6776143670408996E-2</v>
      </c>
      <c r="AC82" s="6">
        <f xml:space="preserve"> (Table16[[#This Row],[a_o1]] - Table16[[#This Row],[t1]]) * Table16[[#This Row],[a_o1]] * (1 - Table16[[#This Row],[a_o1]]) * Table16[[#This Row],[a_h2]]</f>
        <v>3.6642450756927118E-2</v>
      </c>
      <c r="AD82" s="6">
        <f>(Table16[[#This Row],[a_o2]] - Table16[[#This Row],[t2]]) * Table16[[#This Row],[a_o2]] * (1 - Table16[[#This Row],[a_o2]]) * Table16[[#This Row],[a_h1]]</f>
        <v>-5.2149382315983102E-2</v>
      </c>
      <c r="AE82" s="6">
        <f xml:space="preserve"> (Table16[[#This Row],[a_o2]] - Table16[[#This Row],[t2]]) * Table16[[#This Row],[a_o2]] * (1 - Table16[[#This Row],[a_o2]]) * Table16[[#This Row],[a_h2]]</f>
        <v>-5.1959802817909892E-2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0.31005089713468087</v>
      </c>
      <c r="F83" s="4">
        <f t="shared" si="20"/>
        <v>0.52010179426936176</v>
      </c>
      <c r="G83" s="4">
        <f t="shared" si="21"/>
        <v>-0.20022112262416436</v>
      </c>
      <c r="H83" s="4">
        <f t="shared" si="22"/>
        <v>0.69955775475167115</v>
      </c>
      <c r="I83" s="4">
        <f t="shared" si="8"/>
        <v>6.7512724283670222E-2</v>
      </c>
      <c r="J83" s="4">
        <f t="shared" si="9"/>
        <v>0.51687177314093147</v>
      </c>
      <c r="K83" s="4">
        <f t="shared" si="10"/>
        <v>5.9944719343958897E-2</v>
      </c>
      <c r="L83" s="4">
        <f t="shared" si="11"/>
        <v>0.51498169387464576</v>
      </c>
      <c r="M83" s="4">
        <f t="shared" si="23"/>
        <v>-0.33964596929505286</v>
      </c>
      <c r="N83" s="4">
        <f t="shared" si="24"/>
        <v>-1.0383215291381069</v>
      </c>
      <c r="O83" s="4">
        <f t="shared" si="25"/>
        <v>0.90988638044559067</v>
      </c>
      <c r="P83" s="4">
        <f t="shared" si="26"/>
        <v>-0.29195552741104963</v>
      </c>
      <c r="Q83" s="4">
        <f t="shared" si="12"/>
        <v>-0.71026999425175896</v>
      </c>
      <c r="R83" s="4">
        <f t="shared" si="13"/>
        <v>0.32953918407618504</v>
      </c>
      <c r="S83" s="4">
        <f t="shared" si="14"/>
        <v>0.31994283477548868</v>
      </c>
      <c r="T83" s="4">
        <f t="shared" si="15"/>
        <v>0.57931032048230713</v>
      </c>
      <c r="U83" s="4">
        <f t="shared" si="16"/>
        <v>5.1052645080037033E-2</v>
      </c>
      <c r="V83" s="4">
        <f t="shared" si="17"/>
        <v>8.4333006431172641E-2</v>
      </c>
      <c r="W83" s="5">
        <f t="shared" si="18"/>
        <v>0.13538565151120968</v>
      </c>
      <c r="X83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Row],[i1]]</f>
        <v>-1.4364717170408919E-3</v>
      </c>
      <c r="Y83" s="6">
        <f xml:space="preserve"> ((Table16[[#This Row],[a_o1]] - Table16[[#This Row],[t1]]) * Table16[[#This Row],[a_o1]] * (1 - Table16[[#This Row],[a_o1]]) * Table16[[#This Row],[w5]] + (Table16[[#This Row],[a_o2]] - Table16[[#This Row],[t2]]) * Table16[[#This Row],[a_o2]] * (1 - Table16[[#This Row],[a_o2]]) * Table16[[#This Row],[w7]]) * Table16[[#This Row],[a_h1]] * (1 - Table16[[#This Row],[a_h1]]) * Table16[[#This Row],[i2]]</f>
        <v>-2.8729434340817837E-3</v>
      </c>
      <c r="Z83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Row],[i1]]</f>
        <v>-5.5042138307882262E-4</v>
      </c>
      <c r="AA83" s="6">
        <f xml:space="preserve"> ((Table16[[#This Row],[a_o1]] - Table16[[#This Row],[t1]]) * Table16[[#This Row],[a_o1]] * (1 - Table16[[#This Row],[a_o1]]) * Table16[[#This Row],[w6]] + (Table16[[#This Row],[a_o2]] - Table16[[#This Row],[t2]]) * Table16[[#This Row],[a_o2]] * (1 - Table16[[#This Row],[a_o2]]) * Table16[[#This Row],[w8]]) * Table16[[#This Row],[a_h1]] * (1 - Table16[[#This Row],[a_h1]]) * Table16[[#This Row],[i2]]</f>
        <v>-1.1008427661576452E-3</v>
      </c>
      <c r="AB83" s="6">
        <f>(Table16[[#This Row],[a_o1]] - Table16[[#This Row],[t1]]) * Table16[[#This Row],[a_o1]] * (1 - Table16[[#This Row],[a_o1]]) * Table16[[#This Row],[a_h1]]</f>
        <v>3.6491137451888832E-2</v>
      </c>
      <c r="AC83" s="6">
        <f xml:space="preserve"> (Table16[[#This Row],[a_o1]] - Table16[[#This Row],[t1]]) * Table16[[#This Row],[a_o1]] * (1 - Table16[[#This Row],[a_o1]]) * Table16[[#This Row],[a_h2]]</f>
        <v>3.63576978912762E-2</v>
      </c>
      <c r="AD83" s="6">
        <f>(Table16[[#This Row],[a_o2]] - Table16[[#This Row],[t2]]) * Table16[[#This Row],[a_o2]] * (1 - Table16[[#This Row],[a_o2]]) * Table16[[#This Row],[a_h1]]</f>
        <v>-5.1733245921750298E-2</v>
      </c>
      <c r="AE83" s="6">
        <f xml:space="preserve"> (Table16[[#This Row],[a_o2]] - Table16[[#This Row],[t2]]) * Table16[[#This Row],[a_o2]] * (1 - Table16[[#This Row],[a_o2]]) * Table16[[#This Row],[a_h2]]</f>
        <v>-5.1544069532991107E-2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4C01-756F-46C7-95C0-C18CBA529154}">
  <dimension ref="A1:AE83"/>
  <sheetViews>
    <sheetView showGridLines="0" zoomScale="85" zoomScaleNormal="85" workbookViewId="0">
      <selection activeCell="O25" sqref="O25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7">
        <v>0.5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-3.8733356671781695E-4</v>
      </c>
      <c r="Y3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-7.746671334356339E-4</v>
      </c>
      <c r="Z3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7.6957286603611765E-4</v>
      </c>
      <c r="AA3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1.5391457320722353E-3</v>
      </c>
      <c r="AB34" s="4">
        <f>(Table167[[#This Row],[a_o1]] - Table167[[#This Row],[t1]]) * Table167[[#This Row],[a_o1]] * (1 - Table167[[#This Row],[a_o1]]) * Table167[[#This Row],[a_h1]]</f>
        <v>5.4080715914345899E-2</v>
      </c>
      <c r="AC34" s="4">
        <f xml:space="preserve"> (Table167[[#This Row],[a_o1]] - Table167[[#This Row],[t1]]) * Table167[[#This Row],[a_o1]] * (1 - Table167[[#This Row],[a_o1]]) * Table167[[#This Row],[a_h2]]</f>
        <v>5.3949896283493309E-2</v>
      </c>
      <c r="AD34" s="4">
        <f>(Table167[[#This Row],[a_o2]] - Table167[[#This Row],[t2]]) * Table167[[#This Row],[a_o2]] * (1 - Table167[[#This Row],[a_o2]]) * Table167[[#This Row],[a_h1]]</f>
        <v>-7.1405577163958775E-2</v>
      </c>
      <c r="AE34" s="4">
        <f xml:space="preserve"> (Table167[[#This Row],[a_o2]] - Table167[[#This Row],[t2]]) * Table167[[#This Row],[a_o2]] * (1 - Table167[[#This Row],[a_o2]]) * Table167[[#This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0.3001936667833589</v>
      </c>
      <c r="F35" s="4">
        <f t="shared" ref="F35:F66" si="1">F34 - ($B$19 *Y34)</f>
        <v>0.50038733356671783</v>
      </c>
      <c r="G35" s="4">
        <f t="shared" ref="G35:G66" si="2">G34 - ($B$19 *Z34)</f>
        <v>-0.20038478643301808</v>
      </c>
      <c r="H35" s="4">
        <f t="shared" ref="H35:H66" si="3">H34 - ($B$19 *AA34)</f>
        <v>0.69923042713396388</v>
      </c>
      <c r="I35" s="4">
        <f>(E35*C35) + (F35*D35)</f>
        <v>6.5048416695839731E-2</v>
      </c>
      <c r="J35" s="4">
        <f>1/(1+EXP(-I35))</f>
        <v>0.51625637245048384</v>
      </c>
      <c r="K35" s="4">
        <f>(G35*C35) + (H35*D35)</f>
        <v>5.9903803391745482E-2</v>
      </c>
      <c r="L35" s="4">
        <f>1/(1+EXP(-K35))</f>
        <v>0.51497147406396171</v>
      </c>
      <c r="M35" s="4">
        <f t="shared" ref="M35:M66" si="4">M34 - ($B$19*AB34)</f>
        <v>7.2959642042827053E-2</v>
      </c>
      <c r="N35" s="4">
        <f t="shared" ref="N35:N66" si="5">N34 - ($B$19*AC34)</f>
        <v>-0.62697494814174659</v>
      </c>
      <c r="O35" s="4">
        <f t="shared" ref="O35:O66" si="6">O34 - ($B$19*AD34)</f>
        <v>0.33570278858197938</v>
      </c>
      <c r="P35" s="4">
        <f t="shared" ref="P35:P66" si="7">P34 - ($B$19*AE34)</f>
        <v>-0.86438357539349209</v>
      </c>
      <c r="Q35" s="4">
        <f>(M35*J35) + (N35*L35)</f>
        <v>-0.28520833310941546</v>
      </c>
      <c r="R35" s="4">
        <f>1/(1+EXP(-Q35))</f>
        <v>0.4291773490424598</v>
      </c>
      <c r="S35" s="4">
        <f>(O35*J35) + (P35*L35)</f>
        <v>-0.27182418012221982</v>
      </c>
      <c r="T35" s="4">
        <f>1/(1+EXP(-S35))</f>
        <v>0.43245931640159962</v>
      </c>
      <c r="U35" s="4">
        <f>0.5 * (A35 - R35)^2</f>
        <v>8.7854824975132084E-2</v>
      </c>
      <c r="V35" s="4">
        <f>0.5 * (B35 - T35)^2</f>
        <v>0.1554258069336858</v>
      </c>
      <c r="W35" s="5">
        <f>U35+V35</f>
        <v>0.24328063190881788</v>
      </c>
      <c r="X3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-4.8006475593984912E-4</v>
      </c>
      <c r="Y3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-9.6012951187969824E-4</v>
      </c>
      <c r="Z3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6.730206239243399E-4</v>
      </c>
      <c r="AA3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1.3460412478486798E-3</v>
      </c>
      <c r="AB35" s="4">
        <f>(Table167[[#This Row],[a_o1]] - Table167[[#This Row],[t1]]) * Table167[[#This Row],[a_o1]] * (1 - Table167[[#This Row],[a_o1]]) * Table167[[#This Row],[a_h1]]</f>
        <v>5.3015299989073512E-2</v>
      </c>
      <c r="AC35" s="4">
        <f xml:space="preserve"> (Table167[[#This Row],[a_o1]] - Table167[[#This Row],[t1]]) * Table167[[#This Row],[a_o1]] * (1 - Table167[[#This Row],[a_o1]]) * Table167[[#This Row],[a_h2]]</f>
        <v>5.2883351451385528E-2</v>
      </c>
      <c r="AD35" s="4">
        <f>(Table167[[#This Row],[a_o2]] - Table167[[#This Row],[t2]]) * Table167[[#This Row],[a_o2]] * (1 - Table167[[#This Row],[a_o2]]) * Table167[[#This Row],[a_h1]]</f>
        <v>-7.0645458012157825E-2</v>
      </c>
      <c r="AE35" s="4">
        <f xml:space="preserve"> (Table167[[#This Row],[a_o2]] - Table167[[#This Row],[t2]]) * Table167[[#This Row],[a_o2]] * (1 - Table167[[#This Row],[a_o2]]) * Table167[[#This Row],[a_h2]]</f>
        <v>-7.0469630187342661E-2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0.30043369916132884</v>
      </c>
      <c r="F36" s="4">
        <f t="shared" si="1"/>
        <v>0.5008673983226577</v>
      </c>
      <c r="G36" s="4">
        <f t="shared" si="2"/>
        <v>-0.20072129674498024</v>
      </c>
      <c r="H36" s="4">
        <f t="shared" si="3"/>
        <v>0.6985574065100395</v>
      </c>
      <c r="I36" s="4">
        <f t="shared" ref="I36:I83" si="8">(E36*C36) + (F36*D36)</f>
        <v>6.5108424790332214E-2</v>
      </c>
      <c r="J36" s="4">
        <f t="shared" ref="J36:J83" si="9">1/(1+EXP(-I36))</f>
        <v>0.51627135860116546</v>
      </c>
      <c r="K36" s="4">
        <f t="shared" ref="K36:K83" si="10">(G36*C36) + (H36*D36)</f>
        <v>5.9819675813754948E-2</v>
      </c>
      <c r="L36" s="4">
        <f t="shared" ref="L36:L83" si="11">1/(1+EXP(-K36))</f>
        <v>0.51495046099978925</v>
      </c>
      <c r="M36" s="4">
        <f t="shared" si="4"/>
        <v>4.64519920482903E-2</v>
      </c>
      <c r="N36" s="4">
        <f t="shared" si="5"/>
        <v>-0.65341662386743937</v>
      </c>
      <c r="O36" s="4">
        <f t="shared" si="6"/>
        <v>0.3710255175880583</v>
      </c>
      <c r="P36" s="4">
        <f t="shared" si="7"/>
        <v>-0.82914876029982076</v>
      </c>
      <c r="Q36" s="4">
        <f t="shared" ref="Q36:Q83" si="12">(M36*J36) + (N36*L36)</f>
        <v>-0.31249535864096245</v>
      </c>
      <c r="R36" s="4">
        <f t="shared" ref="R36:R83" si="13">1/(1+EXP(-Q36))</f>
        <v>0.42250576728052647</v>
      </c>
      <c r="S36" s="4">
        <f t="shared" ref="S36:S83" si="14">(O36*J36) + (P36*L36)</f>
        <v>-0.23542068831290899</v>
      </c>
      <c r="T36" s="4">
        <f t="shared" ref="T36:T83" si="15">1/(1+EXP(-S36))</f>
        <v>0.44141515680823151</v>
      </c>
      <c r="U36" s="4">
        <f t="shared" ref="U36:U83" si="16">0.5 * (A36 - R36)^2</f>
        <v>8.508050401984793E-2</v>
      </c>
      <c r="V36" s="4">
        <f t="shared" ref="V36:V83" si="17">0.5 * (B36 - T36)^2</f>
        <v>0.15047266508986862</v>
      </c>
      <c r="W36" s="5">
        <f t="shared" ref="W36:W83" si="18">U36+V36</f>
        <v>0.23555316910971655</v>
      </c>
      <c r="X3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-5.6828259612026061E-4</v>
      </c>
      <c r="Y3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-1.1365651922405212E-3</v>
      </c>
      <c r="Z3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5.7923085079363836E-4</v>
      </c>
      <c r="AA3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1.1584617015872767E-3</v>
      </c>
      <c r="AB36" s="4">
        <f>(Table167[[#This Row],[a_o1]] - Table167[[#This Row],[t1]]) * Table167[[#This Row],[a_o1]] * (1 - Table167[[#This Row],[a_o1]]) * Table167[[#This Row],[a_h1]]</f>
        <v>5.1962298086367029E-2</v>
      </c>
      <c r="AC36" s="4">
        <f xml:space="preserve"> (Table167[[#This Row],[a_o1]] - Table167[[#This Row],[t1]]) * Table167[[#This Row],[a_o1]] * (1 - Table167[[#This Row],[a_o1]]) * Table167[[#This Row],[a_h2]]</f>
        <v>5.1829350802422694E-2</v>
      </c>
      <c r="AD36" s="4">
        <f>(Table167[[#This Row],[a_o2]] - Table167[[#This Row],[t2]]) * Table167[[#This Row],[a_o2]] * (1 - Table167[[#This Row],[a_o2]]) * Table167[[#This Row],[a_h1]]</f>
        <v>-6.9832602125014465E-2</v>
      </c>
      <c r="AE36" s="4">
        <f xml:space="preserve"> (Table167[[#This Row],[a_o2]] - Table167[[#This Row],[t2]]) * Table167[[#This Row],[a_o2]] * (1 - Table167[[#This Row],[a_o2]]) * Table167[[#This Row],[a_h2]]</f>
        <v>-6.9653933068310026E-2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0.30071784045938899</v>
      </c>
      <c r="F37" s="4">
        <f t="shared" si="1"/>
        <v>0.50143568091877799</v>
      </c>
      <c r="G37" s="4">
        <f t="shared" si="2"/>
        <v>-0.20101091217037706</v>
      </c>
      <c r="H37" s="4">
        <f t="shared" si="3"/>
        <v>0.69797817565924591</v>
      </c>
      <c r="I37" s="4">
        <f t="shared" si="8"/>
        <v>6.5179460114847251E-2</v>
      </c>
      <c r="J37" s="4">
        <f t="shared" si="9"/>
        <v>0.51628909860467487</v>
      </c>
      <c r="K37" s="4">
        <f t="shared" si="10"/>
        <v>5.9747271957405743E-2</v>
      </c>
      <c r="L37" s="4">
        <f t="shared" si="11"/>
        <v>0.51493237619957444</v>
      </c>
      <c r="M37" s="4">
        <f t="shared" si="4"/>
        <v>2.0470843005106786E-2</v>
      </c>
      <c r="N37" s="4">
        <f t="shared" si="5"/>
        <v>-0.67933129926865077</v>
      </c>
      <c r="O37" s="4">
        <f t="shared" si="6"/>
        <v>0.40594181865056556</v>
      </c>
      <c r="P37" s="4">
        <f t="shared" si="7"/>
        <v>-0.7943217937656657</v>
      </c>
      <c r="Q37" s="4">
        <f t="shared" si="12"/>
        <v>-0.33924080707636617</v>
      </c>
      <c r="R37" s="4">
        <f t="shared" si="13"/>
        <v>0.41599390588178897</v>
      </c>
      <c r="S37" s="4">
        <f t="shared" si="14"/>
        <v>-0.19943867309381966</v>
      </c>
      <c r="T37" s="4">
        <f t="shared" si="15"/>
        <v>0.45030494428249851</v>
      </c>
      <c r="U37" s="4">
        <f t="shared" si="16"/>
        <v>8.2415525806575463E-2</v>
      </c>
      <c r="V37" s="4">
        <f t="shared" si="17"/>
        <v>0.14563537658295855</v>
      </c>
      <c r="W37" s="5">
        <f t="shared" si="18"/>
        <v>0.22805090238953402</v>
      </c>
      <c r="X3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-6.5194531031411492E-4</v>
      </c>
      <c r="Y3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-1.3038906206282298E-3</v>
      </c>
      <c r="Z3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4.8834934849777427E-4</v>
      </c>
      <c r="AA3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9.7669869699554854E-4</v>
      </c>
      <c r="AB37" s="4">
        <f>(Table167[[#This Row],[a_o1]] - Table167[[#This Row],[t1]]) * Table167[[#This Row],[a_o1]] * (1 - Table167[[#This Row],[a_o1]]) * Table167[[#This Row],[a_h1]]</f>
        <v>5.0923332550754978E-2</v>
      </c>
      <c r="AC37" s="4">
        <f xml:space="preserve"> (Table167[[#This Row],[a_o1]] - Table167[[#This Row],[t1]]) * Table167[[#This Row],[a_o1]] * (1 - Table167[[#This Row],[a_o1]]) * Table167[[#This Row],[a_h2]]</f>
        <v>5.0789514450778221E-2</v>
      </c>
      <c r="AD37" s="4">
        <f>(Table167[[#This Row],[a_o2]] - Table167[[#This Row],[t2]]) * Table167[[#This Row],[a_o2]] * (1 - Table167[[#This Row],[a_o2]]) * Table167[[#This Row],[a_h1]]</f>
        <v>-6.8971542791006452E-2</v>
      </c>
      <c r="AE37" s="4">
        <f xml:space="preserve"> (Table167[[#This Row],[a_o2]] - Table167[[#This Row],[t2]]) * Table167[[#This Row],[a_o2]] * (1 - Table167[[#This Row],[a_o2]]) * Table167[[#This Row],[a_h2]]</f>
        <v>-6.8790296978007884E-2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0.30104381311454603</v>
      </c>
      <c r="F38" s="4">
        <f t="shared" si="1"/>
        <v>0.50208762622909209</v>
      </c>
      <c r="G38" s="4">
        <f t="shared" si="2"/>
        <v>-0.20125508684462595</v>
      </c>
      <c r="H38" s="4">
        <f t="shared" si="3"/>
        <v>0.69748982631074818</v>
      </c>
      <c r="I38" s="4">
        <f t="shared" si="8"/>
        <v>6.5260953278636513E-2</v>
      </c>
      <c r="J38" s="4">
        <f t="shared" si="9"/>
        <v>0.51630945024562824</v>
      </c>
      <c r="K38" s="4">
        <f t="shared" si="10"/>
        <v>5.9686228288843519E-2</v>
      </c>
      <c r="L38" s="4">
        <f t="shared" si="11"/>
        <v>0.51491712887980479</v>
      </c>
      <c r="M38" s="4">
        <f t="shared" si="4"/>
        <v>-4.9908232702707035E-3</v>
      </c>
      <c r="N38" s="4">
        <f t="shared" si="5"/>
        <v>-0.70472605649403985</v>
      </c>
      <c r="O38" s="4">
        <f t="shared" si="6"/>
        <v>0.4404275900460688</v>
      </c>
      <c r="P38" s="4">
        <f t="shared" si="7"/>
        <v>-0.75992664527666176</v>
      </c>
      <c r="Q38" s="4">
        <f t="shared" si="12"/>
        <v>-0.36545232687564466</v>
      </c>
      <c r="R38" s="4">
        <f t="shared" si="13"/>
        <v>0.4096403550697203</v>
      </c>
      <c r="S38" s="4">
        <f t="shared" si="14"/>
        <v>-0.16390231945542783</v>
      </c>
      <c r="T38" s="4">
        <f t="shared" si="15"/>
        <v>0.45911590494293908</v>
      </c>
      <c r="U38" s="4">
        <f t="shared" si="16"/>
        <v>7.9856206700126053E-2</v>
      </c>
      <c r="V38" s="4">
        <f t="shared" si="17"/>
        <v>0.14091896119227723</v>
      </c>
      <c r="W38" s="5">
        <f t="shared" si="18"/>
        <v>0.22077516789240328</v>
      </c>
      <c r="X3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-7.3104039402607595E-4</v>
      </c>
      <c r="Y3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-1.4620807880521519E-3</v>
      </c>
      <c r="Z3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4.0050073535723596E-4</v>
      </c>
      <c r="AA3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8.0100147071447193E-4</v>
      </c>
      <c r="AB38" s="4">
        <f>(Table167[[#This Row],[a_o1]] - Table167[[#This Row],[t1]]) * Table167[[#This Row],[a_o1]] * (1 - Table167[[#This Row],[a_o1]]) * Table167[[#This Row],[a_h1]]</f>
        <v>4.9899800250663581E-2</v>
      </c>
      <c r="AC38" s="4">
        <f xml:space="preserve"> (Table167[[#This Row],[a_o1]] - Table167[[#This Row],[t1]]) * Table167[[#This Row],[a_o1]] * (1 - Table167[[#This Row],[a_o1]]) * Table167[[#This Row],[a_h2]]</f>
        <v>4.9765236457561847E-2</v>
      </c>
      <c r="AD38" s="4">
        <f>(Table167[[#This Row],[a_o2]] - Table167[[#This Row],[t2]]) * Table167[[#This Row],[a_o2]] * (1 - Table167[[#This Row],[a_o2]]) * Table167[[#This Row],[a_h1]]</f>
        <v>-6.8066957341789358E-2</v>
      </c>
      <c r="AE38" s="4">
        <f xml:space="preserve"> (Table167[[#This Row],[a_o2]] - Table167[[#This Row],[t2]]) * Table167[[#This Row],[a_o2]] * (1 - Table167[[#This Row],[a_o2]]) * Table167[[#This Row],[a_h2]]</f>
        <v>-6.7883402539589854E-2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0.30140933331155906</v>
      </c>
      <c r="F39" s="4">
        <f t="shared" si="1"/>
        <v>0.50281866662311814</v>
      </c>
      <c r="G39" s="4">
        <f t="shared" si="2"/>
        <v>-0.20145533721230457</v>
      </c>
      <c r="H39" s="4">
        <f t="shared" si="3"/>
        <v>0.69708932557539094</v>
      </c>
      <c r="I39" s="4">
        <f t="shared" si="8"/>
        <v>6.5352333327889769E-2</v>
      </c>
      <c r="J39" s="4">
        <f t="shared" si="9"/>
        <v>0.51633227091698908</v>
      </c>
      <c r="K39" s="4">
        <f t="shared" si="10"/>
        <v>5.9636165696923871E-2</v>
      </c>
      <c r="L39" s="4">
        <f t="shared" si="11"/>
        <v>0.51490462436245388</v>
      </c>
      <c r="M39" s="4">
        <f t="shared" si="4"/>
        <v>-2.9940723395602494E-2</v>
      </c>
      <c r="N39" s="4">
        <f t="shared" si="5"/>
        <v>-0.72960867472282076</v>
      </c>
      <c r="O39" s="4">
        <f t="shared" si="6"/>
        <v>0.47446106871696347</v>
      </c>
      <c r="P39" s="4">
        <f t="shared" si="7"/>
        <v>-0.72598494400686686</v>
      </c>
      <c r="Q39" s="4">
        <f t="shared" si="12"/>
        <v>-0.39113824229349065</v>
      </c>
      <c r="R39" s="4">
        <f t="shared" si="13"/>
        <v>0.40344332209932882</v>
      </c>
      <c r="S39" s="4">
        <f t="shared" si="14"/>
        <v>-0.12883344381432152</v>
      </c>
      <c r="T39" s="4">
        <f t="shared" si="15"/>
        <v>0.46783611490881394</v>
      </c>
      <c r="U39" s="4">
        <f t="shared" si="16"/>
        <v>7.7398823852278101E-2</v>
      </c>
      <c r="V39" s="4">
        <f t="shared" si="17"/>
        <v>0.13632756144676067</v>
      </c>
      <c r="W39" s="5">
        <f t="shared" si="18"/>
        <v>0.21372638529903876</v>
      </c>
      <c r="X3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-8.0558303013339634E-4</v>
      </c>
      <c r="Y3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-1.6111660602667927E-3</v>
      </c>
      <c r="Z3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3.157878219967145E-4</v>
      </c>
      <c r="AA3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6.31575643993429E-4</v>
      </c>
      <c r="AB39" s="4">
        <f>(Table167[[#This Row],[a_o1]] - Table167[[#This Row],[t1]]) * Table167[[#This Row],[a_o1]] * (1 - Table167[[#This Row],[a_o1]]) * Table167[[#This Row],[a_h1]]</f>
        <v>4.8892887987144897E-2</v>
      </c>
      <c r="AC39" s="4">
        <f xml:space="preserve"> (Table167[[#This Row],[a_o1]] - Table167[[#This Row],[t1]]) * Table167[[#This Row],[a_o1]] * (1 - Table167[[#This Row],[a_o1]]) * Table167[[#This Row],[a_h2]]</f>
        <v>4.8757700304701265E-2</v>
      </c>
      <c r="AD39" s="4">
        <f>(Table167[[#This Row],[a_o2]] - Table167[[#This Row],[t2]]) * Table167[[#This Row],[a_o2]] * (1 - Table167[[#This Row],[a_o2]]) * Table167[[#This Row],[a_h1]]</f>
        <v>-6.7123600353107174E-2</v>
      </c>
      <c r="AE39" s="4">
        <f xml:space="preserve"> (Table167[[#This Row],[a_o2]] - Table167[[#This Row],[t2]]) * Table167[[#This Row],[a_o2]] * (1 - Table167[[#This Row],[a_o2]]) * Table167[[#This Row],[a_h2]]</f>
        <v>-6.6938005180831914E-2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0.30181212482662578</v>
      </c>
      <c r="F40" s="4">
        <f t="shared" si="1"/>
        <v>0.50362424965325159</v>
      </c>
      <c r="G40" s="4">
        <f t="shared" si="2"/>
        <v>-0.20161323112330293</v>
      </c>
      <c r="H40" s="4">
        <f t="shared" si="3"/>
        <v>0.69677353775339423</v>
      </c>
      <c r="I40" s="4">
        <f t="shared" si="8"/>
        <v>6.5453031206656451E-2</v>
      </c>
      <c r="J40" s="4">
        <f t="shared" si="9"/>
        <v>0.51635741848483951</v>
      </c>
      <c r="K40" s="4">
        <f t="shared" si="10"/>
        <v>5.9596692219174283E-2</v>
      </c>
      <c r="L40" s="4">
        <f t="shared" si="11"/>
        <v>0.51489476475616436</v>
      </c>
      <c r="M40" s="4">
        <f t="shared" si="4"/>
        <v>-5.4387167389174942E-2</v>
      </c>
      <c r="N40" s="4">
        <f t="shared" si="5"/>
        <v>-0.7539875248751714</v>
      </c>
      <c r="O40" s="4">
        <f t="shared" si="6"/>
        <v>0.50802286889351711</v>
      </c>
      <c r="P40" s="4">
        <f t="shared" si="7"/>
        <v>-0.6925159414164509</v>
      </c>
      <c r="Q40" s="4">
        <f t="shared" si="12"/>
        <v>-0.41630744660146124</v>
      </c>
      <c r="R40" s="4">
        <f t="shared" si="13"/>
        <v>0.39740068249343125</v>
      </c>
      <c r="S40" s="4">
        <f t="shared" si="14"/>
        <v>-9.4251455632398617E-2</v>
      </c>
      <c r="T40" s="4">
        <f t="shared" si="15"/>
        <v>0.47645456368206213</v>
      </c>
      <c r="U40" s="4">
        <f t="shared" si="16"/>
        <v>7.5039644398188166E-2</v>
      </c>
      <c r="V40" s="4">
        <f t="shared" si="17"/>
        <v>0.13186445758149062</v>
      </c>
      <c r="W40" s="5">
        <f t="shared" si="18"/>
        <v>0.20690410197967879</v>
      </c>
      <c r="X4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-8.7561417593753172E-4</v>
      </c>
      <c r="Y4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-1.7512283518750634E-3</v>
      </c>
      <c r="Z4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2.3429140851409129E-4</v>
      </c>
      <c r="AA4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4.6858281702818257E-4</v>
      </c>
      <c r="AB40" s="4">
        <f>(Table167[[#This Row],[a_o1]] - Table167[[#This Row],[t1]]) * Table167[[#This Row],[a_o1]] * (1 - Table167[[#This Row],[a_o1]]) * Table167[[#This Row],[a_h1]]</f>
        <v>4.7903588330152021E-2</v>
      </c>
      <c r="AC40" s="4">
        <f xml:space="preserve"> (Table167[[#This Row],[a_o1]] - Table167[[#This Row],[t1]]) * Table167[[#This Row],[a_o1]] * (1 - Table167[[#This Row],[a_o1]]) * Table167[[#This Row],[a_h2]]</f>
        <v>4.7767894797765838E-2</v>
      </c>
      <c r="AD40" s="4">
        <f>(Table167[[#This Row],[a_o2]] - Table167[[#This Row],[t2]]) * Table167[[#This Row],[a_o2]] * (1 - Table167[[#This Row],[a_o2]]) * Table167[[#This Row],[a_h1]]</f>
        <v>-6.61462403298229E-2</v>
      </c>
      <c r="AE40" s="4">
        <f xml:space="preserve"> (Table167[[#This Row],[a_o2]] - Table167[[#This Row],[t2]]) * Table167[[#This Row],[a_o2]] * (1 - Table167[[#This Row],[a_o2]]) * Table167[[#This Row],[a_h2]]</f>
        <v>-6.5958871965211913E-2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0.30224993191459454</v>
      </c>
      <c r="F41" s="4">
        <f t="shared" si="1"/>
        <v>0.5044998638291891</v>
      </c>
      <c r="G41" s="4">
        <f t="shared" si="2"/>
        <v>-0.20173037682755998</v>
      </c>
      <c r="H41" s="4">
        <f t="shared" si="3"/>
        <v>0.69653924634488018</v>
      </c>
      <c r="I41" s="4">
        <f t="shared" si="8"/>
        <v>6.556248297864864E-2</v>
      </c>
      <c r="J41" s="4">
        <f t="shared" si="9"/>
        <v>0.51638475209339496</v>
      </c>
      <c r="K41" s="4">
        <f t="shared" si="10"/>
        <v>5.9567405793110026E-2</v>
      </c>
      <c r="L41" s="4">
        <f t="shared" si="11"/>
        <v>0.51488744964376909</v>
      </c>
      <c r="M41" s="4">
        <f t="shared" si="4"/>
        <v>-7.8338961554250949E-2</v>
      </c>
      <c r="N41" s="4">
        <f t="shared" si="5"/>
        <v>-0.77787147227405429</v>
      </c>
      <c r="O41" s="4">
        <f t="shared" si="6"/>
        <v>0.54109598905842859</v>
      </c>
      <c r="P41" s="4">
        <f t="shared" si="7"/>
        <v>-0.6595365054338449</v>
      </c>
      <c r="Q41" s="4">
        <f t="shared" si="12"/>
        <v>-0.44096930375127752</v>
      </c>
      <c r="R41" s="4">
        <f t="shared" si="13"/>
        <v>0.39151002782494965</v>
      </c>
      <c r="S41" s="4">
        <f t="shared" si="14"/>
        <v>-6.0173351061129254E-2</v>
      </c>
      <c r="T41" s="4">
        <f t="shared" si="15"/>
        <v>0.4849611997085686</v>
      </c>
      <c r="U41" s="4">
        <f t="shared" si="16"/>
        <v>7.2774950665496926E-2</v>
      </c>
      <c r="V41" s="4">
        <f t="shared" si="17"/>
        <v>0.12753209489990419</v>
      </c>
      <c r="W41" s="5">
        <f t="shared" si="18"/>
        <v>0.20030704556540113</v>
      </c>
      <c r="X4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-9.4119838546870825E-4</v>
      </c>
      <c r="Y4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-1.8823967709374165E-3</v>
      </c>
      <c r="Z4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1.5607048562250785E-4</v>
      </c>
      <c r="AA4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3.121409712450157E-4</v>
      </c>
      <c r="AB41" s="4">
        <f>(Table167[[#This Row],[a_o1]] - Table167[[#This Row],[t1]]) * Table167[[#This Row],[a_o1]] * (1 - Table167[[#This Row],[a_o1]]) * Table167[[#This Row],[a_h1]]</f>
        <v>4.6932715531507914E-2</v>
      </c>
      <c r="AC41" s="4">
        <f xml:space="preserve"> (Table167[[#This Row],[a_o1]] - Table167[[#This Row],[t1]]) * Table167[[#This Row],[a_o1]] * (1 - Table167[[#This Row],[a_o1]]) * Table167[[#This Row],[a_h2]]</f>
        <v>4.6796630045544123E-2</v>
      </c>
      <c r="AD41" s="4">
        <f>(Table167[[#This Row],[a_o2]] - Table167[[#This Row],[t2]]) * Table167[[#This Row],[a_o2]] * (1 - Table167[[#This Row],[a_o2]]) * Table167[[#This Row],[a_h1]]</f>
        <v>-6.5139601236476788E-2</v>
      </c>
      <c r="AE41" s="4">
        <f xml:space="preserve"> (Table167[[#This Row],[a_o2]] - Table167[[#This Row],[t2]]) * Table167[[#This Row],[a_o2]] * (1 - Table167[[#This Row],[a_o2]]) * Table167[[#This Row],[a_h2]]</f>
        <v>-6.4950723303688049E-2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0.30272053110732888</v>
      </c>
      <c r="F42" s="4">
        <f t="shared" si="1"/>
        <v>0.50544106221465779</v>
      </c>
      <c r="G42" s="4">
        <f t="shared" si="2"/>
        <v>-0.20180841207037123</v>
      </c>
      <c r="H42" s="4">
        <f t="shared" si="3"/>
        <v>0.69638317585925769</v>
      </c>
      <c r="I42" s="4">
        <f t="shared" si="8"/>
        <v>6.5680132776832226E-2</v>
      </c>
      <c r="J42" s="4">
        <f t="shared" si="9"/>
        <v>0.51641413290199389</v>
      </c>
      <c r="K42" s="4">
        <f t="shared" si="10"/>
        <v>5.9547896982407207E-2</v>
      </c>
      <c r="L42" s="4">
        <f t="shared" si="11"/>
        <v>0.5148825767635361</v>
      </c>
      <c r="M42" s="4">
        <f t="shared" si="4"/>
        <v>-0.1018053193200049</v>
      </c>
      <c r="N42" s="4">
        <f t="shared" si="5"/>
        <v>-0.8012697872968263</v>
      </c>
      <c r="O42" s="4">
        <f t="shared" si="6"/>
        <v>0.57366578967666704</v>
      </c>
      <c r="P42" s="4">
        <f t="shared" si="7"/>
        <v>-0.62706114378200084</v>
      </c>
      <c r="Q42" s="4">
        <f t="shared" si="12"/>
        <v>-0.46513355846761134</v>
      </c>
      <c r="R42" s="4">
        <f t="shared" si="13"/>
        <v>0.38576870989950102</v>
      </c>
      <c r="S42" s="4">
        <f t="shared" si="14"/>
        <v>-2.6613736147353184E-2</v>
      </c>
      <c r="T42" s="4">
        <f t="shared" si="15"/>
        <v>0.49334695864927536</v>
      </c>
      <c r="U42" s="4">
        <f t="shared" si="16"/>
        <v>7.0601061669767678E-2</v>
      </c>
      <c r="V42" s="4">
        <f t="shared" si="17"/>
        <v>0.1233321217414623</v>
      </c>
      <c r="W42" s="5">
        <f t="shared" si="18"/>
        <v>0.19393318341122998</v>
      </c>
      <c r="X4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-1.0024214349090071E-3</v>
      </c>
      <c r="Y4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-2.0048428698180142E-3</v>
      </c>
      <c r="Z4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8.1162807426601863E-5</v>
      </c>
      <c r="AA4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1.6232561485320373E-4</v>
      </c>
      <c r="AB42" s="4">
        <f>(Table167[[#This Row],[a_o1]] - Table167[[#This Row],[t1]]) * Table167[[#This Row],[a_o1]] * (1 - Table167[[#This Row],[a_o1]]) * Table167[[#This Row],[a_h1]]</f>
        <v>4.5980921229156792E-2</v>
      </c>
      <c r="AC42" s="4">
        <f xml:space="preserve"> (Table167[[#This Row],[a_o1]] - Table167[[#This Row],[t1]]) * Table167[[#This Row],[a_o1]] * (1 - Table167[[#This Row],[a_o1]]) * Table167[[#This Row],[a_h2]]</f>
        <v>4.5844553229767E-2</v>
      </c>
      <c r="AD42" s="4">
        <f>(Table167[[#This Row],[a_o2]] - Table167[[#This Row],[t2]]) * Table167[[#This Row],[a_o2]] * (1 - Table167[[#This Row],[a_o2]]) * Table167[[#This Row],[a_h1]]</f>
        <v>-6.4108309921556986E-2</v>
      </c>
      <c r="AE42" s="4">
        <f xml:space="preserve"> (Table167[[#This Row],[a_o2]] - Table167[[#This Row],[t2]]) * Table167[[#This Row],[a_o2]] * (1 - Table167[[#This Row],[a_o2]]) * Table167[[#This Row],[a_h2]]</f>
        <v>-6.3918180586724965E-2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0.3032217418247834</v>
      </c>
      <c r="F43" s="4">
        <f t="shared" si="1"/>
        <v>0.50644348364956682</v>
      </c>
      <c r="G43" s="4">
        <f t="shared" si="2"/>
        <v>-0.20184899347408453</v>
      </c>
      <c r="H43" s="4">
        <f t="shared" si="3"/>
        <v>0.69630201305183104</v>
      </c>
      <c r="I43" s="4">
        <f t="shared" si="8"/>
        <v>6.5805435456195854E-2</v>
      </c>
      <c r="J43" s="4">
        <f t="shared" si="9"/>
        <v>0.51644542474791599</v>
      </c>
      <c r="K43" s="4">
        <f t="shared" si="10"/>
        <v>5.9537751631478876E-2</v>
      </c>
      <c r="L43" s="4">
        <f t="shared" si="11"/>
        <v>0.51488004267252629</v>
      </c>
      <c r="M43" s="4">
        <f t="shared" si="4"/>
        <v>-0.1247957799345833</v>
      </c>
      <c r="N43" s="4">
        <f t="shared" si="5"/>
        <v>-0.82419206391170985</v>
      </c>
      <c r="O43" s="4">
        <f t="shared" si="6"/>
        <v>0.6057199446374455</v>
      </c>
      <c r="P43" s="4">
        <f t="shared" si="7"/>
        <v>-0.59510205348863832</v>
      </c>
      <c r="Q43" s="4">
        <f t="shared" si="12"/>
        <v>-0.488810254612282</v>
      </c>
      <c r="R43" s="4">
        <f t="shared" si="13"/>
        <v>0.38017388128885782</v>
      </c>
      <c r="S43" s="4">
        <f t="shared" si="14"/>
        <v>6.4151233918315897E-3</v>
      </c>
      <c r="T43" s="4">
        <f t="shared" si="15"/>
        <v>0.50160377534783973</v>
      </c>
      <c r="U43" s="4">
        <f t="shared" si="16"/>
        <v>6.851435119422869E-2</v>
      </c>
      <c r="V43" s="4">
        <f t="shared" si="17"/>
        <v>0.11926543612724169</v>
      </c>
      <c r="W43" s="5">
        <f t="shared" si="18"/>
        <v>0.18777978732147038</v>
      </c>
      <c r="X4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-1.0593878201115672E-3</v>
      </c>
      <c r="Y4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-2.1187756402231343E-3</v>
      </c>
      <c r="Z4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9.5857919827854584E-6</v>
      </c>
      <c r="AA4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1.9171583965570917E-5</v>
      </c>
      <c r="AB43" s="4">
        <f>(Table167[[#This Row],[a_o1]] - Table167[[#This Row],[t1]]) * Table167[[#This Row],[a_o1]] * (1 - Table167[[#This Row],[a_o1]]) * Table167[[#This Row],[a_h1]]</f>
        <v>4.5048709717123978E-2</v>
      </c>
      <c r="AC43" s="4">
        <f xml:space="preserve"> (Table167[[#This Row],[a_o1]] - Table167[[#This Row],[t1]]) * Table167[[#This Row],[a_o1]] * (1 - Table167[[#This Row],[a_o1]]) * Table167[[#This Row],[a_h2]]</f>
        <v>4.491216393836131E-2</v>
      </c>
      <c r="AD43" s="4">
        <f>(Table167[[#This Row],[a_o2]] - Table167[[#This Row],[t2]]) * Table167[[#This Row],[a_o2]] * (1 - Table167[[#This Row],[a_o2]]) * Table167[[#This Row],[a_h1]]</f>
        <v>-6.3056850161837721E-2</v>
      </c>
      <c r="AE43" s="4">
        <f xml:space="preserve"> (Table167[[#This Row],[a_o2]] - Table167[[#This Row],[t2]]) * Table167[[#This Row],[a_o2]] * (1 - Table167[[#This Row],[a_o2]]) * Table167[[#This Row],[a_h2]]</f>
        <v>-6.2865720454333668E-2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0.3037514357348392</v>
      </c>
      <c r="F44" s="4">
        <f t="shared" si="1"/>
        <v>0.50750287146967843</v>
      </c>
      <c r="G44" s="4">
        <f t="shared" si="2"/>
        <v>-0.20185378637007592</v>
      </c>
      <c r="H44" s="4">
        <f t="shared" si="3"/>
        <v>0.6962924272598483</v>
      </c>
      <c r="I44" s="4">
        <f t="shared" si="8"/>
        <v>6.5937858933709806E-2</v>
      </c>
      <c r="J44" s="4">
        <f t="shared" si="9"/>
        <v>0.51647849473103391</v>
      </c>
      <c r="K44" s="4">
        <f t="shared" si="10"/>
        <v>5.9536553407481041E-2</v>
      </c>
      <c r="L44" s="4">
        <f t="shared" si="11"/>
        <v>0.51487974338182707</v>
      </c>
      <c r="M44" s="4">
        <f t="shared" si="4"/>
        <v>-0.14732013479314529</v>
      </c>
      <c r="N44" s="4">
        <f t="shared" si="5"/>
        <v>-0.84664814588089055</v>
      </c>
      <c r="O44" s="4">
        <f t="shared" si="6"/>
        <v>0.6372483697183644</v>
      </c>
      <c r="P44" s="4">
        <f t="shared" si="7"/>
        <v>-0.56366919326147147</v>
      </c>
      <c r="Q44" s="4">
        <f t="shared" si="12"/>
        <v>-0.51200966154738925</v>
      </c>
      <c r="R44" s="4">
        <f t="shared" si="13"/>
        <v>0.3747225322439392</v>
      </c>
      <c r="S44" s="4">
        <f t="shared" si="14"/>
        <v>3.8903229183238353E-2</v>
      </c>
      <c r="T44" s="4">
        <f t="shared" si="15"/>
        <v>0.50972458084539618</v>
      </c>
      <c r="U44" s="4">
        <f t="shared" si="16"/>
        <v>6.6511262763215631E-2</v>
      </c>
      <c r="V44" s="4">
        <f t="shared" si="17"/>
        <v>0.11533223912206519</v>
      </c>
      <c r="W44" s="5">
        <f t="shared" si="18"/>
        <v>0.18184350188528081</v>
      </c>
      <c r="X4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-1.1122181930395001E-3</v>
      </c>
      <c r="Y4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-2.2244363860790001E-3</v>
      </c>
      <c r="Z4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-5.8662302044623533E-5</v>
      </c>
      <c r="AA4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-1.1732460408924707E-4</v>
      </c>
      <c r="AB44" s="4">
        <f>(Table167[[#This Row],[a_o1]] - Table167[[#This Row],[t1]]) * Table167[[#This Row],[a_o1]] * (1 - Table167[[#This Row],[a_o1]]) * Table167[[#This Row],[a_h1]]</f>
        <v>4.4136452609000079E-2</v>
      </c>
      <c r="AC44" s="4">
        <f xml:space="preserve"> (Table167[[#This Row],[a_o1]] - Table167[[#This Row],[t1]]) * Table167[[#This Row],[a_o1]] * (1 - Table167[[#This Row],[a_o1]]) * Table167[[#This Row],[a_h2]]</f>
        <v>4.3999828889178812E-2</v>
      </c>
      <c r="AD44" s="4">
        <f>(Table167[[#This Row],[a_o2]] - Table167[[#This Row],[t2]]) * Table167[[#This Row],[a_o2]] * (1 - Table167[[#This Row],[a_o2]]) * Table167[[#This Row],[a_h1]]</f>
        <v>-6.198952374164491E-2</v>
      </c>
      <c r="AE44" s="4">
        <f xml:space="preserve"> (Table167[[#This Row],[a_o2]] - Table167[[#This Row],[t2]]) * Table167[[#This Row],[a_o2]] * (1 - Table167[[#This Row],[a_o2]]) * Table167[[#This Row],[a_h2]]</f>
        <v>-6.1797636110834157E-2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0.30430754483135897</v>
      </c>
      <c r="F45" s="4">
        <f t="shared" si="1"/>
        <v>0.50861508966271796</v>
      </c>
      <c r="G45" s="4">
        <f t="shared" si="2"/>
        <v>-0.20182445521905362</v>
      </c>
      <c r="H45" s="4">
        <f t="shared" si="3"/>
        <v>0.69635108956189296</v>
      </c>
      <c r="I45" s="4">
        <f t="shared" si="8"/>
        <v>6.6076886207839747E-2</v>
      </c>
      <c r="J45" s="4">
        <f t="shared" si="9"/>
        <v>0.51651321371839509</v>
      </c>
      <c r="K45" s="4">
        <f t="shared" si="10"/>
        <v>5.9543886195236616E-2</v>
      </c>
      <c r="L45" s="4">
        <f t="shared" si="11"/>
        <v>0.51488157495503739</v>
      </c>
      <c r="M45" s="4">
        <f t="shared" si="4"/>
        <v>-0.16938836109764532</v>
      </c>
      <c r="N45" s="4">
        <f t="shared" si="5"/>
        <v>-0.86864806032547992</v>
      </c>
      <c r="O45" s="4">
        <f t="shared" si="6"/>
        <v>0.66824313158918691</v>
      </c>
      <c r="P45" s="4">
        <f t="shared" si="7"/>
        <v>-0.53277037520605441</v>
      </c>
      <c r="Q45" s="4">
        <f t="shared" si="12"/>
        <v>-0.53474220813905815</v>
      </c>
      <c r="R45" s="4">
        <f t="shared" si="13"/>
        <v>0.3694115240774325</v>
      </c>
      <c r="S45" s="4">
        <f t="shared" si="14"/>
        <v>7.0842757566895787E-2</v>
      </c>
      <c r="T45" s="4">
        <f t="shared" si="15"/>
        <v>0.5177032860595997</v>
      </c>
      <c r="U45" s="4">
        <f t="shared" si="16"/>
        <v>6.4588321819831415E-2</v>
      </c>
      <c r="V45" s="4">
        <f t="shared" si="17"/>
        <v>0.11153209299945015</v>
      </c>
      <c r="W45" s="5">
        <f t="shared" si="18"/>
        <v>0.17612041481928156</v>
      </c>
      <c r="X4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-1.1610467990779509E-3</v>
      </c>
      <c r="Y4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-2.3220935981559019E-3</v>
      </c>
      <c r="Z4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-1.2360097858172072E-4</v>
      </c>
      <c r="AA4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-2.4720195716344145E-4</v>
      </c>
      <c r="AB45" s="4">
        <f>(Table167[[#This Row],[a_o1]] - Table167[[#This Row],[t1]]) * Table167[[#This Row],[a_o1]] * (1 - Table167[[#This Row],[a_o1]]) * Table167[[#This Row],[a_h1]]</f>
        <v>4.324440276935889E-2</v>
      </c>
      <c r="AC45" s="4">
        <f xml:space="preserve"> (Table167[[#This Row],[a_o1]] - Table167[[#This Row],[t1]]) * Table167[[#This Row],[a_o1]] * (1 - Table167[[#This Row],[a_o1]]) * Table167[[#This Row],[a_h2]]</f>
        <v>4.3107795917912091E-2</v>
      </c>
      <c r="AD45" s="4">
        <f>(Table167[[#This Row],[a_o2]] - Table167[[#This Row],[t2]]) * Table167[[#This Row],[a_o2]] * (1 - Table167[[#This Row],[a_o2]]) * Table167[[#This Row],[a_h1]]</f>
        <v>-6.0910418696050704E-2</v>
      </c>
      <c r="AE45" s="4">
        <f xml:space="preserve"> (Table167[[#This Row],[a_o2]] - Table167[[#This Row],[t2]]) * Table167[[#This Row],[a_o2]] * (1 - Table167[[#This Row],[a_o2]]) * Table167[[#This Row],[a_h2]]</f>
        <v>-6.0718005805930515E-2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0.30488806823089792</v>
      </c>
      <c r="F46" s="4">
        <f t="shared" si="1"/>
        <v>0.50977613646179587</v>
      </c>
      <c r="G46" s="4">
        <f t="shared" si="2"/>
        <v>-0.20176265472976276</v>
      </c>
      <c r="H46" s="4">
        <f t="shared" si="3"/>
        <v>0.69647469054047473</v>
      </c>
      <c r="I46" s="4">
        <f t="shared" si="8"/>
        <v>6.6222017057724486E-2</v>
      </c>
      <c r="J46" s="4">
        <f t="shared" si="9"/>
        <v>0.51654945676875941</v>
      </c>
      <c r="K46" s="4">
        <f t="shared" si="10"/>
        <v>5.9559336317559337E-2</v>
      </c>
      <c r="L46" s="4">
        <f t="shared" si="11"/>
        <v>0.51488543406312692</v>
      </c>
      <c r="M46" s="4">
        <f t="shared" si="4"/>
        <v>-0.19101056248232476</v>
      </c>
      <c r="N46" s="4">
        <f t="shared" si="5"/>
        <v>-0.89020195828443593</v>
      </c>
      <c r="O46" s="4">
        <f t="shared" si="6"/>
        <v>0.69869834093721228</v>
      </c>
      <c r="P46" s="4">
        <f t="shared" si="7"/>
        <v>-0.50241137230308919</v>
      </c>
      <c r="Q46" s="4">
        <f t="shared" si="12"/>
        <v>-0.55701842398246737</v>
      </c>
      <c r="R46" s="4">
        <f t="shared" si="13"/>
        <v>0.36423761915282987</v>
      </c>
      <c r="S46" s="4">
        <f t="shared" si="14"/>
        <v>0.10222795094982312</v>
      </c>
      <c r="T46" s="4">
        <f t="shared" si="15"/>
        <v>0.52553475391613436</v>
      </c>
      <c r="U46" s="4">
        <f t="shared" si="16"/>
        <v>6.2742145411532668E-2</v>
      </c>
      <c r="V46" s="4">
        <f t="shared" si="17"/>
        <v>0.10786398240987292</v>
      </c>
      <c r="W46" s="5">
        <f t="shared" si="18"/>
        <v>0.17060612782140561</v>
      </c>
      <c r="X4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-1.2060189702425591E-3</v>
      </c>
      <c r="Y4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-2.4120379404851183E-3</v>
      </c>
      <c r="Z4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-1.8526594416751717E-4</v>
      </c>
      <c r="AA4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-3.7053188833503434E-4</v>
      </c>
      <c r="AB46" s="4">
        <f>(Table167[[#This Row],[a_o1]] - Table167[[#This Row],[t1]]) * Table167[[#This Row],[a_o1]] * (1 - Table167[[#This Row],[a_o1]]) * Table167[[#This Row],[a_h1]]</f>
        <v>4.237270742734562E-2</v>
      </c>
      <c r="AC46" s="4">
        <f xml:space="preserve"> (Table167[[#This Row],[a_o1]] - Table167[[#This Row],[t1]]) * Table167[[#This Row],[a_o1]] * (1 - Table167[[#This Row],[a_o1]]) * Table167[[#This Row],[a_h2]]</f>
        <v>4.2236207143908501E-2</v>
      </c>
      <c r="AD46" s="4">
        <f>(Table167[[#This Row],[a_o2]] - Table167[[#This Row],[t2]]) * Table167[[#This Row],[a_o2]] * (1 - Table167[[#This Row],[a_o2]]) * Table167[[#This Row],[a_h1]]</f>
        <v>-5.9823384597842998E-2</v>
      </c>
      <c r="AE46" s="4">
        <f xml:space="preserve"> (Table167[[#This Row],[a_o2]] - Table167[[#This Row],[t2]]) * Table167[[#This Row],[a_o2]] * (1 - Table167[[#This Row],[a_o2]]) * Table167[[#This Row],[a_h2]]</f>
        <v>-5.9630668355488768E-2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0.30549107771601919</v>
      </c>
      <c r="F47" s="4">
        <f t="shared" si="1"/>
        <v>0.5109821554320384</v>
      </c>
      <c r="G47" s="4">
        <f t="shared" si="2"/>
        <v>-0.20167002175767901</v>
      </c>
      <c r="H47" s="4">
        <f t="shared" si="3"/>
        <v>0.6966599564846423</v>
      </c>
      <c r="I47" s="4">
        <f t="shared" si="8"/>
        <v>6.6372769429004802E-2</v>
      </c>
      <c r="J47" s="4">
        <f t="shared" si="9"/>
        <v>0.51658710347884385</v>
      </c>
      <c r="K47" s="4">
        <f t="shared" si="10"/>
        <v>5.9582494560580283E-2</v>
      </c>
      <c r="L47" s="4">
        <f t="shared" si="11"/>
        <v>0.51489121849057362</v>
      </c>
      <c r="M47" s="4">
        <f t="shared" si="4"/>
        <v>-0.21219691619599756</v>
      </c>
      <c r="N47" s="4">
        <f t="shared" si="5"/>
        <v>-0.91132006185639014</v>
      </c>
      <c r="O47" s="4">
        <f t="shared" si="6"/>
        <v>0.72861003323613382</v>
      </c>
      <c r="P47" s="4">
        <f t="shared" si="7"/>
        <v>-0.47259603812534479</v>
      </c>
      <c r="Q47" s="4">
        <f t="shared" si="12"/>
        <v>-0.578848887388975</v>
      </c>
      <c r="R47" s="4">
        <f t="shared" si="13"/>
        <v>0.35919750765053066</v>
      </c>
      <c r="S47" s="4">
        <f t="shared" si="14"/>
        <v>0.13305499671090218</v>
      </c>
      <c r="T47" s="4">
        <f t="shared" si="15"/>
        <v>0.53321476180306382</v>
      </c>
      <c r="U47" s="4">
        <f t="shared" si="16"/>
        <v>6.0969449674671203E-2</v>
      </c>
      <c r="V47" s="4">
        <f t="shared" si="17"/>
        <v>0.10432637691731586</v>
      </c>
      <c r="W47" s="5">
        <f t="shared" si="18"/>
        <v>0.16529582659198705</v>
      </c>
      <c r="X4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-1.2472887210057879E-3</v>
      </c>
      <c r="Y4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-2.4945774420115758E-3</v>
      </c>
      <c r="Z4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-2.4370744004158988E-4</v>
      </c>
      <c r="AA4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-4.8741488008317976E-4</v>
      </c>
      <c r="AB47" s="4">
        <f>(Table167[[#This Row],[a_o1]] - Table167[[#This Row],[t1]]) * Table167[[#This Row],[a_o1]] * (1 - Table167[[#This Row],[a_o1]]) * Table167[[#This Row],[a_h1]]</f>
        <v>4.1521420420030916E-2</v>
      </c>
      <c r="AC47" s="4">
        <f xml:space="preserve"> (Table167[[#This Row],[a_o1]] - Table167[[#This Row],[t1]]) * Table167[[#This Row],[a_o1]] * (1 - Table167[[#This Row],[a_o1]]) * Table167[[#This Row],[a_h2]]</f>
        <v>4.1385111261115042E-2</v>
      </c>
      <c r="AD47" s="4">
        <f>(Table167[[#This Row],[a_o2]] - Table167[[#This Row],[t2]]) * Table167[[#This Row],[a_o2]] * (1 - Table167[[#This Row],[a_o2]]) * Table167[[#This Row],[a_h1]]</f>
        <v>-5.8732014562466392E-2</v>
      </c>
      <c r="AE47" s="4">
        <f xml:space="preserve"> (Table167[[#This Row],[a_o2]] - Table167[[#This Row],[t2]]) * Table167[[#This Row],[a_o2]] * (1 - Table167[[#This Row],[a_o2]]) * Table167[[#This Row],[a_h2]]</f>
        <v>-5.8539205370838107E-2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0.30611472207652207</v>
      </c>
      <c r="F48" s="4">
        <f t="shared" si="1"/>
        <v>0.51222944415304417</v>
      </c>
      <c r="G48" s="4">
        <f t="shared" si="2"/>
        <v>-0.20154816803765821</v>
      </c>
      <c r="H48" s="4">
        <f t="shared" si="3"/>
        <v>0.69690366392468384</v>
      </c>
      <c r="I48" s="4">
        <f t="shared" si="8"/>
        <v>6.6528680519130523E-2</v>
      </c>
      <c r="J48" s="4">
        <f t="shared" si="9"/>
        <v>0.51662603825447639</v>
      </c>
      <c r="K48" s="4">
        <f t="shared" si="10"/>
        <v>5.9612957990585469E-2</v>
      </c>
      <c r="L48" s="4">
        <f t="shared" si="11"/>
        <v>0.51489882758940597</v>
      </c>
      <c r="M48" s="4">
        <f t="shared" si="4"/>
        <v>-0.23295762640601303</v>
      </c>
      <c r="N48" s="4">
        <f t="shared" si="5"/>
        <v>-0.93201261748694764</v>
      </c>
      <c r="O48" s="4">
        <f t="shared" si="6"/>
        <v>0.757976040517367</v>
      </c>
      <c r="P48" s="4">
        <f t="shared" si="7"/>
        <v>-0.44332643543992573</v>
      </c>
      <c r="Q48" s="4">
        <f t="shared" si="12"/>
        <v>-0.60024417965386778</v>
      </c>
      <c r="R48" s="4">
        <f t="shared" si="13"/>
        <v>0.35428783130465868</v>
      </c>
      <c r="S48" s="4">
        <f t="shared" si="14"/>
        <v>0.16332189705689354</v>
      </c>
      <c r="T48" s="4">
        <f t="shared" si="15"/>
        <v>0.54073995622244864</v>
      </c>
      <c r="U48" s="4">
        <f t="shared" si="16"/>
        <v>5.9267055392232558E-2</v>
      </c>
      <c r="V48" s="4">
        <f t="shared" si="17"/>
        <v>0.10091729346750368</v>
      </c>
      <c r="W48" s="5">
        <f t="shared" si="18"/>
        <v>0.16018434885973623</v>
      </c>
      <c r="X4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-1.2850164844475005E-3</v>
      </c>
      <c r="Y4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-2.570032968895001E-3</v>
      </c>
      <c r="Z4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-2.9898851764432712E-4</v>
      </c>
      <c r="AA4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-5.9797703528865424E-4</v>
      </c>
      <c r="AB48" s="4">
        <f>(Table167[[#This Row],[a_o1]] - Table167[[#This Row],[t1]]) * Table167[[#This Row],[a_o1]] * (1 - Table167[[#This Row],[a_o1]]) * Table167[[#This Row],[a_h1]]</f>
        <v>4.0690513540495368E-2</v>
      </c>
      <c r="AC48" s="4">
        <f xml:space="preserve"> (Table167[[#This Row],[a_o1]] - Table167[[#This Row],[t1]]) * Table167[[#This Row],[a_o1]] * (1 - Table167[[#This Row],[a_o1]]) * Table167[[#This Row],[a_h2]]</f>
        <v>4.0554474928907389E-2</v>
      </c>
      <c r="AD48" s="4">
        <f>(Table167[[#This Row],[a_o2]] - Table167[[#This Row],[t2]]) * Table167[[#This Row],[a_o2]] * (1 - Table167[[#This Row],[a_o2]]) * Table167[[#This Row],[a_h1]]</f>
        <v>-5.7639633485807792E-2</v>
      </c>
      <c r="AE48" s="4">
        <f xml:space="preserve"> (Table167[[#This Row],[a_o2]] - Table167[[#This Row],[t2]]) * Table167[[#This Row],[a_o2]] * (1 - Table167[[#This Row],[a_o2]]) * Table167[[#This Row],[a_h2]]</f>
        <v>-5.7446929707222018E-2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0.3067572303187458</v>
      </c>
      <c r="F49" s="4">
        <f t="shared" si="1"/>
        <v>0.51351446063749162</v>
      </c>
      <c r="G49" s="4">
        <f t="shared" si="2"/>
        <v>-0.20139867377883605</v>
      </c>
      <c r="H49" s="4">
        <f t="shared" si="3"/>
        <v>0.69720265244232815</v>
      </c>
      <c r="I49" s="4">
        <f t="shared" si="8"/>
        <v>6.6689307579686455E-2</v>
      </c>
      <c r="J49" s="4">
        <f t="shared" si="9"/>
        <v>0.51666615051104658</v>
      </c>
      <c r="K49" s="4">
        <f t="shared" si="10"/>
        <v>5.9650331555291015E-2</v>
      </c>
      <c r="L49" s="4">
        <f t="shared" si="11"/>
        <v>0.51490816267938389</v>
      </c>
      <c r="M49" s="4">
        <f t="shared" si="4"/>
        <v>-0.25330288317626071</v>
      </c>
      <c r="N49" s="4">
        <f t="shared" si="5"/>
        <v>-0.95228985495140128</v>
      </c>
      <c r="O49" s="4">
        <f t="shared" si="6"/>
        <v>0.7867958572602709</v>
      </c>
      <c r="P49" s="4">
        <f t="shared" si="7"/>
        <v>-0.41460297058631473</v>
      </c>
      <c r="Q49" s="4">
        <f t="shared" si="12"/>
        <v>-0.62121484511527103</v>
      </c>
      <c r="R49" s="4">
        <f t="shared" si="13"/>
        <v>0.34950520431821092</v>
      </c>
      <c r="S49" s="4">
        <f t="shared" si="14"/>
        <v>0.19302833298268909</v>
      </c>
      <c r="T49" s="4">
        <f t="shared" si="15"/>
        <v>0.5481078014525641</v>
      </c>
      <c r="U49" s="4">
        <f t="shared" si="16"/>
        <v>5.763189187957507E-2</v>
      </c>
      <c r="V49" s="4">
        <f t="shared" si="17"/>
        <v>9.7634357568543245E-2</v>
      </c>
      <c r="W49" s="5">
        <f t="shared" si="18"/>
        <v>0.15526624944811832</v>
      </c>
      <c r="X4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-1.3193670172905753E-3</v>
      </c>
      <c r="Y4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-2.6387340345811507E-3</v>
      </c>
      <c r="Z4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-3.5118330342645961E-4</v>
      </c>
      <c r="AA4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-7.0236660685291921E-4</v>
      </c>
      <c r="AB49" s="4">
        <f>(Table167[[#This Row],[a_o1]] - Table167[[#This Row],[t1]]) * Table167[[#This Row],[a_o1]] * (1 - Table167[[#This Row],[a_o1]]) * Table167[[#This Row],[a_h1]]</f>
        <v>3.9879886987575788E-2</v>
      </c>
      <c r="AC49" s="4">
        <f xml:space="preserve"> (Table167[[#This Row],[a_o1]] - Table167[[#This Row],[t1]]) * Table167[[#This Row],[a_o1]] * (1 - Table167[[#This Row],[a_o1]]) * Table167[[#This Row],[a_h2]]</f>
        <v>3.9744193259657098E-2</v>
      </c>
      <c r="AD49" s="4">
        <f>(Table167[[#This Row],[a_o2]] - Table167[[#This Row],[t2]]) * Table167[[#This Row],[a_o2]] * (1 - Table167[[#This Row],[a_o2]]) * Table167[[#This Row],[a_h1]]</f>
        <v>-5.6549291916179682E-2</v>
      </c>
      <c r="AE49" s="4">
        <f xml:space="preserve"> (Table167[[#This Row],[a_o2]] - Table167[[#This Row],[t2]]) * Table167[[#This Row],[a_o2]] * (1 - Table167[[#This Row],[a_o2]]) * Table167[[#This Row],[a_h2]]</f>
        <v>-5.6356879529613518E-2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0.30741691382739111</v>
      </c>
      <c r="F50" s="4">
        <f t="shared" si="1"/>
        <v>0.51483382765478225</v>
      </c>
      <c r="G50" s="4">
        <f t="shared" si="2"/>
        <v>-0.20122308212712281</v>
      </c>
      <c r="H50" s="4">
        <f t="shared" si="3"/>
        <v>0.69755383574575458</v>
      </c>
      <c r="I50" s="4">
        <f t="shared" si="8"/>
        <v>6.6854228456847783E-2</v>
      </c>
      <c r="J50" s="4">
        <f t="shared" si="9"/>
        <v>0.51670733480852726</v>
      </c>
      <c r="K50" s="4">
        <f t="shared" si="10"/>
        <v>5.9694229468219319E-2</v>
      </c>
      <c r="L50" s="4">
        <f t="shared" si="11"/>
        <v>0.51491912739398182</v>
      </c>
      <c r="M50" s="4">
        <f t="shared" si="4"/>
        <v>-0.27324282667004862</v>
      </c>
      <c r="N50" s="4">
        <f t="shared" si="5"/>
        <v>-0.97216195158122987</v>
      </c>
      <c r="O50" s="4">
        <f t="shared" si="6"/>
        <v>0.81507050321836072</v>
      </c>
      <c r="P50" s="4">
        <f t="shared" si="7"/>
        <v>-0.38642453082150796</v>
      </c>
      <c r="Q50" s="4">
        <f t="shared" si="12"/>
        <v>-0.64177135651806649</v>
      </c>
      <c r="R50" s="4">
        <f t="shared" si="13"/>
        <v>0.34484623167078166</v>
      </c>
      <c r="S50" s="4">
        <f t="shared" si="14"/>
        <v>0.22217552518476458</v>
      </c>
      <c r="T50" s="4">
        <f t="shared" si="15"/>
        <v>0.55531652392189046</v>
      </c>
      <c r="U50" s="4">
        <f t="shared" si="16"/>
        <v>5.6060999432061387E-2</v>
      </c>
      <c r="V50" s="4">
        <f t="shared" si="17"/>
        <v>9.4474862187674216E-2</v>
      </c>
      <c r="W50" s="5">
        <f t="shared" si="18"/>
        <v>0.15053586161973559</v>
      </c>
      <c r="X5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-1.3505074935849523E-3</v>
      </c>
      <c r="Y5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-2.7010149871699047E-3</v>
      </c>
      <c r="Z5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-4.0037529243720587E-4</v>
      </c>
      <c r="AA5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-8.0075058487441174E-4</v>
      </c>
      <c r="AB50" s="4">
        <f>(Table167[[#This Row],[a_o1]] - Table167[[#This Row],[t1]]) * Table167[[#This Row],[a_o1]] * (1 - Table167[[#This Row],[a_o1]]) * Table167[[#This Row],[a_h1]]</f>
        <v>3.9089378931405051E-2</v>
      </c>
      <c r="AC50" s="4">
        <f xml:space="preserve"> (Table167[[#This Row],[a_o1]] - Table167[[#This Row],[t1]]) * Table167[[#This Row],[a_o1]] * (1 - Table167[[#This Row],[a_o1]]) * Table167[[#This Row],[a_h2]]</f>
        <v>3.8954099417207684E-2</v>
      </c>
      <c r="AD50" s="4">
        <f>(Table167[[#This Row],[a_o2]] - Table167[[#This Row],[t2]]) * Table167[[#This Row],[a_o2]] * (1 - Table167[[#This Row],[a_o2]]) * Table167[[#This Row],[a_h1]]</f>
        <v>-5.5463764890990634E-2</v>
      </c>
      <c r="AE50" s="4">
        <f xml:space="preserve"> (Table167[[#This Row],[a_o2]] - Table167[[#This Row],[t2]]) * Table167[[#This Row],[a_o2]] * (1 - Table167[[#This Row],[a_o2]]) * Table167[[#This Row],[a_h2]]</f>
        <v>-5.5271817324282629E-2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0.30809216757418362</v>
      </c>
      <c r="F51" s="4">
        <f t="shared" si="1"/>
        <v>0.51618433514836726</v>
      </c>
      <c r="G51" s="4">
        <f t="shared" si="2"/>
        <v>-0.20102289448090421</v>
      </c>
      <c r="H51" s="4">
        <f t="shared" si="3"/>
        <v>0.69795421103819177</v>
      </c>
      <c r="I51" s="4">
        <f t="shared" si="8"/>
        <v>6.7023041893545909E-2</v>
      </c>
      <c r="J51" s="4">
        <f t="shared" si="9"/>
        <v>0.51674949092695888</v>
      </c>
      <c r="K51" s="4">
        <f t="shared" si="10"/>
        <v>5.9744276379773975E-2</v>
      </c>
      <c r="L51" s="4">
        <f t="shared" si="11"/>
        <v>0.51493162797307457</v>
      </c>
      <c r="M51" s="4">
        <f t="shared" si="4"/>
        <v>-0.29278751613575116</v>
      </c>
      <c r="N51" s="4">
        <f t="shared" si="5"/>
        <v>-0.99163900128983373</v>
      </c>
      <c r="O51" s="4">
        <f t="shared" si="6"/>
        <v>0.84280238566385601</v>
      </c>
      <c r="P51" s="4">
        <f t="shared" si="7"/>
        <v>-0.35878862215936663</v>
      </c>
      <c r="Q51" s="4">
        <f t="shared" si="12"/>
        <v>-0.66192408520868606</v>
      </c>
      <c r="R51" s="4">
        <f t="shared" si="13"/>
        <v>0.34030752503391765</v>
      </c>
      <c r="S51" s="4">
        <f t="shared" si="14"/>
        <v>0.25076609443708503</v>
      </c>
      <c r="T51" s="4">
        <f t="shared" si="15"/>
        <v>0.56236505384678193</v>
      </c>
      <c r="U51" s="4">
        <f t="shared" si="16"/>
        <v>5.4551530547016065E-2</v>
      </c>
      <c r="V51" s="4">
        <f t="shared" si="17"/>
        <v>9.1435823585732851E-2</v>
      </c>
      <c r="W51" s="5">
        <f t="shared" si="18"/>
        <v>0.14598735413274891</v>
      </c>
      <c r="X5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-1.3786057987161893E-3</v>
      </c>
      <c r="Y5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-2.7572115974323786E-3</v>
      </c>
      <c r="Z5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-4.4665570327312123E-4</v>
      </c>
      <c r="AA5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-8.9331140654624246E-4</v>
      </c>
      <c r="AB51" s="4">
        <f>(Table167[[#This Row],[a_o1]] - Table167[[#This Row],[t1]]) * Table167[[#This Row],[a_o1]] * (1 - Table167[[#This Row],[a_o1]]) * Table167[[#This Row],[a_h1]]</f>
        <v>3.8318774221954954E-2</v>
      </c>
      <c r="AC51" s="4">
        <f xml:space="preserve"> (Table167[[#This Row],[a_o1]] - Table167[[#This Row],[t1]]) * Table167[[#This Row],[a_o1]] * (1 - Table167[[#This Row],[a_o1]]) * Table167[[#This Row],[a_h2]]</f>
        <v>3.8183973353605002E-2</v>
      </c>
      <c r="AD51" s="4">
        <f>(Table167[[#This Row],[a_o2]] - Table167[[#This Row],[t2]]) * Table167[[#This Row],[a_o2]] * (1 - Table167[[#This Row],[a_o2]]) * Table167[[#This Row],[a_h1]]</f>
        <v>-5.4385555035437537E-2</v>
      </c>
      <c r="AE51" s="4">
        <f xml:space="preserve"> (Table167[[#This Row],[a_o2]] - Table167[[#This Row],[t2]]) * Table167[[#This Row],[a_o2]] * (1 - Table167[[#This Row],[a_o2]]) * Table167[[#This Row],[a_h2]]</f>
        <v>-5.4194233152279003E-2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0.30878147047354171</v>
      </c>
      <c r="F52" s="4">
        <f t="shared" si="1"/>
        <v>0.51756294094708344</v>
      </c>
      <c r="G52" s="4">
        <f t="shared" si="2"/>
        <v>-0.20079956662926765</v>
      </c>
      <c r="H52" s="4">
        <f t="shared" si="3"/>
        <v>0.69840086674146484</v>
      </c>
      <c r="I52" s="4">
        <f t="shared" si="8"/>
        <v>6.7195367618385432E-2</v>
      </c>
      <c r="J52" s="4">
        <f t="shared" si="9"/>
        <v>0.51679252388865582</v>
      </c>
      <c r="K52" s="4">
        <f t="shared" si="10"/>
        <v>5.9800108342683102E-2</v>
      </c>
      <c r="L52" s="4">
        <f t="shared" si="11"/>
        <v>0.51494557350424008</v>
      </c>
      <c r="M52" s="4">
        <f t="shared" si="4"/>
        <v>-0.31194690324672864</v>
      </c>
      <c r="N52" s="4">
        <f t="shared" si="5"/>
        <v>-1.0107309879666362</v>
      </c>
      <c r="O52" s="4">
        <f t="shared" si="6"/>
        <v>0.86999516318157477</v>
      </c>
      <c r="P52" s="4">
        <f t="shared" si="7"/>
        <v>-0.33169150558322713</v>
      </c>
      <c r="Q52" s="4">
        <f t="shared" si="12"/>
        <v>-0.68168327570511389</v>
      </c>
      <c r="R52" s="4">
        <f t="shared" si="13"/>
        <v>0.33588571650546561</v>
      </c>
      <c r="S52" s="4">
        <f t="shared" si="14"/>
        <v>0.27880392358248923</v>
      </c>
      <c r="T52" s="4">
        <f t="shared" si="15"/>
        <v>0.56925296551142934</v>
      </c>
      <c r="U52" s="4">
        <f t="shared" si="16"/>
        <v>5.3100750111140349E-2</v>
      </c>
      <c r="V52" s="4">
        <f t="shared" si="17"/>
        <v>8.8514033515463234E-2</v>
      </c>
      <c r="W52" s="5">
        <f t="shared" si="18"/>
        <v>0.14161478362660357</v>
      </c>
      <c r="X5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-1.4038290282826495E-3</v>
      </c>
      <c r="Y5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-2.8076580565652991E-3</v>
      </c>
      <c r="Z5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-4.9012192005382397E-4</v>
      </c>
      <c r="AA5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-9.8024384010764794E-4</v>
      </c>
      <c r="AB52" s="4">
        <f>(Table167[[#This Row],[a_o1]] - Table167[[#This Row],[t1]]) * Table167[[#This Row],[a_o1]] * (1 - Table167[[#This Row],[a_o1]]) * Table167[[#This Row],[a_h1]]</f>
        <v>3.7567812277369626E-2</v>
      </c>
      <c r="AC52" s="4">
        <f xml:space="preserve"> (Table167[[#This Row],[a_o1]] - Table167[[#This Row],[t1]]) * Table167[[#This Row],[a_o1]] * (1 - Table167[[#This Row],[a_o1]]) * Table167[[#This Row],[a_h2]]</f>
        <v>3.7433549721082544E-2</v>
      </c>
      <c r="AD52" s="4">
        <f>(Table167[[#This Row],[a_o2]] - Table167[[#This Row],[t2]]) * Table167[[#This Row],[a_o2]] * (1 - Table167[[#This Row],[a_o2]]) * Table167[[#This Row],[a_h1]]</f>
        <v>-5.3316899219083148E-2</v>
      </c>
      <c r="AE52" s="4">
        <f xml:space="preserve"> (Table167[[#This Row],[a_o2]] - Table167[[#This Row],[t2]]) * Table167[[#This Row],[a_o2]] * (1 - Table167[[#This Row],[a_o2]]) * Table167[[#This Row],[a_h2]]</f>
        <v>-5.31263514403197E-2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0.30948338498768302</v>
      </c>
      <c r="F53" s="4">
        <f t="shared" si="1"/>
        <v>0.51896676997536606</v>
      </c>
      <c r="G53" s="4">
        <f t="shared" si="2"/>
        <v>-0.20055450566924074</v>
      </c>
      <c r="H53" s="4">
        <f t="shared" si="3"/>
        <v>0.69889098866151866</v>
      </c>
      <c r="I53" s="4">
        <f t="shared" si="8"/>
        <v>6.737084624692076E-2</v>
      </c>
      <c r="J53" s="4">
        <f t="shared" si="9"/>
        <v>0.51683634393353328</v>
      </c>
      <c r="K53" s="4">
        <f t="shared" si="10"/>
        <v>5.9861373582689829E-2</v>
      </c>
      <c r="L53" s="4">
        <f t="shared" si="11"/>
        <v>0.51496087611539831</v>
      </c>
      <c r="M53" s="4">
        <f t="shared" si="4"/>
        <v>-0.33073080938541344</v>
      </c>
      <c r="N53" s="4">
        <f t="shared" si="5"/>
        <v>-1.0294477628271774</v>
      </c>
      <c r="O53" s="4">
        <f t="shared" si="6"/>
        <v>0.89665361279111633</v>
      </c>
      <c r="P53" s="4">
        <f t="shared" si="7"/>
        <v>-0.30512832986306726</v>
      </c>
      <c r="Q53" s="4">
        <f t="shared" si="12"/>
        <v>-0.70105902420945543</v>
      </c>
      <c r="R53" s="4">
        <f t="shared" si="13"/>
        <v>0.33157747036721685</v>
      </c>
      <c r="S53" s="4">
        <f t="shared" si="14"/>
        <v>0.30629402293584118</v>
      </c>
      <c r="T53" s="4">
        <f t="shared" si="15"/>
        <v>0.57598041738293571</v>
      </c>
      <c r="U53" s="4">
        <f t="shared" si="16"/>
        <v>5.1706034723889113E-2</v>
      </c>
      <c r="V53" s="4">
        <f t="shared" si="17"/>
        <v>8.5706107395204054E-2</v>
      </c>
      <c r="W53" s="5">
        <f t="shared" si="18"/>
        <v>0.13741214211909317</v>
      </c>
      <c r="X5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-1.4263421903475742E-3</v>
      </c>
      <c r="Y5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-2.8526843806951484E-3</v>
      </c>
      <c r="Z5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-5.3087604048202008E-4</v>
      </c>
      <c r="AA5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-1.0617520809640402E-3</v>
      </c>
      <c r="AB53" s="4">
        <f>(Table167[[#This Row],[a_o1]] - Table167[[#This Row],[t1]]) * Table167[[#This Row],[a_o1]] * (1 - Table167[[#This Row],[a_o1]]) * Table167[[#This Row],[a_h1]]</f>
        <v>3.6836194195533065E-2</v>
      </c>
      <c r="AC53" s="4">
        <f xml:space="preserve"> (Table167[[#This Row],[a_o1]] - Table167[[#This Row],[t1]]) * Table167[[#This Row],[a_o1]] * (1 - Table167[[#This Row],[a_o1]]) * Table167[[#This Row],[a_h2]]</f>
        <v>3.6702525003017503E-2</v>
      </c>
      <c r="AD53" s="4">
        <f>(Table167[[#This Row],[a_o2]] - Table167[[#This Row],[t2]]) * Table167[[#This Row],[a_o2]] * (1 - Table167[[#This Row],[a_o2]]) * Table167[[#This Row],[a_h1]]</f>
        <v>-5.2259778089962787E-2</v>
      </c>
      <c r="AE53" s="4">
        <f xml:space="preserve"> (Table167[[#This Row],[a_o2]] - Table167[[#This Row],[t2]]) * Table167[[#This Row],[a_o2]] * (1 - Table167[[#This Row],[a_o2]]) * Table167[[#This Row],[a_h2]]</f>
        <v>-5.2070140629012086E-2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0.31019655608285679</v>
      </c>
      <c r="F54" s="4">
        <f t="shared" si="1"/>
        <v>0.5203931121657136</v>
      </c>
      <c r="G54" s="4">
        <f t="shared" si="2"/>
        <v>-0.20028906764899973</v>
      </c>
      <c r="H54" s="4">
        <f t="shared" si="3"/>
        <v>0.69942186470200074</v>
      </c>
      <c r="I54" s="4">
        <f t="shared" si="8"/>
        <v>6.7549139020714202E-2</v>
      </c>
      <c r="J54" s="4">
        <f t="shared" si="9"/>
        <v>0.51688086645390474</v>
      </c>
      <c r="K54" s="4">
        <f t="shared" si="10"/>
        <v>5.9927733087750089E-2</v>
      </c>
      <c r="L54" s="4">
        <f t="shared" si="11"/>
        <v>0.5149774511220987</v>
      </c>
      <c r="M54" s="4">
        <f t="shared" si="4"/>
        <v>-0.34914890648317998</v>
      </c>
      <c r="N54" s="4">
        <f t="shared" si="5"/>
        <v>-1.0477990253286862</v>
      </c>
      <c r="O54" s="4">
        <f t="shared" si="6"/>
        <v>0.9227835018360977</v>
      </c>
      <c r="P54" s="4">
        <f t="shared" si="7"/>
        <v>-0.27909325954856123</v>
      </c>
      <c r="Q54" s="4">
        <f t="shared" si="12"/>
        <v>-0.7200612606564456</v>
      </c>
      <c r="R54" s="4">
        <f t="shared" si="13"/>
        <v>0.32737949306068237</v>
      </c>
      <c r="S54" s="4">
        <f t="shared" si="14"/>
        <v>0.33324240055073417</v>
      </c>
      <c r="T54" s="4">
        <f t="shared" si="15"/>
        <v>0.58254809306571642</v>
      </c>
      <c r="U54" s="4">
        <f t="shared" si="16"/>
        <v>5.0364871307727863E-2</v>
      </c>
      <c r="V54" s="4">
        <f t="shared" si="17"/>
        <v>8.3008528232192041E-2</v>
      </c>
      <c r="W54" s="5">
        <f t="shared" si="18"/>
        <v>0.13337339953991989</v>
      </c>
      <c r="X5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-1.4463071046763784E-3</v>
      </c>
      <c r="Y5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-2.8926142093527569E-3</v>
      </c>
      <c r="Z5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-5.6902354298516832E-4</v>
      </c>
      <c r="AA5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-1.1380470859703366E-3</v>
      </c>
      <c r="AB54" s="4">
        <f>(Table167[[#This Row],[a_o1]] - Table167[[#This Row],[t1]]) * Table167[[#This Row],[a_o1]] * (1 - Table167[[#This Row],[a_o1]]) * Table167[[#This Row],[a_h1]]</f>
        <v>3.612358913657554E-2</v>
      </c>
      <c r="AC54" s="4">
        <f xml:space="preserve"> (Table167[[#This Row],[a_o1]] - Table167[[#This Row],[t1]]) * Table167[[#This Row],[a_o1]] * (1 - Table167[[#This Row],[a_o1]]) * Table167[[#This Row],[a_h2]]</f>
        <v>3.5990563911876973E-2</v>
      </c>
      <c r="AD54" s="4">
        <f>(Table167[[#This Row],[a_o2]] - Table167[[#This Row],[t2]]) * Table167[[#This Row],[a_o2]] * (1 - Table167[[#This Row],[a_o2]]) * Table167[[#This Row],[a_h1]]</f>
        <v>-5.1215927848559002E-2</v>
      </c>
      <c r="AE54" s="4">
        <f xml:space="preserve"> (Table167[[#This Row],[a_o2]] - Table167[[#This Row],[t2]]) * Table167[[#This Row],[a_o2]] * (1 - Table167[[#This Row],[a_o2]]) * Table167[[#This Row],[a_h2]]</f>
        <v>-5.102732504155548E-2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0.310919709635195</v>
      </c>
      <c r="F55" s="4">
        <f t="shared" si="1"/>
        <v>0.52183941927039001</v>
      </c>
      <c r="G55" s="4">
        <f t="shared" si="2"/>
        <v>-0.20000455587750715</v>
      </c>
      <c r="H55" s="4">
        <f t="shared" si="3"/>
        <v>0.6999908882449859</v>
      </c>
      <c r="I55" s="4">
        <f t="shared" si="8"/>
        <v>6.7729927408798754E-2</v>
      </c>
      <c r="J55" s="4">
        <f t="shared" si="9"/>
        <v>0.51692601189490583</v>
      </c>
      <c r="K55" s="4">
        <f t="shared" si="10"/>
        <v>5.9998861030623241E-2</v>
      </c>
      <c r="L55" s="4">
        <f t="shared" si="11"/>
        <v>0.51499521713317542</v>
      </c>
      <c r="M55" s="4">
        <f t="shared" si="4"/>
        <v>-0.36721070105146775</v>
      </c>
      <c r="N55" s="4">
        <f t="shared" si="5"/>
        <v>-1.0657943072846248</v>
      </c>
      <c r="O55" s="4">
        <f t="shared" si="6"/>
        <v>0.94839146576037725</v>
      </c>
      <c r="P55" s="4">
        <f t="shared" si="7"/>
        <v>-0.25357959702778349</v>
      </c>
      <c r="Q55" s="4">
        <f t="shared" si="12"/>
        <v>-0.73869973391901533</v>
      </c>
      <c r="R55" s="4">
        <f t="shared" si="13"/>
        <v>0.3232885415647262</v>
      </c>
      <c r="S55" s="4">
        <f t="shared" si="14"/>
        <v>0.35965593847880944</v>
      </c>
      <c r="T55" s="4">
        <f t="shared" si="15"/>
        <v>0.58895714391573617</v>
      </c>
      <c r="U55" s="4">
        <f t="shared" si="16"/>
        <v>4.9074855137876586E-2</v>
      </c>
      <c r="V55" s="4">
        <f t="shared" si="17"/>
        <v>8.0417686208111766E-2</v>
      </c>
      <c r="W55" s="5">
        <f t="shared" si="18"/>
        <v>0.12949254134598837</v>
      </c>
      <c r="X5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-1.4638814887915266E-3</v>
      </c>
      <c r="Y5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-2.9277629775830531E-3</v>
      </c>
      <c r="Z5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-6.046720805794292E-4</v>
      </c>
      <c r="AA5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-1.2093441611588584E-3</v>
      </c>
      <c r="AB55" s="4">
        <f>(Table167[[#This Row],[a_o1]] - Table167[[#This Row],[t1]]) * Table167[[#This Row],[a_o1]] * (1 - Table167[[#This Row],[a_o1]]) * Table167[[#This Row],[a_h1]]</f>
        <v>3.542964002635509E-2</v>
      </c>
      <c r="AC55" s="4">
        <f xml:space="preserve"> (Table167[[#This Row],[a_o1]] - Table167[[#This Row],[t1]]) * Table167[[#This Row],[a_o1]] * (1 - Table167[[#This Row],[a_o1]]) * Table167[[#This Row],[a_h2]]</f>
        <v>3.5297305104531135E-2</v>
      </c>
      <c r="AD55" s="4">
        <f>(Table167[[#This Row],[a_o2]] - Table167[[#This Row],[t2]]) * Table167[[#This Row],[a_o2]] * (1 - Table167[[#This Row],[a_o2]]) * Table167[[#This Row],[a_h1]]</f>
        <v>-5.018685367973106E-2</v>
      </c>
      <c r="AE55" s="4">
        <f xml:space="preserve"> (Table167[[#This Row],[a_o2]] - Table167[[#This Row],[t2]]) * Table167[[#This Row],[a_o2]] * (1 - Table167[[#This Row],[a_o2]]) * Table167[[#This Row],[a_h2]]</f>
        <v>-4.999939839219901E-2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0.31165165037959075</v>
      </c>
      <c r="F56" s="4">
        <f t="shared" si="1"/>
        <v>0.52330330075918152</v>
      </c>
      <c r="G56" s="4">
        <f t="shared" si="2"/>
        <v>-0.19970221983721745</v>
      </c>
      <c r="H56" s="4">
        <f t="shared" si="3"/>
        <v>0.70059556032556536</v>
      </c>
      <c r="I56" s="4">
        <f t="shared" si="8"/>
        <v>6.7912912594897692E-2</v>
      </c>
      <c r="J56" s="4">
        <f t="shared" si="9"/>
        <v>0.51697170562637629</v>
      </c>
      <c r="K56" s="4">
        <f t="shared" si="10"/>
        <v>6.0074445040695659E-2</v>
      </c>
      <c r="L56" s="4">
        <f t="shared" si="11"/>
        <v>0.51501409611872839</v>
      </c>
      <c r="M56" s="4">
        <f t="shared" si="4"/>
        <v>-0.38492552106464528</v>
      </c>
      <c r="N56" s="4">
        <f t="shared" si="5"/>
        <v>-1.0834429598368904</v>
      </c>
      <c r="O56" s="4">
        <f t="shared" si="6"/>
        <v>0.97348489260024273</v>
      </c>
      <c r="P56" s="4">
        <f t="shared" si="7"/>
        <v>-0.22857989783168398</v>
      </c>
      <c r="Q56" s="4">
        <f t="shared" si="12"/>
        <v>-0.75698399982050713</v>
      </c>
      <c r="R56" s="4">
        <f t="shared" si="13"/>
        <v>0.31930143034668163</v>
      </c>
      <c r="S56" s="4">
        <f t="shared" si="14"/>
        <v>0.38554227585636125</v>
      </c>
      <c r="T56" s="4">
        <f t="shared" si="15"/>
        <v>0.59520913396205499</v>
      </c>
      <c r="U56" s="4">
        <f t="shared" si="16"/>
        <v>4.7833687407251572E-2</v>
      </c>
      <c r="V56" s="4">
        <f t="shared" si="17"/>
        <v>7.7929913953495314E-2</v>
      </c>
      <c r="W56" s="5">
        <f t="shared" si="18"/>
        <v>0.12576360136074688</v>
      </c>
      <c r="X5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-1.4792182179407306E-3</v>
      </c>
      <c r="Y5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-2.9584364358814612E-3</v>
      </c>
      <c r="Z5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-6.3793040452361598E-4</v>
      </c>
      <c r="AA5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-1.275860809047232E-3</v>
      </c>
      <c r="AB56" s="4">
        <f>(Table167[[#This Row],[a_o1]] - Table167[[#This Row],[t1]]) * Table167[[#This Row],[a_o1]] * (1 - Table167[[#This Row],[a_o1]]) * Table167[[#This Row],[a_h1]]</f>
        <v>3.4753968631756067E-2</v>
      </c>
      <c r="AC56" s="4">
        <f xml:space="preserve"> (Table167[[#This Row],[a_o1]] - Table167[[#This Row],[t1]]) * Table167[[#This Row],[a_o1]] * (1 - Table167[[#This Row],[a_o1]]) * Table167[[#This Row],[a_h2]]</f>
        <v>3.4622366266130293E-2</v>
      </c>
      <c r="AD56" s="4">
        <f>(Table167[[#This Row],[a_o2]] - Table167[[#This Row],[t2]]) * Table167[[#This Row],[a_o2]] * (1 - Table167[[#This Row],[a_o2]]) * Table167[[#This Row],[a_h1]]</f>
        <v>-4.9173844324338765E-2</v>
      </c>
      <c r="AE56" s="4">
        <f xml:space="preserve"> (Table167[[#This Row],[a_o2]] - Table167[[#This Row],[t2]]) * Table167[[#This Row],[a_o2]] * (1 - Table167[[#This Row],[a_o2]]) * Table167[[#This Row],[a_h2]]</f>
        <v>-4.8987638417653238E-2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0.31239125948856111</v>
      </c>
      <c r="F57" s="4">
        <f t="shared" si="1"/>
        <v>0.52478251897712225</v>
      </c>
      <c r="G57" s="4">
        <f t="shared" si="2"/>
        <v>-0.19938325463495565</v>
      </c>
      <c r="H57" s="4">
        <f t="shared" si="3"/>
        <v>0.701233490730089</v>
      </c>
      <c r="I57" s="4">
        <f t="shared" si="8"/>
        <v>6.8097814872140283E-2</v>
      </c>
      <c r="J57" s="4">
        <f t="shared" si="9"/>
        <v>0.51701787779163355</v>
      </c>
      <c r="K57" s="4">
        <f t="shared" si="10"/>
        <v>6.0154186341261122E-2</v>
      </c>
      <c r="L57" s="4">
        <f t="shared" si="11"/>
        <v>0.51503401344448352</v>
      </c>
      <c r="M57" s="4">
        <f t="shared" si="4"/>
        <v>-0.40230250538052331</v>
      </c>
      <c r="N57" s="4">
        <f t="shared" si="5"/>
        <v>-1.1007541429699557</v>
      </c>
      <c r="O57" s="4">
        <f t="shared" si="6"/>
        <v>0.99807181476241214</v>
      </c>
      <c r="P57" s="4">
        <f t="shared" si="7"/>
        <v>-0.20408607862285735</v>
      </c>
      <c r="Q57" s="4">
        <f t="shared" si="12"/>
        <v>-0.77492341163155454</v>
      </c>
      <c r="R57" s="4">
        <f t="shared" si="13"/>
        <v>0.31541503704597368</v>
      </c>
      <c r="S57" s="4">
        <f t="shared" si="14"/>
        <v>0.41090969939083005</v>
      </c>
      <c r="T57" s="4">
        <f t="shared" si="15"/>
        <v>0.60130598762477927</v>
      </c>
      <c r="U57" s="4">
        <f t="shared" si="16"/>
        <v>4.6639172426896733E-2</v>
      </c>
      <c r="V57" s="4">
        <f t="shared" si="17"/>
        <v>7.5541517628174126E-2</v>
      </c>
      <c r="W57" s="5">
        <f t="shared" si="18"/>
        <v>0.12218069005507086</v>
      </c>
      <c r="X5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-1.4924647442675684E-3</v>
      </c>
      <c r="Y5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-2.9849294885351367E-3</v>
      </c>
      <c r="Z5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-6.6890741706192422E-4</v>
      </c>
      <c r="AA5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-1.3378148341238484E-3</v>
      </c>
      <c r="AB57" s="4">
        <f>(Table167[[#This Row],[a_o1]] - Table167[[#This Row],[t1]]) * Table167[[#This Row],[a_o1]] * (1 - Table167[[#This Row],[a_o1]]) * Table167[[#This Row],[a_h1]]</f>
        <v>3.4096180058274299E-2</v>
      </c>
      <c r="AC57" s="4">
        <f xml:space="preserve"> (Table167[[#This Row],[a_o1]] - Table167[[#This Row],[t1]]) * Table167[[#This Row],[a_o1]] * (1 - Table167[[#This Row],[a_o1]]) * Table167[[#This Row],[a_h2]]</f>
        <v>3.3965348613372352E-2</v>
      </c>
      <c r="AD57" s="4">
        <f>(Table167[[#This Row],[a_o2]] - Table167[[#This Row],[t2]]) * Table167[[#This Row],[a_o2]] * (1 - Table167[[#This Row],[a_o2]]) * Table167[[#This Row],[a_h1]]</f>
        <v>-4.8177987339551163E-2</v>
      </c>
      <c r="AE57" s="4">
        <f xml:space="preserve"> (Table167[[#This Row],[a_o2]] - Table167[[#This Row],[t2]]) * Table167[[#This Row],[a_o2]] * (1 - Table167[[#This Row],[a_o2]]) * Table167[[#This Row],[a_h2]]</f>
        <v>-4.7993122182066417E-2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0.31313749186069489</v>
      </c>
      <c r="F58" s="4">
        <f t="shared" si="1"/>
        <v>0.52627498372138981</v>
      </c>
      <c r="G58" s="4">
        <f t="shared" si="2"/>
        <v>-0.19904880092642468</v>
      </c>
      <c r="H58" s="4">
        <f t="shared" si="3"/>
        <v>0.70190239814715094</v>
      </c>
      <c r="I58" s="4">
        <f t="shared" si="8"/>
        <v>6.8284372965173729E-2</v>
      </c>
      <c r="J58" s="4">
        <f t="shared" si="9"/>
        <v>0.51706446313810972</v>
      </c>
      <c r="K58" s="4">
        <f t="shared" si="10"/>
        <v>6.0237799768393871E-2</v>
      </c>
      <c r="L58" s="4">
        <f t="shared" si="11"/>
        <v>0.51505489787656467</v>
      </c>
      <c r="M58" s="4">
        <f t="shared" si="4"/>
        <v>-0.41935059540966046</v>
      </c>
      <c r="N58" s="4">
        <f t="shared" si="5"/>
        <v>-1.1177368172766418</v>
      </c>
      <c r="O58" s="4">
        <f t="shared" si="6"/>
        <v>1.0221608084321878</v>
      </c>
      <c r="P58" s="4">
        <f t="shared" si="7"/>
        <v>-0.18008951753182414</v>
      </c>
      <c r="Q58" s="4">
        <f t="shared" si="12"/>
        <v>-0.79252711275743992</v>
      </c>
      <c r="R58" s="4">
        <f t="shared" si="13"/>
        <v>0.3116263070365663</v>
      </c>
      <c r="S58" s="4">
        <f t="shared" si="14"/>
        <v>0.4357670415918119</v>
      </c>
      <c r="T58" s="4">
        <f t="shared" si="15"/>
        <v>0.60724994057723147</v>
      </c>
      <c r="U58" s="4">
        <f t="shared" si="16"/>
        <v>4.548921454825848E-2</v>
      </c>
      <c r="V58" s="4">
        <f t="shared" si="17"/>
        <v>7.3248803994066414E-2</v>
      </c>
      <c r="W58" s="5">
        <f t="shared" si="18"/>
        <v>0.11873801854232489</v>
      </c>
      <c r="X5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-1.5037626594665567E-3</v>
      </c>
      <c r="Y5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-3.0075253189331135E-3</v>
      </c>
      <c r="Z5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-6.9771134956409984E-4</v>
      </c>
      <c r="AA5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-1.3954226991281997E-3</v>
      </c>
      <c r="AB58" s="4">
        <f>(Table167[[#This Row],[a_o1]] - Table167[[#This Row],[t1]]) * Table167[[#This Row],[a_o1]] * (1 - Table167[[#This Row],[a_o1]]) * Table167[[#This Row],[a_h1]]</f>
        <v>3.3455866719098747E-2</v>
      </c>
      <c r="AC58" s="4">
        <f xml:space="preserve"> (Table167[[#This Row],[a_o1]] - Table167[[#This Row],[t1]]) * Table167[[#This Row],[a_o1]] * (1 - Table167[[#This Row],[a_o1]]) * Table167[[#This Row],[a_h2]]</f>
        <v>3.3325840866721378E-2</v>
      </c>
      <c r="AD58" s="4">
        <f>(Table167[[#This Row],[a_o2]] - Table167[[#This Row],[t2]]) * Table167[[#This Row],[a_o2]] * (1 - Table167[[#This Row],[a_o2]]) * Table167[[#This Row],[a_h1]]</f>
        <v>-4.7200184664238941E-2</v>
      </c>
      <c r="AE58" s="4">
        <f xml:space="preserve"> (Table167[[#This Row],[a_o2]] - Table167[[#This Row],[t2]]) * Table167[[#This Row],[a_o2]] * (1 - Table167[[#This Row],[a_o2]]) * Table167[[#This Row],[a_h2]]</f>
        <v>-4.7016741673660739E-2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0.3138893731904282</v>
      </c>
      <c r="F59" s="4">
        <f t="shared" si="1"/>
        <v>0.52777874638085642</v>
      </c>
      <c r="G59" s="4">
        <f t="shared" si="2"/>
        <v>-0.19869994525164264</v>
      </c>
      <c r="H59" s="4">
        <f t="shared" si="3"/>
        <v>0.70260010949671503</v>
      </c>
      <c r="I59" s="4">
        <f t="shared" si="8"/>
        <v>6.8472343297607055E-2</v>
      </c>
      <c r="J59" s="4">
        <f t="shared" si="9"/>
        <v>0.51711140083433138</v>
      </c>
      <c r="K59" s="4">
        <f t="shared" si="10"/>
        <v>6.0325013687089375E-2</v>
      </c>
      <c r="L59" s="4">
        <f t="shared" si="11"/>
        <v>0.5150766815605925</v>
      </c>
      <c r="M59" s="4">
        <f t="shared" si="4"/>
        <v>-0.43607852876920983</v>
      </c>
      <c r="N59" s="4">
        <f t="shared" si="5"/>
        <v>-1.1343997377100024</v>
      </c>
      <c r="O59" s="4">
        <f t="shared" si="6"/>
        <v>1.0457609007643074</v>
      </c>
      <c r="P59" s="4">
        <f t="shared" si="7"/>
        <v>-0.15658114669499379</v>
      </c>
      <c r="Q59" s="4">
        <f t="shared" si="12"/>
        <v>-0.80980403134849488</v>
      </c>
      <c r="R59" s="4">
        <f t="shared" si="13"/>
        <v>0.30793225700202814</v>
      </c>
      <c r="S59" s="4">
        <f t="shared" si="14"/>
        <v>0.46012358689739341</v>
      </c>
      <c r="T59" s="4">
        <f t="shared" si="15"/>
        <v>0.6130434939770959</v>
      </c>
      <c r="U59" s="4">
        <f t="shared" si="16"/>
        <v>4.4381814881161268E-2</v>
      </c>
      <c r="V59" s="4">
        <f t="shared" si="17"/>
        <v>7.1048103716497862E-2</v>
      </c>
      <c r="W59" s="5">
        <f t="shared" si="18"/>
        <v>0.11542991859765914</v>
      </c>
      <c r="X5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-1.5132473848600146E-3</v>
      </c>
      <c r="Y5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-3.0264947697200293E-3</v>
      </c>
      <c r="Z5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-7.2444906010320556E-4</v>
      </c>
      <c r="AA5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-1.4488981202064111E-3</v>
      </c>
      <c r="AB59" s="4">
        <f>(Table167[[#This Row],[a_o1]] - Table167[[#This Row],[t1]]) * Table167[[#This Row],[a_o1]] * (1 - Table167[[#This Row],[a_o1]]) * Table167[[#This Row],[a_h1]]</f>
        <v>3.2832611822991978E-2</v>
      </c>
      <c r="AC59" s="4">
        <f xml:space="preserve"> (Table167[[#This Row],[a_o1]] - Table167[[#This Row],[t1]]) * Table167[[#This Row],[a_o1]] * (1 - Table167[[#This Row],[a_o1]]) * Table167[[#This Row],[a_h2]]</f>
        <v>3.2703422739216906E-2</v>
      </c>
      <c r="AD59" s="4">
        <f>(Table167[[#This Row],[a_o2]] - Table167[[#This Row],[t2]]) * Table167[[#This Row],[a_o2]] * (1 - Table167[[#This Row],[a_o2]]) * Table167[[#This Row],[a_h1]]</f>
        <v>-4.6241168170818775E-2</v>
      </c>
      <c r="AE59" s="4">
        <f xml:space="preserve"> (Table167[[#This Row],[a_o2]] - Table167[[#This Row],[t2]]) * Table167[[#This Row],[a_o2]] * (1 - Table167[[#This Row],[a_o2]]) * Table167[[#This Row],[a_h2]]</f>
        <v>-4.6059219376099567E-2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0.31464599688285821</v>
      </c>
      <c r="F60" s="4">
        <f t="shared" si="1"/>
        <v>0.52929199376571645</v>
      </c>
      <c r="G60" s="4">
        <f t="shared" si="2"/>
        <v>-0.19833772072159103</v>
      </c>
      <c r="H60" s="4">
        <f t="shared" si="3"/>
        <v>0.70332455855681819</v>
      </c>
      <c r="I60" s="4">
        <f t="shared" si="8"/>
        <v>6.8661499220714559E-2</v>
      </c>
      <c r="J60" s="4">
        <f t="shared" si="9"/>
        <v>0.51715863427722431</v>
      </c>
      <c r="K60" s="4">
        <f t="shared" si="10"/>
        <v>6.0415569819602263E-2</v>
      </c>
      <c r="L60" s="4">
        <f t="shared" si="11"/>
        <v>0.51509929997884274</v>
      </c>
      <c r="M60" s="4">
        <f t="shared" si="4"/>
        <v>-0.45249483468070584</v>
      </c>
      <c r="N60" s="4">
        <f t="shared" si="5"/>
        <v>-1.1507514490796109</v>
      </c>
      <c r="O60" s="4">
        <f t="shared" si="6"/>
        <v>1.0688814848497168</v>
      </c>
      <c r="P60" s="4">
        <f t="shared" si="7"/>
        <v>-0.133551537006944</v>
      </c>
      <c r="Q60" s="4">
        <f t="shared" si="12"/>
        <v>-0.8267628765915187</v>
      </c>
      <c r="R60" s="4">
        <f t="shared" si="13"/>
        <v>0.30432997764489744</v>
      </c>
      <c r="S60" s="4">
        <f t="shared" si="14"/>
        <v>0.4839889856857158</v>
      </c>
      <c r="T60" s="4">
        <f t="shared" si="15"/>
        <v>0.61868937218660436</v>
      </c>
      <c r="U60" s="4">
        <f t="shared" si="16"/>
        <v>4.3315067870222913E-2</v>
      </c>
      <c r="V60" s="4">
        <f t="shared" si="17"/>
        <v>6.8935791163589014E-2</v>
      </c>
      <c r="W60" s="5">
        <f t="shared" si="18"/>
        <v>0.11225085903381193</v>
      </c>
      <c r="X6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-1.5210479730174266E-3</v>
      </c>
      <c r="Y6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-3.0420959460348532E-3</v>
      </c>
      <c r="Z6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-7.4922544288722273E-4</v>
      </c>
      <c r="AA6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-1.4984508857744455E-3</v>
      </c>
      <c r="AB60" s="4">
        <f>(Table167[[#This Row],[a_o1]] - Table167[[#This Row],[t1]]) * Table167[[#This Row],[a_o1]] * (1 - Table167[[#This Row],[a_o1]]) * Table167[[#This Row],[a_h1]]</f>
        <v>3.2225992425916991E-2</v>
      </c>
      <c r="AC60" s="4">
        <f xml:space="preserve"> (Table167[[#This Row],[a_o1]] - Table167[[#This Row],[t1]]) * Table167[[#This Row],[a_o1]] * (1 - Table167[[#This Row],[a_o1]]) * Table167[[#This Row],[a_h2]]</f>
        <v>3.2097667987140435E-2</v>
      </c>
      <c r="AD60" s="4">
        <f>(Table167[[#This Row],[a_o2]] - Table167[[#This Row],[t2]]) * Table167[[#This Row],[a_o2]] * (1 - Table167[[#This Row],[a_o2]]) * Table167[[#This Row],[a_h1]]</f>
        <v>-4.530151494560173E-2</v>
      </c>
      <c r="AE60" s="4">
        <f xml:space="preserve"> (Table167[[#This Row],[a_o2]] - Table167[[#This Row],[t2]]) * Table167[[#This Row],[a_o2]] * (1 - Table167[[#This Row],[a_o2]]) * Table167[[#This Row],[a_h2]]</f>
        <v>-4.5121123558292675E-2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0.31540652086936694</v>
      </c>
      <c r="F61" s="4">
        <f t="shared" si="1"/>
        <v>0.53081304173873389</v>
      </c>
      <c r="G61" s="4">
        <f t="shared" si="2"/>
        <v>-0.19796310800014741</v>
      </c>
      <c r="H61" s="4">
        <f t="shared" si="3"/>
        <v>0.70407378399970544</v>
      </c>
      <c r="I61" s="4">
        <f t="shared" si="8"/>
        <v>6.8851630217341739E-2</v>
      </c>
      <c r="J61" s="4">
        <f t="shared" si="9"/>
        <v>0.51720611089322421</v>
      </c>
      <c r="K61" s="4">
        <f t="shared" si="10"/>
        <v>6.0509222999963176E-2</v>
      </c>
      <c r="L61" s="4">
        <f t="shared" si="11"/>
        <v>0.51512269188895565</v>
      </c>
      <c r="M61" s="4">
        <f t="shared" si="4"/>
        <v>-0.46860783089366431</v>
      </c>
      <c r="N61" s="4">
        <f t="shared" si="5"/>
        <v>-1.1668002830731812</v>
      </c>
      <c r="O61" s="4">
        <f t="shared" si="6"/>
        <v>1.0915322423225176</v>
      </c>
      <c r="P61" s="4">
        <f t="shared" si="7"/>
        <v>-0.11099097522779766</v>
      </c>
      <c r="Q61" s="4">
        <f t="shared" si="12"/>
        <v>-0.84341213646407431</v>
      </c>
      <c r="R61" s="4">
        <f t="shared" si="13"/>
        <v>0.30081663564046468</v>
      </c>
      <c r="S61" s="4">
        <f t="shared" si="14"/>
        <v>0.50737317603146614</v>
      </c>
      <c r="T61" s="4">
        <f t="shared" si="15"/>
        <v>0.62419048401484545</v>
      </c>
      <c r="U61" s="4">
        <f t="shared" si="16"/>
        <v>4.2287157782619392E-2</v>
      </c>
      <c r="V61" s="4">
        <f t="shared" si="17"/>
        <v>6.6908300992646524E-2</v>
      </c>
      <c r="W61" s="5">
        <f t="shared" si="18"/>
        <v>0.10919545877526592</v>
      </c>
      <c r="X6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-1.5272870056243634E-3</v>
      </c>
      <c r="Y6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-3.0545740112487268E-3</v>
      </c>
      <c r="Z6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-7.7214294089388729E-4</v>
      </c>
      <c r="AA6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-1.5442858817877746E-3</v>
      </c>
      <c r="AB61" s="4">
        <f>(Table167[[#This Row],[a_o1]] - Table167[[#This Row],[t1]]) * Table167[[#This Row],[a_o1]] * (1 - Table167[[#This Row],[a_o1]]) * Table167[[#This Row],[a_h1]]</f>
        <v>3.163558208871136E-2</v>
      </c>
      <c r="AC61" s="4">
        <f xml:space="preserve"> (Table167[[#This Row],[a_o1]] - Table167[[#This Row],[t1]]) * Table167[[#This Row],[a_o1]] * (1 - Table167[[#This Row],[a_o1]]) * Table167[[#This Row],[a_h2]]</f>
        <v>3.1508147065136542E-2</v>
      </c>
      <c r="AD61" s="4">
        <f>(Table167[[#This Row],[a_o2]] - Table167[[#This Row],[t2]]) * Table167[[#This Row],[a_o2]] * (1 - Table167[[#This Row],[a_o2]]) * Table167[[#This Row],[a_h1]]</f>
        <v>-4.4381662094903365E-2</v>
      </c>
      <c r="AE61" s="4">
        <f xml:space="preserve"> (Table167[[#This Row],[a_o2]] - Table167[[#This Row],[t2]]) * Table167[[#This Row],[a_o2]] * (1 - Table167[[#This Row],[a_o2]]) * Table167[[#This Row],[a_h2]]</f>
        <v>-4.4202883081465458E-2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0.3161701643721791</v>
      </c>
      <c r="F62" s="4">
        <f t="shared" si="1"/>
        <v>0.53234032874435822</v>
      </c>
      <c r="G62" s="4">
        <f t="shared" si="2"/>
        <v>-0.19757703652970046</v>
      </c>
      <c r="H62" s="4">
        <f t="shared" si="3"/>
        <v>0.70484592694059933</v>
      </c>
      <c r="I62" s="4">
        <f t="shared" si="8"/>
        <v>6.9042541093044779E-2</v>
      </c>
      <c r="J62" s="4">
        <f t="shared" si="9"/>
        <v>0.51725378193620086</v>
      </c>
      <c r="K62" s="4">
        <f t="shared" si="10"/>
        <v>6.0605740867574906E-2</v>
      </c>
      <c r="L62" s="4">
        <f t="shared" si="11"/>
        <v>0.51514679924742068</v>
      </c>
      <c r="M62" s="4">
        <f t="shared" si="4"/>
        <v>-0.48442562193801997</v>
      </c>
      <c r="N62" s="4">
        <f t="shared" si="5"/>
        <v>-1.1825543566057495</v>
      </c>
      <c r="O62" s="4">
        <f t="shared" si="6"/>
        <v>1.1137230733699692</v>
      </c>
      <c r="P62" s="4">
        <f t="shared" si="7"/>
        <v>-8.8889533687064926E-2</v>
      </c>
      <c r="Q62" s="4">
        <f t="shared" si="12"/>
        <v>-0.85976007675578181</v>
      </c>
      <c r="R62" s="4">
        <f t="shared" si="13"/>
        <v>0.29738947493418483</v>
      </c>
      <c r="S62" s="4">
        <f t="shared" si="14"/>
        <v>0.53028631296473827</v>
      </c>
      <c r="T62" s="4">
        <f t="shared" si="15"/>
        <v>0.62954988744483098</v>
      </c>
      <c r="U62" s="4">
        <f t="shared" si="16"/>
        <v>4.1296355151473223E-2</v>
      </c>
      <c r="V62" s="4">
        <f t="shared" si="17"/>
        <v>6.4962141820517003E-2</v>
      </c>
      <c r="W62" s="5">
        <f t="shared" si="18"/>
        <v>0.10625849697199022</v>
      </c>
      <c r="X6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-1.53208057318586E-3</v>
      </c>
      <c r="Y6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-3.06416114637172E-3</v>
      </c>
      <c r="Z6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-7.9330115245818339E-4</v>
      </c>
      <c r="AA6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-1.5866023049163668E-3</v>
      </c>
      <c r="AB62" s="4">
        <f>(Table167[[#This Row],[a_o1]] - Table167[[#This Row],[t1]]) * Table167[[#This Row],[a_o1]] * (1 - Table167[[#This Row],[a_o1]]) * Table167[[#This Row],[a_h1]]</f>
        <v>3.1060953180298171E-2</v>
      </c>
      <c r="AC62" s="4">
        <f xml:space="preserve"> (Table167[[#This Row],[a_o1]] - Table167[[#This Row],[t1]]) * Table167[[#This Row],[a_o1]] * (1 - Table167[[#This Row],[a_o1]]) * Table167[[#This Row],[a_h2]]</f>
        <v>3.0934429425550695E-2</v>
      </c>
      <c r="AD62" s="4">
        <f>(Table167[[#This Row],[a_o2]] - Table167[[#This Row],[t2]]) * Table167[[#This Row],[a_o2]] * (1 - Table167[[#This Row],[a_o2]]) * Table167[[#This Row],[a_h1]]</f>
        <v>-4.3481920923248978E-2</v>
      </c>
      <c r="AE62" s="4">
        <f xml:space="preserve"> (Table167[[#This Row],[a_o2]] - Table167[[#This Row],[t2]]) * Table167[[#This Row],[a_o2]] * (1 - Table167[[#This Row],[a_o2]]) * Table167[[#This Row],[a_h2]]</f>
        <v>-4.3304801571279701E-2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0.31693620465877204</v>
      </c>
      <c r="F63" s="4">
        <f t="shared" si="1"/>
        <v>0.53387240931754409</v>
      </c>
      <c r="G63" s="4">
        <f t="shared" si="2"/>
        <v>-0.19718038595347137</v>
      </c>
      <c r="H63" s="4">
        <f t="shared" si="3"/>
        <v>0.70563922809305757</v>
      </c>
      <c r="I63" s="4">
        <f t="shared" si="8"/>
        <v>6.9234051164693014E-2</v>
      </c>
      <c r="J63" s="4">
        <f t="shared" si="9"/>
        <v>0.51730160228474931</v>
      </c>
      <c r="K63" s="4">
        <f t="shared" si="10"/>
        <v>6.0704903511632193E-2</v>
      </c>
      <c r="L63" s="4">
        <f t="shared" si="11"/>
        <v>0.5151715671207715</v>
      </c>
      <c r="M63" s="4">
        <f t="shared" si="4"/>
        <v>-0.49995609852816908</v>
      </c>
      <c r="N63" s="4">
        <f t="shared" si="5"/>
        <v>-1.1980215713185249</v>
      </c>
      <c r="O63" s="4">
        <f t="shared" si="6"/>
        <v>1.1354640338315938</v>
      </c>
      <c r="P63" s="4">
        <f t="shared" si="7"/>
        <v>-6.7237132901425078E-2</v>
      </c>
      <c r="Q63" s="4">
        <f t="shared" si="12"/>
        <v>-0.87581474118130742</v>
      </c>
      <c r="R63" s="4">
        <f t="shared" si="13"/>
        <v>0.29404581747174641</v>
      </c>
      <c r="S63" s="4">
        <f t="shared" si="14"/>
        <v>0.55273870491225352</v>
      </c>
      <c r="T63" s="4">
        <f t="shared" si="15"/>
        <v>0.63477075775251512</v>
      </c>
      <c r="U63" s="4">
        <f t="shared" si="16"/>
        <v>4.0341013211596333E-2</v>
      </c>
      <c r="V63" s="4">
        <f t="shared" si="17"/>
        <v>6.3093907273861147E-2</v>
      </c>
      <c r="W63" s="5">
        <f t="shared" si="18"/>
        <v>0.10343492048545748</v>
      </c>
      <c r="X6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-1.5355383232224639E-3</v>
      </c>
      <c r="Y6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-3.0710766464449278E-3</v>
      </c>
      <c r="Z6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-8.1279652234134093E-4</v>
      </c>
      <c r="AA6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-1.6255930446826819E-3</v>
      </c>
      <c r="AB63" s="4">
        <f>(Table167[[#This Row],[a_o1]] - Table167[[#This Row],[t1]]) * Table167[[#This Row],[a_o1]] * (1 - Table167[[#This Row],[a_o1]]) * Table167[[#This Row],[a_h1]]</f>
        <v>3.050167886304557E-2</v>
      </c>
      <c r="AC63" s="4">
        <f xml:space="preserve"> (Table167[[#This Row],[a_o1]] - Table167[[#This Row],[t1]]) * Table167[[#This Row],[a_o1]] * (1 - Table167[[#This Row],[a_o1]]) * Table167[[#This Row],[a_h2]]</f>
        <v>3.0376085498842374E-2</v>
      </c>
      <c r="AD63" s="4">
        <f>(Table167[[#This Row],[a_o2]] - Table167[[#This Row],[t2]]) * Table167[[#This Row],[a_o2]] * (1 - Table167[[#This Row],[a_o2]]) * Table167[[#This Row],[a_h1]]</f>
        <v>-4.2602490372718772E-2</v>
      </c>
      <c r="AE63" s="4">
        <f xml:space="preserve"> (Table167[[#This Row],[a_o2]] - Table167[[#This Row],[t2]]) * Table167[[#This Row],[a_o2]] * (1 - Table167[[#This Row],[a_o2]]) * Table167[[#This Row],[a_h2]]</f>
        <v>-4.2427070845375094E-2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0.31770397382038329</v>
      </c>
      <c r="F64" s="4">
        <f t="shared" si="1"/>
        <v>0.5354079476407666</v>
      </c>
      <c r="G64" s="4">
        <f t="shared" si="2"/>
        <v>-0.1967739876923007</v>
      </c>
      <c r="H64" s="4">
        <f t="shared" si="3"/>
        <v>0.70645202461539891</v>
      </c>
      <c r="I64" s="4">
        <f t="shared" si="8"/>
        <v>6.9425993455095827E-2</v>
      </c>
      <c r="J64" s="4">
        <f t="shared" si="9"/>
        <v>0.51734953024098873</v>
      </c>
      <c r="K64" s="4">
        <f t="shared" si="10"/>
        <v>6.080650307692486E-2</v>
      </c>
      <c r="L64" s="4">
        <f t="shared" si="11"/>
        <v>0.51519694358712975</v>
      </c>
      <c r="M64" s="4">
        <f t="shared" si="4"/>
        <v>-0.51520693795969186</v>
      </c>
      <c r="N64" s="4">
        <f t="shared" si="5"/>
        <v>-1.213209614067946</v>
      </c>
      <c r="O64" s="4">
        <f t="shared" si="6"/>
        <v>1.1567652790179532</v>
      </c>
      <c r="P64" s="4">
        <f t="shared" si="7"/>
        <v>-4.6023597478737535E-2</v>
      </c>
      <c r="Q64" s="4">
        <f t="shared" si="12"/>
        <v>-0.89158395242867183</v>
      </c>
      <c r="R64" s="4">
        <f t="shared" si="13"/>
        <v>0.29078306344138216</v>
      </c>
      <c r="S64" s="4">
        <f t="shared" si="14"/>
        <v>0.57474075694509441</v>
      </c>
      <c r="T64" s="4">
        <f t="shared" si="15"/>
        <v>0.63985635888284076</v>
      </c>
      <c r="U64" s="4">
        <f t="shared" si="16"/>
        <v>3.9419564357763615E-2</v>
      </c>
      <c r="V64" s="4">
        <f t="shared" si="17"/>
        <v>6.1300284707391003E-2</v>
      </c>
      <c r="W64" s="5">
        <f t="shared" si="18"/>
        <v>0.10071984906515462</v>
      </c>
      <c r="X6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-1.5377635648059433E-3</v>
      </c>
      <c r="Y6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-3.0755271296118865E-3</v>
      </c>
      <c r="Z6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-8.3072210788791593E-4</v>
      </c>
      <c r="AA6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-1.6614442157758319E-3</v>
      </c>
      <c r="AB64" s="4">
        <f>(Table167[[#This Row],[a_o1]] - Table167[[#This Row],[t1]]) * Table167[[#This Row],[a_o1]] * (1 - Table167[[#This Row],[a_o1]]) * Table167[[#This Row],[a_h1]]</f>
        <v>2.9957334794016816E-2</v>
      </c>
      <c r="AC64" s="4">
        <f xml:space="preserve"> (Table167[[#This Row],[a_o1]] - Table167[[#This Row],[t1]]) * Table167[[#This Row],[a_o1]] * (1 - Table167[[#This Row],[a_o1]]) * Table167[[#This Row],[a_h2]]</f>
        <v>2.9832688389036518E-2</v>
      </c>
      <c r="AD64" s="4">
        <f>(Table167[[#This Row],[a_o2]] - Table167[[#This Row],[t2]]) * Table167[[#This Row],[a_o2]] * (1 - Table167[[#This Row],[a_o2]]) * Table167[[#This Row],[a_h1]]</f>
        <v>-4.1743469648912339E-2</v>
      </c>
      <c r="AE64" s="4">
        <f xml:space="preserve"> (Table167[[#This Row],[a_o2]] - Table167[[#This Row],[t2]]) * Table167[[#This Row],[a_o2]] * (1 - Table167[[#This Row],[a_o2]]) * Table167[[#This Row],[a_h2]]</f>
        <v>-4.1569783522996347E-2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0.31847285560278626</v>
      </c>
      <c r="F65" s="4">
        <f t="shared" si="1"/>
        <v>0.53694571120557255</v>
      </c>
      <c r="G65" s="4">
        <f t="shared" si="2"/>
        <v>-0.19635862663835674</v>
      </c>
      <c r="H65" s="4">
        <f t="shared" si="3"/>
        <v>0.70728274672328684</v>
      </c>
      <c r="I65" s="4">
        <f t="shared" si="8"/>
        <v>6.9618213900696571E-2</v>
      </c>
      <c r="J65" s="4">
        <f t="shared" si="9"/>
        <v>0.51739752733262812</v>
      </c>
      <c r="K65" s="4">
        <f t="shared" si="10"/>
        <v>6.0910343340410851E-2</v>
      </c>
      <c r="L65" s="4">
        <f t="shared" si="11"/>
        <v>0.51522287963044233</v>
      </c>
      <c r="M65" s="4">
        <f t="shared" si="4"/>
        <v>-0.53018560535670023</v>
      </c>
      <c r="N65" s="4">
        <f t="shared" si="5"/>
        <v>-1.2281259582624642</v>
      </c>
      <c r="O65" s="4">
        <f t="shared" si="6"/>
        <v>1.1776370138424095</v>
      </c>
      <c r="P65" s="4">
        <f t="shared" si="7"/>
        <v>-2.5238705717239362E-2</v>
      </c>
      <c r="Q65" s="4">
        <f t="shared" si="12"/>
        <v>-0.90707531400379249</v>
      </c>
      <c r="R65" s="4">
        <f t="shared" si="13"/>
        <v>0.28759869109931302</v>
      </c>
      <c r="S65" s="4">
        <f t="shared" si="14"/>
        <v>0.59630292041966126</v>
      </c>
      <c r="T65" s="4">
        <f t="shared" si="15"/>
        <v>0.64481001791729475</v>
      </c>
      <c r="U65" s="4">
        <f t="shared" si="16"/>
        <v>3.8530516650025902E-2</v>
      </c>
      <c r="V65" s="4">
        <f t="shared" si="17"/>
        <v>5.9578061865129178E-2</v>
      </c>
      <c r="W65" s="5">
        <f t="shared" si="18"/>
        <v>9.8108578515155087E-2</v>
      </c>
      <c r="X6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-1.5388534185216956E-3</v>
      </c>
      <c r="Y6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-3.0777068370433911E-3</v>
      </c>
      <c r="Z6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-8.4716741118107228E-4</v>
      </c>
      <c r="AA6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-1.6943348223621446E-3</v>
      </c>
      <c r="AB65" s="4">
        <f>(Table167[[#This Row],[a_o1]] - Table167[[#This Row],[t1]]) * Table167[[#This Row],[a_o1]] * (1 - Table167[[#This Row],[a_o1]]) * Table167[[#This Row],[a_h1]]</f>
        <v>2.9427500573044933E-2</v>
      </c>
      <c r="AC65" s="4">
        <f xml:space="preserve"> (Table167[[#This Row],[a_o1]] - Table167[[#This Row],[t1]]) * Table167[[#This Row],[a_o1]] * (1 - Table167[[#This Row],[a_o1]]) * Table167[[#This Row],[a_h2]]</f>
        <v>2.9303815315343457E-2</v>
      </c>
      <c r="AD65" s="4">
        <f>(Table167[[#This Row],[a_o2]] - Table167[[#This Row],[t2]]) * Table167[[#This Row],[a_o2]] * (1 - Table167[[#This Row],[a_o2]]) * Table167[[#This Row],[a_h1]]</f>
        <v>-4.0904869989484463E-2</v>
      </c>
      <c r="AE65" s="4">
        <f xml:space="preserve"> (Table167[[#This Row],[a_o2]] - Table167[[#This Row],[t2]]) * Table167[[#This Row],[a_o2]] * (1 - Table167[[#This Row],[a_o2]]) * Table167[[#This Row],[a_h2]]</f>
        <v>-4.0732944773704198E-2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0.3192422823120471</v>
      </c>
      <c r="F66" s="4">
        <f t="shared" si="1"/>
        <v>0.53848456462409422</v>
      </c>
      <c r="G66" s="4">
        <f t="shared" si="2"/>
        <v>-0.1959350429327662</v>
      </c>
      <c r="H66" s="4">
        <f t="shared" si="3"/>
        <v>0.70812991413446791</v>
      </c>
      <c r="I66" s="4">
        <f t="shared" si="8"/>
        <v>6.981057057801178E-2</v>
      </c>
      <c r="J66" s="4">
        <f t="shared" si="9"/>
        <v>0.51744555811971571</v>
      </c>
      <c r="K66" s="4">
        <f t="shared" si="10"/>
        <v>6.1016239266808485E-2</v>
      </c>
      <c r="L66" s="4">
        <f t="shared" si="11"/>
        <v>0.51524932902947429</v>
      </c>
      <c r="M66" s="4">
        <f t="shared" si="4"/>
        <v>-0.54489935564322267</v>
      </c>
      <c r="N66" s="4">
        <f t="shared" si="5"/>
        <v>-1.2427778659201358</v>
      </c>
      <c r="O66" s="4">
        <f t="shared" si="6"/>
        <v>1.1980894488371516</v>
      </c>
      <c r="P66" s="4">
        <f t="shared" si="7"/>
        <v>-4.8722333303872628E-3</v>
      </c>
      <c r="Q66" s="4">
        <f t="shared" si="12"/>
        <v>-0.92229621274791274</v>
      </c>
      <c r="R66" s="4">
        <f t="shared" si="13"/>
        <v>0.28449025624126967</v>
      </c>
      <c r="S66" s="4">
        <f t="shared" si="14"/>
        <v>0.61743564857652544</v>
      </c>
      <c r="T66" s="4">
        <f t="shared" si="15"/>
        <v>0.64963510244667655</v>
      </c>
      <c r="U66" s="4">
        <f t="shared" si="16"/>
        <v>3.7672450385698941E-2</v>
      </c>
      <c r="V66" s="4">
        <f t="shared" si="17"/>
        <v>5.792413174324218E-2</v>
      </c>
      <c r="W66" s="5">
        <f t="shared" si="18"/>
        <v>9.5596582128941121E-2</v>
      </c>
      <c r="X6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-1.538899002186035E-3</v>
      </c>
      <c r="Y66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-3.0777980043720701E-3</v>
      </c>
      <c r="Z6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-8.6221826857286207E-4</v>
      </c>
      <c r="AA66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-1.7244365371457241E-3</v>
      </c>
      <c r="AB66" s="4">
        <f>(Table167[[#This Row],[a_o1]] - Table167[[#This Row],[t1]]) * Table167[[#This Row],[a_o1]] * (1 - Table167[[#This Row],[a_o1]]) * Table167[[#This Row],[a_h1]]</f>
        <v>2.8911760965864172E-2</v>
      </c>
      <c r="AC66" s="4">
        <f xml:space="preserve"> (Table167[[#This Row],[a_o1]] - Table167[[#This Row],[t1]]) * Table167[[#This Row],[a_o1]] * (1 - Table167[[#This Row],[a_o1]]) * Table167[[#This Row],[a_h2]]</f>
        <v>2.8789048828351444E-2</v>
      </c>
      <c r="AD66" s="4">
        <f>(Table167[[#This Row],[a_o2]] - Table167[[#This Row],[t2]]) * Table167[[#This Row],[a_o2]] * (1 - Table167[[#This Row],[a_o2]]) * Table167[[#This Row],[a_h1]]</f>
        <v>-4.0086625556175412E-2</v>
      </c>
      <c r="AE66" s="4">
        <f xml:space="preserve"> (Table167[[#This Row],[a_o2]] - Table167[[#This Row],[t2]]) * Table167[[#This Row],[a_o2]] * (1 - Table167[[#This Row],[a_o2]]) * Table167[[#This Row],[a_h2]]</f>
        <v>-3.9916483187003277E-2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0.32001173181314013</v>
      </c>
      <c r="F67" s="4">
        <f t="shared" ref="F67:F83" si="20">F66 - ($B$19 *Y66)</f>
        <v>0.54002346362628029</v>
      </c>
      <c r="G67" s="4">
        <f t="shared" ref="G67:G83" si="21">G66 - ($B$19 *Z66)</f>
        <v>-0.19550393379847977</v>
      </c>
      <c r="H67" s="4">
        <f t="shared" ref="H67:H83" si="22">H66 - ($B$19 *AA66)</f>
        <v>0.70899213240304082</v>
      </c>
      <c r="I67" s="4">
        <f t="shared" si="8"/>
        <v>7.0002932953285038E-2</v>
      </c>
      <c r="J67" s="4">
        <f t="shared" si="9"/>
        <v>0.51749359000718953</v>
      </c>
      <c r="K67" s="4">
        <f t="shared" si="10"/>
        <v>6.1124016550380092E-2</v>
      </c>
      <c r="L67" s="4">
        <f t="shared" si="11"/>
        <v>0.51527624824334961</v>
      </c>
      <c r="M67" s="4">
        <f t="shared" ref="M67:M83" si="23">M66 - ($B$19*AB66)</f>
        <v>-0.55935523612615479</v>
      </c>
      <c r="N67" s="4">
        <f t="shared" ref="N67:N83" si="24">N66 - ($B$19*AC66)</f>
        <v>-1.2571723903343115</v>
      </c>
      <c r="O67" s="4">
        <f t="shared" ref="O67:O83" si="25">O66 - ($B$19*AD66)</f>
        <v>1.2181327616152393</v>
      </c>
      <c r="P67" s="4">
        <f t="shared" ref="P67:P83" si="26">P66 - ($B$19*AE66)</f>
        <v>1.5086008263114375E-2</v>
      </c>
      <c r="Q67" s="4">
        <f t="shared" si="12"/>
        <v>-0.93725382191883089</v>
      </c>
      <c r="R67" s="4">
        <f t="shared" si="13"/>
        <v>0.28145539137579056</v>
      </c>
      <c r="S67" s="4">
        <f t="shared" si="14"/>
        <v>0.63814935765242797</v>
      </c>
      <c r="T67" s="4">
        <f t="shared" si="15"/>
        <v>0.65433500065017691</v>
      </c>
      <c r="U67" s="4">
        <f t="shared" si="16"/>
        <v>3.6844014753491812E-2</v>
      </c>
      <c r="V67" s="4">
        <f t="shared" si="17"/>
        <v>5.6335495894258361E-2</v>
      </c>
      <c r="W67" s="5">
        <f t="shared" si="18"/>
        <v>9.317951064775018E-2</v>
      </c>
      <c r="X6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-1.5379856438514591E-3</v>
      </c>
      <c r="Y67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-3.0759712877029182E-3</v>
      </c>
      <c r="Z6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-8.7595678954317194E-4</v>
      </c>
      <c r="AA67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-1.7519135790863439E-3</v>
      </c>
      <c r="AB67" s="4">
        <f>(Table167[[#This Row],[a_o1]] - Table167[[#This Row],[t1]]) * Table167[[#This Row],[a_o1]] * (1 - Table167[[#This Row],[a_o1]]) * Table167[[#This Row],[a_h1]]</f>
        <v>2.8409706927957367E-2</v>
      </c>
      <c r="AC67" s="4">
        <f xml:space="preserve"> (Table167[[#This Row],[a_o1]] - Table167[[#This Row],[t1]]) * Table167[[#This Row],[a_o1]] * (1 - Table167[[#This Row],[a_o1]]) * Table167[[#This Row],[a_h2]]</f>
        <v>2.8287977826599923E-2</v>
      </c>
      <c r="AD67" s="4">
        <f>(Table167[[#This Row],[a_o2]] - Table167[[#This Row],[t2]]) * Table167[[#This Row],[a_o2]] * (1 - Table167[[#This Row],[a_o2]]) * Table167[[#This Row],[a_h1]]</f>
        <v>-3.9288603451277083E-2</v>
      </c>
      <c r="AE67" s="4">
        <f xml:space="preserve"> (Table167[[#This Row],[a_o2]] - Table167[[#This Row],[t2]]) * Table167[[#This Row],[a_o2]] * (1 - Table167[[#This Row],[a_o2]]) * Table167[[#This Row],[a_h2]]</f>
        <v>-3.9120260764608727E-2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0.32078072463506585</v>
      </c>
      <c r="F68" s="4">
        <f t="shared" si="20"/>
        <v>0.54156144927013172</v>
      </c>
      <c r="G68" s="4">
        <f t="shared" si="21"/>
        <v>-0.19506595540370819</v>
      </c>
      <c r="H68" s="4">
        <f t="shared" si="22"/>
        <v>0.70986808919258404</v>
      </c>
      <c r="I68" s="4">
        <f t="shared" si="8"/>
        <v>7.0195181158766468E-2</v>
      </c>
      <c r="J68" s="4">
        <f t="shared" si="9"/>
        <v>0.51754159306408243</v>
      </c>
      <c r="K68" s="4">
        <f t="shared" si="10"/>
        <v>6.1233511149072994E-2</v>
      </c>
      <c r="L68" s="4">
        <f t="shared" si="11"/>
        <v>0.51530359629518008</v>
      </c>
      <c r="M68" s="4">
        <f t="shared" si="23"/>
        <v>-0.57356008959013349</v>
      </c>
      <c r="N68" s="4">
        <f t="shared" si="24"/>
        <v>-1.2713163792476114</v>
      </c>
      <c r="O68" s="4">
        <f t="shared" si="25"/>
        <v>1.2377770633408778</v>
      </c>
      <c r="P68" s="4">
        <f t="shared" si="26"/>
        <v>3.4646138645418739E-2</v>
      </c>
      <c r="Q68" s="4">
        <f t="shared" si="12"/>
        <v>-0.95195510473971678</v>
      </c>
      <c r="R68" s="4">
        <f t="shared" si="13"/>
        <v>0.27849180464844131</v>
      </c>
      <c r="S68" s="4">
        <f t="shared" si="14"/>
        <v>0.65845439306134523</v>
      </c>
      <c r="T68" s="4">
        <f t="shared" si="15"/>
        <v>0.65891310387590174</v>
      </c>
      <c r="U68" s="4">
        <f t="shared" si="16"/>
        <v>3.6043924581688383E-2</v>
      </c>
      <c r="V68" s="4">
        <f t="shared" si="17"/>
        <v>5.4809266392544714E-2</v>
      </c>
      <c r="W68" s="5">
        <f t="shared" si="18"/>
        <v>9.0853190974233097E-2</v>
      </c>
      <c r="X6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-1.536193114775178E-3</v>
      </c>
      <c r="Y68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-3.072386229550356E-3</v>
      </c>
      <c r="Z6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-8.88461337484844E-4</v>
      </c>
      <c r="AA68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-1.776922674969688E-3</v>
      </c>
      <c r="AB68" s="4">
        <f>(Table167[[#This Row],[a_o1]] - Table167[[#This Row],[t1]]) * Table167[[#This Row],[a_o1]] * (1 - Table167[[#This Row],[a_o1]]) * Table167[[#This Row],[a_h1]]</f>
        <v>2.7920936452356798E-2</v>
      </c>
      <c r="AC68" s="4">
        <f xml:space="preserve"> (Table167[[#This Row],[a_o1]] - Table167[[#This Row],[t1]]) * Table167[[#This Row],[a_o1]] * (1 - Table167[[#This Row],[a_o1]]) * Table167[[#This Row],[a_h2]]</f>
        <v>2.7800198396898974E-2</v>
      </c>
      <c r="AD68" s="4">
        <f>(Table167[[#This Row],[a_o2]] - Table167[[#This Row],[t2]]) * Table167[[#This Row],[a_o2]] * (1 - Table167[[#This Row],[a_o2]]) * Table167[[#This Row],[a_h1]]</f>
        <v>-3.8510612875132195E-2</v>
      </c>
      <c r="AE68" s="4">
        <f xml:space="preserve"> (Table167[[#This Row],[a_o2]] - Table167[[#This Row],[t2]]) * Table167[[#This Row],[a_o2]] * (1 - Table167[[#This Row],[a_o2]]) * Table167[[#This Row],[a_h2]]</f>
        <v>-3.834408205260887E-2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0.32154882119245343</v>
      </c>
      <c r="F69" s="4">
        <f t="shared" si="20"/>
        <v>0.54309764238490688</v>
      </c>
      <c r="G69" s="4">
        <f t="shared" si="21"/>
        <v>-0.19462172473496578</v>
      </c>
      <c r="H69" s="4">
        <f t="shared" si="22"/>
        <v>0.71075655053006892</v>
      </c>
      <c r="I69" s="4">
        <f t="shared" si="8"/>
        <v>7.0387205298113362E-2</v>
      </c>
      <c r="J69" s="4">
        <f t="shared" si="9"/>
        <v>0.517589539850002</v>
      </c>
      <c r="K69" s="4">
        <f t="shared" si="10"/>
        <v>6.1344568816258604E-2</v>
      </c>
      <c r="L69" s="4">
        <f t="shared" si="11"/>
        <v>0.51533133465509207</v>
      </c>
      <c r="M69" s="4">
        <f t="shared" si="23"/>
        <v>-0.58752055781631185</v>
      </c>
      <c r="N69" s="4">
        <f t="shared" si="24"/>
        <v>-1.2852164784460609</v>
      </c>
      <c r="O69" s="4">
        <f t="shared" si="25"/>
        <v>1.2570323697784438</v>
      </c>
      <c r="P69" s="4">
        <f t="shared" si="26"/>
        <v>5.3818179671723171E-2</v>
      </c>
      <c r="Q69" s="4">
        <f t="shared" si="12"/>
        <v>-0.96640681833088726</v>
      </c>
      <c r="R69" s="4">
        <f t="shared" si="13"/>
        <v>0.27559727856017419</v>
      </c>
      <c r="S69" s="4">
        <f t="shared" si="14"/>
        <v>0.67836100020911894</v>
      </c>
      <c r="T69" s="4">
        <f t="shared" si="15"/>
        <v>0.66337279151734407</v>
      </c>
      <c r="U69" s="4">
        <f t="shared" si="16"/>
        <v>3.5270957189285378E-2</v>
      </c>
      <c r="V69" s="4">
        <f t="shared" si="17"/>
        <v>5.3342666660586187E-2</v>
      </c>
      <c r="W69" s="5">
        <f t="shared" si="18"/>
        <v>8.8613623849871564E-2</v>
      </c>
      <c r="X6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-1.5335958760879524E-3</v>
      </c>
      <c r="Y69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-3.0671917521759048E-3</v>
      </c>
      <c r="Z6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-8.9980654568863063E-4</v>
      </c>
      <c r="AA69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-1.7996130913772613E-3</v>
      </c>
      <c r="AB69" s="4">
        <f>(Table167[[#This Row],[a_o1]] - Table167[[#This Row],[t1]]) * Table167[[#This Row],[a_o1]] * (1 - Table167[[#This Row],[a_o1]]) * Table167[[#This Row],[a_h1]]</f>
        <v>2.7445055262371829E-2</v>
      </c>
      <c r="AC69" s="4">
        <f xml:space="preserve"> (Table167[[#This Row],[a_o1]] - Table167[[#This Row],[t1]]) * Table167[[#This Row],[a_o1]] * (1 - Table167[[#This Row],[a_o1]]) * Table167[[#This Row],[a_h2]]</f>
        <v>2.732531449947689E-2</v>
      </c>
      <c r="AD69" s="4">
        <f>(Table167[[#This Row],[a_o2]] - Table167[[#This Row],[t2]]) * Table167[[#This Row],[a_o2]] * (1 - Table167[[#This Row],[a_o2]]) * Table167[[#This Row],[a_h1]]</f>
        <v>-3.7752413453140989E-2</v>
      </c>
      <c r="AE69" s="4">
        <f xml:space="preserve"> (Table167[[#This Row],[a_o2]] - Table167[[#This Row],[t2]]) * Table167[[#This Row],[a_o2]] * (1 - Table167[[#This Row],[a_o2]]) * Table167[[#This Row],[a_h2]]</f>
        <v>-3.7587702442549512E-2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0.32231561913049739</v>
      </c>
      <c r="F70" s="4">
        <f t="shared" si="20"/>
        <v>0.5446312382609948</v>
      </c>
      <c r="G70" s="4">
        <f t="shared" si="21"/>
        <v>-0.19417182146212147</v>
      </c>
      <c r="H70" s="4">
        <f t="shared" si="22"/>
        <v>0.71165635707575758</v>
      </c>
      <c r="I70" s="4">
        <f t="shared" si="8"/>
        <v>7.0578904782624352E-2</v>
      </c>
      <c r="J70" s="4">
        <f t="shared" si="9"/>
        <v>0.51763740524931545</v>
      </c>
      <c r="K70" s="4">
        <f t="shared" si="10"/>
        <v>6.1457044634469694E-2</v>
      </c>
      <c r="L70" s="4">
        <f t="shared" si="11"/>
        <v>0.51535942712375138</v>
      </c>
      <c r="M70" s="4">
        <f t="shared" si="23"/>
        <v>-0.60124308544749772</v>
      </c>
      <c r="N70" s="4">
        <f t="shared" si="24"/>
        <v>-1.2988791356957994</v>
      </c>
      <c r="O70" s="4">
        <f t="shared" si="25"/>
        <v>1.2759085765050142</v>
      </c>
      <c r="P70" s="4">
        <f t="shared" si="26"/>
        <v>7.261203089299792E-2</v>
      </c>
      <c r="Q70" s="4">
        <f t="shared" si="12"/>
        <v>-0.98061551795031565</v>
      </c>
      <c r="R70" s="4">
        <f t="shared" si="13"/>
        <v>0.2727696685177245</v>
      </c>
      <c r="S70" s="4">
        <f t="shared" si="14"/>
        <v>0.69787929952071082</v>
      </c>
      <c r="T70" s="4">
        <f t="shared" si="15"/>
        <v>0.66771741798379169</v>
      </c>
      <c r="U70" s="4">
        <f t="shared" si="16"/>
        <v>3.4523949346457403E-2</v>
      </c>
      <c r="V70" s="4">
        <f t="shared" si="17"/>
        <v>5.1933031335517015E-2</v>
      </c>
      <c r="W70" s="5">
        <f t="shared" si="18"/>
        <v>8.645698068197441E-2</v>
      </c>
      <c r="X7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-1.530263333871375E-3</v>
      </c>
      <c r="Y70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-3.06052666774275E-3</v>
      </c>
      <c r="Z7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-9.1006336248342047E-4</v>
      </c>
      <c r="AA70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-1.8201267249668409E-3</v>
      </c>
      <c r="AB70" s="4">
        <f>(Table167[[#This Row],[a_o1]] - Table167[[#This Row],[t1]]) * Table167[[#This Row],[a_o1]] * (1 - Table167[[#This Row],[a_o1]]) * Table167[[#This Row],[a_h1]]</f>
        <v>2.6981677368117348E-2</v>
      </c>
      <c r="AC70" s="4">
        <f xml:space="preserve"> (Table167[[#This Row],[a_o1]] - Table167[[#This Row],[t1]]) * Table167[[#This Row],[a_o1]] * (1 - Table167[[#This Row],[a_o1]]) * Table167[[#This Row],[a_h2]]</f>
        <v>2.6862938516920933E-2</v>
      </c>
      <c r="AD70" s="4">
        <f>(Table167[[#This Row],[a_o2]] - Table167[[#This Row],[t2]]) * Table167[[#This Row],[a_o2]] * (1 - Table167[[#This Row],[a_o2]]) * Table167[[#This Row],[a_h1]]</f>
        <v>-3.7013722769422039E-2</v>
      </c>
      <c r="AE70" s="4">
        <f xml:space="preserve"> (Table167[[#This Row],[a_o2]] - Table167[[#This Row],[t2]]) * Table167[[#This Row],[a_o2]] * (1 - Table167[[#This Row],[a_o2]]) * Table167[[#This Row],[a_h2]]</f>
        <v>-3.6850835679039094E-2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0.32308075079743309</v>
      </c>
      <c r="F71" s="4">
        <f t="shared" si="20"/>
        <v>0.54616150159486621</v>
      </c>
      <c r="G71" s="4">
        <f t="shared" si="21"/>
        <v>-0.19371678978087978</v>
      </c>
      <c r="H71" s="4">
        <f t="shared" si="22"/>
        <v>0.71256642043824103</v>
      </c>
      <c r="I71" s="4">
        <f t="shared" si="8"/>
        <v>7.0770187699358278E-2</v>
      </c>
      <c r="J71" s="4">
        <f t="shared" si="9"/>
        <v>0.51768516631330075</v>
      </c>
      <c r="K71" s="4">
        <f t="shared" si="10"/>
        <v>6.1570802554780119E-2</v>
      </c>
      <c r="L71" s="4">
        <f t="shared" si="11"/>
        <v>0.51538783971729563</v>
      </c>
      <c r="M71" s="4">
        <f t="shared" si="23"/>
        <v>-0.61473392413155636</v>
      </c>
      <c r="N71" s="4">
        <f t="shared" si="24"/>
        <v>-1.3123106049542599</v>
      </c>
      <c r="O71" s="4">
        <f t="shared" si="25"/>
        <v>1.2944154378897252</v>
      </c>
      <c r="P71" s="4">
        <f t="shared" si="26"/>
        <v>9.103744873251747E-2</v>
      </c>
      <c r="Q71" s="4">
        <f t="shared" si="12"/>
        <v>-0.99458756147794614</v>
      </c>
      <c r="R71" s="4">
        <f t="shared" si="13"/>
        <v>0.27000690124916749</v>
      </c>
      <c r="S71" s="4">
        <f t="shared" si="14"/>
        <v>0.71701926527807269</v>
      </c>
      <c r="T71" s="4">
        <f t="shared" si="15"/>
        <v>0.67195030156927105</v>
      </c>
      <c r="U71" s="4">
        <f t="shared" si="16"/>
        <v>3.3801794348597161E-2</v>
      </c>
      <c r="V71" s="4">
        <f t="shared" si="17"/>
        <v>5.0577805335938815E-2</v>
      </c>
      <c r="W71" s="5">
        <f t="shared" si="18"/>
        <v>8.4379599684535983E-2</v>
      </c>
      <c r="X7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-1.5262600982273854E-3</v>
      </c>
      <c r="Y71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-3.0525201964547708E-3</v>
      </c>
      <c r="Z7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-9.1929912015443192E-4</v>
      </c>
      <c r="AA71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-1.8385982403088638E-3</v>
      </c>
      <c r="AB71" s="4">
        <f>(Table167[[#This Row],[a_o1]] - Table167[[#This Row],[t1]]) * Table167[[#This Row],[a_o1]] * (1 - Table167[[#This Row],[a_o1]]) * Table167[[#This Row],[a_h1]]</f>
        <v>2.6530425503780528E-2</v>
      </c>
      <c r="AC71" s="4">
        <f xml:space="preserve"> (Table167[[#This Row],[a_o1]] - Table167[[#This Row],[t1]]) * Table167[[#This Row],[a_o1]] * (1 - Table167[[#This Row],[a_o1]]) * Table167[[#This Row],[a_h2]]</f>
        <v>2.6412691683923923E-2</v>
      </c>
      <c r="AD71" s="4">
        <f>(Table167[[#This Row],[a_o2]] - Table167[[#This Row],[t2]]) * Table167[[#This Row],[a_o2]] * (1 - Table167[[#This Row],[a_o2]]) * Table167[[#This Row],[a_h1]]</f>
        <v>-3.6294223150262678E-2</v>
      </c>
      <c r="AE71" s="4">
        <f xml:space="preserve"> (Table167[[#This Row],[a_o2]] - Table167[[#This Row],[t2]]) * Table167[[#This Row],[a_o2]] * (1 - Table167[[#This Row],[a_o2]]) * Table167[[#This Row],[a_h2]]</f>
        <v>-3.6133160617375683E-2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0.32384388084654681</v>
      </c>
      <c r="F72" s="4">
        <f t="shared" si="20"/>
        <v>0.54768776169309363</v>
      </c>
      <c r="G72" s="4">
        <f t="shared" si="21"/>
        <v>-0.19325714022080256</v>
      </c>
      <c r="H72" s="4">
        <f t="shared" si="22"/>
        <v>0.71348571955839546</v>
      </c>
      <c r="I72" s="4">
        <f t="shared" si="8"/>
        <v>7.0960970211636706E-2</v>
      </c>
      <c r="J72" s="4">
        <f t="shared" si="9"/>
        <v>0.51773280211038875</v>
      </c>
      <c r="K72" s="4">
        <f t="shared" si="10"/>
        <v>6.1685714944799415E-2</v>
      </c>
      <c r="L72" s="4">
        <f t="shared" si="11"/>
        <v>0.51541654055441799</v>
      </c>
      <c r="M72" s="4">
        <f t="shared" si="23"/>
        <v>-0.62799913688344666</v>
      </c>
      <c r="N72" s="4">
        <f t="shared" si="24"/>
        <v>-1.3255169507962219</v>
      </c>
      <c r="O72" s="4">
        <f t="shared" si="25"/>
        <v>1.3125625494648565</v>
      </c>
      <c r="P72" s="4">
        <f t="shared" si="26"/>
        <v>0.10910402904120531</v>
      </c>
      <c r="Q72" s="4">
        <f t="shared" si="12"/>
        <v>-1.0083291140872017</v>
      </c>
      <c r="R72" s="4">
        <f t="shared" si="13"/>
        <v>0.26730697311349372</v>
      </c>
      <c r="S72" s="4">
        <f t="shared" si="14"/>
        <v>0.73579070788856271</v>
      </c>
      <c r="T72" s="4">
        <f t="shared" si="15"/>
        <v>0.67607471503348604</v>
      </c>
      <c r="U72" s="4">
        <f t="shared" si="16"/>
        <v>3.3103439206414086E-2</v>
      </c>
      <c r="V72" s="4">
        <f t="shared" si="17"/>
        <v>4.9274542270653497E-2</v>
      </c>
      <c r="W72" s="5">
        <f t="shared" si="18"/>
        <v>8.2377981477067583E-2</v>
      </c>
      <c r="X7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-1.5216462427036349E-3</v>
      </c>
      <c r="Y72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-3.0432924854072699E-3</v>
      </c>
      <c r="Z7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-9.2757762290044559E-4</v>
      </c>
      <c r="AA72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-1.8551552458008912E-3</v>
      </c>
      <c r="AB72" s="4">
        <f>(Table167[[#This Row],[a_o1]] - Table167[[#This Row],[t1]]) * Table167[[#This Row],[a_o1]] * (1 - Table167[[#This Row],[a_o1]]) * Table167[[#This Row],[a_h1]]</f>
        <v>2.6090931460786296E-2</v>
      </c>
      <c r="AC72" s="4">
        <f xml:space="preserve"> (Table167[[#This Row],[a_o1]] - Table167[[#This Row],[t1]]) * Table167[[#This Row],[a_o1]] * (1 - Table167[[#This Row],[a_o1]]) * Table167[[#This Row],[a_h2]]</f>
        <v>2.5974204413058689E-2</v>
      </c>
      <c r="AD72" s="4">
        <f>(Table167[[#This Row],[a_o2]] - Table167[[#This Row],[t2]]) * Table167[[#This Row],[a_o2]] * (1 - Table167[[#This Row],[a_o2]]) * Table167[[#This Row],[a_h1]]</f>
        <v>-3.5593567744284106E-2</v>
      </c>
      <c r="AE72" s="4">
        <f xml:space="preserve"> (Table167[[#This Row],[a_o2]] - Table167[[#This Row],[t2]]) * Table167[[#This Row],[a_o2]] * (1 - Table167[[#This Row],[a_o2]]) * Table167[[#This Row],[a_h2]]</f>
        <v>-3.5434327278410845E-2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0.32460470396789864</v>
      </c>
      <c r="F73" s="4">
        <f t="shared" si="20"/>
        <v>0.54920940793579731</v>
      </c>
      <c r="G73" s="4">
        <f t="shared" si="21"/>
        <v>-0.19279335140935233</v>
      </c>
      <c r="H73" s="4">
        <f t="shared" si="22"/>
        <v>0.71441329718129587</v>
      </c>
      <c r="I73" s="4">
        <f t="shared" si="8"/>
        <v>7.1151175991974666E-2</v>
      </c>
      <c r="J73" s="4">
        <f t="shared" si="9"/>
        <v>0.5177802935845075</v>
      </c>
      <c r="K73" s="4">
        <f t="shared" si="10"/>
        <v>6.180166214766198E-2</v>
      </c>
      <c r="L73" s="4">
        <f t="shared" si="11"/>
        <v>0.51544549974619691</v>
      </c>
      <c r="M73" s="4">
        <f t="shared" si="23"/>
        <v>-0.64104460261383978</v>
      </c>
      <c r="N73" s="4">
        <f t="shared" si="24"/>
        <v>-1.3385040530027512</v>
      </c>
      <c r="O73" s="4">
        <f t="shared" si="25"/>
        <v>1.3303593333369985</v>
      </c>
      <c r="P73" s="4">
        <f t="shared" si="26"/>
        <v>0.12682119268041073</v>
      </c>
      <c r="Q73" s="4">
        <f t="shared" si="12"/>
        <v>-1.0218461530544709</v>
      </c>
      <c r="R73" s="4">
        <f t="shared" si="13"/>
        <v>0.26466794832925994</v>
      </c>
      <c r="S73" s="4">
        <f t="shared" si="14"/>
        <v>0.75420325922768383</v>
      </c>
      <c r="T73" s="4">
        <f t="shared" si="15"/>
        <v>0.68009387771863405</v>
      </c>
      <c r="U73" s="4">
        <f t="shared" si="16"/>
        <v>3.2427881953117306E-2</v>
      </c>
      <c r="V73" s="4">
        <f t="shared" si="17"/>
        <v>4.8020902313736472E-2</v>
      </c>
      <c r="W73" s="5">
        <f t="shared" si="18"/>
        <v>8.0448784266853784E-2</v>
      </c>
      <c r="X7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-1.5164775611249733E-3</v>
      </c>
      <c r="Y73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-3.0329551222499467E-3</v>
      </c>
      <c r="Z7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-9.34959249690814E-4</v>
      </c>
      <c r="AA73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-1.869918499381628E-3</v>
      </c>
      <c r="AB73" s="4">
        <f>(Table167[[#This Row],[a_o1]] - Table167[[#This Row],[t1]]) * Table167[[#This Row],[a_o1]] * (1 - Table167[[#This Row],[a_o1]]) * Table167[[#This Row],[a_h1]]</f>
        <v>2.5662836330399483E-2</v>
      </c>
      <c r="AC73" s="4">
        <f xml:space="preserve"> (Table167[[#This Row],[a_o1]] - Table167[[#This Row],[t1]]) * Table167[[#This Row],[a_o1]] * (1 - Table167[[#This Row],[a_o1]]) * Table167[[#This Row],[a_h2]]</f>
        <v>2.5547116530167242E-2</v>
      </c>
      <c r="AD73" s="4">
        <f>(Table167[[#This Row],[a_o2]] - Table167[[#This Row],[t2]]) * Table167[[#This Row],[a_o2]] * (1 - Table167[[#This Row],[a_o2]]) * Table167[[#This Row],[a_h1]]</f>
        <v>-3.4911385948255581E-2</v>
      </c>
      <c r="AE73" s="4">
        <f xml:space="preserve"> (Table167[[#This Row],[a_o2]] - Table167[[#This Row],[t2]]) * Table167[[#This Row],[a_o2]] * (1 - Table167[[#This Row],[a_o2]]) * Table167[[#This Row],[a_h2]]</f>
        <v>-3.4753962249808923E-2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0.32536294274846111</v>
      </c>
      <c r="F74" s="4">
        <f t="shared" si="20"/>
        <v>0.55072588549692225</v>
      </c>
      <c r="G74" s="4">
        <f t="shared" si="21"/>
        <v>-0.19232587178450691</v>
      </c>
      <c r="H74" s="4">
        <f t="shared" si="22"/>
        <v>0.71534825643098665</v>
      </c>
      <c r="I74" s="4">
        <f t="shared" si="8"/>
        <v>7.1340735687115284E-2</v>
      </c>
      <c r="J74" s="4">
        <f t="shared" si="9"/>
        <v>0.51782762342144695</v>
      </c>
      <c r="K74" s="4">
        <f t="shared" si="10"/>
        <v>6.1918532053873321E-2</v>
      </c>
      <c r="L74" s="4">
        <f t="shared" si="11"/>
        <v>0.51547468928913653</v>
      </c>
      <c r="M74" s="4">
        <f t="shared" si="23"/>
        <v>-0.6538760207790395</v>
      </c>
      <c r="N74" s="4">
        <f t="shared" si="24"/>
        <v>-1.3512776112678349</v>
      </c>
      <c r="O74" s="4">
        <f t="shared" si="25"/>
        <v>1.3478150263111264</v>
      </c>
      <c r="P74" s="4">
        <f t="shared" si="26"/>
        <v>0.14419817380531519</v>
      </c>
      <c r="Q74" s="4">
        <f t="shared" si="12"/>
        <v>-1.0351444726639365</v>
      </c>
      <c r="R74" s="4">
        <f t="shared" si="13"/>
        <v>0.26208795714399463</v>
      </c>
      <c r="S74" s="4">
        <f t="shared" si="14"/>
        <v>0.7722663607247614</v>
      </c>
      <c r="T74" s="4">
        <f t="shared" si="15"/>
        <v>0.68401094903735737</v>
      </c>
      <c r="U74" s="4">
        <f t="shared" si="16"/>
        <v>3.1774169068516232E-2</v>
      </c>
      <c r="V74" s="4">
        <f t="shared" si="17"/>
        <v>4.6814649654509349E-2</v>
      </c>
      <c r="W74" s="5">
        <f t="shared" si="18"/>
        <v>7.8588818723025589E-2</v>
      </c>
      <c r="X7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-1.5108058194796975E-3</v>
      </c>
      <c r="Y74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-3.0216116389593949E-3</v>
      </c>
      <c r="Z7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-9.4150106843792771E-4</v>
      </c>
      <c r="AA74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-1.8830021368758554E-3</v>
      </c>
      <c r="AB74" s="4">
        <f>(Table167[[#This Row],[a_o1]] - Table167[[#This Row],[t1]]) * Table167[[#This Row],[a_o1]] * (1 - Table167[[#This Row],[a_o1]]) * Table167[[#This Row],[a_h1]]</f>
        <v>2.5245790667824571E-2</v>
      </c>
      <c r="AC74" s="4">
        <f xml:space="preserve"> (Table167[[#This Row],[a_o1]] - Table167[[#This Row],[t1]]) * Table167[[#This Row],[a_o1]] * (1 - Table167[[#This Row],[a_o1]]) * Table167[[#This Row],[a_h2]]</f>
        <v>2.5131077431464172E-2</v>
      </c>
      <c r="AD74" s="4">
        <f>(Table167[[#This Row],[a_o2]] - Table167[[#This Row],[t2]]) * Table167[[#This Row],[a_o2]] * (1 - Table167[[#This Row],[a_o2]]) * Table167[[#This Row],[a_h1]]</f>
        <v>-3.4247288228097111E-2</v>
      </c>
      <c r="AE74" s="4">
        <f xml:space="preserve"> (Table167[[#This Row],[a_o2]] - Table167[[#This Row],[t2]]) * Table167[[#This Row],[a_o2]] * (1 - Table167[[#This Row],[a_o2]]) * Table167[[#This Row],[a_h2]]</f>
        <v>-3.409167348340942E-2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0.32611834565820097</v>
      </c>
      <c r="F75" s="4">
        <f t="shared" si="20"/>
        <v>0.55223669131640196</v>
      </c>
      <c r="G75" s="4">
        <f t="shared" si="21"/>
        <v>-0.19185512125028795</v>
      </c>
      <c r="H75" s="4">
        <f t="shared" si="22"/>
        <v>0.71628975749942458</v>
      </c>
      <c r="I75" s="4">
        <f t="shared" si="8"/>
        <v>7.1529586414550247E-2</v>
      </c>
      <c r="J75" s="4">
        <f t="shared" si="9"/>
        <v>0.51787477592309117</v>
      </c>
      <c r="K75" s="4">
        <f t="shared" si="10"/>
        <v>6.2036219687428069E-2</v>
      </c>
      <c r="L75" s="4">
        <f t="shared" si="11"/>
        <v>0.5155040829617723</v>
      </c>
      <c r="M75" s="4">
        <f t="shared" si="23"/>
        <v>-0.66649891611295176</v>
      </c>
      <c r="N75" s="4">
        <f t="shared" si="24"/>
        <v>-1.363843149983567</v>
      </c>
      <c r="O75" s="4">
        <f t="shared" si="25"/>
        <v>1.3649386704251749</v>
      </c>
      <c r="P75" s="4">
        <f t="shared" si="26"/>
        <v>0.16124401054701989</v>
      </c>
      <c r="Q75" s="4">
        <f t="shared" si="12"/>
        <v>-1.0482296891709517</v>
      </c>
      <c r="R75" s="4">
        <f t="shared" si="13"/>
        <v>0.25956519396304173</v>
      </c>
      <c r="S75" s="4">
        <f t="shared" si="14"/>
        <v>0.78998925388531926</v>
      </c>
      <c r="T75" s="4">
        <f t="shared" si="15"/>
        <v>0.68782902317898054</v>
      </c>
      <c r="U75" s="4">
        <f t="shared" si="16"/>
        <v>3.1141393018905318E-2</v>
      </c>
      <c r="V75" s="4">
        <f t="shared" si="17"/>
        <v>4.5653649616484542E-2</v>
      </c>
      <c r="W75" s="5">
        <f t="shared" si="18"/>
        <v>7.679504263538986E-2</v>
      </c>
      <c r="X7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-1.5046790010254873E-3</v>
      </c>
      <c r="Y75" s="4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-3.0093580020509746E-3</v>
      </c>
      <c r="Z7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-9.4725695840780901E-4</v>
      </c>
      <c r="AA75" s="4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-1.894513916815618E-3</v>
      </c>
      <c r="AB75" s="4">
        <f>(Table167[[#This Row],[a_o1]] - Table167[[#This Row],[t1]]) * Table167[[#This Row],[a_o1]] * (1 - Table167[[#This Row],[a_o1]]) * Table167[[#This Row],[a_h1]]</f>
        <v>2.483945458852567E-2</v>
      </c>
      <c r="AC75" s="4">
        <f xml:space="preserve"> (Table167[[#This Row],[a_o1]] - Table167[[#This Row],[t1]]) * Table167[[#This Row],[a_o1]] * (1 - Table167[[#This Row],[a_o1]]) * Table167[[#This Row],[a_h2]]</f>
        <v>2.4725746173106026E-2</v>
      </c>
      <c r="AD75" s="4">
        <f>(Table167[[#This Row],[a_o2]] - Table167[[#This Row],[t2]]) * Table167[[#This Row],[a_o2]] * (1 - Table167[[#This Row],[a_o2]]) * Table167[[#This Row],[a_h1]]</f>
        <v>-3.36008703841238E-2</v>
      </c>
      <c r="AE75" s="4">
        <f xml:space="preserve"> (Table167[[#This Row],[a_o2]] - Table167[[#This Row],[t2]]) * Table167[[#This Row],[a_o2]] * (1 - Table167[[#This Row],[a_o2]]) * Table167[[#This Row],[a_h2]]</f>
        <v>-3.3447054537866679E-2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0.3268706851587137</v>
      </c>
      <c r="F76" s="4">
        <f t="shared" si="20"/>
        <v>0.55374137031742743</v>
      </c>
      <c r="G76" s="4">
        <f t="shared" si="21"/>
        <v>-0.19138149277108404</v>
      </c>
      <c r="H76" s="4">
        <f t="shared" si="22"/>
        <v>0.71723701445783239</v>
      </c>
      <c r="I76" s="4">
        <f t="shared" si="8"/>
        <v>7.1717671289678431E-2</v>
      </c>
      <c r="J76" s="4">
        <f t="shared" si="9"/>
        <v>0.51792173688930343</v>
      </c>
      <c r="K76" s="4">
        <f t="shared" si="10"/>
        <v>6.2154626807229038E-2</v>
      </c>
      <c r="L76" s="4">
        <f t="shared" si="11"/>
        <v>0.51553365622509817</v>
      </c>
      <c r="M76" s="4">
        <f t="shared" si="23"/>
        <v>-0.67891864340721464</v>
      </c>
      <c r="N76" s="4">
        <f t="shared" si="24"/>
        <v>-1.3762060230701201</v>
      </c>
      <c r="O76" s="4">
        <f t="shared" si="25"/>
        <v>1.3817391056172368</v>
      </c>
      <c r="P76" s="4">
        <f t="shared" si="26"/>
        <v>0.17796753781595323</v>
      </c>
      <c r="Q76" s="4">
        <f t="shared" si="12"/>
        <v>-1.061107245792335</v>
      </c>
      <c r="R76" s="4">
        <f t="shared" si="13"/>
        <v>0.25709791545387495</v>
      </c>
      <c r="S76" s="4">
        <f t="shared" si="14"/>
        <v>0.80738097296878875</v>
      </c>
      <c r="T76" s="4">
        <f t="shared" si="15"/>
        <v>0.69155112489321147</v>
      </c>
      <c r="U76" s="4">
        <f t="shared" si="16"/>
        <v>3.0528689910825163E-2</v>
      </c>
      <c r="V76" s="4">
        <f t="shared" si="17"/>
        <v>4.4535865526253729E-2</v>
      </c>
      <c r="W76" s="5">
        <f t="shared" si="18"/>
        <v>7.5064555437078892E-2</v>
      </c>
      <c r="X76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-1.4981415432211852E-3</v>
      </c>
      <c r="Y76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-2.9962830864423704E-3</v>
      </c>
      <c r="Z76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-9.5227773824967674E-4</v>
      </c>
      <c r="AA76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-1.9045554764993535E-3</v>
      </c>
      <c r="AB76" s="6">
        <f>(Table167[[#This Row],[a_o1]] - Table167[[#This Row],[t1]]) * Table167[[#This Row],[a_o1]] * (1 - Table167[[#This Row],[a_o1]]) * Table167[[#This Row],[a_h1]]</f>
        <v>2.4443497806278632E-2</v>
      </c>
      <c r="AC76" s="6">
        <f xml:space="preserve"> (Table167[[#This Row],[a_o1]] - Table167[[#This Row],[t1]]) * Table167[[#This Row],[a_o1]] * (1 - Table167[[#This Row],[a_o1]]) * Table167[[#This Row],[a_h2]]</f>
        <v>2.4330791502760046E-2</v>
      </c>
      <c r="AD76" s="6">
        <f>(Table167[[#This Row],[a_o2]] - Table167[[#This Row],[t2]]) * Table167[[#This Row],[a_o2]] * (1 - Table167[[#This Row],[a_o2]]) * Table167[[#This Row],[a_h1]]</f>
        <v>-3.2971717308276804E-2</v>
      </c>
      <c r="AE76" s="6">
        <f xml:space="preserve"> (Table167[[#This Row],[a_o2]] - Table167[[#This Row],[t2]]) * Table167[[#This Row],[a_o2]] * (1 - Table167[[#This Row],[a_o2]]) * Table167[[#This Row],[a_h2]]</f>
        <v>-3.2819688314393573E-2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0.32761975593032427</v>
      </c>
      <c r="F77" s="4">
        <f t="shared" si="20"/>
        <v>0.55523951186064857</v>
      </c>
      <c r="G77" s="4">
        <f t="shared" si="21"/>
        <v>-0.1909053539019592</v>
      </c>
      <c r="H77" s="4">
        <f t="shared" si="22"/>
        <v>0.71818929219608207</v>
      </c>
      <c r="I77" s="4">
        <f t="shared" si="8"/>
        <v>7.1904938982581074E-2</v>
      </c>
      <c r="J77" s="4">
        <f t="shared" si="9"/>
        <v>0.51796849350721164</v>
      </c>
      <c r="K77" s="4">
        <f t="shared" si="10"/>
        <v>6.2273661524510249E-2</v>
      </c>
      <c r="L77" s="4">
        <f t="shared" si="11"/>
        <v>0.51556338612699171</v>
      </c>
      <c r="M77" s="4">
        <f t="shared" si="23"/>
        <v>-0.69114039231035396</v>
      </c>
      <c r="N77" s="4">
        <f t="shared" si="24"/>
        <v>-1.3883714188215002</v>
      </c>
      <c r="O77" s="4">
        <f t="shared" si="25"/>
        <v>1.3982249642713751</v>
      </c>
      <c r="P77" s="4">
        <f t="shared" si="26"/>
        <v>0.19437738197315002</v>
      </c>
      <c r="Q77" s="4">
        <f t="shared" si="12"/>
        <v>-1.0737824176965256</v>
      </c>
      <c r="R77" s="4">
        <f t="shared" si="13"/>
        <v>0.25468443863957824</v>
      </c>
      <c r="S77" s="4">
        <f t="shared" si="14"/>
        <v>0.82445033956439595</v>
      </c>
      <c r="T77" s="4">
        <f t="shared" si="15"/>
        <v>0.69518020622237475</v>
      </c>
      <c r="U77" s="4">
        <f t="shared" si="16"/>
        <v>2.9935237256182762E-2</v>
      </c>
      <c r="V77" s="4">
        <f t="shared" si="17"/>
        <v>4.3459355401540736E-2</v>
      </c>
      <c r="W77" s="5">
        <f t="shared" si="18"/>
        <v>7.3394592657723495E-2</v>
      </c>
      <c r="X77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-1.4912345654641255E-3</v>
      </c>
      <c r="Y77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-2.9824691309282511E-3</v>
      </c>
      <c r="Z77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-9.5661129743534296E-4</v>
      </c>
      <c r="AA77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-1.9132225948706859E-3</v>
      </c>
      <c r="AB77" s="6">
        <f>(Table167[[#This Row],[a_o1]] - Table167[[#This Row],[t1]]) * Table167[[#This Row],[a_o1]] * (1 - Table167[[#This Row],[a_o1]]) * Table167[[#This Row],[a_h1]]</f>
        <v>2.4057599621377185E-2</v>
      </c>
      <c r="AC77" s="6">
        <f xml:space="preserve"> (Table167[[#This Row],[a_o1]] - Table167[[#This Row],[t1]]) * Table167[[#This Row],[a_o1]] * (1 - Table167[[#This Row],[a_o1]]) * Table167[[#This Row],[a_h2]]</f>
        <v>2.3945891841608637E-2</v>
      </c>
      <c r="AD77" s="6">
        <f>(Table167[[#This Row],[a_o2]] - Table167[[#This Row],[t2]]) * Table167[[#This Row],[a_o2]] * (1 - Table167[[#This Row],[a_o2]]) * Table167[[#This Row],[a_h1]]</f>
        <v>-3.2359406279179825E-2</v>
      </c>
      <c r="AE77" s="6">
        <f xml:space="preserve"> (Table167[[#This Row],[a_o2]] - Table167[[#This Row],[t2]]) * Table167[[#This Row],[a_o2]] * (1 - Table167[[#This Row],[a_o2]]) * Table167[[#This Row],[a_h2]]</f>
        <v>-3.2209150331497349E-2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0.32836537321305631</v>
      </c>
      <c r="F78" s="4">
        <f t="shared" si="20"/>
        <v>0.55673074642611264</v>
      </c>
      <c r="G78" s="4">
        <f t="shared" si="21"/>
        <v>-0.19042704825324153</v>
      </c>
      <c r="H78" s="4">
        <f t="shared" si="22"/>
        <v>0.71914590349351737</v>
      </c>
      <c r="I78" s="4">
        <f t="shared" si="8"/>
        <v>7.2091343303264083E-2</v>
      </c>
      <c r="J78" s="4">
        <f t="shared" si="9"/>
        <v>0.51801503424760498</v>
      </c>
      <c r="K78" s="4">
        <f t="shared" si="10"/>
        <v>6.2393237936689667E-2</v>
      </c>
      <c r="L78" s="4">
        <f t="shared" si="11"/>
        <v>0.51559325121074406</v>
      </c>
      <c r="M78" s="4">
        <f t="shared" si="23"/>
        <v>-0.70316919212104256</v>
      </c>
      <c r="N78" s="4">
        <f t="shared" si="24"/>
        <v>-1.4003443647423044</v>
      </c>
      <c r="O78" s="4">
        <f t="shared" si="25"/>
        <v>1.4144046674109649</v>
      </c>
      <c r="P78" s="4">
        <f t="shared" si="26"/>
        <v>0.2104819571388987</v>
      </c>
      <c r="Q78" s="4">
        <f t="shared" si="12"/>
        <v>-1.0862603169705713</v>
      </c>
      <c r="R78" s="4">
        <f t="shared" si="13"/>
        <v>0.25232313899312708</v>
      </c>
      <c r="S78" s="4">
        <f t="shared" si="14"/>
        <v>0.84120595883130855</v>
      </c>
      <c r="T78" s="4">
        <f t="shared" si="15"/>
        <v>0.69871914406478863</v>
      </c>
      <c r="U78" s="4">
        <f t="shared" si="16"/>
        <v>2.9360251845741193E-2</v>
      </c>
      <c r="V78" s="4">
        <f t="shared" si="17"/>
        <v>4.2422268517174677E-2</v>
      </c>
      <c r="W78" s="5">
        <f t="shared" si="18"/>
        <v>7.1782520362915866E-2</v>
      </c>
      <c r="X78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-1.483996086925948E-3</v>
      </c>
      <c r="Y78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-2.967992173851896E-3</v>
      </c>
      <c r="Z78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-9.6030272926304742E-4</v>
      </c>
      <c r="AA78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-1.9206054585260948E-3</v>
      </c>
      <c r="AB78" s="6">
        <f>(Table167[[#This Row],[a_o1]] - Table167[[#This Row],[t1]]) * Table167[[#This Row],[a_o1]] * (1 - Table167[[#This Row],[a_o1]]) * Table167[[#This Row],[a_h1]]</f>
        <v>2.3681448866433807E-2</v>
      </c>
      <c r="AC78" s="6">
        <f xml:space="preserve"> (Table167[[#This Row],[a_o1]] - Table167[[#This Row],[t1]]) * Table167[[#This Row],[a_o1]] * (1 - Table167[[#This Row],[a_o1]]) * Table167[[#This Row],[a_h2]]</f>
        <v>2.357073522423939E-2</v>
      </c>
      <c r="AD78" s="6">
        <f>(Table167[[#This Row],[a_o2]] - Table167[[#This Row],[t2]]) * Table167[[#This Row],[a_o2]] * (1 - Table167[[#This Row],[a_o2]]) * Table167[[#This Row],[a_h1]]</f>
        <v>-3.1763509838536423E-2</v>
      </c>
      <c r="AE78" s="6">
        <f xml:space="preserve"> (Table167[[#This Row],[a_o2]] - Table167[[#This Row],[t2]]) * Table167[[#This Row],[a_o2]] * (1 - Table167[[#This Row],[a_o2]]) * Table167[[#This Row],[a_h2]]</f>
        <v>-3.1615011582245729E-2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0.32910737125651929</v>
      </c>
      <c r="F79" s="4">
        <f t="shared" si="20"/>
        <v>0.5582147425130386</v>
      </c>
      <c r="G79" s="4">
        <f t="shared" si="21"/>
        <v>-0.18994689688861</v>
      </c>
      <c r="H79" s="4">
        <f t="shared" si="22"/>
        <v>0.72010620622278043</v>
      </c>
      <c r="I79" s="4">
        <f t="shared" si="8"/>
        <v>7.2276842814129827E-2</v>
      </c>
      <c r="J79" s="4">
        <f t="shared" si="9"/>
        <v>0.51806134876813381</v>
      </c>
      <c r="K79" s="4">
        <f t="shared" si="10"/>
        <v>6.2513275777847543E-2</v>
      </c>
      <c r="L79" s="4">
        <f t="shared" si="11"/>
        <v>0.51562323142774213</v>
      </c>
      <c r="M79" s="4">
        <f t="shared" si="23"/>
        <v>-0.71500991655425949</v>
      </c>
      <c r="N79" s="4">
        <f t="shared" si="24"/>
        <v>-1.4121297323544242</v>
      </c>
      <c r="O79" s="4">
        <f t="shared" si="25"/>
        <v>1.4302864223302332</v>
      </c>
      <c r="P79" s="4">
        <f t="shared" si="26"/>
        <v>0.22628946293002156</v>
      </c>
      <c r="Q79" s="4">
        <f t="shared" si="12"/>
        <v>-1.0985458975444713</v>
      </c>
      <c r="R79" s="4">
        <f t="shared" si="13"/>
        <v>0.25001244854229582</v>
      </c>
      <c r="S79" s="4">
        <f t="shared" si="14"/>
        <v>0.85765621719117524</v>
      </c>
      <c r="T79" s="4">
        <f t="shared" si="15"/>
        <v>0.70217073846294753</v>
      </c>
      <c r="U79" s="4">
        <f t="shared" si="16"/>
        <v>2.8802987727634097E-2</v>
      </c>
      <c r="V79" s="4">
        <f t="shared" si="17"/>
        <v>4.1422841898482471E-2</v>
      </c>
      <c r="W79" s="5">
        <f t="shared" si="18"/>
        <v>7.0225829626116565E-2</v>
      </c>
      <c r="X79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-1.4764612340398037E-3</v>
      </c>
      <c r="Y79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-2.9529224680796074E-3</v>
      </c>
      <c r="Z79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-9.63394463900453E-4</v>
      </c>
      <c r="AA79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-1.926788927800906E-3</v>
      </c>
      <c r="AB79" s="6">
        <f>(Table167[[#This Row],[a_o1]] - Table167[[#This Row],[t1]]) * Table167[[#This Row],[a_o1]] * (1 - Table167[[#This Row],[a_o1]]) * Table167[[#This Row],[a_h1]]</f>
        <v>2.3314743816336522E-2</v>
      </c>
      <c r="AC79" s="6">
        <f xml:space="preserve"> (Table167[[#This Row],[a_o1]] - Table167[[#This Row],[t1]]) * Table167[[#This Row],[a_o1]] * (1 - Table167[[#This Row],[a_o1]]) * Table167[[#This Row],[a_h2]]</f>
        <v>2.3205019202986066E-2</v>
      </c>
      <c r="AD79" s="6">
        <f>(Table167[[#This Row],[a_o2]] - Table167[[#This Row],[t2]]) * Table167[[#This Row],[a_o2]] * (1 - Table167[[#This Row],[a_o2]]) * Table167[[#This Row],[a_h1]]</f>
        <v>-3.1183598289791972E-2</v>
      </c>
      <c r="AE79" s="6">
        <f xml:space="preserve"> (Table167[[#This Row],[a_o2]] - Table167[[#This Row],[t2]]) * Table167[[#This Row],[a_o2]] * (1 - Table167[[#This Row],[a_o2]]) * Table167[[#This Row],[a_h2]]</f>
        <v>-3.1036841014988638E-2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0.32984560187353917</v>
      </c>
      <c r="F80" s="4">
        <f t="shared" si="20"/>
        <v>0.55969120374707837</v>
      </c>
      <c r="G80" s="4">
        <f t="shared" si="21"/>
        <v>-0.18946519965665976</v>
      </c>
      <c r="H80" s="4">
        <f t="shared" si="22"/>
        <v>0.72106960068668091</v>
      </c>
      <c r="I80" s="4">
        <f t="shared" si="8"/>
        <v>7.2461400468384798E-2</v>
      </c>
      <c r="J80" s="4">
        <f t="shared" si="9"/>
        <v>0.51810742782298824</v>
      </c>
      <c r="K80" s="4">
        <f t="shared" si="10"/>
        <v>6.2633700085835103E-2</v>
      </c>
      <c r="L80" s="4">
        <f t="shared" si="11"/>
        <v>0.51565330805430543</v>
      </c>
      <c r="M80" s="4">
        <f t="shared" si="23"/>
        <v>-0.72666728846242779</v>
      </c>
      <c r="N80" s="4">
        <f t="shared" si="24"/>
        <v>-1.4237322419559173</v>
      </c>
      <c r="O80" s="4">
        <f t="shared" si="25"/>
        <v>1.4458782214751291</v>
      </c>
      <c r="P80" s="4">
        <f t="shared" si="26"/>
        <v>0.24180788343751589</v>
      </c>
      <c r="Q80" s="4">
        <f t="shared" si="12"/>
        <v>-1.1106439600565154</v>
      </c>
      <c r="R80" s="4">
        <f t="shared" si="13"/>
        <v>0.24775085399342955</v>
      </c>
      <c r="S80" s="4">
        <f t="shared" si="14"/>
        <v>0.87380928128192104</v>
      </c>
      <c r="T80" s="4">
        <f t="shared" si="15"/>
        <v>0.70553771152061884</v>
      </c>
      <c r="U80" s="4">
        <f t="shared" si="16"/>
        <v>2.8262734287302527E-2</v>
      </c>
      <c r="V80" s="4">
        <f t="shared" si="17"/>
        <v>4.0459396783463331E-2</v>
      </c>
      <c r="W80" s="5">
        <f t="shared" si="18"/>
        <v>6.8722131070765857E-2</v>
      </c>
      <c r="X80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-1.4686624374054037E-3</v>
      </c>
      <c r="Y80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-2.9373248748108074E-3</v>
      </c>
      <c r="Z80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-9.6592640022119406E-4</v>
      </c>
      <c r="AA80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-1.9318528004423881E-3</v>
      </c>
      <c r="AB80" s="6">
        <f>(Table167[[#This Row],[a_o1]] - Table167[[#This Row],[t1]]) * Table167[[#This Row],[a_o1]] * (1 - Table167[[#This Row],[a_o1]]) * Table167[[#This Row],[a_h1]]</f>
        <v>2.2957192068135356E-2</v>
      </c>
      <c r="AC80" s="6">
        <f xml:space="preserve"> (Table167[[#This Row],[a_o1]] - Table167[[#This Row],[t1]]) * Table167[[#This Row],[a_o1]] * (1 - Table167[[#This Row],[a_o1]]) * Table167[[#This Row],[a_h2]]</f>
        <v>2.2848450722494761E-2</v>
      </c>
      <c r="AD80" s="6">
        <f>(Table167[[#This Row],[a_o2]] - Table167[[#This Row],[t2]]) * Table167[[#This Row],[a_o2]] * (1 - Table167[[#This Row],[a_o2]]) * Table167[[#This Row],[a_h1]]</f>
        <v>-3.0619241857241498E-2</v>
      </c>
      <c r="AE80" s="6">
        <f xml:space="preserve"> (Table167[[#This Row],[a_o2]] - Table167[[#This Row],[t2]]) * Table167[[#This Row],[a_o2]] * (1 - Table167[[#This Row],[a_o2]]) * Table167[[#This Row],[a_h2]]</f>
        <v>-3.0474207675701817E-2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0.33057993309224187</v>
      </c>
      <c r="F81" s="4">
        <f t="shared" si="20"/>
        <v>0.56115986618448377</v>
      </c>
      <c r="G81" s="4">
        <f t="shared" si="21"/>
        <v>-0.18898223645654916</v>
      </c>
      <c r="H81" s="4">
        <f t="shared" si="22"/>
        <v>0.72203552708690211</v>
      </c>
      <c r="I81" s="4">
        <f t="shared" si="8"/>
        <v>7.2644983273060473E-2</v>
      </c>
      <c r="J81" s="4">
        <f t="shared" si="9"/>
        <v>0.51815326317872612</v>
      </c>
      <c r="K81" s="4">
        <f t="shared" si="10"/>
        <v>6.2754440885862753E-2</v>
      </c>
      <c r="L81" s="4">
        <f t="shared" si="11"/>
        <v>0.51568346361264028</v>
      </c>
      <c r="M81" s="4">
        <f t="shared" si="23"/>
        <v>-0.73814588449649543</v>
      </c>
      <c r="N81" s="4">
        <f t="shared" si="24"/>
        <v>-1.4351564673171646</v>
      </c>
      <c r="O81" s="4">
        <f t="shared" si="25"/>
        <v>1.4611878424037499</v>
      </c>
      <c r="P81" s="4">
        <f t="shared" si="26"/>
        <v>0.25704498727536679</v>
      </c>
      <c r="Q81" s="4">
        <f t="shared" si="12"/>
        <v>-1.1225591566460027</v>
      </c>
      <c r="R81" s="4">
        <f t="shared" si="13"/>
        <v>0.24553689488093156</v>
      </c>
      <c r="S81" s="4">
        <f t="shared" si="14"/>
        <v>0.88967309800101335</v>
      </c>
      <c r="T81" s="4">
        <f t="shared" si="15"/>
        <v>0.70882270686275672</v>
      </c>
      <c r="U81" s="4">
        <f t="shared" si="16"/>
        <v>2.77388144250755E-2</v>
      </c>
      <c r="V81" s="4">
        <f t="shared" si="17"/>
        <v>3.9530335087993612E-2</v>
      </c>
      <c r="W81" s="5">
        <f t="shared" si="18"/>
        <v>6.7269149513069115E-2</v>
      </c>
      <c r="X81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-1.4606296180515758E-3</v>
      </c>
      <c r="Y81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-2.9212592361031516E-3</v>
      </c>
      <c r="Z81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-9.6793603543193882E-4</v>
      </c>
      <c r="AA81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-1.9358720708638776E-3</v>
      </c>
      <c r="AB81" s="6">
        <f>(Table167[[#This Row],[a_o1]] - Table167[[#This Row],[t1]]) * Table167[[#This Row],[a_o1]] * (1 - Table167[[#This Row],[a_o1]]) * Table167[[#This Row],[a_h1]]</f>
        <v>2.2608510395928667E-2</v>
      </c>
      <c r="AC81" s="6">
        <f xml:space="preserve"> (Table167[[#This Row],[a_o1]] - Table167[[#This Row],[t1]]) * Table167[[#This Row],[a_o1]] * (1 - Table167[[#This Row],[a_o1]]) * Table167[[#This Row],[a_h2]]</f>
        <v>2.2500745969582767E-2</v>
      </c>
      <c r="AD81" s="6">
        <f>(Table167[[#This Row],[a_o2]] - Table167[[#This Row],[t2]]) * Table167[[#This Row],[a_o2]] * (1 - Table167[[#This Row],[a_o2]]) * Table167[[#This Row],[a_h1]]</f>
        <v>-3.0070012540962386E-2</v>
      </c>
      <c r="AE81" s="6">
        <f xml:space="preserve"> (Table167[[#This Row],[a_o2]] - Table167[[#This Row],[t2]]) * Table167[[#This Row],[a_o2]] * (1 - Table167[[#This Row],[a_o2]]) * Table167[[#This Row],[a_h2]]</f>
        <v>-2.9926682547303254E-2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0.33131024790126767</v>
      </c>
      <c r="F82" s="4">
        <f t="shared" si="20"/>
        <v>0.56262049580253537</v>
      </c>
      <c r="G82" s="4">
        <f t="shared" si="21"/>
        <v>-0.18849826843883319</v>
      </c>
      <c r="H82" s="4">
        <f t="shared" si="22"/>
        <v>0.7230034631223341</v>
      </c>
      <c r="I82" s="4">
        <f t="shared" si="8"/>
        <v>7.2827561975316923E-2</v>
      </c>
      <c r="J82" s="4">
        <f t="shared" si="9"/>
        <v>0.51819884753591727</v>
      </c>
      <c r="K82" s="4">
        <f t="shared" si="10"/>
        <v>6.2875432890291752E-2</v>
      </c>
      <c r="L82" s="4">
        <f t="shared" si="11"/>
        <v>0.51571368179584132</v>
      </c>
      <c r="M82" s="4">
        <f t="shared" si="23"/>
        <v>-0.74945013969445973</v>
      </c>
      <c r="N82" s="4">
        <f t="shared" si="24"/>
        <v>-1.4464068403019561</v>
      </c>
      <c r="O82" s="4">
        <f t="shared" si="25"/>
        <v>1.476222848674231</v>
      </c>
      <c r="P82" s="4">
        <f t="shared" si="26"/>
        <v>0.27200832854901841</v>
      </c>
      <c r="Q82" s="4">
        <f t="shared" si="12"/>
        <v>-1.1342959956621126</v>
      </c>
      <c r="R82" s="4">
        <f t="shared" si="13"/>
        <v>0.24336916174810375</v>
      </c>
      <c r="S82" s="4">
        <f t="shared" si="14"/>
        <v>0.90525539548432254</v>
      </c>
      <c r="T82" s="4">
        <f t="shared" si="15"/>
        <v>0.7120282895612261</v>
      </c>
      <c r="U82" s="4">
        <f t="shared" si="16"/>
        <v>2.7230582827506303E-2</v>
      </c>
      <c r="V82" s="4">
        <f t="shared" si="17"/>
        <v>3.8634135902128781E-2</v>
      </c>
      <c r="W82" s="5">
        <f t="shared" si="18"/>
        <v>6.5864718729635091E-2</v>
      </c>
      <c r="X82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-1.4523903631346599E-3</v>
      </c>
      <c r="Y82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-2.9047807262693199E-3</v>
      </c>
      <c r="Z82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-9.6945859169593408E-4</v>
      </c>
      <c r="AA82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-1.9389171833918682E-3</v>
      </c>
      <c r="AB82" s="6">
        <f>(Table167[[#This Row],[a_o1]] - Table167[[#This Row],[t1]]) * Table167[[#This Row],[a_o1]] * (1 - Table167[[#This Row],[a_o1]]) * Table167[[#This Row],[a_h1]]</f>
        <v>2.2268424585191914E-2</v>
      </c>
      <c r="AC82" s="6">
        <f xml:space="preserve"> (Table167[[#This Row],[a_o1]] - Table167[[#This Row],[t1]]) * Table167[[#This Row],[a_o1]] * (1 - Table167[[#This Row],[a_o1]]) * Table167[[#This Row],[a_h2]]</f>
        <v>2.2161630202827434E-2</v>
      </c>
      <c r="AD82" s="6">
        <f>(Table167[[#This Row],[a_o2]] - Table167[[#This Row],[t2]]) * Table167[[#This Row],[a_o2]] * (1 - Table167[[#This Row],[a_o2]]) * Table167[[#This Row],[a_h1]]</f>
        <v>-2.9535485700160898E-2</v>
      </c>
      <c r="AE82" s="6">
        <f xml:space="preserve"> (Table167[[#This Row],[a_o2]] - Table167[[#This Row],[t2]]) * Table167[[#This Row],[a_o2]] * (1 - Table167[[#This Row],[a_o2]]) * Table167[[#This Row],[a_h2]]</f>
        <v>-2.9393840118493608E-2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0.33203644308283503</v>
      </c>
      <c r="F83" s="4">
        <f t="shared" si="20"/>
        <v>0.56407288616567008</v>
      </c>
      <c r="G83" s="4">
        <f t="shared" si="21"/>
        <v>-0.18801353914298521</v>
      </c>
      <c r="H83" s="4">
        <f t="shared" si="22"/>
        <v>0.72397292171403005</v>
      </c>
      <c r="I83" s="4">
        <f t="shared" si="8"/>
        <v>7.3009110770708763E-2</v>
      </c>
      <c r="J83" s="4">
        <f t="shared" si="9"/>
        <v>0.51824417445627424</v>
      </c>
      <c r="K83" s="4">
        <f t="shared" si="10"/>
        <v>6.2996615214253746E-2</v>
      </c>
      <c r="L83" s="4">
        <f t="shared" si="11"/>
        <v>0.5157439473968477</v>
      </c>
      <c r="M83" s="4">
        <f t="shared" si="23"/>
        <v>-0.76058435198705565</v>
      </c>
      <c r="N83" s="4">
        <f t="shared" si="24"/>
        <v>-1.4574876554033698</v>
      </c>
      <c r="O83" s="4">
        <f t="shared" si="25"/>
        <v>1.4909905915243116</v>
      </c>
      <c r="P83" s="4">
        <f t="shared" si="26"/>
        <v>0.28670524860826518</v>
      </c>
      <c r="Q83" s="4">
        <f t="shared" si="12"/>
        <v>-1.1458588462798023</v>
      </c>
      <c r="R83" s="4">
        <f t="shared" si="13"/>
        <v>0.24124629436392636</v>
      </c>
      <c r="S83" s="4">
        <f t="shared" si="14"/>
        <v>0.92056368488321016</v>
      </c>
      <c r="T83" s="4">
        <f t="shared" si="15"/>
        <v>0.7151569464577211</v>
      </c>
      <c r="U83" s="4">
        <f t="shared" si="16"/>
        <v>2.6737424328523839E-2</v>
      </c>
      <c r="V83" s="4">
        <f t="shared" si="17"/>
        <v>3.7769352040221991E-2</v>
      </c>
      <c r="W83" s="5">
        <f t="shared" si="18"/>
        <v>6.4506776368745827E-2</v>
      </c>
      <c r="X83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Row],[i1]]</f>
        <v>-1.443970091260241E-3</v>
      </c>
      <c r="Y83" s="6">
        <f xml:space="preserve"> ((Table167[[#This Row],[a_o1]] - Table167[[#This Row],[t1]]) * Table167[[#This Row],[a_o1]] * (1 - Table167[[#This Row],[a_o1]]) * Table167[[#This Row],[w5]] + (Table167[[#This Row],[a_o2]] - Table167[[#This Row],[t2]]) * Table167[[#This Row],[a_o2]] * (1 - Table167[[#This Row],[a_o2]]) * Table167[[#This Row],[w7]]) * Table167[[#This Row],[a_h1]] * (1 - Table167[[#This Row],[a_h1]]) * Table167[[#This Row],[i2]]</f>
        <v>-2.8879401825204821E-3</v>
      </c>
      <c r="Z83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Row],[i1]]</f>
        <v>-9.7052713913785271E-4</v>
      </c>
      <c r="AA83" s="6">
        <f xml:space="preserve"> ((Table167[[#This Row],[a_o1]] - Table167[[#This Row],[t1]]) * Table167[[#This Row],[a_o1]] * (1 - Table167[[#This Row],[a_o1]]) * Table167[[#This Row],[w6]] + (Table167[[#This Row],[a_o2]] - Table167[[#This Row],[t2]]) * Table167[[#This Row],[a_o2]] * (1 - Table167[[#This Row],[a_o2]]) * Table167[[#This Row],[w8]]) * Table167[[#This Row],[a_h1]] * (1 - Table167[[#This Row],[a_h1]]) * Table167[[#This Row],[i2]]</f>
        <v>-1.9410542782757054E-3</v>
      </c>
      <c r="AB83" s="6">
        <f>(Table167[[#This Row],[a_o1]] - Table167[[#This Row],[t1]]) * Table167[[#This Row],[a_o1]] * (1 - Table167[[#This Row],[a_o1]]) * Table167[[#This Row],[a_h1]]</f>
        <v>2.1936669250433253E-2</v>
      </c>
      <c r="AC83" s="6">
        <f xml:space="preserve"> (Table167[[#This Row],[a_o1]] - Table167[[#This Row],[t1]]) * Table167[[#This Row],[a_o1]] * (1 - Table167[[#This Row],[a_o1]]) * Table167[[#This Row],[a_h2]]</f>
        <v>2.1830837565762283E-2</v>
      </c>
      <c r="AD83" s="6">
        <f>(Table167[[#This Row],[a_o2]] - Table167[[#This Row],[t2]]) * Table167[[#This Row],[a_o2]] * (1 - Table167[[#This Row],[a_o2]]) * Table167[[#This Row],[a_h1]]</f>
        <v>-2.9015241394794361E-2</v>
      </c>
      <c r="AE83" s="6">
        <f xml:space="preserve"> (Table167[[#This Row],[a_o2]] - Table167[[#This Row],[t2]]) * Table167[[#This Row],[a_o2]] * (1 - Table167[[#This Row],[a_o2]]) * Table167[[#This Row],[a_h2]]</f>
        <v>-2.8875259711937683E-2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4201-F0ED-4B90-BAC5-7DD5ECDB216D}">
  <dimension ref="A1:AE83"/>
  <sheetViews>
    <sheetView showGridLines="0" zoomScale="85" zoomScaleNormal="85" workbookViewId="0">
      <selection activeCell="B20" sqref="B20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7">
        <v>0.8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-3.8733356671781695E-4</v>
      </c>
      <c r="Y3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-7.746671334356339E-4</v>
      </c>
      <c r="Z3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7.6957286603611765E-4</v>
      </c>
      <c r="AA3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1.5391457320722353E-3</v>
      </c>
      <c r="AB34" s="4">
        <f>(Table1678[[#This Row],[a_o1]] - Table1678[[#This Row],[t1]]) * Table1678[[#This Row],[a_o1]] * (1 - Table1678[[#This Row],[a_o1]]) * Table1678[[#This Row],[a_h1]]</f>
        <v>5.4080715914345899E-2</v>
      </c>
      <c r="AC34" s="4">
        <f xml:space="preserve"> (Table1678[[#This Row],[a_o1]] - Table1678[[#This Row],[t1]]) * Table1678[[#This Row],[a_o1]] * (1 - Table1678[[#This Row],[a_o1]]) * Table1678[[#This Row],[a_h2]]</f>
        <v>5.3949896283493309E-2</v>
      </c>
      <c r="AD34" s="4">
        <f>(Table1678[[#This Row],[a_o2]] - Table1678[[#This Row],[t2]]) * Table1678[[#This Row],[a_o2]] * (1 - Table1678[[#This Row],[a_o2]]) * Table1678[[#This Row],[a_h1]]</f>
        <v>-7.1405577163958775E-2</v>
      </c>
      <c r="AE34" s="4">
        <f xml:space="preserve"> (Table1678[[#This Row],[a_o2]] - Table1678[[#This Row],[t2]]) * Table1678[[#This Row],[a_o2]] * (1 - Table1678[[#This Row],[a_o2]]) * Table1678[[#This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0.30030986685337424</v>
      </c>
      <c r="F35" s="4">
        <f t="shared" ref="F35:F66" si="1">F34 - ($B$19 *Y34)</f>
        <v>0.5006197337067485</v>
      </c>
      <c r="G35" s="4">
        <f t="shared" ref="G35:G66" si="2">G34 - ($B$19 *Z34)</f>
        <v>-0.2006156582928289</v>
      </c>
      <c r="H35" s="4">
        <f t="shared" ref="H35:H66" si="3">H34 - ($B$19 *AA34)</f>
        <v>0.69876868341434217</v>
      </c>
      <c r="I35" s="4">
        <f>(E35*C35) + (F35*D35)</f>
        <v>6.5077466713343565E-2</v>
      </c>
      <c r="J35" s="4">
        <f>1/(1+EXP(-I35))</f>
        <v>0.51626362727439545</v>
      </c>
      <c r="K35" s="4">
        <f>(G35*C35) + (H35*D35)</f>
        <v>5.9846085426792775E-2</v>
      </c>
      <c r="L35" s="4">
        <f>1/(1+EXP(-K35))</f>
        <v>0.51495705749746523</v>
      </c>
      <c r="M35" s="4">
        <f t="shared" ref="M35:M66" si="4">M34 - ($B$19*AB34)</f>
        <v>5.6735427268523285E-2</v>
      </c>
      <c r="N35" s="4">
        <f t="shared" ref="N35:N66" si="5">N34 - ($B$19*AC34)</f>
        <v>-0.64315991702679465</v>
      </c>
      <c r="O35" s="4">
        <f t="shared" ref="O35:O66" si="6">O34 - ($B$19*AD34)</f>
        <v>0.35712446173116702</v>
      </c>
      <c r="P35" s="4">
        <f t="shared" ref="P35:P66" si="7">P34 - ($B$19*AE34)</f>
        <v>-0.84301372062958724</v>
      </c>
      <c r="Q35" s="4">
        <f>(M35*J35) + (N35*L35)</f>
        <v>-0.30190930089582158</v>
      </c>
      <c r="R35" s="4">
        <f>1/(1+EXP(-Q35))</f>
        <v>0.42509080518702991</v>
      </c>
      <c r="S35" s="4">
        <f>(O35*J35) + (P35*L35)</f>
        <v>-0.24974549500365414</v>
      </c>
      <c r="T35" s="4">
        <f>1/(1+EXP(-S35))</f>
        <v>0.43788614245897417</v>
      </c>
      <c r="U35" s="4">
        <f>0.5 * (A35 - R35)^2</f>
        <v>8.6150188275408407E-2</v>
      </c>
      <c r="V35" s="4">
        <f>0.5 * (B35 - T35)^2</f>
        <v>0.15241485584441608</v>
      </c>
      <c r="W35" s="5">
        <f>U35+V35</f>
        <v>0.23856504411982449</v>
      </c>
      <c r="X3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-5.3414903403837643E-4</v>
      </c>
      <c r="Y3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-1.0682980680767529E-3</v>
      </c>
      <c r="Z3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6.1584512257540117E-4</v>
      </c>
      <c r="AA3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1.2316902451508023E-3</v>
      </c>
      <c r="AB35" s="4">
        <f>(Table1678[[#This Row],[a_o1]] - Table1678[[#This Row],[t1]]) * Table1678[[#This Row],[a_o1]] * (1 - Table1678[[#This Row],[a_o1]]) * Table1678[[#This Row],[a_h1]]</f>
        <v>5.2371571697031709E-2</v>
      </c>
      <c r="AC35" s="4">
        <f xml:space="preserve"> (Table1678[[#This Row],[a_o1]] - Table1678[[#This Row],[t1]]) * Table1678[[#This Row],[a_o1]] * (1 - Table1678[[#This Row],[a_o1]]) * Table1678[[#This Row],[a_h2]]</f>
        <v>5.2239028730348316E-2</v>
      </c>
      <c r="AD35" s="4">
        <f>(Table1678[[#This Row],[a_o2]] - Table1678[[#This Row],[t2]]) * Table1678[[#This Row],[a_o2]] * (1 - Table1678[[#This Row],[a_o2]]) * Table1678[[#This Row],[a_h1]]</f>
        <v>-7.0159368209713982E-2</v>
      </c>
      <c r="AE35" s="4">
        <f xml:space="preserve"> (Table1678[[#This Row],[a_o2]] - Table1678[[#This Row],[t2]]) * Table1678[[#This Row],[a_o2]] * (1 - Table1678[[#This Row],[a_o2]]) * Table1678[[#This Row],[a_h2]]</f>
        <v>-6.9981807550336728E-2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0.30073718608060496</v>
      </c>
      <c r="F36" s="4">
        <f t="shared" si="1"/>
        <v>0.50147437216120994</v>
      </c>
      <c r="G36" s="4">
        <f t="shared" si="2"/>
        <v>-0.20110833439088921</v>
      </c>
      <c r="H36" s="4">
        <f t="shared" si="3"/>
        <v>0.69778333121822156</v>
      </c>
      <c r="I36" s="4">
        <f t="shared" ref="I36:I83" si="8">(E36*C36) + (F36*D36)</f>
        <v>6.5184296520151244E-2</v>
      </c>
      <c r="J36" s="4">
        <f t="shared" ref="J36:J83" si="9">1/(1+EXP(-I36))</f>
        <v>0.5162903064226394</v>
      </c>
      <c r="K36" s="4">
        <f t="shared" ref="K36:K83" si="10">(G36*C36) + (H36*D36)</f>
        <v>5.9722916402277698E-2</v>
      </c>
      <c r="L36" s="4">
        <f t="shared" ref="L36:L83" si="11">1/(1+EXP(-K36))</f>
        <v>0.51492629273928114</v>
      </c>
      <c r="M36" s="4">
        <f t="shared" si="4"/>
        <v>1.4838169910897918E-2</v>
      </c>
      <c r="N36" s="4">
        <f t="shared" si="5"/>
        <v>-0.68495114001107327</v>
      </c>
      <c r="O36" s="4">
        <f t="shared" si="6"/>
        <v>0.41325195629893818</v>
      </c>
      <c r="P36" s="4">
        <f t="shared" si="7"/>
        <v>-0.7870282745893179</v>
      </c>
      <c r="Q36" s="4">
        <f t="shared" ref="Q36:Q83" si="12">(M36*J36) + (N36*L36)</f>
        <v>-0.34503854794339756</v>
      </c>
      <c r="R36" s="4">
        <f t="shared" ref="R36:R83" si="13">1/(1+EXP(-Q36))</f>
        <v>0.41458607508189033</v>
      </c>
      <c r="S36" s="4">
        <f t="shared" ref="S36:S83" si="14">(O36*J36) + (P36*L36)</f>
        <v>-0.19190357256793647</v>
      </c>
      <c r="T36" s="4">
        <f t="shared" ref="T36:T83" si="15">1/(1+EXP(-S36))</f>
        <v>0.45217080059569609</v>
      </c>
      <c r="U36" s="4">
        <f t="shared" ref="U36:U83" si="16">0.5 * (A36 - R36)^2</f>
        <v>8.1844946075084496E-2</v>
      </c>
      <c r="V36" s="4">
        <f t="shared" ref="V36:V83" si="17">0.5 * (B36 - T36)^2</f>
        <v>0.14463012386593721</v>
      </c>
      <c r="W36" s="5">
        <f t="shared" ref="W36:W83" si="18">U36+V36</f>
        <v>0.22647506994102171</v>
      </c>
      <c r="X3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-6.6927960224526424E-4</v>
      </c>
      <c r="Y3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-1.3385592044905285E-3</v>
      </c>
      <c r="Z3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4.6943492750967168E-4</v>
      </c>
      <c r="AA3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9.3886985501934336E-4</v>
      </c>
      <c r="AB36" s="4">
        <f>(Table1678[[#This Row],[a_o1]] - Table1678[[#This Row],[t1]]) * Table1678[[#This Row],[a_o1]] * (1 - Table1678[[#This Row],[a_o1]]) * Table1678[[#This Row],[a_h1]]</f>
        <v>5.0697046849014167E-2</v>
      </c>
      <c r="AC36" s="4">
        <f xml:space="preserve"> (Table1678[[#This Row],[a_o1]] - Table1678[[#This Row],[t1]]) * Table1678[[#This Row],[a_o1]] * (1 - Table1678[[#This Row],[a_o1]]) * Table1678[[#This Row],[a_h2]]</f>
        <v>5.0563107736178489E-2</v>
      </c>
      <c r="AD36" s="4">
        <f>(Table1678[[#This Row],[a_o2]] - Table1678[[#This Row],[t2]]) * Table1678[[#This Row],[a_o2]] * (1 - Table1678[[#This Row],[a_o2]]) * Table1678[[#This Row],[a_h1]]</f>
        <v>-6.878377994504116E-2</v>
      </c>
      <c r="AE36" s="4">
        <f xml:space="preserve"> (Table1678[[#This Row],[a_o2]] - Table1678[[#This Row],[t2]]) * Table1678[[#This Row],[a_o2]] * (1 - Table1678[[#This Row],[a_o2]]) * Table1678[[#This Row],[a_h2]]</f>
        <v>-6.8602056569895445E-2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0.30127260976240117</v>
      </c>
      <c r="F37" s="4">
        <f t="shared" si="1"/>
        <v>0.50254521952480236</v>
      </c>
      <c r="G37" s="4">
        <f t="shared" si="2"/>
        <v>-0.20148388233289694</v>
      </c>
      <c r="H37" s="4">
        <f t="shared" si="3"/>
        <v>0.69703223533420611</v>
      </c>
      <c r="I37" s="4">
        <f t="shared" si="8"/>
        <v>6.5318152440600297E-2</v>
      </c>
      <c r="J37" s="4">
        <f t="shared" si="9"/>
        <v>0.51632373480791716</v>
      </c>
      <c r="K37" s="4">
        <f t="shared" si="10"/>
        <v>5.962902941677576E-2</v>
      </c>
      <c r="L37" s="4">
        <f t="shared" si="11"/>
        <v>0.51490284187753643</v>
      </c>
      <c r="M37" s="4">
        <f t="shared" si="4"/>
        <v>-2.571946756831342E-2</v>
      </c>
      <c r="N37" s="4">
        <f t="shared" si="5"/>
        <v>-0.72540162620001603</v>
      </c>
      <c r="O37" s="4">
        <f t="shared" si="6"/>
        <v>0.46827898025497111</v>
      </c>
      <c r="P37" s="4">
        <f t="shared" si="7"/>
        <v>-0.73214662933340158</v>
      </c>
      <c r="Q37" s="4">
        <f t="shared" si="12"/>
        <v>-0.38679093038511736</v>
      </c>
      <c r="R37" s="4">
        <f t="shared" si="13"/>
        <v>0.40449005698360502</v>
      </c>
      <c r="S37" s="4">
        <f t="shared" si="14"/>
        <v>-0.13520082809753819</v>
      </c>
      <c r="T37" s="4">
        <f t="shared" si="15"/>
        <v>0.46625118594382059</v>
      </c>
      <c r="U37" s="4">
        <f t="shared" si="16"/>
        <v>7.7811202529463969E-2</v>
      </c>
      <c r="V37" s="4">
        <f t="shared" si="17"/>
        <v>0.13715641011262722</v>
      </c>
      <c r="W37" s="5">
        <f t="shared" si="18"/>
        <v>0.21496761264209119</v>
      </c>
      <c r="X3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-7.9265121071913378E-4</v>
      </c>
      <c r="Y3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-1.5853024214382676E-3</v>
      </c>
      <c r="Z3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3.3087162377907445E-4</v>
      </c>
      <c r="AA3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6.617432475581489E-4</v>
      </c>
      <c r="AB37" s="4">
        <f>(Table1678[[#This Row],[a_o1]] - Table1678[[#This Row],[t1]]) * Table1678[[#This Row],[a_o1]] * (1 - Table1678[[#This Row],[a_o1]]) * Table1678[[#This Row],[a_h1]]</f>
        <v>4.9063103763992866E-2</v>
      </c>
      <c r="AC37" s="4">
        <f xml:space="preserve"> (Table1678[[#This Row],[a_o1]] - Table1678[[#This Row],[t1]]) * Table1678[[#This Row],[a_o1]] * (1 - Table1678[[#This Row],[a_o1]]) * Table1678[[#This Row],[a_h2]]</f>
        <v>4.8928084951993592E-2</v>
      </c>
      <c r="AD37" s="4">
        <f>(Table1678[[#This Row],[a_o2]] - Table1678[[#This Row],[t2]]) * Table1678[[#This Row],[a_o2]] * (1 - Table1678[[#This Row],[a_o2]]) * Table1678[[#This Row],[a_h1]]</f>
        <v>-6.7297977817603105E-2</v>
      </c>
      <c r="AE37" s="4">
        <f xml:space="preserve"> (Table1678[[#This Row],[a_o2]] - Table1678[[#This Row],[t2]]) * Table1678[[#This Row],[a_o2]] * (1 - Table1678[[#This Row],[a_o2]]) * Table1678[[#This Row],[a_h2]]</f>
        <v>-6.7112777691280184E-2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0.30190673073097646</v>
      </c>
      <c r="F38" s="4">
        <f t="shared" si="1"/>
        <v>0.50381346146195294</v>
      </c>
      <c r="G38" s="4">
        <f t="shared" si="2"/>
        <v>-0.20174857963192019</v>
      </c>
      <c r="H38" s="4">
        <f t="shared" si="3"/>
        <v>0.69650284073615953</v>
      </c>
      <c r="I38" s="4">
        <f t="shared" si="8"/>
        <v>6.547668268274412E-2</v>
      </c>
      <c r="J38" s="4">
        <f t="shared" si="9"/>
        <v>0.51636332502326554</v>
      </c>
      <c r="K38" s="4">
        <f t="shared" si="10"/>
        <v>5.9562855092019945E-2</v>
      </c>
      <c r="L38" s="4">
        <f t="shared" si="11"/>
        <v>0.51488631297701948</v>
      </c>
      <c r="M38" s="4">
        <f t="shared" si="4"/>
        <v>-6.4969950579507718E-2</v>
      </c>
      <c r="N38" s="4">
        <f t="shared" si="5"/>
        <v>-0.76454409416161084</v>
      </c>
      <c r="O38" s="4">
        <f t="shared" si="6"/>
        <v>0.52211736250905361</v>
      </c>
      <c r="P38" s="4">
        <f t="shared" si="7"/>
        <v>-0.67845640718037747</v>
      </c>
      <c r="Q38" s="4">
        <f t="shared" si="12"/>
        <v>-0.42720138945905883</v>
      </c>
      <c r="R38" s="4">
        <f t="shared" si="13"/>
        <v>0.39479481155773333</v>
      </c>
      <c r="S38" s="4">
        <f t="shared" si="14"/>
        <v>-7.9725660651187413E-2</v>
      </c>
      <c r="T38" s="4">
        <f t="shared" si="15"/>
        <v>0.48007913543790853</v>
      </c>
      <c r="U38" s="4">
        <f t="shared" si="16"/>
        <v>7.4033523500875748E-2</v>
      </c>
      <c r="V38" s="4">
        <f t="shared" si="17"/>
        <v>0.13000964405787538</v>
      </c>
      <c r="W38" s="5">
        <f t="shared" si="18"/>
        <v>0.20404316755875113</v>
      </c>
      <c r="X3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-9.0437160498077127E-4</v>
      </c>
      <c r="Y3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-1.8087432099615425E-3</v>
      </c>
      <c r="Z3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2.0054112115393364E-4</v>
      </c>
      <c r="AA3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4.0108224230786727E-4</v>
      </c>
      <c r="AB38" s="4">
        <f>(Table1678[[#This Row],[a_o1]] - Table1678[[#This Row],[t1]]) * Table1678[[#This Row],[a_o1]] * (1 - Table1678[[#This Row],[a_o1]]) * Table1678[[#This Row],[a_h1]]</f>
        <v>4.7474311524903848E-2</v>
      </c>
      <c r="AC38" s="4">
        <f xml:space="preserve"> (Table1678[[#This Row],[a_o1]] - Table1678[[#This Row],[t1]]) * Table1678[[#This Row],[a_o1]] * (1 - Table1678[[#This Row],[a_o1]]) * Table1678[[#This Row],[a_h2]]</f>
        <v>4.7338515416598982E-2</v>
      </c>
      <c r="AD38" s="4">
        <f>(Table1678[[#This Row],[a_o2]] - Table1678[[#This Row],[t2]]) * Table1678[[#This Row],[a_o2]] * (1 - Table1678[[#This Row],[a_o2]]) * Table1678[[#This Row],[a_h1]]</f>
        <v>-6.5721618327297768E-2</v>
      </c>
      <c r="AE38" s="4">
        <f xml:space="preserve"> (Table1678[[#This Row],[a_o2]] - Table1678[[#This Row],[t2]]) * Table1678[[#This Row],[a_o2]] * (1 - Table1678[[#This Row],[a_o2]]) * Table1678[[#This Row],[a_h2]]</f>
        <v>-6.5533627396757083E-2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0.30263022801496109</v>
      </c>
      <c r="F39" s="4">
        <f t="shared" si="1"/>
        <v>0.5052604560299222</v>
      </c>
      <c r="G39" s="4">
        <f t="shared" si="2"/>
        <v>-0.20190901252884333</v>
      </c>
      <c r="H39" s="4">
        <f t="shared" si="3"/>
        <v>0.69618197494231326</v>
      </c>
      <c r="I39" s="4">
        <f t="shared" si="8"/>
        <v>6.5657557003740277E-2</v>
      </c>
      <c r="J39" s="4">
        <f t="shared" si="9"/>
        <v>0.51640849503908171</v>
      </c>
      <c r="K39" s="4">
        <f t="shared" si="10"/>
        <v>5.9522746867789161E-2</v>
      </c>
      <c r="L39" s="4">
        <f t="shared" si="11"/>
        <v>0.51487629480305697</v>
      </c>
      <c r="M39" s="4">
        <f t="shared" si="4"/>
        <v>-0.1029493997994308</v>
      </c>
      <c r="N39" s="4">
        <f t="shared" si="5"/>
        <v>-0.80241490649489</v>
      </c>
      <c r="O39" s="4">
        <f t="shared" si="6"/>
        <v>0.57469465717089185</v>
      </c>
      <c r="P39" s="4">
        <f t="shared" si="7"/>
        <v>-0.62602950526297185</v>
      </c>
      <c r="Q39" s="4">
        <f t="shared" si="12"/>
        <v>-0.46630835856643116</v>
      </c>
      <c r="R39" s="4">
        <f t="shared" si="13"/>
        <v>0.38549037697579536</v>
      </c>
      <c r="S39" s="4">
        <f t="shared" si="14"/>
        <v>-2.5550549090568531E-2</v>
      </c>
      <c r="T39" s="4">
        <f t="shared" si="15"/>
        <v>0.49361271020840747</v>
      </c>
      <c r="U39" s="4">
        <f t="shared" si="16"/>
        <v>7.049651160071245E-2</v>
      </c>
      <c r="V39" s="4">
        <f t="shared" si="17"/>
        <v>0.12320017073332122</v>
      </c>
      <c r="W39" s="5">
        <f t="shared" si="18"/>
        <v>0.19369668233403367</v>
      </c>
      <c r="X3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-1.00470915757699E-3</v>
      </c>
      <c r="Y3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-2.00941831515398E-3</v>
      </c>
      <c r="Z3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7.8685114437413955E-5</v>
      </c>
      <c r="AA3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1.5737022887482791E-4</v>
      </c>
      <c r="AB39" s="4">
        <f>(Table1678[[#This Row],[a_o1]] - Table1678[[#This Row],[t1]]) * Table1678[[#This Row],[a_o1]] * (1 - Table1678[[#This Row],[a_o1]]) * Table1678[[#This Row],[a_h1]]</f>
        <v>4.5934016145679143E-2</v>
      </c>
      <c r="AC39" s="4">
        <f xml:space="preserve"> (Table1678[[#This Row],[a_o1]] - Table1678[[#This Row],[t1]]) * Table1678[[#This Row],[a_o1]] * (1 - Table1678[[#This Row],[a_o1]]) * Table1678[[#This Row],[a_h2]]</f>
        <v>4.5797728476022107E-2</v>
      </c>
      <c r="AD39" s="4">
        <f>(Table1678[[#This Row],[a_o2]] - Table1678[[#This Row],[t2]]) * Table1678[[#This Row],[a_o2]] * (1 - Table1678[[#This Row],[a_o2]]) * Table1678[[#This Row],[a_h1]]</f>
        <v>-6.407419535234013E-2</v>
      </c>
      <c r="AE39" s="4">
        <f xml:space="preserve"> (Table1678[[#This Row],[a_o2]] - Table1678[[#This Row],[t2]]) * Table1678[[#This Row],[a_o2]] * (1 - Table1678[[#This Row],[a_o2]]) * Table1678[[#This Row],[a_h2]]</f>
        <v>-6.3884085200812651E-2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0.30343399534102267</v>
      </c>
      <c r="F40" s="4">
        <f t="shared" si="1"/>
        <v>0.50686799068204536</v>
      </c>
      <c r="G40" s="4">
        <f t="shared" si="2"/>
        <v>-0.20197196062039327</v>
      </c>
      <c r="H40" s="4">
        <f t="shared" si="3"/>
        <v>0.69605607875921338</v>
      </c>
      <c r="I40" s="4">
        <f t="shared" si="8"/>
        <v>6.5858498835255672E-2</v>
      </c>
      <c r="J40" s="4">
        <f t="shared" si="9"/>
        <v>0.51645867623001718</v>
      </c>
      <c r="K40" s="4">
        <f t="shared" si="10"/>
        <v>5.9507009844901669E-2</v>
      </c>
      <c r="L40" s="4">
        <f t="shared" si="11"/>
        <v>0.51487236402908332</v>
      </c>
      <c r="M40" s="4">
        <f t="shared" si="4"/>
        <v>-0.13969661271597411</v>
      </c>
      <c r="N40" s="4">
        <f t="shared" si="5"/>
        <v>-0.83905308927570765</v>
      </c>
      <c r="O40" s="4">
        <f t="shared" si="6"/>
        <v>0.62595401345276391</v>
      </c>
      <c r="P40" s="4">
        <f t="shared" si="7"/>
        <v>-0.57492223710232171</v>
      </c>
      <c r="Q40" s="4">
        <f t="shared" si="12"/>
        <v>-0.50415277529839853</v>
      </c>
      <c r="R40" s="4">
        <f t="shared" si="13"/>
        <v>0.3765652486349923</v>
      </c>
      <c r="S40" s="4">
        <f t="shared" si="14"/>
        <v>2.7267809818919297E-2</v>
      </c>
      <c r="T40" s="4">
        <f t="shared" si="15"/>
        <v>0.50681653010011718</v>
      </c>
      <c r="U40" s="4">
        <f t="shared" si="16"/>
        <v>6.7185040753416858E-2</v>
      </c>
      <c r="V40" s="4">
        <f t="shared" si="17"/>
        <v>0.11673313279224548</v>
      </c>
      <c r="W40" s="5">
        <f t="shared" si="18"/>
        <v>0.18391817354566234</v>
      </c>
      <c r="X4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-1.0940679166465456E-3</v>
      </c>
      <c r="Y4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-2.1881358332930911E-3</v>
      </c>
      <c r="Z4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-3.4593218818753026E-5</v>
      </c>
      <c r="AA4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-6.9186437637506053E-5</v>
      </c>
      <c r="AB40" s="4">
        <f>(Table1678[[#This Row],[a_o1]] - Table1678[[#This Row],[t1]]) * Table1678[[#This Row],[a_o1]] * (1 - Table1678[[#This Row],[a_o1]]) * Table1678[[#This Row],[a_h1]]</f>
        <v>4.4444509093886829E-2</v>
      </c>
      <c r="AC40" s="4">
        <f xml:space="preserve"> (Table1678[[#This Row],[a_o1]] - Table1678[[#This Row],[t1]]) * Table1678[[#This Row],[a_o1]] * (1 - Table1678[[#This Row],[a_o1]]) * Table1678[[#This Row],[a_h2]]</f>
        <v>4.4307996977264452E-2</v>
      </c>
      <c r="AD40" s="4">
        <f>(Table1678[[#This Row],[a_o2]] - Table1678[[#This Row],[t2]]) * Table1678[[#This Row],[a_o2]] * (1 - Table1678[[#This Row],[a_o2]]) * Table1678[[#This Row],[a_h1]]</f>
        <v>-6.2374478713887786E-2</v>
      </c>
      <c r="AE40" s="4">
        <f xml:space="preserve"> (Table1678[[#This Row],[a_o2]] - Table1678[[#This Row],[t2]]) * Table1678[[#This Row],[a_o2]] * (1 - Table1678[[#This Row],[a_o2]]) * Table1678[[#This Row],[a_h2]]</f>
        <v>-6.2182894370038634E-2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0.30430924967433992</v>
      </c>
      <c r="F41" s="4">
        <f t="shared" si="1"/>
        <v>0.50861849934867986</v>
      </c>
      <c r="G41" s="4">
        <f t="shared" si="2"/>
        <v>-0.20194428604533826</v>
      </c>
      <c r="H41" s="4">
        <f t="shared" si="3"/>
        <v>0.69611142790932334</v>
      </c>
      <c r="I41" s="4">
        <f t="shared" si="8"/>
        <v>6.6077312418584985E-2</v>
      </c>
      <c r="J41" s="4">
        <f t="shared" si="9"/>
        <v>0.51651332015485885</v>
      </c>
      <c r="K41" s="4">
        <f t="shared" si="10"/>
        <v>5.9513928488665421E-2</v>
      </c>
      <c r="L41" s="4">
        <f t="shared" si="11"/>
        <v>0.51487409215953095</v>
      </c>
      <c r="M41" s="4">
        <f t="shared" si="4"/>
        <v>-0.17525221999108359</v>
      </c>
      <c r="N41" s="4">
        <f t="shared" si="5"/>
        <v>-0.87449948685751921</v>
      </c>
      <c r="O41" s="4">
        <f t="shared" si="6"/>
        <v>0.6758535964238741</v>
      </c>
      <c r="P41" s="4">
        <f t="shared" si="7"/>
        <v>-0.52517592160629079</v>
      </c>
      <c r="Q41" s="4">
        <f t="shared" si="12"/>
        <v>-0.54077723540184519</v>
      </c>
      <c r="R41" s="4">
        <f t="shared" si="13"/>
        <v>0.3680067960309153</v>
      </c>
      <c r="S41" s="4">
        <f t="shared" si="14"/>
        <v>7.8687909166413272E-2</v>
      </c>
      <c r="T41" s="4">
        <f t="shared" si="15"/>
        <v>0.51966183318138881</v>
      </c>
      <c r="U41" s="4">
        <f t="shared" si="16"/>
        <v>6.4084433002160685E-2</v>
      </c>
      <c r="V41" s="4">
        <f t="shared" si="17"/>
        <v>0.11060899558314587</v>
      </c>
      <c r="W41" s="5">
        <f t="shared" si="18"/>
        <v>0.17469342858530656</v>
      </c>
      <c r="X4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-1.172960727537712E-3</v>
      </c>
      <c r="Y4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-2.3459214550754239E-3</v>
      </c>
      <c r="Z4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-1.3931816112620034E-4</v>
      </c>
      <c r="AA4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-2.7863632225240067E-4</v>
      </c>
      <c r="AB41" s="4">
        <f>(Table1678[[#This Row],[a_o1]] - Table1678[[#This Row],[t1]]) * Table1678[[#This Row],[a_o1]] * (1 - Table1678[[#This Row],[a_o1]]) * Table1678[[#This Row],[a_h1]]</f>
        <v>4.3007187652803883E-2</v>
      </c>
      <c r="AC41" s="4">
        <f xml:space="preserve"> (Table1678[[#This Row],[a_o1]] - Table1678[[#This Row],[t1]]) * Table1678[[#This Row],[a_o1]] * (1 - Table1678[[#This Row],[a_o1]]) * Table1678[[#This Row],[a_h2]]</f>
        <v>4.2870698266664412E-2</v>
      </c>
      <c r="AD41" s="4">
        <f>(Table1678[[#This Row],[a_o2]] - Table1678[[#This Row],[t2]]) * Table1678[[#This Row],[a_o2]] * (1 - Table1678[[#This Row],[a_o2]]) * Table1678[[#This Row],[a_h1]]</f>
        <v>-6.0640065996925209E-2</v>
      </c>
      <c r="AE41" s="4">
        <f xml:space="preserve"> (Table1678[[#This Row],[a_o2]] - Table1678[[#This Row],[t2]]) * Table1678[[#This Row],[a_o2]] * (1 - Table1678[[#This Row],[a_o2]]) * Table1678[[#This Row],[a_h2]]</f>
        <v>-6.0447616180159806E-2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0.30524761825637009</v>
      </c>
      <c r="F42" s="4">
        <f t="shared" si="1"/>
        <v>0.5104952365127402</v>
      </c>
      <c r="G42" s="4">
        <f t="shared" si="2"/>
        <v>-0.2018328315164373</v>
      </c>
      <c r="H42" s="4">
        <f t="shared" si="3"/>
        <v>0.69633433696712521</v>
      </c>
      <c r="I42" s="4">
        <f t="shared" si="8"/>
        <v>6.6311904564092528E-2</v>
      </c>
      <c r="J42" s="4">
        <f t="shared" si="9"/>
        <v>0.51657190399314767</v>
      </c>
      <c r="K42" s="4">
        <f t="shared" si="10"/>
        <v>5.9541792120890662E-2</v>
      </c>
      <c r="L42" s="4">
        <f t="shared" si="11"/>
        <v>0.51488105190019096</v>
      </c>
      <c r="M42" s="4">
        <f t="shared" si="4"/>
        <v>-0.20965797011332671</v>
      </c>
      <c r="N42" s="4">
        <f t="shared" si="5"/>
        <v>-0.9087960454708508</v>
      </c>
      <c r="O42" s="4">
        <f t="shared" si="6"/>
        <v>0.72436564922141433</v>
      </c>
      <c r="P42" s="4">
        <f t="shared" si="7"/>
        <v>-0.47681782866216293</v>
      </c>
      <c r="Q42" s="4">
        <f t="shared" si="12"/>
        <v>-0.57622528066354506</v>
      </c>
      <c r="R42" s="4">
        <f t="shared" si="13"/>
        <v>0.35980161824986578</v>
      </c>
      <c r="S42" s="4">
        <f t="shared" si="14"/>
        <v>0.12868247741919905</v>
      </c>
      <c r="T42" s="4">
        <f t="shared" si="15"/>
        <v>0.53212629948705015</v>
      </c>
      <c r="U42" s="4">
        <f t="shared" si="16"/>
        <v>6.1180586065112418E-2</v>
      </c>
      <c r="V42" s="4">
        <f t="shared" si="17"/>
        <v>0.10482416281071125</v>
      </c>
      <c r="W42" s="5">
        <f t="shared" si="18"/>
        <v>0.16600474887582367</v>
      </c>
      <c r="X4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-1.2419821681772393E-3</v>
      </c>
      <c r="Y4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-2.4839643363544785E-3</v>
      </c>
      <c r="Z4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-2.3562647969416493E-4</v>
      </c>
      <c r="AA4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-4.7125295938832987E-4</v>
      </c>
      <c r="AB42" s="4">
        <f>(Table1678[[#This Row],[a_o1]] - Table1678[[#This Row],[t1]]) * Table1678[[#This Row],[a_o1]] * (1 - Table1678[[#This Row],[a_o1]]) * Table1678[[#This Row],[a_h1]]</f>
        <v>4.1622702999785446E-2</v>
      </c>
      <c r="AC42" s="4">
        <f xml:space="preserve"> (Table1678[[#This Row],[a_o1]] - Table1678[[#This Row],[t1]]) * Table1678[[#This Row],[a_o1]] * (1 - Table1678[[#This Row],[a_o1]]) * Table1678[[#This Row],[a_h2]]</f>
        <v>4.1486462848244733E-2</v>
      </c>
      <c r="AD42" s="4">
        <f>(Table1678[[#This Row],[a_o2]] - Table1678[[#This Row],[t2]]) * Table1678[[#This Row],[a_o2]] * (1 - Table1678[[#This Row],[a_o2]]) * Table1678[[#This Row],[a_h1]]</f>
        <v>-5.888705539224473E-2</v>
      </c>
      <c r="AE42" s="4">
        <f xml:space="preserve"> (Table1678[[#This Row],[a_o2]] - Table1678[[#This Row],[t2]]) * Table1678[[#This Row],[a_o2]] * (1 - Table1678[[#This Row],[a_o2]]) * Table1678[[#This Row],[a_h2]]</f>
        <v>-5.8694305263775962E-2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0.30624120399091187</v>
      </c>
      <c r="F43" s="4">
        <f t="shared" si="1"/>
        <v>0.51248240798182376</v>
      </c>
      <c r="G43" s="4">
        <f t="shared" si="2"/>
        <v>-0.20164433033268198</v>
      </c>
      <c r="H43" s="4">
        <f t="shared" si="3"/>
        <v>0.69671133933463592</v>
      </c>
      <c r="I43" s="4">
        <f t="shared" si="8"/>
        <v>6.6560300997727972E-2</v>
      </c>
      <c r="J43" s="4">
        <f t="shared" si="9"/>
        <v>0.5166339346292782</v>
      </c>
      <c r="K43" s="4">
        <f t="shared" si="10"/>
        <v>5.9588917416829493E-2</v>
      </c>
      <c r="L43" s="4">
        <f t="shared" si="11"/>
        <v>0.51489282278022441</v>
      </c>
      <c r="M43" s="4">
        <f t="shared" si="4"/>
        <v>-0.24295613251315507</v>
      </c>
      <c r="N43" s="4">
        <f t="shared" si="5"/>
        <v>-0.9419852157494466</v>
      </c>
      <c r="O43" s="4">
        <f t="shared" si="6"/>
        <v>0.77147529353521016</v>
      </c>
      <c r="P43" s="4">
        <f t="shared" si="7"/>
        <v>-0.42986238445114217</v>
      </c>
      <c r="Q43" s="4">
        <f t="shared" si="12"/>
        <v>-0.6105408094370548</v>
      </c>
      <c r="R43" s="4">
        <f t="shared" si="13"/>
        <v>0.35193584184796384</v>
      </c>
      <c r="S43" s="4">
        <f t="shared" si="14"/>
        <v>0.17723725983128635</v>
      </c>
      <c r="T43" s="4">
        <f t="shared" si="15"/>
        <v>0.54419368728589457</v>
      </c>
      <c r="U43" s="4">
        <f t="shared" si="16"/>
        <v>5.8460059970137868E-2</v>
      </c>
      <c r="V43" s="4">
        <f t="shared" si="17"/>
        <v>9.9371634227873373E-2</v>
      </c>
      <c r="W43" s="5">
        <f t="shared" si="18"/>
        <v>0.15783169419801124</v>
      </c>
      <c r="X4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-1.3017827661386163E-3</v>
      </c>
      <c r="Y4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-2.6035655322772327E-3</v>
      </c>
      <c r="Z4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-3.2375006001098385E-4</v>
      </c>
      <c r="AA4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-6.475001200219677E-4</v>
      </c>
      <c r="AB43" s="4">
        <f>(Table1678[[#This Row],[a_o1]] - Table1678[[#This Row],[t1]]) * Table1678[[#This Row],[a_o1]] * (1 - Table1678[[#This Row],[a_o1]]) * Table1678[[#This Row],[a_h1]]</f>
        <v>4.029109371669292E-2</v>
      </c>
      <c r="AC43" s="4">
        <f xml:space="preserve"> (Table1678[[#This Row],[a_o1]] - Table1678[[#This Row],[t1]]) * Table1678[[#This Row],[a_o1]] * (1 - Table1678[[#This Row],[a_o1]]) * Table1678[[#This Row],[a_h2]]</f>
        <v>4.0155308403380489E-2</v>
      </c>
      <c r="AD43" s="4">
        <f>(Table1678[[#This Row],[a_o2]] - Table1678[[#This Row],[t2]]) * Table1678[[#This Row],[a_o2]] * (1 - Table1678[[#This Row],[a_o2]]) * Table1678[[#This Row],[a_h1]]</f>
        <v>-5.7129836108445312E-2</v>
      </c>
      <c r="AE43" s="4">
        <f xml:space="preserve"> (Table1678[[#This Row],[a_o2]] - Table1678[[#This Row],[t2]]) * Table1678[[#This Row],[a_o2]] * (1 - Table1678[[#This Row],[a_o2]]) * Table1678[[#This Row],[a_h2]]</f>
        <v>-5.6937302424698251E-2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0.30728263020382274</v>
      </c>
      <c r="F44" s="4">
        <f t="shared" si="1"/>
        <v>0.5145652604076455</v>
      </c>
      <c r="G44" s="4">
        <f t="shared" si="2"/>
        <v>-0.20138533028467318</v>
      </c>
      <c r="H44" s="4">
        <f t="shared" si="3"/>
        <v>0.69722933943065346</v>
      </c>
      <c r="I44" s="4">
        <f t="shared" si="8"/>
        <v>6.6820657550955689E-2</v>
      </c>
      <c r="J44" s="4">
        <f t="shared" si="9"/>
        <v>0.51669895144816902</v>
      </c>
      <c r="K44" s="4">
        <f t="shared" si="10"/>
        <v>5.9653667428831686E-2</v>
      </c>
      <c r="L44" s="4">
        <f t="shared" si="11"/>
        <v>0.51490899590631867</v>
      </c>
      <c r="M44" s="4">
        <f t="shared" si="4"/>
        <v>-0.27518900748650943</v>
      </c>
      <c r="N44" s="4">
        <f t="shared" si="5"/>
        <v>-0.97410946247215102</v>
      </c>
      <c r="O44" s="4">
        <f t="shared" si="6"/>
        <v>0.81717916242196642</v>
      </c>
      <c r="P44" s="4">
        <f t="shared" si="7"/>
        <v>-0.38431254251138358</v>
      </c>
      <c r="Q44" s="4">
        <f t="shared" si="12"/>
        <v>-0.64376759684272078</v>
      </c>
      <c r="R44" s="4">
        <f t="shared" si="13"/>
        <v>0.34439536626142175</v>
      </c>
      <c r="S44" s="4">
        <f t="shared" si="14"/>
        <v>0.22434963098998212</v>
      </c>
      <c r="T44" s="4">
        <f t="shared" si="15"/>
        <v>0.55585333301785911</v>
      </c>
      <c r="U44" s="4">
        <f t="shared" si="16"/>
        <v>5.5910130488555199E-2</v>
      </c>
      <c r="V44" s="4">
        <f t="shared" si="17"/>
        <v>9.4241664225850966E-2</v>
      </c>
      <c r="W44" s="5">
        <f t="shared" si="18"/>
        <v>0.15015179471440615</v>
      </c>
      <c r="X4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-1.3530455977167444E-3</v>
      </c>
      <c r="Y4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-2.7060911954334887E-3</v>
      </c>
      <c r="Z4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-4.0399757279862137E-4</v>
      </c>
      <c r="AA4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-8.0799514559724275E-4</v>
      </c>
      <c r="AB44" s="4">
        <f>(Table1678[[#This Row],[a_o1]] - Table1678[[#This Row],[t1]]) * Table1678[[#This Row],[a_o1]] * (1 - Table1678[[#This Row],[a_o1]]) * Table1678[[#This Row],[a_h1]]</f>
        <v>3.9011903830441126E-2</v>
      </c>
      <c r="AC44" s="4">
        <f xml:space="preserve"> (Table1678[[#This Row],[a_o1]] - Table1678[[#This Row],[t1]]) * Table1678[[#This Row],[a_o1]] * (1 - Table1678[[#This Row],[a_o1]]) * Table1678[[#This Row],[a_h2]]</f>
        <v>3.8876758262090895E-2</v>
      </c>
      <c r="AD44" s="4">
        <f>(Table1678[[#This Row],[a_o2]] - Table1678[[#This Row],[t2]]) * Table1678[[#This Row],[a_o2]] * (1 - Table1678[[#This Row],[a_o2]]) * Table1678[[#This Row],[a_h1]]</f>
        <v>-5.5380984636638375E-2</v>
      </c>
      <c r="AE44" s="4">
        <f xml:space="preserve"> (Table1678[[#This Row],[a_o2]] - Table1678[[#This Row],[t2]]) * Table1678[[#This Row],[a_o2]] * (1 - Table1678[[#This Row],[a_o2]]) * Table1678[[#This Row],[a_h2]]</f>
        <v>-5.5189133075713694E-2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0.30836506668199615</v>
      </c>
      <c r="F45" s="4">
        <f t="shared" si="1"/>
        <v>0.51673013336399232</v>
      </c>
      <c r="G45" s="4">
        <f t="shared" si="2"/>
        <v>-0.20106213222643426</v>
      </c>
      <c r="H45" s="4">
        <f t="shared" si="3"/>
        <v>0.69787573554713123</v>
      </c>
      <c r="I45" s="4">
        <f t="shared" si="8"/>
        <v>6.7091266670499042E-2</v>
      </c>
      <c r="J45" s="4">
        <f t="shared" si="9"/>
        <v>0.5167665279615713</v>
      </c>
      <c r="K45" s="4">
        <f t="shared" si="10"/>
        <v>5.9734466943391414E-2</v>
      </c>
      <c r="L45" s="4">
        <f t="shared" si="11"/>
        <v>0.51492917780066838</v>
      </c>
      <c r="M45" s="4">
        <f t="shared" si="4"/>
        <v>-0.3063985305508623</v>
      </c>
      <c r="N45" s="4">
        <f t="shared" si="5"/>
        <v>-1.0052108690818238</v>
      </c>
      <c r="O45" s="4">
        <f t="shared" si="6"/>
        <v>0.8614839501312771</v>
      </c>
      <c r="P45" s="4">
        <f t="shared" si="7"/>
        <v>-0.34016123605081261</v>
      </c>
      <c r="Q45" s="4">
        <f t="shared" si="12"/>
        <v>-0.67594891113789535</v>
      </c>
      <c r="R45" s="4">
        <f t="shared" si="13"/>
        <v>0.33716606256426124</v>
      </c>
      <c r="S45" s="4">
        <f t="shared" si="14"/>
        <v>0.27002712420465552</v>
      </c>
      <c r="T45" s="4">
        <f t="shared" si="15"/>
        <v>0.56709956390603444</v>
      </c>
      <c r="U45" s="4">
        <f t="shared" si="16"/>
        <v>5.3518816246901045E-2</v>
      </c>
      <c r="V45" s="4">
        <f t="shared" si="17"/>
        <v>8.9422389424233126E-2</v>
      </c>
      <c r="W45" s="5">
        <f t="shared" si="18"/>
        <v>0.14294120567113416</v>
      </c>
      <c r="X4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-1.3964659762015696E-3</v>
      </c>
      <c r="Y4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-2.7929319524031392E-3</v>
      </c>
      <c r="Z4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-4.7673637127215593E-4</v>
      </c>
      <c r="AA4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-9.5347274254431187E-4</v>
      </c>
      <c r="AB45" s="4">
        <f>(Table1678[[#This Row],[a_o1]] - Table1678[[#This Row],[t1]]) * Table1678[[#This Row],[a_o1]] * (1 - Table1678[[#This Row],[a_o1]]) * Table1678[[#This Row],[a_h1]]</f>
        <v>3.7784285464603794E-2</v>
      </c>
      <c r="AC45" s="4">
        <f xml:space="preserve"> (Table1678[[#This Row],[a_o1]] - Table1678[[#This Row],[t1]]) * Table1678[[#This Row],[a_o1]] * (1 - Table1678[[#This Row],[a_o1]]) * Table1678[[#This Row],[a_h2]]</f>
        <v>3.764994440491512E-2</v>
      </c>
      <c r="AD45" s="4">
        <f>(Table1678[[#This Row],[a_o2]] - Table1678[[#This Row],[t2]]) * Table1678[[#This Row],[a_o2]] * (1 - Table1678[[#This Row],[a_o2]]) * Table1678[[#This Row],[a_h1]]</f>
        <v>-5.3651250059770693E-2</v>
      </c>
      <c r="AE45" s="4">
        <f xml:space="preserve"> (Table1678[[#This Row],[a_o2]] - Table1678[[#This Row],[t2]]) * Table1678[[#This Row],[a_o2]] * (1 - Table1678[[#This Row],[a_o2]]) * Table1678[[#This Row],[a_h2]]</f>
        <v>-5.3460494413659472E-2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0.30948223946295739</v>
      </c>
      <c r="F46" s="4">
        <f t="shared" si="1"/>
        <v>0.5189644789259148</v>
      </c>
      <c r="G46" s="4">
        <f t="shared" si="2"/>
        <v>-0.20068074312941653</v>
      </c>
      <c r="H46" s="4">
        <f t="shared" si="3"/>
        <v>0.6986385137411667</v>
      </c>
      <c r="I46" s="4">
        <f t="shared" si="8"/>
        <v>6.7370559865739352E-2</v>
      </c>
      <c r="J46" s="4">
        <f t="shared" si="9"/>
        <v>0.51683627241941588</v>
      </c>
      <c r="K46" s="4">
        <f t="shared" si="10"/>
        <v>5.9829814217645848E-2</v>
      </c>
      <c r="L46" s="4">
        <f t="shared" si="11"/>
        <v>0.51495299333427969</v>
      </c>
      <c r="M46" s="4">
        <f t="shared" si="4"/>
        <v>-0.33662595892254532</v>
      </c>
      <c r="N46" s="4">
        <f t="shared" si="5"/>
        <v>-1.0353308246057558</v>
      </c>
      <c r="O46" s="4">
        <f t="shared" si="6"/>
        <v>0.90440495017909361</v>
      </c>
      <c r="P46" s="4">
        <f t="shared" si="7"/>
        <v>-0.29739284051988502</v>
      </c>
      <c r="Q46" s="4">
        <f t="shared" si="12"/>
        <v>-0.70712721303112169</v>
      </c>
      <c r="R46" s="4">
        <f t="shared" si="13"/>
        <v>0.33023393155286879</v>
      </c>
      <c r="S46" s="4">
        <f t="shared" si="14"/>
        <v>0.31428594978633145</v>
      </c>
      <c r="T46" s="4">
        <f t="shared" si="15"/>
        <v>0.57793106663634741</v>
      </c>
      <c r="U46" s="4">
        <f t="shared" si="16"/>
        <v>5.127488545890372E-2</v>
      </c>
      <c r="V46" s="4">
        <f t="shared" si="17"/>
        <v>8.4900402921729179E-2</v>
      </c>
      <c r="W46" s="5">
        <f t="shared" si="18"/>
        <v>0.13617528838063289</v>
      </c>
      <c r="X4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-1.4327345718982603E-3</v>
      </c>
      <c r="Y4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-2.8654691437965205E-3</v>
      </c>
      <c r="Z4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-5.4237552699080993E-4</v>
      </c>
      <c r="AA4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-1.0847510539816199E-3</v>
      </c>
      <c r="AB46" s="4">
        <f>(Table1678[[#This Row],[a_o1]] - Table1678[[#This Row],[t1]]) * Table1678[[#This Row],[a_o1]] * (1 - Table1678[[#This Row],[a_o1]]) * Table1678[[#This Row],[a_h1]]</f>
        <v>3.660708683772701E-2</v>
      </c>
      <c r="AC46" s="4">
        <f xml:space="preserve"> (Table1678[[#This Row],[a_o1]] - Table1678[[#This Row],[t1]]) * Table1678[[#This Row],[a_o1]] * (1 - Table1678[[#This Row],[a_o1]]) * Table1678[[#This Row],[a_h2]]</f>
        <v>3.6473695733641905E-2</v>
      </c>
      <c r="AD46" s="4">
        <f>(Table1678[[#This Row],[a_o2]] - Table1678[[#This Row],[t2]]) * Table1678[[#This Row],[a_o2]] * (1 - Table1678[[#This Row],[a_o2]]) * Table1678[[#This Row],[a_h1]]</f>
        <v>-5.1949609390023424E-2</v>
      </c>
      <c r="AE46" s="4">
        <f xml:space="preserve"> (Table1678[[#This Row],[a_o2]] - Table1678[[#This Row],[t2]]) * Table1678[[#This Row],[a_o2]] * (1 - Table1678[[#This Row],[a_o2]]) * Table1678[[#This Row],[a_h2]]</f>
        <v>-5.1760312279765977E-2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0.310628427120476</v>
      </c>
      <c r="F47" s="4">
        <f t="shared" si="1"/>
        <v>0.52125685424095203</v>
      </c>
      <c r="G47" s="4">
        <f t="shared" si="2"/>
        <v>-0.20024684270782389</v>
      </c>
      <c r="H47" s="4">
        <f t="shared" si="3"/>
        <v>0.69950631458435197</v>
      </c>
      <c r="I47" s="4">
        <f t="shared" si="8"/>
        <v>6.7657106780119006E-2</v>
      </c>
      <c r="J47" s="4">
        <f t="shared" si="9"/>
        <v>0.5169078275777037</v>
      </c>
      <c r="K47" s="4">
        <f t="shared" si="10"/>
        <v>5.9938289323044014E-2</v>
      </c>
      <c r="L47" s="4">
        <f t="shared" si="11"/>
        <v>0.51498008781248794</v>
      </c>
      <c r="M47" s="4">
        <f t="shared" si="4"/>
        <v>-0.36591162839272695</v>
      </c>
      <c r="N47" s="4">
        <f t="shared" si="5"/>
        <v>-1.0645097811926694</v>
      </c>
      <c r="O47" s="4">
        <f t="shared" si="6"/>
        <v>0.94596463769111239</v>
      </c>
      <c r="P47" s="4">
        <f t="shared" si="7"/>
        <v>-0.25598459069607221</v>
      </c>
      <c r="Q47" s="4">
        <f t="shared" si="12"/>
        <v>-0.73734392551375771</v>
      </c>
      <c r="R47" s="4">
        <f t="shared" si="13"/>
        <v>0.3235852269554183</v>
      </c>
      <c r="S47" s="4">
        <f t="shared" si="14"/>
        <v>0.35714955883893545</v>
      </c>
      <c r="T47" s="4">
        <f t="shared" si="15"/>
        <v>0.58835024792782498</v>
      </c>
      <c r="U47" s="4">
        <f t="shared" si="16"/>
        <v>4.9167847282340603E-2</v>
      </c>
      <c r="V47" s="4">
        <f t="shared" si="17"/>
        <v>8.0661261669819823E-2</v>
      </c>
      <c r="W47" s="5">
        <f t="shared" si="18"/>
        <v>0.12982910895216043</v>
      </c>
      <c r="X4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-1.4625240041582846E-3</v>
      </c>
      <c r="Y4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-2.9250480083165692E-3</v>
      </c>
      <c r="Z4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-6.0135061528848971E-4</v>
      </c>
      <c r="AA4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-1.2027012305769794E-3</v>
      </c>
      <c r="AB47" s="4">
        <f>(Table1678[[#This Row],[a_o1]] - Table1678[[#This Row],[t1]]) * Table1678[[#This Row],[a_o1]] * (1 - Table1678[[#This Row],[a_o1]]) * Table1678[[#This Row],[a_h1]]</f>
        <v>3.5478926742631624E-2</v>
      </c>
      <c r="AC47" s="4">
        <f xml:space="preserve"> (Table1678[[#This Row],[a_o1]] - Table1678[[#This Row],[t1]]) * Table1678[[#This Row],[a_o1]] * (1 - Table1678[[#This Row],[a_o1]]) * Table1678[[#This Row],[a_h2]]</f>
        <v>3.534661275112283E-2</v>
      </c>
      <c r="AD47" s="4">
        <f>(Table1678[[#This Row],[a_o2]] - Table1678[[#This Row],[t2]]) * Table1678[[#This Row],[a_o2]] * (1 - Table1678[[#This Row],[a_o2]]) * Table1678[[#This Row],[a_h1]]</f>
        <v>-5.0283373994101752E-2</v>
      </c>
      <c r="AE47" s="4">
        <f xml:space="preserve"> (Table1678[[#This Row],[a_o2]] - Table1678[[#This Row],[t2]]) * Table1678[[#This Row],[a_o2]] * (1 - Table1678[[#This Row],[a_o2]]) * Table1678[[#This Row],[a_h2]]</f>
        <v>-5.0095848763478168E-2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0.3117984463238026</v>
      </c>
      <c r="F48" s="4">
        <f t="shared" si="1"/>
        <v>0.52359689264760534</v>
      </c>
      <c r="G48" s="4">
        <f t="shared" si="2"/>
        <v>-0.19976576221559311</v>
      </c>
      <c r="H48" s="4">
        <f t="shared" si="3"/>
        <v>0.70046847556881353</v>
      </c>
      <c r="I48" s="4">
        <f t="shared" si="8"/>
        <v>6.794961158095067E-2</v>
      </c>
      <c r="J48" s="4">
        <f t="shared" si="9"/>
        <v>0.51698086979644897</v>
      </c>
      <c r="K48" s="4">
        <f t="shared" si="10"/>
        <v>6.0058559446101702E-2</v>
      </c>
      <c r="L48" s="4">
        <f t="shared" si="11"/>
        <v>0.51501012830011339</v>
      </c>
      <c r="M48" s="4">
        <f t="shared" si="4"/>
        <v>-0.39429476978683226</v>
      </c>
      <c r="N48" s="4">
        <f t="shared" si="5"/>
        <v>-1.0927870713935677</v>
      </c>
      <c r="O48" s="4">
        <f t="shared" si="6"/>
        <v>0.98619133688639382</v>
      </c>
      <c r="P48" s="4">
        <f t="shared" si="7"/>
        <v>-0.21590791168528967</v>
      </c>
      <c r="Q48" s="4">
        <f t="shared" si="12"/>
        <v>-0.76663926288369355</v>
      </c>
      <c r="R48" s="4">
        <f t="shared" si="13"/>
        <v>0.31720654916778585</v>
      </c>
      <c r="S48" s="4">
        <f t="shared" si="14"/>
        <v>0.39864729383120012</v>
      </c>
      <c r="T48" s="4">
        <f t="shared" si="15"/>
        <v>0.59836261457704554</v>
      </c>
      <c r="U48" s="4">
        <f t="shared" si="16"/>
        <v>4.7187931925789607E-2</v>
      </c>
      <c r="V48" s="4">
        <f t="shared" si="17"/>
        <v>7.6689920830463887E-2</v>
      </c>
      <c r="W48" s="5">
        <f t="shared" si="18"/>
        <v>0.12387785275625349</v>
      </c>
      <c r="X4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-1.4864787206024565E-3</v>
      </c>
      <c r="Y4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-2.9729574412049129E-3</v>
      </c>
      <c r="Z4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-6.5411059179721156E-4</v>
      </c>
      <c r="AA4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-1.3082211835944231E-3</v>
      </c>
      <c r="AB48" s="4">
        <f>(Table1678[[#This Row],[a_o1]] - Table1678[[#This Row],[t1]]) * Table1678[[#This Row],[a_o1]] * (1 - Table1678[[#This Row],[a_o1]]) * Table1678[[#This Row],[a_h1]]</f>
        <v>3.4398256848884888E-2</v>
      </c>
      <c r="AC48" s="4">
        <f xml:space="preserve"> (Table1678[[#This Row],[a_o1]] - Table1678[[#This Row],[t1]]) * Table1678[[#This Row],[a_o1]] * (1 - Table1678[[#This Row],[a_o1]]) * Table1678[[#This Row],[a_h2]]</f>
        <v>3.426713000041872E-2</v>
      </c>
      <c r="AD48" s="4">
        <f>(Table1678[[#This Row],[a_o2]] - Table1678[[#This Row],[t2]]) * Table1678[[#This Row],[a_o2]] * (1 - Table1678[[#This Row],[a_o2]]) * Table1678[[#This Row],[a_h1]]</f>
        <v>-4.8658329822498521E-2</v>
      </c>
      <c r="AE48" s="4">
        <f xml:space="preserve"> (Table1678[[#This Row],[a_o2]] - Table1678[[#This Row],[t2]]) * Table1678[[#This Row],[a_o2]] * (1 - Table1678[[#This Row],[a_o2]]) * Table1678[[#This Row],[a_h2]]</f>
        <v>-4.8472843288419734E-2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0.31298762930028456</v>
      </c>
      <c r="F49" s="4">
        <f t="shared" si="1"/>
        <v>0.52597525860056926</v>
      </c>
      <c r="G49" s="4">
        <f t="shared" si="2"/>
        <v>-0.19924247374215534</v>
      </c>
      <c r="H49" s="4">
        <f t="shared" si="3"/>
        <v>0.70151505251568902</v>
      </c>
      <c r="I49" s="4">
        <f t="shared" si="8"/>
        <v>6.824690732507116E-2</v>
      </c>
      <c r="J49" s="4">
        <f t="shared" si="9"/>
        <v>0.51705510763194473</v>
      </c>
      <c r="K49" s="4">
        <f t="shared" si="10"/>
        <v>6.0189381564461138E-2</v>
      </c>
      <c r="L49" s="4">
        <f t="shared" si="11"/>
        <v>0.515042804290752</v>
      </c>
      <c r="M49" s="4">
        <f t="shared" si="4"/>
        <v>-0.42181337526594015</v>
      </c>
      <c r="N49" s="4">
        <f t="shared" si="5"/>
        <v>-1.1202007753939027</v>
      </c>
      <c r="O49" s="4">
        <f t="shared" si="6"/>
        <v>1.0251180007443927</v>
      </c>
      <c r="P49" s="4">
        <f t="shared" si="7"/>
        <v>-0.17712963705455387</v>
      </c>
      <c r="Q49" s="4">
        <f t="shared" si="12"/>
        <v>-0.79505210887627509</v>
      </c>
      <c r="R49" s="4">
        <f t="shared" si="13"/>
        <v>0.31108491440301633</v>
      </c>
      <c r="S49" s="4">
        <f t="shared" si="14"/>
        <v>0.43881315321875547</v>
      </c>
      <c r="T49" s="4">
        <f t="shared" si="15"/>
        <v>0.60797619260874214</v>
      </c>
      <c r="U49" s="4">
        <f t="shared" si="16"/>
        <v>4.5326062840535836E-2</v>
      </c>
      <c r="V49" s="4">
        <f t="shared" si="17"/>
        <v>7.2971094706856435E-2</v>
      </c>
      <c r="W49" s="5">
        <f t="shared" si="18"/>
        <v>0.11829715754739227</v>
      </c>
      <c r="X4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-1.5052078308478213E-3</v>
      </c>
      <c r="Y4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-3.0104156616956425E-3</v>
      </c>
      <c r="Z4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-7.0110688033658407E-4</v>
      </c>
      <c r="AA4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-1.4022137606731681E-3</v>
      </c>
      <c r="AB49" s="4">
        <f>(Table1678[[#This Row],[a_o1]] - Table1678[[#This Row],[t1]]) * Table1678[[#This Row],[a_o1]] * (1 - Table1678[[#This Row],[a_o1]]) * Table1678[[#This Row],[a_h1]]</f>
        <v>3.336341324291172E-2</v>
      </c>
      <c r="AC49" s="4">
        <f xml:space="preserve"> (Table1678[[#This Row],[a_o1]] - Table1678[[#This Row],[t1]]) * Table1678[[#This Row],[a_o1]] * (1 - Table1678[[#This Row],[a_o1]]) * Table1678[[#This Row],[a_h2]]</f>
        <v>3.3233567686893936E-2</v>
      </c>
      <c r="AD49" s="4">
        <f>(Table1678[[#This Row],[a_o2]] - Table1678[[#This Row],[t2]]) * Table1678[[#This Row],[a_o2]] * (1 - Table1678[[#This Row],[a_o2]]) * Table1678[[#This Row],[a_h1]]</f>
        <v>-4.7078896727278843E-2</v>
      </c>
      <c r="AE49" s="4">
        <f xml:space="preserve"> (Table1678[[#This Row],[a_o2]] - Table1678[[#This Row],[t2]]) * Table1678[[#This Row],[a_o2]] * (1 - Table1678[[#This Row],[a_o2]]) * Table1678[[#This Row],[a_h2]]</f>
        <v>-4.6895672502654404E-2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0.31419179556496279</v>
      </c>
      <c r="F50" s="4">
        <f t="shared" si="1"/>
        <v>0.52838359112992572</v>
      </c>
      <c r="G50" s="4">
        <f t="shared" si="2"/>
        <v>-0.19868158823788606</v>
      </c>
      <c r="H50" s="4">
        <f t="shared" si="3"/>
        <v>0.70263682352422752</v>
      </c>
      <c r="I50" s="4">
        <f t="shared" si="8"/>
        <v>6.8547948891240718E-2</v>
      </c>
      <c r="J50" s="4">
        <f t="shared" si="9"/>
        <v>0.5171302800709856</v>
      </c>
      <c r="K50" s="4">
        <f t="shared" si="10"/>
        <v>6.032960294052845E-2</v>
      </c>
      <c r="L50" s="4">
        <f t="shared" si="11"/>
        <v>0.51507782783070666</v>
      </c>
      <c r="M50" s="4">
        <f t="shared" si="4"/>
        <v>-0.44850410586026951</v>
      </c>
      <c r="N50" s="4">
        <f t="shared" si="5"/>
        <v>-1.1467876295434178</v>
      </c>
      <c r="O50" s="4">
        <f t="shared" si="6"/>
        <v>1.0627811181262159</v>
      </c>
      <c r="P50" s="4">
        <f t="shared" si="7"/>
        <v>-0.13961309905243036</v>
      </c>
      <c r="Q50" s="4">
        <f t="shared" si="12"/>
        <v>-0.82261993508485698</v>
      </c>
      <c r="R50" s="4">
        <f t="shared" si="13"/>
        <v>0.30520780357768085</v>
      </c>
      <c r="S50" s="4">
        <f t="shared" si="14"/>
        <v>0.47768468547412618</v>
      </c>
      <c r="T50" s="4">
        <f t="shared" si="15"/>
        <v>0.61720099811255158</v>
      </c>
      <c r="U50" s="4">
        <f t="shared" si="16"/>
        <v>4.3573823646579295E-2</v>
      </c>
      <c r="V50" s="4">
        <f t="shared" si="17"/>
        <v>6.9489547904138887E-2</v>
      </c>
      <c r="W50" s="5">
        <f t="shared" si="18"/>
        <v>0.11306337155071819</v>
      </c>
      <c r="X5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-1.5192804818823899E-3</v>
      </c>
      <c r="Y5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-3.0385609637647798E-3</v>
      </c>
      <c r="Z5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-7.4278462662528228E-4</v>
      </c>
      <c r="AA5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-1.4855692532505646E-3</v>
      </c>
      <c r="AB50" s="4">
        <f>(Table1678[[#This Row],[a_o1]] - Table1678[[#This Row],[t1]]) * Table1678[[#This Row],[a_o1]] * (1 - Table1678[[#This Row],[a_o1]]) * Table1678[[#This Row],[a_h1]]</f>
        <v>3.2372658600956519E-2</v>
      </c>
      <c r="AC50" s="4">
        <f xml:space="preserve"> (Table1678[[#This Row],[a_o1]] - Table1678[[#This Row],[t1]]) * Table1678[[#This Row],[a_o1]] * (1 - Table1678[[#This Row],[a_o1]]) * Table1678[[#This Row],[a_h2]]</f>
        <v>3.2244173887858309E-2</v>
      </c>
      <c r="AD50" s="4">
        <f>(Table1678[[#This Row],[a_o2]] - Table1678[[#This Row],[t2]]) * Table1678[[#This Row],[a_o2]] * (1 - Table1678[[#This Row],[a_o2]]) * Table1678[[#This Row],[a_h1]]</f>
        <v>-4.5548295086515547E-2</v>
      </c>
      <c r="AE50" s="4">
        <f xml:space="preserve"> (Table1678[[#This Row],[a_o2]] - Table1678[[#This Row],[t2]]) * Table1678[[#This Row],[a_o2]] * (1 - Table1678[[#This Row],[a_o2]]) * Table1678[[#This Row],[a_h2]]</f>
        <v>-4.5367517236341366E-2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0.31540721995046872</v>
      </c>
      <c r="F51" s="4">
        <f t="shared" si="1"/>
        <v>0.53081443990093757</v>
      </c>
      <c r="G51" s="4">
        <f t="shared" si="2"/>
        <v>-0.19808736053658585</v>
      </c>
      <c r="H51" s="4">
        <f t="shared" si="3"/>
        <v>0.703825278926828</v>
      </c>
      <c r="I51" s="4">
        <f t="shared" si="8"/>
        <v>6.8851804987617199E-2</v>
      </c>
      <c r="J51" s="4">
        <f t="shared" si="9"/>
        <v>0.51720615453405228</v>
      </c>
      <c r="K51" s="4">
        <f t="shared" si="10"/>
        <v>6.0478159865853511E-2</v>
      </c>
      <c r="L51" s="4">
        <f t="shared" si="11"/>
        <v>0.51511493320579271</v>
      </c>
      <c r="M51" s="4">
        <f t="shared" si="4"/>
        <v>-0.47440223274103471</v>
      </c>
      <c r="N51" s="4">
        <f t="shared" si="5"/>
        <v>-1.1725829686537046</v>
      </c>
      <c r="O51" s="4">
        <f t="shared" si="6"/>
        <v>1.0992197541954283</v>
      </c>
      <c r="P51" s="4">
        <f t="shared" si="7"/>
        <v>-0.10331908526335726</v>
      </c>
      <c r="Q51" s="4">
        <f t="shared" si="12"/>
        <v>-0.84937875207466218</v>
      </c>
      <c r="R51" s="4">
        <f t="shared" si="13"/>
        <v>0.29956319469215842</v>
      </c>
      <c r="S51" s="4">
        <f t="shared" si="14"/>
        <v>0.51530201835096578</v>
      </c>
      <c r="T51" s="4">
        <f t="shared" si="15"/>
        <v>0.6260485665052351</v>
      </c>
      <c r="U51" s="4">
        <f t="shared" si="16"/>
        <v>4.1923421860164421E-2</v>
      </c>
      <c r="V51" s="4">
        <f t="shared" si="17"/>
        <v>6.6230322971447139E-2</v>
      </c>
      <c r="W51" s="5">
        <f t="shared" si="18"/>
        <v>0.10815374483161155</v>
      </c>
      <c r="X5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-1.5292233355917297E-3</v>
      </c>
      <c r="Y5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-3.0584466711834593E-3</v>
      </c>
      <c r="Z5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-7.795759598153971E-4</v>
      </c>
      <c r="AA5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-1.5591519196307942E-3</v>
      </c>
      <c r="AB51" s="4">
        <f>(Table1678[[#This Row],[a_o1]] - Table1678[[#This Row],[t1]]) * Table1678[[#This Row],[a_o1]] * (1 - Table1678[[#This Row],[a_o1]]) * Table1678[[#This Row],[a_h1]]</f>
        <v>3.1424216312990721E-2</v>
      </c>
      <c r="AC51" s="4">
        <f xml:space="preserve"> (Table1678[[#This Row],[a_o1]] - Table1678[[#This Row],[t1]]) * Table1678[[#This Row],[a_o1]] * (1 - Table1678[[#This Row],[a_o1]]) * Table1678[[#This Row],[a_h2]]</f>
        <v>3.1297158676878926E-2</v>
      </c>
      <c r="AD51" s="4">
        <f>(Table1678[[#This Row],[a_o2]] - Table1678[[#This Row],[t2]]) * Table1678[[#This Row],[a_o2]] * (1 - Table1678[[#This Row],[a_o2]]) * Table1678[[#This Row],[a_h1]]</f>
        <v>-4.4068710856702067E-2</v>
      </c>
      <c r="AE51" s="4">
        <f xml:space="preserve"> (Table1678[[#This Row],[a_o2]] - Table1678[[#This Row],[t2]]) * Table1678[[#This Row],[a_o2]] * (1 - Table1678[[#This Row],[a_o2]]) * Table1678[[#This Row],[a_h2]]</f>
        <v>-4.3890527694640774E-2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0.31663059861894211</v>
      </c>
      <c r="F52" s="4">
        <f t="shared" si="1"/>
        <v>0.53326119723788434</v>
      </c>
      <c r="G52" s="4">
        <f t="shared" si="2"/>
        <v>-0.19746369976873354</v>
      </c>
      <c r="H52" s="4">
        <f t="shared" si="3"/>
        <v>0.70507260046253262</v>
      </c>
      <c r="I52" s="4">
        <f t="shared" si="8"/>
        <v>6.9157649654735545E-2</v>
      </c>
      <c r="J52" s="4">
        <f t="shared" si="9"/>
        <v>0.51728252475249492</v>
      </c>
      <c r="K52" s="4">
        <f t="shared" si="10"/>
        <v>6.0634075057816587E-2</v>
      </c>
      <c r="L52" s="4">
        <f t="shared" si="11"/>
        <v>0.51515387629135678</v>
      </c>
      <c r="M52" s="4">
        <f t="shared" si="4"/>
        <v>-0.49954160579142731</v>
      </c>
      <c r="N52" s="4">
        <f t="shared" si="5"/>
        <v>-1.1976206955952078</v>
      </c>
      <c r="O52" s="4">
        <f t="shared" si="6"/>
        <v>1.1344747228807899</v>
      </c>
      <c r="P52" s="4">
        <f t="shared" si="7"/>
        <v>-6.8206663107644644E-2</v>
      </c>
      <c r="Q52" s="4">
        <f t="shared" si="12"/>
        <v>-0.87536308672532748</v>
      </c>
      <c r="R52" s="4">
        <f t="shared" si="13"/>
        <v>0.29413958192247636</v>
      </c>
      <c r="S52" s="4">
        <f t="shared" si="14"/>
        <v>0.55170702203086019</v>
      </c>
      <c r="T52" s="4">
        <f t="shared" si="15"/>
        <v>0.63453154241101861</v>
      </c>
      <c r="U52" s="4">
        <f t="shared" si="16"/>
        <v>4.036765100753982E-2</v>
      </c>
      <c r="V52" s="4">
        <f t="shared" si="17"/>
        <v>6.3178912170344728E-2</v>
      </c>
      <c r="W52" s="5">
        <f t="shared" si="18"/>
        <v>0.10354656317788455</v>
      </c>
      <c r="X5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-1.5355197206817358E-3</v>
      </c>
      <c r="Y5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-3.0710394413634716E-3</v>
      </c>
      <c r="Z5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-8.1189503731077467E-4</v>
      </c>
      <c r="AA5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-1.6237900746215493E-3</v>
      </c>
      <c r="AB52" s="4">
        <f>(Table1678[[#This Row],[a_o1]] - Table1678[[#This Row],[t1]]) * Table1678[[#This Row],[a_o1]] * (1 - Table1678[[#This Row],[a_o1]]) * Table1678[[#This Row],[a_h1]]</f>
        <v>3.0516297765451159E-2</v>
      </c>
      <c r="AC52" s="4">
        <f xml:space="preserve"> (Table1678[[#This Row],[a_o1]] - Table1678[[#This Row],[t1]]) * Table1678[[#This Row],[a_o1]] * (1 - Table1678[[#This Row],[a_o1]]) * Table1678[[#This Row],[a_h2]]</f>
        <v>3.0390721378912407E-2</v>
      </c>
      <c r="AD52" s="4">
        <f>(Table1678[[#This Row],[a_o2]] - Table1678[[#This Row],[t2]]) * Table1678[[#This Row],[a_o2]] * (1 - Table1678[[#This Row],[a_o2]]) * Table1678[[#This Row],[a_h1]]</f>
        <v>-4.2641452798007316E-2</v>
      </c>
      <c r="AE52" s="4">
        <f xml:space="preserve"> (Table1678[[#This Row],[a_o2]] - Table1678[[#This Row],[t2]]) * Table1678[[#This Row],[a_o2]] * (1 - Table1678[[#This Row],[a_o2]]) * Table1678[[#This Row],[a_h2]]</f>
        <v>-4.2465980674871888E-2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0.31785901439548747</v>
      </c>
      <c r="F53" s="4">
        <f t="shared" si="1"/>
        <v>0.53571802879097508</v>
      </c>
      <c r="G53" s="4">
        <f t="shared" si="2"/>
        <v>-0.19681418373888493</v>
      </c>
      <c r="H53" s="4">
        <f t="shared" si="3"/>
        <v>0.7063716325222299</v>
      </c>
      <c r="I53" s="4">
        <f t="shared" si="8"/>
        <v>6.9464753598871887E-2</v>
      </c>
      <c r="J53" s="4">
        <f t="shared" si="9"/>
        <v>0.51735920860337958</v>
      </c>
      <c r="K53" s="4">
        <f t="shared" si="10"/>
        <v>6.0796454065278747E-2</v>
      </c>
      <c r="L53" s="4">
        <f t="shared" si="11"/>
        <v>0.51519443365462503</v>
      </c>
      <c r="M53" s="4">
        <f t="shared" si="4"/>
        <v>-0.52395464400378822</v>
      </c>
      <c r="N53" s="4">
        <f t="shared" si="5"/>
        <v>-1.2219332726983376</v>
      </c>
      <c r="O53" s="4">
        <f t="shared" si="6"/>
        <v>1.1685878851191958</v>
      </c>
      <c r="P53" s="4">
        <f t="shared" si="7"/>
        <v>-3.4233878567747129E-2</v>
      </c>
      <c r="Q53" s="4">
        <f t="shared" si="12"/>
        <v>-0.90060598035742789</v>
      </c>
      <c r="R53" s="4">
        <f t="shared" si="13"/>
        <v>0.28892598414579379</v>
      </c>
      <c r="S53" s="4">
        <f t="shared" si="14"/>
        <v>0.58694259974825247</v>
      </c>
      <c r="T53" s="4">
        <f t="shared" si="15"/>
        <v>0.64266332902943568</v>
      </c>
      <c r="U53" s="4">
        <f t="shared" si="16"/>
        <v>3.8899852315849803E-2</v>
      </c>
      <c r="V53" s="4">
        <f t="shared" si="17"/>
        <v>6.0321381500457023E-2</v>
      </c>
      <c r="W53" s="5">
        <f t="shared" si="18"/>
        <v>9.922123381630682E-2</v>
      </c>
      <c r="X5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-1.5386100675794327E-3</v>
      </c>
      <c r="Y5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-3.0772201351588653E-3</v>
      </c>
      <c r="Z5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-8.4013461797364456E-4</v>
      </c>
      <c r="AA5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-1.6802692359472891E-3</v>
      </c>
      <c r="AB53" s="4">
        <f>(Table1678[[#This Row],[a_o1]] - Table1678[[#This Row],[t1]]) * Table1678[[#This Row],[a_o1]] * (1 - Table1678[[#This Row],[a_o1]]) * Table1678[[#This Row],[a_h1]]</f>
        <v>2.9647123864890754E-2</v>
      </c>
      <c r="AC53" s="4">
        <f xml:space="preserve"> (Table1678[[#This Row],[a_o1]] - Table1678[[#This Row],[t1]]) * Table1678[[#This Row],[a_o1]] * (1 - Table1678[[#This Row],[a_o1]]) * Table1678[[#This Row],[a_h2]]</f>
        <v>2.9523072045616883E-2</v>
      </c>
      <c r="AD53" s="4">
        <f>(Table1678[[#This Row],[a_o2]] - Table1678[[#This Row],[t2]]) * Table1678[[#This Row],[a_o2]] * (1 - Table1678[[#This Row],[a_o2]]) * Table1678[[#This Row],[a_h1]]</f>
        <v>-4.1267097832819032E-2</v>
      </c>
      <c r="AE53" s="4">
        <f xml:space="preserve"> (Table1678[[#This Row],[a_o2]] - Table1678[[#This Row],[t2]]) * Table1678[[#This Row],[a_o2]] * (1 - Table1678[[#This Row],[a_o2]]) * Table1678[[#This Row],[a_h2]]</f>
        <v>-4.1094424807751113E-2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0.31908990244955104</v>
      </c>
      <c r="F54" s="4">
        <f t="shared" si="1"/>
        <v>0.53817980489910222</v>
      </c>
      <c r="G54" s="4">
        <f t="shared" si="2"/>
        <v>-0.19614207604450601</v>
      </c>
      <c r="H54" s="4">
        <f t="shared" si="3"/>
        <v>0.70771584791098774</v>
      </c>
      <c r="I54" s="4">
        <f t="shared" si="8"/>
        <v>6.977247561238778E-2</v>
      </c>
      <c r="J54" s="4">
        <f t="shared" si="9"/>
        <v>0.5174360459660966</v>
      </c>
      <c r="K54" s="4">
        <f t="shared" si="10"/>
        <v>6.0964480988873485E-2</v>
      </c>
      <c r="L54" s="4">
        <f t="shared" si="11"/>
        <v>0.51523640148576533</v>
      </c>
      <c r="M54" s="4">
        <f t="shared" si="4"/>
        <v>-0.54767234309570079</v>
      </c>
      <c r="N54" s="4">
        <f t="shared" si="5"/>
        <v>-1.2455517303348311</v>
      </c>
      <c r="O54" s="4">
        <f t="shared" si="6"/>
        <v>1.2016015633854509</v>
      </c>
      <c r="P54" s="4">
        <f t="shared" si="7"/>
        <v>-1.35833872154624E-3</v>
      </c>
      <c r="Q54" s="4">
        <f t="shared" si="12"/>
        <v>-0.9251390030985136</v>
      </c>
      <c r="R54" s="4">
        <f t="shared" si="13"/>
        <v>0.28391194517810986</v>
      </c>
      <c r="S54" s="4">
        <f t="shared" si="14"/>
        <v>0.62105209622995949</v>
      </c>
      <c r="T54" s="4">
        <f t="shared" si="15"/>
        <v>0.65045779360225398</v>
      </c>
      <c r="U54" s="4">
        <f t="shared" si="16"/>
        <v>3.7513876855627931E-2</v>
      </c>
      <c r="V54" s="4">
        <f t="shared" si="17"/>
        <v>5.764445496272478E-2</v>
      </c>
      <c r="W54" s="5">
        <f t="shared" si="18"/>
        <v>9.5158331818352704E-2</v>
      </c>
      <c r="X5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-1.5388932845805123E-3</v>
      </c>
      <c r="Y5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-3.0777865691610246E-3</v>
      </c>
      <c r="Z5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-8.6466390476721893E-4</v>
      </c>
      <c r="AA5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-1.7293278095344379E-3</v>
      </c>
      <c r="AB54" s="4">
        <f>(Table1678[[#This Row],[a_o1]] - Table1678[[#This Row],[t1]]) * Table1678[[#This Row],[a_o1]] * (1 - Table1678[[#This Row],[a_o1]]) * Table1678[[#This Row],[a_h1]]</f>
        <v>2.8814941755080658E-2</v>
      </c>
      <c r="AC54" s="4">
        <f xml:space="preserve"> (Table1678[[#This Row],[a_o1]] - Table1678[[#This Row],[t1]]) * Table1678[[#This Row],[a_o1]] * (1 - Table1678[[#This Row],[a_o1]]) * Table1678[[#This Row],[a_h2]]</f>
        <v>2.8692448109582325E-2</v>
      </c>
      <c r="AD54" s="4">
        <f>(Table1678[[#This Row],[a_o2]] - Table1678[[#This Row],[t2]]) * Table1678[[#This Row],[a_o2]] * (1 - Table1678[[#This Row],[a_o2]]) * Table1678[[#This Row],[a_h1]]</f>
        <v>-3.9945622266142941E-2</v>
      </c>
      <c r="AE54" s="4">
        <f xml:space="preserve"> (Table1678[[#This Row],[a_o2]] - Table1678[[#This Row],[t2]]) * Table1678[[#This Row],[a_o2]] * (1 - Table1678[[#This Row],[a_o2]]) * Table1678[[#This Row],[a_h2]]</f>
        <v>-3.9775811584772523E-2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0.32032101707721544</v>
      </c>
      <c r="F55" s="4">
        <f t="shared" si="1"/>
        <v>0.54064203415443102</v>
      </c>
      <c r="G55" s="4">
        <f t="shared" si="2"/>
        <v>-0.19545034492069224</v>
      </c>
      <c r="H55" s="4">
        <f t="shared" si="3"/>
        <v>0.70909931015861527</v>
      </c>
      <c r="I55" s="4">
        <f t="shared" si="8"/>
        <v>7.0080254269303879E-2</v>
      </c>
      <c r="J55" s="4">
        <f t="shared" si="9"/>
        <v>0.51751289664776068</v>
      </c>
      <c r="K55" s="4">
        <f t="shared" si="10"/>
        <v>6.1137413769826919E-2</v>
      </c>
      <c r="L55" s="4">
        <f t="shared" si="11"/>
        <v>0.51527959442110094</v>
      </c>
      <c r="M55" s="4">
        <f t="shared" si="4"/>
        <v>-0.5707242964997653</v>
      </c>
      <c r="N55" s="4">
        <f t="shared" si="5"/>
        <v>-1.268505688822497</v>
      </c>
      <c r="O55" s="4">
        <f t="shared" si="6"/>
        <v>1.2335580611983652</v>
      </c>
      <c r="P55" s="4">
        <f t="shared" si="7"/>
        <v>3.0462310546271777E-2</v>
      </c>
      <c r="Q55" s="4">
        <f t="shared" si="12"/>
        <v>-0.94899228072616459</v>
      </c>
      <c r="R55" s="4">
        <f t="shared" si="13"/>
        <v>0.27908752761363659</v>
      </c>
      <c r="S55" s="4">
        <f t="shared" si="14"/>
        <v>0.6540788124573742</v>
      </c>
      <c r="T55" s="4">
        <f t="shared" si="15"/>
        <v>0.65792902420389532</v>
      </c>
      <c r="U55" s="4">
        <f t="shared" si="16"/>
        <v>3.6204048758609816E-2</v>
      </c>
      <c r="V55" s="4">
        <f t="shared" si="17"/>
        <v>5.5135566483088566E-2</v>
      </c>
      <c r="W55" s="5">
        <f t="shared" si="18"/>
        <v>9.1339615241698383E-2</v>
      </c>
      <c r="X5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-1.5367287881591671E-3</v>
      </c>
      <c r="Y5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-3.0734575763183341E-3</v>
      </c>
      <c r="Z5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-8.8582741133988842E-4</v>
      </c>
      <c r="AA5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-1.7716548226797768E-3</v>
      </c>
      <c r="AB55" s="4">
        <f>(Table1678[[#This Row],[a_o1]] - Table1678[[#This Row],[t1]]) * Table1678[[#This Row],[a_o1]] * (1 - Table1678[[#This Row],[a_o1]]) * Table1678[[#This Row],[a_h1]]</f>
        <v>2.8018037554446422E-2</v>
      </c>
      <c r="AC55" s="4">
        <f xml:space="preserve"> (Table1678[[#This Row],[a_o1]] - Table1678[[#This Row],[t1]]) * Table1678[[#This Row],[a_o1]] * (1 - Table1678[[#This Row],[a_o1]]) * Table1678[[#This Row],[a_h2]]</f>
        <v>2.7897127049486447E-2</v>
      </c>
      <c r="AD55" s="4">
        <f>(Table1678[[#This Row],[a_o2]] - Table1678[[#This Row],[t2]]) * Table1678[[#This Row],[a_o2]] * (1 - Table1678[[#This Row],[a_o2]]) * Table1678[[#This Row],[a_h1]]</f>
        <v>-3.8676517935470306E-2</v>
      </c>
      <c r="AE55" s="4">
        <f xml:space="preserve"> (Table1678[[#This Row],[a_o2]] - Table1678[[#This Row],[t2]]) * Table1678[[#This Row],[a_o2]] * (1 - Table1678[[#This Row],[a_o2]]) * Table1678[[#This Row],[a_h2]]</f>
        <v>-3.8509611266700806E-2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0.32155040010774277</v>
      </c>
      <c r="F56" s="4">
        <f t="shared" si="1"/>
        <v>0.54310080021548568</v>
      </c>
      <c r="G56" s="4">
        <f t="shared" si="2"/>
        <v>-0.19474168299162034</v>
      </c>
      <c r="H56" s="4">
        <f t="shared" si="3"/>
        <v>0.71051663401675913</v>
      </c>
      <c r="I56" s="4">
        <f t="shared" si="8"/>
        <v>7.0387600026935712E-2</v>
      </c>
      <c r="J56" s="4">
        <f t="shared" si="9"/>
        <v>0.51758963841008099</v>
      </c>
      <c r="K56" s="4">
        <f t="shared" si="10"/>
        <v>6.1314579252094895E-2</v>
      </c>
      <c r="L56" s="4">
        <f t="shared" si="11"/>
        <v>0.5153238443096495</v>
      </c>
      <c r="M56" s="4">
        <f t="shared" si="4"/>
        <v>-0.59313872654332245</v>
      </c>
      <c r="N56" s="4">
        <f t="shared" si="5"/>
        <v>-1.2908233904620863</v>
      </c>
      <c r="O56" s="4">
        <f t="shared" si="6"/>
        <v>1.2644992755467415</v>
      </c>
      <c r="P56" s="4">
        <f t="shared" si="7"/>
        <v>6.1269999559632422E-2</v>
      </c>
      <c r="Q56" s="4">
        <f t="shared" si="12"/>
        <v>-0.97219453089631225</v>
      </c>
      <c r="R56" s="4">
        <f t="shared" si="13"/>
        <v>0.2744433018190896</v>
      </c>
      <c r="S56" s="4">
        <f t="shared" si="14"/>
        <v>0.68606561451396764</v>
      </c>
      <c r="T56" s="4">
        <f t="shared" si="15"/>
        <v>0.66509113236564243</v>
      </c>
      <c r="U56" s="4">
        <f t="shared" si="16"/>
        <v>3.4965129938491053E-2</v>
      </c>
      <c r="V56" s="4">
        <f t="shared" si="17"/>
        <v>5.2782886133720237E-2</v>
      </c>
      <c r="W56" s="5">
        <f t="shared" si="18"/>
        <v>8.7748016072211291E-2</v>
      </c>
      <c r="X5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-1.5324389542354267E-3</v>
      </c>
      <c r="Y5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-3.0648779084708534E-3</v>
      </c>
      <c r="Z5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-9.039446309028128E-4</v>
      </c>
      <c r="AA5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-1.8078892618056256E-3</v>
      </c>
      <c r="AB56" s="4">
        <f>(Table1678[[#This Row],[a_o1]] - Table1678[[#This Row],[t1]]) * Table1678[[#This Row],[a_o1]] * (1 - Table1678[[#This Row],[a_o1]]) * Table1678[[#This Row],[a_h1]]</f>
        <v>2.7254745823505951E-2</v>
      </c>
      <c r="AC56" s="4">
        <f xml:space="preserve"> (Table1678[[#This Row],[a_o1]] - Table1678[[#This Row],[t1]]) * Table1678[[#This Row],[a_o1]] * (1 - Table1678[[#This Row],[a_o1]]) * Table1678[[#This Row],[a_h2]]</f>
        <v>2.7135435779963826E-2</v>
      </c>
      <c r="AD56" s="4">
        <f>(Table1678[[#This Row],[a_o2]] - Table1678[[#This Row],[t2]]) * Table1678[[#This Row],[a_o2]] * (1 - Table1678[[#This Row],[a_o2]]) * Table1678[[#This Row],[a_h1]]</f>
        <v>-3.7458893318618104E-2</v>
      </c>
      <c r="AE56" s="4">
        <f xml:space="preserve"> (Table1678[[#This Row],[a_o2]] - Table1678[[#This Row],[t2]]) * Table1678[[#This Row],[a_o2]] * (1 - Table1678[[#This Row],[a_o2]]) * Table1678[[#This Row],[a_h2]]</f>
        <v>-3.7294913723217527E-2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0.32277635127113113</v>
      </c>
      <c r="F57" s="4">
        <f t="shared" si="1"/>
        <v>0.5455527025422624</v>
      </c>
      <c r="G57" s="4">
        <f t="shared" si="2"/>
        <v>-0.19401852728689808</v>
      </c>
      <c r="H57" s="4">
        <f t="shared" si="3"/>
        <v>0.71196294542620364</v>
      </c>
      <c r="I57" s="4">
        <f t="shared" si="8"/>
        <v>7.0694087817782802E-2</v>
      </c>
      <c r="J57" s="4">
        <f t="shared" si="9"/>
        <v>0.5176661651187312</v>
      </c>
      <c r="K57" s="4">
        <f t="shared" si="10"/>
        <v>6.1495368178275465E-2</v>
      </c>
      <c r="L57" s="4">
        <f t="shared" si="11"/>
        <v>0.51536899896308352</v>
      </c>
      <c r="M57" s="4">
        <f t="shared" si="4"/>
        <v>-0.61494252320212717</v>
      </c>
      <c r="N57" s="4">
        <f t="shared" si="5"/>
        <v>-1.3125317390860574</v>
      </c>
      <c r="O57" s="4">
        <f t="shared" si="6"/>
        <v>1.294466390201636</v>
      </c>
      <c r="P57" s="4">
        <f t="shared" si="7"/>
        <v>9.1105930538206453E-2</v>
      </c>
      <c r="Q57" s="4">
        <f t="shared" si="12"/>
        <v>-0.99477310623453818</v>
      </c>
      <c r="R57" s="4">
        <f t="shared" si="13"/>
        <v>0.2699703313493157</v>
      </c>
      <c r="S57" s="4">
        <f t="shared" si="14"/>
        <v>0.71705462431184364</v>
      </c>
      <c r="T57" s="4">
        <f t="shared" si="15"/>
        <v>0.67195809582308885</v>
      </c>
      <c r="U57" s="4">
        <f t="shared" si="16"/>
        <v>3.3792286590936492E-2</v>
      </c>
      <c r="V57" s="4">
        <f t="shared" si="17"/>
        <v>5.0575326406237762E-2</v>
      </c>
      <c r="W57" s="5">
        <f t="shared" si="18"/>
        <v>8.4367612997174254E-2</v>
      </c>
      <c r="X5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-1.5263118067882859E-3</v>
      </c>
      <c r="Y5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-3.0526236135765719E-3</v>
      </c>
      <c r="Z5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-9.1931031462422902E-4</v>
      </c>
      <c r="AA5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-1.838620629248458E-3</v>
      </c>
      <c r="AB57" s="4">
        <f>(Table1678[[#This Row],[a_o1]] - Table1678[[#This Row],[t1]]) * Table1678[[#This Row],[a_o1]] * (1 - Table1678[[#This Row],[a_o1]]) * Table1678[[#This Row],[a_h1]]</f>
        <v>2.6523456365608138E-2</v>
      </c>
      <c r="AC57" s="4">
        <f xml:space="preserve"> (Table1678[[#This Row],[a_o1]] - Table1678[[#This Row],[t1]]) * Table1678[[#This Row],[a_o1]] * (1 - Table1678[[#This Row],[a_o1]]) * Table1678[[#This Row],[a_h2]]</f>
        <v>2.6405757372706222E-2</v>
      </c>
      <c r="AD57" s="4">
        <f>(Table1678[[#This Row],[a_o2]] - Table1678[[#This Row],[t2]]) * Table1678[[#This Row],[a_o2]] * (1 - Table1678[[#This Row],[a_o2]]) * Table1678[[#This Row],[a_h1]]</f>
        <v>-3.6291560275623823E-2</v>
      </c>
      <c r="AE57" s="4">
        <f xml:space="preserve"> (Table1678[[#This Row],[a_o2]] - Table1678[[#This Row],[t2]]) * Table1678[[#This Row],[a_o2]] * (1 - Table1678[[#This Row],[a_o2]]) * Table1678[[#This Row],[a_h2]]</f>
        <v>-3.6130514896152884E-2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0.32399740071656175</v>
      </c>
      <c r="F58" s="4">
        <f t="shared" si="1"/>
        <v>0.54799480143312362</v>
      </c>
      <c r="G58" s="4">
        <f t="shared" si="2"/>
        <v>-0.1932830790351987</v>
      </c>
      <c r="H58" s="4">
        <f t="shared" si="3"/>
        <v>0.71343384192960246</v>
      </c>
      <c r="I58" s="4">
        <f t="shared" si="8"/>
        <v>7.0999350179140455E-2</v>
      </c>
      <c r="J58" s="4">
        <f t="shared" si="9"/>
        <v>0.5177423850270737</v>
      </c>
      <c r="K58" s="4">
        <f t="shared" si="10"/>
        <v>6.1679230241200318E-2</v>
      </c>
      <c r="L58" s="4">
        <f t="shared" si="11"/>
        <v>0.51541492091957397</v>
      </c>
      <c r="M58" s="4">
        <f t="shared" si="4"/>
        <v>-0.63616128829461371</v>
      </c>
      <c r="N58" s="4">
        <f t="shared" si="5"/>
        <v>-1.3336563449842223</v>
      </c>
      <c r="O58" s="4">
        <f t="shared" si="6"/>
        <v>1.3234996384221351</v>
      </c>
      <c r="P58" s="4">
        <f t="shared" si="7"/>
        <v>0.12001034245512876</v>
      </c>
      <c r="Q58" s="4">
        <f t="shared" si="12"/>
        <v>-1.0167540422474801</v>
      </c>
      <c r="R58" s="4">
        <f t="shared" si="13"/>
        <v>0.26566015580846863</v>
      </c>
      <c r="S58" s="4">
        <f t="shared" si="14"/>
        <v>0.74708698054518707</v>
      </c>
      <c r="T58" s="4">
        <f t="shared" si="15"/>
        <v>0.67854363579654831</v>
      </c>
      <c r="U58" s="4">
        <f t="shared" si="16"/>
        <v>3.268105763400523E-2</v>
      </c>
      <c r="V58" s="4">
        <f t="shared" si="17"/>
        <v>4.8502533401416567E-2</v>
      </c>
      <c r="W58" s="5">
        <f t="shared" si="18"/>
        <v>8.1183591035421804E-2</v>
      </c>
      <c r="X5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-1.5186038036691277E-3</v>
      </c>
      <c r="Y5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-3.0372076073382553E-3</v>
      </c>
      <c r="Z5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-9.3219519690167793E-4</v>
      </c>
      <c r="AA5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-1.8643903938033559E-3</v>
      </c>
      <c r="AB58" s="4">
        <f>(Table1678[[#This Row],[a_o1]] - Table1678[[#This Row],[t1]]) * Table1678[[#This Row],[a_o1]] * (1 - Table1678[[#This Row],[a_o1]]) * Table1678[[#This Row],[a_h1]]</f>
        <v>2.5822618869698059E-2</v>
      </c>
      <c r="AC58" s="4">
        <f xml:space="preserve"> (Table1678[[#This Row],[a_o1]] - Table1678[[#This Row],[t1]]) * Table1678[[#This Row],[a_o1]] * (1 - Table1678[[#This Row],[a_o1]]) * Table1678[[#This Row],[a_h2]]</f>
        <v>2.5706535619960402E-2</v>
      </c>
      <c r="AD58" s="4">
        <f>(Table1678[[#This Row],[a_o2]] - Table1678[[#This Row],[t2]]) * Table1678[[#This Row],[a_o2]] * (1 - Table1678[[#This Row],[a_o2]]) * Table1678[[#This Row],[a_h1]]</f>
        <v>-3.5173107501556451E-2</v>
      </c>
      <c r="AE58" s="4">
        <f xml:space="preserve"> (Table1678[[#This Row],[a_o2]] - Table1678[[#This Row],[t2]]) * Table1678[[#This Row],[a_o2]] * (1 - Table1678[[#This Row],[a_o2]]) * Table1678[[#This Row],[a_h2]]</f>
        <v>-3.5014989975105874E-2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0.32521228375949707</v>
      </c>
      <c r="F59" s="4">
        <f t="shared" si="1"/>
        <v>0.55042456751899427</v>
      </c>
      <c r="G59" s="4">
        <f t="shared" si="2"/>
        <v>-0.19253732287767736</v>
      </c>
      <c r="H59" s="4">
        <f t="shared" si="3"/>
        <v>0.71492535424464509</v>
      </c>
      <c r="I59" s="4">
        <f t="shared" si="8"/>
        <v>7.1303070939874286E-2</v>
      </c>
      <c r="J59" s="4">
        <f t="shared" si="9"/>
        <v>0.51781821919908977</v>
      </c>
      <c r="K59" s="4">
        <f t="shared" si="10"/>
        <v>6.1865669280580647E-2</v>
      </c>
      <c r="L59" s="4">
        <f t="shared" si="11"/>
        <v>0.51546148624385324</v>
      </c>
      <c r="M59" s="4">
        <f t="shared" si="4"/>
        <v>-0.65681938339037216</v>
      </c>
      <c r="N59" s="4">
        <f t="shared" si="5"/>
        <v>-1.3542215734801906</v>
      </c>
      <c r="O59" s="4">
        <f t="shared" si="6"/>
        <v>1.3516381244233804</v>
      </c>
      <c r="P59" s="4">
        <f t="shared" si="7"/>
        <v>0.14802233443521345</v>
      </c>
      <c r="Q59" s="4">
        <f t="shared" si="12"/>
        <v>-1.0381621084122352</v>
      </c>
      <c r="R59" s="4">
        <f t="shared" si="13"/>
        <v>0.26150477197819638</v>
      </c>
      <c r="S59" s="4">
        <f t="shared" si="14"/>
        <v>0.77620265909577246</v>
      </c>
      <c r="T59" s="4">
        <f t="shared" si="15"/>
        <v>0.68486112355382234</v>
      </c>
      <c r="U59" s="4">
        <f t="shared" si="16"/>
        <v>3.1627325163902278E-2</v>
      </c>
      <c r="V59" s="4">
        <f t="shared" si="17"/>
        <v>4.6554866959417837E-2</v>
      </c>
      <c r="W59" s="5">
        <f t="shared" si="18"/>
        <v>7.8182192123320116E-2</v>
      </c>
      <c r="X5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-1.509542616149921E-3</v>
      </c>
      <c r="Y5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-3.019085232299842E-3</v>
      </c>
      <c r="Z5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-9.4284703384189296E-4</v>
      </c>
      <c r="AA5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-1.8856940676837859E-3</v>
      </c>
      <c r="AB59" s="4">
        <f>(Table1678[[#This Row],[a_o1]] - Table1678[[#This Row],[t1]]) * Table1678[[#This Row],[a_o1]] * (1 - Table1678[[#This Row],[a_o1]]) * Table1678[[#This Row],[a_h1]]</f>
        <v>2.5150745821055785E-2</v>
      </c>
      <c r="AC59" s="4">
        <f xml:space="preserve"> (Table1678[[#This Row],[a_o1]] - Table1678[[#This Row],[t1]]) * Table1678[[#This Row],[a_o1]] * (1 - Table1678[[#This Row],[a_o1]]) * Table1678[[#This Row],[a_h2]]</f>
        <v>2.5036277868157299E-2</v>
      </c>
      <c r="AD59" s="4">
        <f>(Table1678[[#This Row],[a_o2]] - Table1678[[#This Row],[t2]]) * Table1678[[#This Row],[a_o2]] * (1 - Table1678[[#This Row],[a_o2]]) * Table1678[[#This Row],[a_h1]]</f>
        <v>-3.41019619821099E-2</v>
      </c>
      <c r="AE59" s="4">
        <f xml:space="preserve"> (Table1678[[#This Row],[a_o2]] - Table1678[[#This Row],[t2]]) * Table1678[[#This Row],[a_o2]] * (1 - Table1678[[#This Row],[a_o2]]) * Table1678[[#This Row],[a_h2]]</f>
        <v>-3.3946754585649865E-2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0.32641991785241703</v>
      </c>
      <c r="F60" s="4">
        <f t="shared" si="1"/>
        <v>0.55283983570483419</v>
      </c>
      <c r="G60" s="4">
        <f t="shared" si="2"/>
        <v>-0.19178304525060386</v>
      </c>
      <c r="H60" s="4">
        <f t="shared" si="3"/>
        <v>0.71643390949879215</v>
      </c>
      <c r="I60" s="4">
        <f t="shared" si="8"/>
        <v>7.1604979463104276E-2</v>
      </c>
      <c r="J60" s="4">
        <f t="shared" si="9"/>
        <v>0.51789360007119967</v>
      </c>
      <c r="K60" s="4">
        <f t="shared" si="10"/>
        <v>6.2054238687349023E-2</v>
      </c>
      <c r="L60" s="4">
        <f t="shared" si="11"/>
        <v>0.5155085833791494</v>
      </c>
      <c r="M60" s="4">
        <f t="shared" si="4"/>
        <v>-0.67693998004721678</v>
      </c>
      <c r="N60" s="4">
        <f t="shared" si="5"/>
        <v>-1.3742505957747164</v>
      </c>
      <c r="O60" s="4">
        <f t="shared" si="6"/>
        <v>1.3789196940090682</v>
      </c>
      <c r="P60" s="4">
        <f t="shared" si="7"/>
        <v>0.17517973810373336</v>
      </c>
      <c r="Q60" s="4">
        <f t="shared" si="12"/>
        <v>-1.0590208611345553</v>
      </c>
      <c r="R60" s="4">
        <f t="shared" si="13"/>
        <v>0.25749661386587674</v>
      </c>
      <c r="S60" s="4">
        <f t="shared" si="14"/>
        <v>0.80444034316601931</v>
      </c>
      <c r="T60" s="4">
        <f t="shared" si="15"/>
        <v>0.69092351147105513</v>
      </c>
      <c r="U60" s="4">
        <f t="shared" si="16"/>
        <v>3.0627286937537444E-2</v>
      </c>
      <c r="V60" s="4">
        <f t="shared" si="17"/>
        <v>4.4723372995402043E-2</v>
      </c>
      <c r="W60" s="5">
        <f t="shared" si="18"/>
        <v>7.535065993293949E-2</v>
      </c>
      <c r="X6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-1.4993298287411562E-3</v>
      </c>
      <c r="Y6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-2.9986596574823124E-3</v>
      </c>
      <c r="Z6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-9.5149184765713703E-4</v>
      </c>
      <c r="AA6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-1.9029836953142741E-3</v>
      </c>
      <c r="AB60" s="4">
        <f>(Table1678[[#This Row],[a_o1]] - Table1678[[#This Row],[t1]]) * Table1678[[#This Row],[a_o1]] * (1 - Table1678[[#This Row],[a_o1]]) * Table1678[[#This Row],[a_h1]]</f>
        <v>2.4506414034397267E-2</v>
      </c>
      <c r="AC60" s="4">
        <f xml:space="preserve"> (Table1678[[#This Row],[a_o1]] - Table1678[[#This Row],[t1]]) * Table1678[[#This Row],[a_o1]] * (1 - Table1678[[#This Row],[a_o1]]) * Table1678[[#This Row],[a_h2]]</f>
        <v>2.4393556477311607E-2</v>
      </c>
      <c r="AD60" s="4">
        <f>(Table1678[[#This Row],[a_o2]] - Table1678[[#This Row],[t2]]) * Table1678[[#This Row],[a_o2]] * (1 - Table1678[[#This Row],[a_o2]]) * Table1678[[#This Row],[a_h1]]</f>
        <v>-3.3076439825177217E-2</v>
      </c>
      <c r="AE60" s="4">
        <f xml:space="preserve"> (Table1678[[#This Row],[a_o2]] - Table1678[[#This Row],[t2]]) * Table1678[[#This Row],[a_o2]] * (1 - Table1678[[#This Row],[a_o2]]) * Table1678[[#This Row],[a_h2]]</f>
        <v>-3.2924115368791196E-2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0.32761938171540994</v>
      </c>
      <c r="F61" s="4">
        <f t="shared" si="1"/>
        <v>0.55523876343082001</v>
      </c>
      <c r="G61" s="4">
        <f t="shared" si="2"/>
        <v>-0.19102185177247816</v>
      </c>
      <c r="H61" s="4">
        <f t="shared" si="3"/>
        <v>0.71795629645504355</v>
      </c>
      <c r="I61" s="4">
        <f t="shared" si="8"/>
        <v>7.1904845428852504E-2</v>
      </c>
      <c r="J61" s="4">
        <f t="shared" si="9"/>
        <v>0.51796847014898484</v>
      </c>
      <c r="K61" s="4">
        <f t="shared" si="10"/>
        <v>6.2244537056880447E-2</v>
      </c>
      <c r="L61" s="4">
        <f t="shared" si="11"/>
        <v>0.51555611206128671</v>
      </c>
      <c r="M61" s="4">
        <f t="shared" si="4"/>
        <v>-0.69654511127473462</v>
      </c>
      <c r="N61" s="4">
        <f t="shared" si="5"/>
        <v>-1.3937654409565656</v>
      </c>
      <c r="O61" s="4">
        <f t="shared" si="6"/>
        <v>1.4053808458692101</v>
      </c>
      <c r="P61" s="4">
        <f t="shared" si="7"/>
        <v>0.20151903039876631</v>
      </c>
      <c r="Q61" s="4">
        <f t="shared" si="12"/>
        <v>-1.0793526975416805</v>
      </c>
      <c r="R61" s="4">
        <f t="shared" si="13"/>
        <v>0.25362853218696318</v>
      </c>
      <c r="S61" s="4">
        <f t="shared" si="14"/>
        <v>0.83183733453030917</v>
      </c>
      <c r="T61" s="4">
        <f t="shared" si="15"/>
        <v>0.6967432843329191</v>
      </c>
      <c r="U61" s="4">
        <f t="shared" si="16"/>
        <v>2.9677430847787078E-2</v>
      </c>
      <c r="V61" s="4">
        <f t="shared" si="17"/>
        <v>4.2999750641921561E-2</v>
      </c>
      <c r="W61" s="5">
        <f t="shared" si="18"/>
        <v>7.2677181489708642E-2</v>
      </c>
      <c r="X6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-1.4881435096893939E-3</v>
      </c>
      <c r="Y6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-2.9762870193787878E-3</v>
      </c>
      <c r="Z6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-9.5833529278697592E-4</v>
      </c>
      <c r="AA6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-1.9166705855739518E-3</v>
      </c>
      <c r="AB61" s="4">
        <f>(Table1678[[#This Row],[a_o1]] - Table1678[[#This Row],[t1]]) * Table1678[[#This Row],[a_o1]] * (1 - Table1678[[#This Row],[a_o1]]) * Table1678[[#This Row],[a_h1]]</f>
        <v>2.3888265102481047E-2</v>
      </c>
      <c r="AC61" s="4">
        <f xml:space="preserve"> (Table1678[[#This Row],[a_o1]] - Table1678[[#This Row],[t1]]) * Table1678[[#This Row],[a_o1]] * (1 - Table1678[[#This Row],[a_o1]]) * Table1678[[#This Row],[a_h2]]</f>
        <v>2.3777009200158516E-2</v>
      </c>
      <c r="AD61" s="4">
        <f>(Table1678[[#This Row],[a_o2]] - Table1678[[#This Row],[t2]]) * Table1678[[#This Row],[a_o2]] * (1 - Table1678[[#This Row],[a_o2]]) * Table1678[[#This Row],[a_h1]]</f>
        <v>-3.2094787831412834E-2</v>
      </c>
      <c r="AE61" s="4">
        <f xml:space="preserve"> (Table1678[[#This Row],[a_o2]] - Table1678[[#This Row],[t2]]) * Table1678[[#This Row],[a_o2]] * (1 - Table1678[[#This Row],[a_o2]]) * Table1678[[#This Row],[a_h2]]</f>
        <v>-3.1945311317956721E-2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0.32880989652316145</v>
      </c>
      <c r="F62" s="4">
        <f t="shared" si="1"/>
        <v>0.55761979304632303</v>
      </c>
      <c r="G62" s="4">
        <f t="shared" si="2"/>
        <v>-0.19025518353824858</v>
      </c>
      <c r="H62" s="4">
        <f t="shared" si="3"/>
        <v>0.71948963292350276</v>
      </c>
      <c r="I62" s="4">
        <f t="shared" si="8"/>
        <v>7.2202474130790381E-2</v>
      </c>
      <c r="J62" s="4">
        <f t="shared" si="9"/>
        <v>0.51804278083234778</v>
      </c>
      <c r="K62" s="4">
        <f t="shared" si="10"/>
        <v>6.2436204115437842E-2</v>
      </c>
      <c r="L62" s="4">
        <f t="shared" si="11"/>
        <v>0.51560398230103566</v>
      </c>
      <c r="M62" s="4">
        <f t="shared" si="4"/>
        <v>-0.71565572335671945</v>
      </c>
      <c r="N62" s="4">
        <f t="shared" si="5"/>
        <v>-1.4127870483166924</v>
      </c>
      <c r="O62" s="4">
        <f t="shared" si="6"/>
        <v>1.4310566761343404</v>
      </c>
      <c r="P62" s="4">
        <f t="shared" si="7"/>
        <v>0.22707527945313169</v>
      </c>
      <c r="Q62" s="4">
        <f t="shared" si="12"/>
        <v>-1.0991789093017126</v>
      </c>
      <c r="R62" s="4">
        <f t="shared" si="13"/>
        <v>0.24989377368154747</v>
      </c>
      <c r="S62" s="4">
        <f t="shared" si="14"/>
        <v>0.85842949840148541</v>
      </c>
      <c r="T62" s="4">
        <f t="shared" si="15"/>
        <v>0.7023324271511926</v>
      </c>
      <c r="U62" s="4">
        <f t="shared" si="16"/>
        <v>2.8774511325586758E-2</v>
      </c>
      <c r="V62" s="4">
        <f t="shared" si="17"/>
        <v>4.1376316234361957E-2</v>
      </c>
      <c r="W62" s="5">
        <f t="shared" si="18"/>
        <v>7.0150827559948711E-2</v>
      </c>
      <c r="X6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-1.4761406210884575E-3</v>
      </c>
      <c r="Y6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-2.952281242176915E-3</v>
      </c>
      <c r="Z6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-9.6356407918100179E-4</v>
      </c>
      <c r="AA6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-1.9271281583620036E-3</v>
      </c>
      <c r="AB62" s="4">
        <f>(Table1678[[#This Row],[a_o1]] - Table1678[[#This Row],[t1]]) * Table1678[[#This Row],[a_o1]] * (1 - Table1678[[#This Row],[a_o1]]) * Table1678[[#This Row],[a_h1]]</f>
        <v>2.3295005001382194E-2</v>
      </c>
      <c r="AC62" s="4">
        <f xml:space="preserve"> (Table1678[[#This Row],[a_o1]] - Table1678[[#This Row],[t1]]) * Table1678[[#This Row],[a_o1]] * (1 - Table1678[[#This Row],[a_o1]]) * Table1678[[#This Row],[a_h2]]</f>
        <v>2.3185338722676412E-2</v>
      </c>
      <c r="AD62" s="4">
        <f>(Table1678[[#This Row],[a_o2]] - Table1678[[#This Row],[t2]]) * Table1678[[#This Row],[a_o2]] * (1 - Table1678[[#This Row],[a_o2]]) * Table1678[[#This Row],[a_h1]]</f>
        <v>-3.1155217097737227E-2</v>
      </c>
      <c r="AE62" s="4">
        <f xml:space="preserve"> (Table1678[[#This Row],[a_o2]] - Table1678[[#This Row],[t2]]) * Table1678[[#This Row],[a_o2]] * (1 - Table1678[[#This Row],[a_o2]]) * Table1678[[#This Row],[a_h2]]</f>
        <v>-3.1008547169090427E-2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0.32999080902003219</v>
      </c>
      <c r="F63" s="4">
        <f t="shared" si="1"/>
        <v>0.55998161804006452</v>
      </c>
      <c r="G63" s="4">
        <f t="shared" si="2"/>
        <v>-0.18948433227490377</v>
      </c>
      <c r="H63" s="4">
        <f t="shared" si="3"/>
        <v>0.72103133545019238</v>
      </c>
      <c r="I63" s="4">
        <f t="shared" si="8"/>
        <v>7.2497702255008067E-2</v>
      </c>
      <c r="J63" s="4">
        <f t="shared" si="9"/>
        <v>0.51811649136109383</v>
      </c>
      <c r="K63" s="4">
        <f t="shared" si="10"/>
        <v>6.2628916931274051E-2</v>
      </c>
      <c r="L63" s="4">
        <f t="shared" si="11"/>
        <v>0.51565211343757322</v>
      </c>
      <c r="M63" s="4">
        <f t="shared" si="4"/>
        <v>-0.73429172735782522</v>
      </c>
      <c r="N63" s="4">
        <f t="shared" si="5"/>
        <v>-1.4313353192948335</v>
      </c>
      <c r="O63" s="4">
        <f t="shared" si="6"/>
        <v>1.4559808498125302</v>
      </c>
      <c r="P63" s="4">
        <f t="shared" si="7"/>
        <v>0.25188211718840403</v>
      </c>
      <c r="Q63" s="4">
        <f t="shared" si="12"/>
        <v>-1.1185197358463379</v>
      </c>
      <c r="R63" s="4">
        <f t="shared" si="13"/>
        <v>0.24628596057235236</v>
      </c>
      <c r="S63" s="4">
        <f t="shared" si="14"/>
        <v>0.88425123545914286</v>
      </c>
      <c r="T63" s="4">
        <f t="shared" si="15"/>
        <v>0.70770240630027903</v>
      </c>
      <c r="U63" s="4">
        <f t="shared" si="16"/>
        <v>2.7915527581799625E-2</v>
      </c>
      <c r="V63" s="4">
        <f t="shared" si="17"/>
        <v>3.9845965704326365E-2</v>
      </c>
      <c r="W63" s="5">
        <f t="shared" si="18"/>
        <v>6.776149328612599E-2</v>
      </c>
      <c r="X6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-1.4634592515549269E-3</v>
      </c>
      <c r="Y6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-2.9269185031098538E-3</v>
      </c>
      <c r="Z6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-9.6734740444658822E-4</v>
      </c>
      <c r="AA6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-1.9346948088931764E-3</v>
      </c>
      <c r="AB63" s="4">
        <f>(Table1678[[#This Row],[a_o1]] - Table1678[[#This Row],[t1]]) * Table1678[[#This Row],[a_o1]] * (1 - Table1678[[#This Row],[a_o1]]) * Table1678[[#This Row],[a_h1]]</f>
        <v>2.272540304977887E-2</v>
      </c>
      <c r="AC63" s="4">
        <f xml:space="preserve"> (Table1678[[#This Row],[a_o1]] - Table1678[[#This Row],[t1]]) * Table1678[[#This Row],[a_o1]] * (1 - Table1678[[#This Row],[a_o1]]) * Table1678[[#This Row],[a_h2]]</f>
        <v>2.2617311563573019E-2</v>
      </c>
      <c r="AD63" s="4">
        <f>(Table1678[[#This Row],[a_o2]] - Table1678[[#This Row],[t2]]) * Table1678[[#This Row],[a_o2]] * (1 - Table1678[[#This Row],[a_o2]]) * Table1678[[#This Row],[a_h1]]</f>
        <v>-3.0255929844141268E-2</v>
      </c>
      <c r="AE63" s="4">
        <f xml:space="preserve"> (Table1678[[#This Row],[a_o2]] - Table1678[[#This Row],[t2]]) * Table1678[[#This Row],[a_o2]] * (1 - Table1678[[#This Row],[a_o2]]) * Table1678[[#This Row],[a_h2]]</f>
        <v>-3.0112020034654959E-2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0.33116157642127614</v>
      </c>
      <c r="F64" s="4">
        <f t="shared" si="1"/>
        <v>0.56232315284255241</v>
      </c>
      <c r="G64" s="4">
        <f t="shared" si="2"/>
        <v>-0.18871045435134651</v>
      </c>
      <c r="H64" s="4">
        <f t="shared" si="3"/>
        <v>0.72257909129730691</v>
      </c>
      <c r="I64" s="4">
        <f t="shared" si="8"/>
        <v>7.2790394105319053E-2</v>
      </c>
      <c r="J64" s="4">
        <f t="shared" si="9"/>
        <v>0.51818956787206816</v>
      </c>
      <c r="K64" s="4">
        <f t="shared" si="10"/>
        <v>6.2822386412163367E-2</v>
      </c>
      <c r="L64" s="4">
        <f t="shared" si="11"/>
        <v>0.51570043326349446</v>
      </c>
      <c r="M64" s="4">
        <f t="shared" si="4"/>
        <v>-0.75247204979764837</v>
      </c>
      <c r="N64" s="4">
        <f t="shared" si="5"/>
        <v>-1.4494291685456919</v>
      </c>
      <c r="O64" s="4">
        <f t="shared" si="6"/>
        <v>1.4801855936878432</v>
      </c>
      <c r="P64" s="4">
        <f t="shared" si="7"/>
        <v>0.275971733216128</v>
      </c>
      <c r="Q64" s="4">
        <f t="shared" si="12"/>
        <v>-1.1373944165242125</v>
      </c>
      <c r="R64" s="4">
        <f t="shared" si="13"/>
        <v>0.24279907039608148</v>
      </c>
      <c r="S64" s="4">
        <f t="shared" si="14"/>
        <v>0.90933547555159877</v>
      </c>
      <c r="T64" s="4">
        <f t="shared" si="15"/>
        <v>0.71286416125078733</v>
      </c>
      <c r="U64" s="4">
        <f t="shared" si="16"/>
        <v>2.7097703588639849E-2</v>
      </c>
      <c r="V64" s="4">
        <f t="shared" si="17"/>
        <v>3.8402136559614802E-2</v>
      </c>
      <c r="W64" s="5">
        <f t="shared" si="18"/>
        <v>6.5499840148254648E-2</v>
      </c>
      <c r="X6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-1.4502206647469757E-3</v>
      </c>
      <c r="Y6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-2.9004413294939514E-3</v>
      </c>
      <c r="Z6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-9.6983835976888688E-4</v>
      </c>
      <c r="AA6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-1.9396767195377738E-3</v>
      </c>
      <c r="AB64" s="4">
        <f>(Table1678[[#This Row],[a_o1]] - Table1678[[#This Row],[t1]]) * Table1678[[#This Row],[a_o1]] * (1 - Table1678[[#This Row],[a_o1]]) * Table1678[[#This Row],[a_h1]]</f>
        <v>2.217829038288498E-2</v>
      </c>
      <c r="AC64" s="4">
        <f xml:space="preserve"> (Table1678[[#This Row],[a_o1]] - Table1678[[#This Row],[t1]]) * Table1678[[#This Row],[a_o1]] * (1 - Table1678[[#This Row],[a_o1]]) * Table1678[[#This Row],[a_h2]]</f>
        <v>2.2071756493409488E-2</v>
      </c>
      <c r="AD64" s="4">
        <f>(Table1678[[#This Row],[a_o2]] - Table1678[[#This Row],[t2]]) * Table1678[[#This Row],[a_o2]] * (1 - Table1678[[#This Row],[a_o2]]) * Table1678[[#This Row],[a_h1]]</f>
        <v>-2.939514053344993E-2</v>
      </c>
      <c r="AE64" s="4">
        <f xml:space="preserve"> (Table1678[[#This Row],[a_o2]] - Table1678[[#This Row],[t2]]) * Table1678[[#This Row],[a_o2]] * (1 - Table1678[[#This Row],[a_o2]]) * Table1678[[#This Row],[a_h2]]</f>
        <v>-2.9253940350809891E-2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0.3323217529530737</v>
      </c>
      <c r="F65" s="4">
        <f t="shared" si="1"/>
        <v>0.56464350590614754</v>
      </c>
      <c r="G65" s="4">
        <f t="shared" si="2"/>
        <v>-0.18793458366353138</v>
      </c>
      <c r="H65" s="4">
        <f t="shared" si="3"/>
        <v>0.7241308326729371</v>
      </c>
      <c r="I65" s="4">
        <f t="shared" si="8"/>
        <v>7.3080438238268444E-2</v>
      </c>
      <c r="J65" s="4">
        <f t="shared" si="9"/>
        <v>0.5182619825586422</v>
      </c>
      <c r="K65" s="4">
        <f t="shared" si="10"/>
        <v>6.3016354084117154E-2</v>
      </c>
      <c r="L65" s="4">
        <f t="shared" si="11"/>
        <v>0.51574887722007057</v>
      </c>
      <c r="M65" s="4">
        <f t="shared" si="4"/>
        <v>-0.77021468210395638</v>
      </c>
      <c r="N65" s="4">
        <f t="shared" si="5"/>
        <v>-1.4670865737404195</v>
      </c>
      <c r="O65" s="4">
        <f t="shared" si="6"/>
        <v>1.5037017061146032</v>
      </c>
      <c r="P65" s="4">
        <f t="shared" si="7"/>
        <v>0.29937488549677593</v>
      </c>
      <c r="Q65" s="4">
        <f t="shared" si="12"/>
        <v>-1.1558212413342324</v>
      </c>
      <c r="R65" s="4">
        <f t="shared" si="13"/>
        <v>0.23942741637939396</v>
      </c>
      <c r="S65" s="4">
        <f t="shared" si="14"/>
        <v>0.93371368845061642</v>
      </c>
      <c r="T65" s="4">
        <f t="shared" si="15"/>
        <v>0.71782810461809643</v>
      </c>
      <c r="U65" s="4">
        <f t="shared" si="16"/>
        <v>2.6318469693261903E-2</v>
      </c>
      <c r="V65" s="4">
        <f t="shared" si="17"/>
        <v>3.7038770317888929E-2</v>
      </c>
      <c r="W65" s="5">
        <f t="shared" si="18"/>
        <v>6.3357240011150839E-2</v>
      </c>
      <c r="X6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-1.4365311643890412E-3</v>
      </c>
      <c r="Y6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-2.8730623287780825E-3</v>
      </c>
      <c r="Z6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-9.7117528502420239E-4</v>
      </c>
      <c r="AA6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-1.9423505700484048E-3</v>
      </c>
      <c r="AB65" s="4">
        <f>(Table1678[[#This Row],[a_o1]] - Table1678[[#This Row],[t1]]) * Table1678[[#This Row],[a_o1]] * (1 - Table1678[[#This Row],[a_o1]]) * Table1678[[#This Row],[a_h1]]</f>
        <v>2.1652558071062498E-2</v>
      </c>
      <c r="AC65" s="4">
        <f xml:space="preserve"> (Table1678[[#This Row],[a_o1]] - Table1678[[#This Row],[t1]]) * Table1678[[#This Row],[a_o1]] * (1 - Table1678[[#This Row],[a_o1]]) * Table1678[[#This Row],[a_h2]]</f>
        <v>2.1547562603300281E-2</v>
      </c>
      <c r="AD65" s="4">
        <f>(Table1678[[#This Row],[a_o2]] - Table1678[[#This Row],[t2]]) * Table1678[[#This Row],[a_o2]] * (1 - Table1678[[#This Row],[a_o2]]) * Table1678[[#This Row],[a_h1]]</f>
        <v>-2.8571092227909056E-2</v>
      </c>
      <c r="AE65" s="4">
        <f xml:space="preserve"> (Table1678[[#This Row],[a_o2]] - Table1678[[#This Row],[t2]]) * Table1678[[#This Row],[a_o2]] * (1 - Table1678[[#This Row],[a_o2]]) * Table1678[[#This Row],[a_h2]]</f>
        <v>-2.8432548080695525E-2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0.33347097788458491</v>
      </c>
      <c r="F66" s="4">
        <f t="shared" si="1"/>
        <v>0.56694195576916995</v>
      </c>
      <c r="G66" s="4">
        <f t="shared" si="2"/>
        <v>-0.18715764343551203</v>
      </c>
      <c r="H66" s="4">
        <f t="shared" si="3"/>
        <v>0.72568471312897587</v>
      </c>
      <c r="I66" s="4">
        <f t="shared" si="8"/>
        <v>7.3367744471146246E-2</v>
      </c>
      <c r="J66" s="4">
        <f t="shared" si="9"/>
        <v>0.51833371292338404</v>
      </c>
      <c r="K66" s="4">
        <f t="shared" si="10"/>
        <v>6.3210589141121987E-2</v>
      </c>
      <c r="L66" s="4">
        <f t="shared" si="11"/>
        <v>0.51579738766021221</v>
      </c>
      <c r="M66" s="4">
        <f t="shared" si="4"/>
        <v>-0.78753672856080636</v>
      </c>
      <c r="N66" s="4">
        <f t="shared" si="5"/>
        <v>-1.4843246238230596</v>
      </c>
      <c r="O66" s="4">
        <f t="shared" si="6"/>
        <v>1.5265585798969303</v>
      </c>
      <c r="P66" s="4">
        <f t="shared" si="7"/>
        <v>0.32212092396133235</v>
      </c>
      <c r="Q66" s="4">
        <f t="shared" si="12"/>
        <v>-1.1738175999861193</v>
      </c>
      <c r="R66" s="4">
        <f t="shared" si="13"/>
        <v>0.23616562848219555</v>
      </c>
      <c r="S66" s="4">
        <f t="shared" si="14"/>
        <v>0.95741590780297336</v>
      </c>
      <c r="T66" s="4">
        <f t="shared" si="15"/>
        <v>0.72260412862808643</v>
      </c>
      <c r="U66" s="4">
        <f t="shared" si="16"/>
        <v>2.5575445753373248E-2</v>
      </c>
      <c r="V66" s="4">
        <f t="shared" si="17"/>
        <v>3.5750276013372474E-2</v>
      </c>
      <c r="W66" s="5">
        <f t="shared" si="18"/>
        <v>6.1325721766745722E-2</v>
      </c>
      <c r="X6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-1.4224837815473505E-3</v>
      </c>
      <c r="Y66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-2.844967563094701E-3</v>
      </c>
      <c r="Z6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-9.714830567319312E-4</v>
      </c>
      <c r="AA66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-1.9429661134638624E-3</v>
      </c>
      <c r="AB66" s="4">
        <f>(Table1678[[#This Row],[a_o1]] - Table1678[[#This Row],[t1]]) * Table1678[[#This Row],[a_o1]] * (1 - Table1678[[#This Row],[a_o1]]) * Table1678[[#This Row],[a_h1]]</f>
        <v>2.1147154987760777E-2</v>
      </c>
      <c r="AC66" s="4">
        <f xml:space="preserve"> (Table1678[[#This Row],[a_o1]] - Table1678[[#This Row],[t1]]) * Table1678[[#This Row],[a_o1]] * (1 - Table1678[[#This Row],[a_o1]]) * Table1678[[#This Row],[a_h2]]</f>
        <v>2.1043677127644055E-2</v>
      </c>
      <c r="AD66" s="4">
        <f>(Table1678[[#This Row],[a_o2]] - Table1678[[#This Row],[t2]]) * Table1678[[#This Row],[a_o2]] * (1 - Table1678[[#This Row],[a_o2]]) * Table1678[[#This Row],[a_h1]]</f>
        <v>-2.7782069003421818E-2</v>
      </c>
      <c r="AE66" s="4">
        <f xml:space="preserve"> (Table1678[[#This Row],[a_o2]] - Table1678[[#This Row],[t2]]) * Table1678[[#This Row],[a_o2]] * (1 - Table1678[[#This Row],[a_o2]]) * Table1678[[#This Row],[a_h2]]</f>
        <v>-2.7646124993376348E-2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0.33460896490982278</v>
      </c>
      <c r="F67" s="4">
        <f t="shared" ref="F67:F83" si="20">F66 - ($B$19 *Y66)</f>
        <v>0.5692179298196457</v>
      </c>
      <c r="G67" s="4">
        <f t="shared" ref="G67:G83" si="21">G66 - ($B$19 *Z66)</f>
        <v>-0.18638045699012648</v>
      </c>
      <c r="H67" s="4">
        <f t="shared" ref="H67:H83" si="22">H66 - ($B$19 *AA66)</f>
        <v>0.72723908601974696</v>
      </c>
      <c r="I67" s="4">
        <f t="shared" si="8"/>
        <v>7.3652241227455714E-2</v>
      </c>
      <c r="J67" s="4">
        <f t="shared" si="9"/>
        <v>0.5184047411150271</v>
      </c>
      <c r="K67" s="4">
        <f t="shared" si="10"/>
        <v>6.3404885752468373E-2</v>
      </c>
      <c r="L67" s="4">
        <f t="shared" si="11"/>
        <v>0.51584591317578476</v>
      </c>
      <c r="M67" s="4">
        <f t="shared" ref="M67:M83" si="23">M66 - ($B$19*AB66)</f>
        <v>-0.804454452551015</v>
      </c>
      <c r="N67" s="4">
        <f t="shared" ref="N67:N83" si="24">N66 - ($B$19*AC66)</f>
        <v>-1.5011595655251748</v>
      </c>
      <c r="O67" s="4">
        <f t="shared" ref="O67:O83" si="25">O66 - ($B$19*AD66)</f>
        <v>1.5487842350996679</v>
      </c>
      <c r="P67" s="4">
        <f t="shared" ref="P67:P83" si="26">P66 - ($B$19*AE66)</f>
        <v>0.34423782395603342</v>
      </c>
      <c r="Q67" s="4">
        <f t="shared" si="12"/>
        <v>-1.1914000291144378</v>
      </c>
      <c r="R67" s="4">
        <f t="shared" si="13"/>
        <v>0.2330086351922952</v>
      </c>
      <c r="S67" s="4">
        <f t="shared" si="14"/>
        <v>0.9804707650881237</v>
      </c>
      <c r="T67" s="4">
        <f t="shared" si="15"/>
        <v>0.72720161643706904</v>
      </c>
      <c r="U67" s="4">
        <f t="shared" si="16"/>
        <v>2.4866425685165099E-2</v>
      </c>
      <c r="V67" s="4">
        <f t="shared" si="17"/>
        <v>3.4531495201644689E-2</v>
      </c>
      <c r="W67" s="5">
        <f t="shared" si="18"/>
        <v>5.9397920886809785E-2</v>
      </c>
      <c r="X6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-1.4081597932227912E-3</v>
      </c>
      <c r="Y67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-2.8163195864455825E-3</v>
      </c>
      <c r="Z6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-9.7087429880988562E-4</v>
      </c>
      <c r="AA67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-1.9417485976197712E-3</v>
      </c>
      <c r="AB67" s="4">
        <f>(Table1678[[#This Row],[a_o1]] - Table1678[[#This Row],[t1]]) * Table1678[[#This Row],[a_o1]] * (1 - Table1678[[#This Row],[a_o1]]) * Table1678[[#This Row],[a_h1]]</f>
        <v>2.0661085510457498E-2</v>
      </c>
      <c r="AC67" s="4">
        <f xml:space="preserve"> (Table1678[[#This Row],[a_o1]] - Table1678[[#This Row],[t1]]) * Table1678[[#This Row],[a_o1]] * (1 - Table1678[[#This Row],[a_o1]]) * Table1678[[#This Row],[a_h2]]</f>
        <v>2.0559103104306042E-2</v>
      </c>
      <c r="AD67" s="4">
        <f>(Table1678[[#This Row],[a_o2]] - Table1678[[#This Row],[t2]]) * Table1678[[#This Row],[a_o2]] * (1 - Table1678[[#This Row],[a_o2]]) * Table1678[[#This Row],[a_h1]]</f>
        <v>-2.702640512680032E-2</v>
      </c>
      <c r="AE67" s="4">
        <f xml:space="preserve"> (Table1678[[#This Row],[a_o2]] - Table1678[[#This Row],[t2]]) * Table1678[[#This Row],[a_o2]] * (1 - Table1678[[#This Row],[a_o2]]) * Table1678[[#This Row],[a_h2]]</f>
        <v>-2.689300372235523E-2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0.33573549274440101</v>
      </c>
      <c r="F68" s="4">
        <f t="shared" si="20"/>
        <v>0.57147098548880215</v>
      </c>
      <c r="G68" s="4">
        <f t="shared" si="21"/>
        <v>-0.18560375755107858</v>
      </c>
      <c r="H68" s="4">
        <f t="shared" si="22"/>
        <v>0.72879248489784276</v>
      </c>
      <c r="I68" s="4">
        <f t="shared" si="8"/>
        <v>7.3933873186100271E-2</v>
      </c>
      <c r="J68" s="4">
        <f t="shared" si="9"/>
        <v>0.51847505334131017</v>
      </c>
      <c r="K68" s="4">
        <f t="shared" si="10"/>
        <v>6.3599060612230349E-2</v>
      </c>
      <c r="L68" s="4">
        <f t="shared" si="11"/>
        <v>0.51589440798541908</v>
      </c>
      <c r="M68" s="4">
        <f t="shared" si="23"/>
        <v>-0.82098332095938098</v>
      </c>
      <c r="N68" s="4">
        <f t="shared" si="24"/>
        <v>-1.5176068480086196</v>
      </c>
      <c r="O68" s="4">
        <f t="shared" si="25"/>
        <v>1.5704053592011082</v>
      </c>
      <c r="P68" s="4">
        <f t="shared" si="26"/>
        <v>0.36575222693391762</v>
      </c>
      <c r="Q68" s="4">
        <f t="shared" si="12"/>
        <v>-1.2085842575347656</v>
      </c>
      <c r="R68" s="4">
        <f t="shared" si="13"/>
        <v>0.22995164612496638</v>
      </c>
      <c r="S68" s="4">
        <f t="shared" si="14"/>
        <v>1.002905530962696</v>
      </c>
      <c r="T68" s="4">
        <f t="shared" si="15"/>
        <v>0.73162945703006632</v>
      </c>
      <c r="U68" s="4">
        <f t="shared" si="16"/>
        <v>2.4189363316541219E-2</v>
      </c>
      <c r="V68" s="4">
        <f t="shared" si="17"/>
        <v>3.3377668737289173E-2</v>
      </c>
      <c r="W68" s="5">
        <f t="shared" si="18"/>
        <v>5.7567032053830389E-2</v>
      </c>
      <c r="X6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-1.3936300833281301E-3</v>
      </c>
      <c r="Y68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-2.7872601666562601E-3</v>
      </c>
      <c r="Z6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-9.6945051086409209E-4</v>
      </c>
      <c r="AA68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-1.9389010217281842E-3</v>
      </c>
      <c r="AB68" s="4">
        <f>(Table1678[[#This Row],[a_o1]] - Table1678[[#This Row],[t1]]) * Table1678[[#This Row],[a_o1]] * (1 - Table1678[[#This Row],[a_o1]]) * Table1678[[#This Row],[a_h1]]</f>
        <v>2.0193407121019517E-2</v>
      </c>
      <c r="AC68" s="4">
        <f xml:space="preserve"> (Table1678[[#This Row],[a_o1]] - Table1678[[#This Row],[t1]]) * Table1678[[#This Row],[a_o1]] * (1 - Table1678[[#This Row],[a_o1]]) * Table1678[[#This Row],[a_h2]]</f>
        <v>2.0092896938377861E-2</v>
      </c>
      <c r="AD68" s="4">
        <f>(Table1678[[#This Row],[a_o2]] - Table1678[[#This Row],[t2]]) * Table1678[[#This Row],[a_o2]] * (1 - Table1678[[#This Row],[a_o2]]) * Table1678[[#This Row],[a_h1]]</f>
        <v>-2.630249159614767E-2</v>
      </c>
      <c r="AE68" s="4">
        <f xml:space="preserve"> (Table1678[[#This Row],[a_o2]] - Table1678[[#This Row],[t2]]) * Table1678[[#This Row],[a_o2]] * (1 - Table1678[[#This Row],[a_o2]]) * Table1678[[#This Row],[a_h2]]</f>
        <v>-2.6171574202246983E-2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0.33685039681106349</v>
      </c>
      <c r="F69" s="4">
        <f t="shared" si="20"/>
        <v>0.57370079362212711</v>
      </c>
      <c r="G69" s="4">
        <f t="shared" si="21"/>
        <v>-0.1848281971423873</v>
      </c>
      <c r="H69" s="4">
        <f t="shared" si="22"/>
        <v>0.73034360571522527</v>
      </c>
      <c r="I69" s="4">
        <f t="shared" si="8"/>
        <v>7.4212599202765892E-2</v>
      </c>
      <c r="J69" s="4">
        <f t="shared" si="9"/>
        <v>0.51854463934981332</v>
      </c>
      <c r="K69" s="4">
        <f t="shared" si="10"/>
        <v>6.3792950714403163E-2</v>
      </c>
      <c r="L69" s="4">
        <f t="shared" si="11"/>
        <v>0.5159428313786969</v>
      </c>
      <c r="M69" s="4">
        <f t="shared" si="23"/>
        <v>-0.83713804665619662</v>
      </c>
      <c r="N69" s="4">
        <f t="shared" si="24"/>
        <v>-1.5336811655593219</v>
      </c>
      <c r="O69" s="4">
        <f t="shared" si="25"/>
        <v>1.5914473524780264</v>
      </c>
      <c r="P69" s="4">
        <f t="shared" si="26"/>
        <v>0.3866894862957152</v>
      </c>
      <c r="Q69" s="4">
        <f t="shared" si="12"/>
        <v>-1.2253852494802011</v>
      </c>
      <c r="R69" s="4">
        <f t="shared" si="13"/>
        <v>0.22699013545706379</v>
      </c>
      <c r="S69" s="4">
        <f t="shared" si="14"/>
        <v>1.0247461618587186</v>
      </c>
      <c r="T69" s="4">
        <f t="shared" si="15"/>
        <v>0.73589606266498053</v>
      </c>
      <c r="U69" s="4">
        <f t="shared" si="16"/>
        <v>2.3542359442837443E-2</v>
      </c>
      <c r="V69" s="4">
        <f t="shared" si="17"/>
        <v>3.2284405484579747E-2</v>
      </c>
      <c r="W69" s="5">
        <f t="shared" si="18"/>
        <v>5.5826764927417186E-2</v>
      </c>
      <c r="X6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-1.3789563581475448E-3</v>
      </c>
      <c r="Y69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-2.7579127162950896E-3</v>
      </c>
      <c r="Z6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-9.673031122645544E-4</v>
      </c>
      <c r="AA69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-1.9346062245291088E-3</v>
      </c>
      <c r="AB69" s="4">
        <f>(Table1678[[#This Row],[a_o1]] - Table1678[[#This Row],[t1]]) * Table1678[[#This Row],[a_o1]] * (1 - Table1678[[#This Row],[a_o1]]) * Table1678[[#This Row],[a_h1]]</f>
        <v>1.9743227957756817E-2</v>
      </c>
      <c r="AC69" s="4">
        <f xml:space="preserve"> (Table1678[[#This Row],[a_o1]] - Table1678[[#This Row],[t1]]) * Table1678[[#This Row],[a_o1]] * (1 - Table1678[[#This Row],[a_o1]]) * Table1678[[#This Row],[a_h2]]</f>
        <v>1.9644165921476837E-2</v>
      </c>
      <c r="AD69" s="4">
        <f>(Table1678[[#This Row],[a_o2]] - Table1678[[#This Row],[t2]]) * Table1678[[#This Row],[a_o2]] * (1 - Table1678[[#This Row],[a_o2]]) * Table1678[[#This Row],[a_h1]]</f>
        <v>-2.560878055059022E-2</v>
      </c>
      <c r="AE69" s="4">
        <f xml:space="preserve"> (Table1678[[#This Row],[a_o2]] - Table1678[[#This Row],[t2]]) * Table1678[[#This Row],[a_o2]] * (1 - Table1678[[#This Row],[a_o2]]) * Table1678[[#This Row],[a_h2]]</f>
        <v>-2.5480287988309293E-2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0.33795356189758152</v>
      </c>
      <c r="F70" s="4">
        <f t="shared" si="20"/>
        <v>0.57590712379516318</v>
      </c>
      <c r="G70" s="4">
        <f t="shared" si="21"/>
        <v>-0.18405435465257566</v>
      </c>
      <c r="H70" s="4">
        <f t="shared" si="22"/>
        <v>0.7318912906948486</v>
      </c>
      <c r="I70" s="4">
        <f t="shared" si="8"/>
        <v>7.44883904743954E-2</v>
      </c>
      <c r="J70" s="4">
        <f t="shared" si="9"/>
        <v>0.51861349196951645</v>
      </c>
      <c r="K70" s="4">
        <f t="shared" si="10"/>
        <v>6.3986411336856092E-2</v>
      </c>
      <c r="L70" s="4">
        <f t="shared" si="11"/>
        <v>0.51599114721250283</v>
      </c>
      <c r="M70" s="4">
        <f t="shared" si="23"/>
        <v>-0.85293262902240208</v>
      </c>
      <c r="N70" s="4">
        <f t="shared" si="24"/>
        <v>-1.5493964982965034</v>
      </c>
      <c r="O70" s="4">
        <f t="shared" si="25"/>
        <v>1.6119343769184986</v>
      </c>
      <c r="P70" s="4">
        <f t="shared" si="26"/>
        <v>0.40707371668636261</v>
      </c>
      <c r="Q70" s="4">
        <f t="shared" si="12"/>
        <v>-1.2418172457950956</v>
      </c>
      <c r="R70" s="4">
        <f t="shared" si="13"/>
        <v>0.22411982620683768</v>
      </c>
      <c r="S70" s="4">
        <f t="shared" si="14"/>
        <v>1.046017350112463</v>
      </c>
      <c r="T70" s="4">
        <f t="shared" si="15"/>
        <v>0.74000938803454575</v>
      </c>
      <c r="U70" s="4">
        <f t="shared" si="16"/>
        <v>2.2923649987423186E-2</v>
      </c>
      <c r="V70" s="4">
        <f t="shared" si="17"/>
        <v>3.1247653035431158E-2</v>
      </c>
      <c r="W70" s="5">
        <f t="shared" si="18"/>
        <v>5.4171303022854347E-2</v>
      </c>
      <c r="X7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-1.3641922287130153E-3</v>
      </c>
      <c r="Y70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-2.7283844574260306E-3</v>
      </c>
      <c r="Z7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-9.6451440279454867E-4</v>
      </c>
      <c r="AA70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-1.9290288055890973E-3</v>
      </c>
      <c r="AB70" s="4">
        <f>(Table1678[[#This Row],[a_o1]] - Table1678[[#This Row],[t1]]) * Table1678[[#This Row],[a_o1]] * (1 - Table1678[[#This Row],[a_o1]]) * Table1678[[#This Row],[a_h1]]</f>
        <v>1.9309704359891919E-2</v>
      </c>
      <c r="AC70" s="4">
        <f xml:space="preserve"> (Table1678[[#This Row],[a_o1]] - Table1678[[#This Row],[t1]]) * Table1678[[#This Row],[a_o1]] * (1 - Table1678[[#This Row],[a_o1]]) * Table1678[[#This Row],[a_h2]]</f>
        <v>1.9212065746990924E-2</v>
      </c>
      <c r="AD70" s="4">
        <f>(Table1678[[#This Row],[a_o2]] - Table1678[[#This Row],[t2]]) * Table1678[[#This Row],[a_o2]] * (1 - Table1678[[#This Row],[a_o2]]) * Table1678[[#This Row],[a_h1]]</f>
        <v>-2.494378797319239E-2</v>
      </c>
      <c r="AE70" s="4">
        <f xml:space="preserve"> (Table1678[[#This Row],[a_o2]] - Table1678[[#This Row],[t2]]) * Table1678[[#This Row],[a_o2]] * (1 - Table1678[[#This Row],[a_o2]]) * Table1678[[#This Row],[a_h2]]</f>
        <v>-2.4817660881197249E-2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0.33904491568055195</v>
      </c>
      <c r="F71" s="4">
        <f t="shared" si="20"/>
        <v>0.57808983136110403</v>
      </c>
      <c r="G71" s="4">
        <f t="shared" si="21"/>
        <v>-0.18328274313034001</v>
      </c>
      <c r="H71" s="4">
        <f t="shared" si="22"/>
        <v>0.73343451373931989</v>
      </c>
      <c r="I71" s="4">
        <f t="shared" si="8"/>
        <v>7.4761228920138006E-2</v>
      </c>
      <c r="J71" s="4">
        <f t="shared" si="9"/>
        <v>0.51868160670643415</v>
      </c>
      <c r="K71" s="4">
        <f t="shared" si="10"/>
        <v>6.417931421741499E-2</v>
      </c>
      <c r="L71" s="4">
        <f t="shared" si="11"/>
        <v>0.51603932345537684</v>
      </c>
      <c r="M71" s="4">
        <f t="shared" si="23"/>
        <v>-0.86838039251031562</v>
      </c>
      <c r="N71" s="4">
        <f t="shared" si="24"/>
        <v>-1.5647661508940962</v>
      </c>
      <c r="O71" s="4">
        <f t="shared" si="25"/>
        <v>1.6318894072970525</v>
      </c>
      <c r="P71" s="4">
        <f t="shared" si="26"/>
        <v>0.42692784539132039</v>
      </c>
      <c r="Q71" s="4">
        <f t="shared" si="12"/>
        <v>-1.2578938030928779</v>
      </c>
      <c r="R71" s="4">
        <f t="shared" si="13"/>
        <v>0.22133667535641829</v>
      </c>
      <c r="S71" s="4">
        <f t="shared" si="14"/>
        <v>1.0667425762440443</v>
      </c>
      <c r="T71" s="4">
        <f t="shared" si="15"/>
        <v>0.7439769504880861</v>
      </c>
      <c r="U71" s="4">
        <f t="shared" si="16"/>
        <v>2.2331595175352069E-2</v>
      </c>
      <c r="V71" s="4">
        <f t="shared" si="17"/>
        <v>3.0263670445570819E-2</v>
      </c>
      <c r="W71" s="5">
        <f t="shared" si="18"/>
        <v>5.2595265620922885E-2</v>
      </c>
      <c r="X7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-1.3493841723859882E-3</v>
      </c>
      <c r="Y71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-2.6987683447719764E-3</v>
      </c>
      <c r="Z7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-9.6115844243039998E-4</v>
      </c>
      <c r="AA71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-1.9223168848608E-3</v>
      </c>
      <c r="AB71" s="4">
        <f>(Table1678[[#This Row],[a_o1]] - Table1678[[#This Row],[t1]]) * Table1678[[#This Row],[a_o1]] * (1 - Table1678[[#This Row],[a_o1]]) * Table1678[[#This Row],[a_h1]]</f>
        <v>1.8892038435770978E-2</v>
      </c>
      <c r="AC71" s="4">
        <f xml:space="preserve"> (Table1678[[#This Row],[a_o1]] - Table1678[[#This Row],[t1]]) * Table1678[[#This Row],[a_o1]] * (1 - Table1678[[#This Row],[a_o1]]) * Table1678[[#This Row],[a_h2]]</f>
        <v>1.8795798052283812E-2</v>
      </c>
      <c r="AD71" s="4">
        <f>(Table1678[[#This Row],[a_o2]] - Table1678[[#This Row],[t2]]) * Table1678[[#This Row],[a_o2]] * (1 - Table1678[[#This Row],[a_o2]]) * Table1678[[#This Row],[a_h1]]</f>
        <v>-2.4306095039539007E-2</v>
      </c>
      <c r="AE71" s="4">
        <f xml:space="preserve"> (Table1678[[#This Row],[a_o2]] - Table1678[[#This Row],[t2]]) * Table1678[[#This Row],[a_o2]] * (1 - Table1678[[#This Row],[a_o2]]) * Table1678[[#This Row],[a_h2]]</f>
        <v>-2.4182274208047808E-2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0.34012442301846074</v>
      </c>
      <c r="F72" s="4">
        <f t="shared" si="20"/>
        <v>0.58024884603692162</v>
      </c>
      <c r="G72" s="4">
        <f t="shared" si="21"/>
        <v>-0.18251381637639569</v>
      </c>
      <c r="H72" s="4">
        <f t="shared" si="22"/>
        <v>0.73497236724720849</v>
      </c>
      <c r="I72" s="4">
        <f t="shared" si="8"/>
        <v>7.5031105754615204E-2</v>
      </c>
      <c r="J72" s="4">
        <f t="shared" si="9"/>
        <v>0.51874898138728864</v>
      </c>
      <c r="K72" s="4">
        <f t="shared" si="10"/>
        <v>6.4371545905901065E-2</v>
      </c>
      <c r="L72" s="4">
        <f t="shared" si="11"/>
        <v>0.51608733177582378</v>
      </c>
      <c r="M72" s="4">
        <f t="shared" si="23"/>
        <v>-0.88349402325893245</v>
      </c>
      <c r="N72" s="4">
        <f t="shared" si="24"/>
        <v>-1.5798027893359232</v>
      </c>
      <c r="O72" s="4">
        <f t="shared" si="25"/>
        <v>1.6513342833286837</v>
      </c>
      <c r="P72" s="4">
        <f t="shared" si="26"/>
        <v>0.44627366475775865</v>
      </c>
      <c r="Q72" s="4">
        <f t="shared" si="12"/>
        <v>-1.2736278309077091</v>
      </c>
      <c r="R72" s="4">
        <f t="shared" si="13"/>
        <v>0.21863685980327174</v>
      </c>
      <c r="S72" s="4">
        <f t="shared" si="14"/>
        <v>1.0869441622933131</v>
      </c>
      <c r="T72" s="4">
        <f t="shared" si="15"/>
        <v>0.74780585079568751</v>
      </c>
      <c r="U72" s="4">
        <f t="shared" si="16"/>
        <v>2.1764669634285031E-2</v>
      </c>
      <c r="V72" s="4">
        <f t="shared" si="17"/>
        <v>2.9329002954400388E-2</v>
      </c>
      <c r="W72" s="5">
        <f t="shared" si="18"/>
        <v>5.109367258868542E-2</v>
      </c>
      <c r="X7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-1.3345723854642497E-3</v>
      </c>
      <c r="Y72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-2.6691447709284995E-3</v>
      </c>
      <c r="Z7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-9.5730185398924079E-4</v>
      </c>
      <c r="AA72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-1.9146037079784816E-3</v>
      </c>
      <c r="AB72" s="4">
        <f>(Table1678[[#This Row],[a_o1]] - Table1678[[#This Row],[t1]]) * Table1678[[#This Row],[a_o1]] * (1 - Table1678[[#This Row],[a_o1]]) * Table1678[[#This Row],[a_h1]]</f>
        <v>1.8489475678530345E-2</v>
      </c>
      <c r="AC72" s="4">
        <f xml:space="preserve"> (Table1678[[#This Row],[a_o1]] - Table1678[[#This Row],[t1]]) * Table1678[[#This Row],[a_o1]] * (1 - Table1678[[#This Row],[a_o1]]) * Table1678[[#This Row],[a_h2]]</f>
        <v>1.8394608011273746E-2</v>
      </c>
      <c r="AD72" s="4">
        <f>(Table1678[[#This Row],[a_o2]] - Table1678[[#This Row],[t2]]) * Table1678[[#This Row],[a_o2]] * (1 - Table1678[[#This Row],[a_o2]]) * Table1678[[#This Row],[a_h1]]</f>
        <v>-2.3694348403338873E-2</v>
      </c>
      <c r="AE72" s="4">
        <f xml:space="preserve"> (Table1678[[#This Row],[a_o2]] - Table1678[[#This Row],[t2]]) * Table1678[[#This Row],[a_o2]] * (1 - Table1678[[#This Row],[a_o2]]) * Table1678[[#This Row],[a_h2]]</f>
        <v>-2.3572775049974393E-2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0.34119208092683212</v>
      </c>
      <c r="F73" s="4">
        <f t="shared" si="20"/>
        <v>0.58238416185366437</v>
      </c>
      <c r="G73" s="4">
        <f t="shared" si="21"/>
        <v>-0.18174797489320429</v>
      </c>
      <c r="H73" s="4">
        <f t="shared" si="22"/>
        <v>0.73650405021359122</v>
      </c>
      <c r="I73" s="4">
        <f t="shared" si="8"/>
        <v>7.5298020231708049E-2</v>
      </c>
      <c r="J73" s="4">
        <f t="shared" si="9"/>
        <v>0.51881561584577685</v>
      </c>
      <c r="K73" s="4">
        <f t="shared" si="10"/>
        <v>6.4563006276698906E-2</v>
      </c>
      <c r="L73" s="4">
        <f t="shared" si="11"/>
        <v>0.51613514717072806</v>
      </c>
      <c r="M73" s="4">
        <f t="shared" si="23"/>
        <v>-0.8982856038017567</v>
      </c>
      <c r="N73" s="4">
        <f t="shared" si="24"/>
        <v>-1.5945184757449422</v>
      </c>
      <c r="O73" s="4">
        <f t="shared" si="25"/>
        <v>1.6702897620513548</v>
      </c>
      <c r="P73" s="4">
        <f t="shared" si="26"/>
        <v>0.46513188479773815</v>
      </c>
      <c r="Q73" s="4">
        <f t="shared" si="12"/>
        <v>-1.2890316268868647</v>
      </c>
      <c r="R73" s="4">
        <f t="shared" si="13"/>
        <v>0.21601676311905349</v>
      </c>
      <c r="S73" s="4">
        <f t="shared" si="14"/>
        <v>1.1066433253534484</v>
      </c>
      <c r="T73" s="4">
        <f t="shared" si="15"/>
        <v>0.75150279405275633</v>
      </c>
      <c r="U73" s="4">
        <f t="shared" si="16"/>
        <v>2.1221453343026098E-2</v>
      </c>
      <c r="V73" s="4">
        <f t="shared" si="17"/>
        <v>2.8440458622320978E-2</v>
      </c>
      <c r="W73" s="5">
        <f t="shared" si="18"/>
        <v>4.9661911965347076E-2</v>
      </c>
      <c r="X7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-1.3197915379624353E-3</v>
      </c>
      <c r="Y73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-2.6395830759248706E-3</v>
      </c>
      <c r="Z7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-9.530045531169983E-4</v>
      </c>
      <c r="AA73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-1.9060091062339966E-3</v>
      </c>
      <c r="AB73" s="4">
        <f>(Table1678[[#This Row],[a_o1]] - Table1678[[#This Row],[t1]]) * Table1678[[#This Row],[a_o1]] * (1 - Table1678[[#This Row],[a_o1]]) * Table1678[[#This Row],[a_h1]]</f>
        <v>1.810130264679128E-2</v>
      </c>
      <c r="AC73" s="4">
        <f xml:space="preserve"> (Table1678[[#This Row],[a_o1]] - Table1678[[#This Row],[t1]]) * Table1678[[#This Row],[a_o1]] * (1 - Table1678[[#This Row],[a_o1]]) * Table1678[[#This Row],[a_h2]]</f>
        <v>1.800778199467443E-2</v>
      </c>
      <c r="AD73" s="4">
        <f>(Table1678[[#This Row],[a_o2]] - Table1678[[#This Row],[t2]]) * Table1678[[#This Row],[a_o2]] * (1 - Table1678[[#This Row],[a_o2]]) * Table1678[[#This Row],[a_h1]]</f>
        <v>-2.3107259658484799E-2</v>
      </c>
      <c r="AE73" s="4">
        <f xml:space="preserve"> (Table1678[[#This Row],[a_o2]] - Table1678[[#This Row],[t2]]) * Table1678[[#This Row],[a_o2]] * (1 - Table1678[[#This Row],[a_o2]]) * Table1678[[#This Row],[a_h2]]</f>
        <v>-2.2987875654246964E-2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0.34224791415720207</v>
      </c>
      <c r="F74" s="4">
        <f t="shared" si="20"/>
        <v>0.58449582831440428</v>
      </c>
      <c r="G74" s="4">
        <f t="shared" si="21"/>
        <v>-0.18098557125071069</v>
      </c>
      <c r="H74" s="4">
        <f t="shared" si="22"/>
        <v>0.73802885749857838</v>
      </c>
      <c r="I74" s="4">
        <f t="shared" si="8"/>
        <v>7.5561978539300537E-2</v>
      </c>
      <c r="J74" s="4">
        <f t="shared" si="9"/>
        <v>0.51888151164654506</v>
      </c>
      <c r="K74" s="4">
        <f t="shared" si="10"/>
        <v>6.4753607187322301E-2</v>
      </c>
      <c r="L74" s="4">
        <f t="shared" si="11"/>
        <v>0.51618274763024263</v>
      </c>
      <c r="M74" s="4">
        <f t="shared" si="23"/>
        <v>-0.91276664591918977</v>
      </c>
      <c r="N74" s="4">
        <f t="shared" si="24"/>
        <v>-1.6089247013406818</v>
      </c>
      <c r="O74" s="4">
        <f t="shared" si="25"/>
        <v>1.6887755697781426</v>
      </c>
      <c r="P74" s="4">
        <f t="shared" si="26"/>
        <v>0.48352218532113572</v>
      </c>
      <c r="Q74" s="4">
        <f t="shared" si="12"/>
        <v>-1.3041169100832966</v>
      </c>
      <c r="R74" s="4">
        <f t="shared" si="13"/>
        <v>0.21347296308863717</v>
      </c>
      <c r="S74" s="4">
        <f t="shared" si="14"/>
        <v>1.1258602306374812</v>
      </c>
      <c r="T74" s="4">
        <f t="shared" si="15"/>
        <v>0.75507411041701034</v>
      </c>
      <c r="U74" s="4">
        <f t="shared" si="16"/>
        <v>2.0700623354034949E-2</v>
      </c>
      <c r="V74" s="4">
        <f t="shared" si="17"/>
        <v>2.7595086798179524E-2</v>
      </c>
      <c r="W74" s="5">
        <f t="shared" si="18"/>
        <v>4.8295710152214469E-2</v>
      </c>
      <c r="X7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-1.3050714409272171E-3</v>
      </c>
      <c r="Y74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-2.6101428818544343E-3</v>
      </c>
      <c r="Z7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-9.4832041049145062E-4</v>
      </c>
      <c r="AA74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-1.8966408209829012E-3</v>
      </c>
      <c r="AB74" s="4">
        <f>(Table1678[[#This Row],[a_o1]] - Table1678[[#This Row],[t1]]) * Table1678[[#This Row],[a_o1]] * (1 - Table1678[[#This Row],[a_o1]]) * Table1678[[#This Row],[a_h1]]</f>
        <v>1.772684472302544E-2</v>
      </c>
      <c r="AC74" s="4">
        <f xml:space="preserve"> (Table1678[[#This Row],[a_o1]] - Table1678[[#This Row],[t1]]) * Table1678[[#This Row],[a_o1]] * (1 - Table1678[[#This Row],[a_o1]]) * Table1678[[#This Row],[a_h2]]</f>
        <v>1.7634645310274599E-2</v>
      </c>
      <c r="AD74" s="4">
        <f>(Table1678[[#This Row],[a_o2]] - Table1678[[#This Row],[t2]]) * Table1678[[#This Row],[a_o2]] * (1 - Table1678[[#This Row],[a_o2]]) * Table1678[[#This Row],[a_h1]]</f>
        <v>-2.2543604173234828E-2</v>
      </c>
      <c r="AE74" s="4">
        <f xml:space="preserve"> (Table1678[[#This Row],[a_o2]] - Table1678[[#This Row],[t2]]) * Table1678[[#This Row],[a_o2]] * (1 - Table1678[[#This Row],[a_o2]]) * Table1678[[#This Row],[a_h2]]</f>
        <v>-2.2426352225776859E-2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0.34329197130994382</v>
      </c>
      <c r="F75" s="4">
        <f t="shared" si="20"/>
        <v>0.58658394261988778</v>
      </c>
      <c r="G75" s="4">
        <f t="shared" si="21"/>
        <v>-0.18022691492231752</v>
      </c>
      <c r="H75" s="4">
        <f t="shared" si="22"/>
        <v>0.73954617015536472</v>
      </c>
      <c r="I75" s="4">
        <f t="shared" si="8"/>
        <v>7.5822992827485974E-2</v>
      </c>
      <c r="J75" s="4">
        <f t="shared" si="9"/>
        <v>0.51894667184249887</v>
      </c>
      <c r="K75" s="4">
        <f t="shared" si="10"/>
        <v>6.4943271269420594E-2</v>
      </c>
      <c r="L75" s="4">
        <f t="shared" si="11"/>
        <v>0.51623011383576445</v>
      </c>
      <c r="M75" s="4">
        <f t="shared" si="23"/>
        <v>-0.92694812169761009</v>
      </c>
      <c r="N75" s="4">
        <f t="shared" si="24"/>
        <v>-1.6230324175889015</v>
      </c>
      <c r="O75" s="4">
        <f t="shared" si="25"/>
        <v>1.7068104531167305</v>
      </c>
      <c r="P75" s="4">
        <f t="shared" si="26"/>
        <v>0.50146326710175726</v>
      </c>
      <c r="Q75" s="4">
        <f t="shared" si="12"/>
        <v>-1.318894852416685</v>
      </c>
      <c r="R75" s="4">
        <f t="shared" si="13"/>
        <v>0.21100221999821631</v>
      </c>
      <c r="S75" s="4">
        <f t="shared" si="14"/>
        <v>1.1446140435713092</v>
      </c>
      <c r="T75" s="4">
        <f t="shared" si="15"/>
        <v>0.75852577544615229</v>
      </c>
      <c r="U75" s="4">
        <f t="shared" si="16"/>
        <v>2.0200946222105672E-2</v>
      </c>
      <c r="V75" s="4">
        <f t="shared" si="17"/>
        <v>2.6790158316402555E-2</v>
      </c>
      <c r="W75" s="5">
        <f t="shared" si="18"/>
        <v>4.699110453850823E-2</v>
      </c>
      <c r="X7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-1.2904376358076799E-3</v>
      </c>
      <c r="Y75" s="4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-2.5808752716153598E-3</v>
      </c>
      <c r="Z7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-9.432978512748611E-4</v>
      </c>
      <c r="AA75" s="4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-1.8865957025497222E-3</v>
      </c>
      <c r="AB75" s="4">
        <f>(Table1678[[#This Row],[a_o1]] - Table1678[[#This Row],[t1]]) * Table1678[[#This Row],[a_o1]] * (1 - Table1678[[#This Row],[a_o1]]) * Table1678[[#This Row],[a_h1]]</f>
        <v>1.7365463958296617E-2</v>
      </c>
      <c r="AC75" s="4">
        <f xml:space="preserve"> (Table1678[[#This Row],[a_o1]] - Table1678[[#This Row],[t1]]) * Table1678[[#This Row],[a_o1]] * (1 - Table1678[[#This Row],[a_o1]]) * Table1678[[#This Row],[a_h2]]</f>
        <v>1.7274560031715725E-2</v>
      </c>
      <c r="AD75" s="4">
        <f>(Table1678[[#This Row],[a_o2]] - Table1678[[#This Row],[t2]]) * Table1678[[#This Row],[a_o2]] * (1 - Table1678[[#This Row],[a_o2]]) * Table1678[[#This Row],[a_h1]]</f>
        <v>-2.2002219455515951E-2</v>
      </c>
      <c r="AE75" s="4">
        <f xml:space="preserve"> (Table1678[[#This Row],[a_o2]] - Table1678[[#This Row],[t2]]) * Table1678[[#This Row],[a_o2]] * (1 - Table1678[[#This Row],[a_o2]]) * Table1678[[#This Row],[a_h2]]</f>
        <v>-2.1887043255973911E-2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0.34432432141858998</v>
      </c>
      <c r="F76" s="4">
        <f t="shared" si="20"/>
        <v>0.5886486428371801</v>
      </c>
      <c r="G76" s="4">
        <f t="shared" si="21"/>
        <v>-0.17947227664129764</v>
      </c>
      <c r="H76" s="4">
        <f t="shared" si="22"/>
        <v>0.74105544671740453</v>
      </c>
      <c r="I76" s="4">
        <f t="shared" si="8"/>
        <v>7.6081080354647515E-2</v>
      </c>
      <c r="J76" s="4">
        <f t="shared" si="9"/>
        <v>0.5190111007615561</v>
      </c>
      <c r="K76" s="4">
        <f t="shared" si="10"/>
        <v>6.513193083967557E-2</v>
      </c>
      <c r="L76" s="4">
        <f t="shared" si="11"/>
        <v>0.51627722888786209</v>
      </c>
      <c r="M76" s="4">
        <f t="shared" si="23"/>
        <v>-0.94084049286424742</v>
      </c>
      <c r="N76" s="4">
        <f t="shared" si="24"/>
        <v>-1.636852065614274</v>
      </c>
      <c r="O76" s="4">
        <f t="shared" si="25"/>
        <v>1.7244122286811432</v>
      </c>
      <c r="P76" s="4">
        <f t="shared" si="26"/>
        <v>0.51897290170653643</v>
      </c>
      <c r="Q76" s="4">
        <f t="shared" si="12"/>
        <v>-1.3333761083772284</v>
      </c>
      <c r="R76" s="4">
        <f t="shared" si="13"/>
        <v>0.2086014656388803</v>
      </c>
      <c r="S76" s="4">
        <f t="shared" si="14"/>
        <v>1.1629229805354317</v>
      </c>
      <c r="T76" s="4">
        <f t="shared" si="15"/>
        <v>0.76186342986584132</v>
      </c>
      <c r="U76" s="4">
        <f t="shared" si="16"/>
        <v>1.9721271076955673E-2</v>
      </c>
      <c r="V76" s="4">
        <f t="shared" si="17"/>
        <v>2.602314731628895E-2</v>
      </c>
      <c r="W76" s="5">
        <f t="shared" si="18"/>
        <v>4.5744418393244626E-2</v>
      </c>
      <c r="X76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-1.2759119145511308E-3</v>
      </c>
      <c r="Y76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-2.5518238291022616E-3</v>
      </c>
      <c r="Z76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-9.3798039683648863E-4</v>
      </c>
      <c r="AA76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-1.8759607936729773E-3</v>
      </c>
      <c r="AB76" s="6">
        <f>(Table1678[[#This Row],[a_o1]] - Table1678[[#This Row],[t1]]) * Table1678[[#This Row],[a_o1]] * (1 - Table1678[[#This Row],[a_o1]]) * Table1678[[#This Row],[a_h1]]</f>
        <v>1.7016557008960168E-2</v>
      </c>
      <c r="AC76" s="6">
        <f xml:space="preserve"> (Table1678[[#This Row],[a_o1]] - Table1678[[#This Row],[t1]]) * Table1678[[#This Row],[a_o1]] * (1 - Table1678[[#This Row],[a_o1]]) * Table1678[[#This Row],[a_h2]]</f>
        <v>1.6926922921123425E-2</v>
      </c>
      <c r="AD76" s="6">
        <f>(Table1678[[#This Row],[a_o2]] - Table1678[[#This Row],[t2]]) * Table1678[[#This Row],[a_o2]] * (1 - Table1678[[#This Row],[a_o2]]) * Table1678[[#This Row],[a_h1]]</f>
        <v>-2.1482003177807091E-2</v>
      </c>
      <c r="AE76" s="6">
        <f xml:space="preserve"> (Table1678[[#This Row],[a_o2]] - Table1678[[#This Row],[t2]]) * Table1678[[#This Row],[a_o2]] * (1 - Table1678[[#This Row],[a_o2]]) * Table1678[[#This Row],[a_h2]]</f>
        <v>-2.1368847516604013E-2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0.34534505095023088</v>
      </c>
      <c r="F77" s="4">
        <f t="shared" si="20"/>
        <v>0.59069010190046189</v>
      </c>
      <c r="G77" s="4">
        <f t="shared" si="21"/>
        <v>-0.17872189232382846</v>
      </c>
      <c r="H77" s="4">
        <f t="shared" si="22"/>
        <v>0.74255621535234295</v>
      </c>
      <c r="I77" s="4">
        <f t="shared" si="8"/>
        <v>7.6336262737557739E-2</v>
      </c>
      <c r="J77" s="4">
        <f t="shared" si="9"/>
        <v>0.51907480381938043</v>
      </c>
      <c r="K77" s="4">
        <f t="shared" si="10"/>
        <v>6.5319526919042872E-2</v>
      </c>
      <c r="L77" s="4">
        <f t="shared" si="11"/>
        <v>0.51632407806127056</v>
      </c>
      <c r="M77" s="4">
        <f t="shared" si="23"/>
        <v>-0.95445373847141557</v>
      </c>
      <c r="N77" s="4">
        <f t="shared" si="24"/>
        <v>-1.6503936039511726</v>
      </c>
      <c r="O77" s="4">
        <f t="shared" si="25"/>
        <v>1.7415978312233888</v>
      </c>
      <c r="P77" s="4">
        <f t="shared" si="26"/>
        <v>0.53606797971981968</v>
      </c>
      <c r="Q77" s="4">
        <f t="shared" si="12"/>
        <v>-1.3475708430500313</v>
      </c>
      <c r="R77" s="4">
        <f t="shared" si="13"/>
        <v>0.20626779299065662</v>
      </c>
      <c r="S77" s="4">
        <f t="shared" si="14"/>
        <v>1.1808043579815428</v>
      </c>
      <c r="T77" s="4">
        <f t="shared" si="15"/>
        <v>0.76509239864664058</v>
      </c>
      <c r="U77" s="4">
        <f t="shared" si="16"/>
        <v>1.9260523282711616E-2</v>
      </c>
      <c r="V77" s="4">
        <f t="shared" si="17"/>
        <v>2.5291714573260817E-2</v>
      </c>
      <c r="W77" s="5">
        <f t="shared" si="18"/>
        <v>4.4552237855972433E-2</v>
      </c>
      <c r="X77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-1.261512778264465E-3</v>
      </c>
      <c r="Y77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-2.5230255565289301E-3</v>
      </c>
      <c r="Z77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-9.3240715363041005E-4</v>
      </c>
      <c r="AA77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-1.8648143072608201E-3</v>
      </c>
      <c r="AB77" s="6">
        <f>(Table1678[[#This Row],[a_o1]] - Table1678[[#This Row],[t1]]) * Table1678[[#This Row],[a_o1]] * (1 - Table1678[[#This Row],[a_o1]]) * Table1678[[#This Row],[a_h1]]</f>
        <v>1.6679553168440487E-2</v>
      </c>
      <c r="AC77" s="6">
        <f xml:space="preserve"> (Table1678[[#This Row],[a_o1]] - Table1678[[#This Row],[t1]]) * Table1678[[#This Row],[a_o1]] * (1 - Table1678[[#This Row],[a_o1]]) * Table1678[[#This Row],[a_h2]]</f>
        <v>1.659116344850687E-2</v>
      </c>
      <c r="AD77" s="6">
        <f>(Table1678[[#This Row],[a_o2]] - Table1678[[#This Row],[t2]]) * Table1678[[#This Row],[a_o2]] * (1 - Table1678[[#This Row],[a_o2]]) * Table1678[[#This Row],[a_h1]]</f>
        <v>-2.0981910964741644E-2</v>
      </c>
      <c r="AE77" s="6">
        <f xml:space="preserve"> (Table1678[[#This Row],[a_o2]] - Table1678[[#This Row],[t2]]) * Table1678[[#This Row],[a_o2]] * (1 - Table1678[[#This Row],[a_o2]]) * Table1678[[#This Row],[a_h2]]</f>
        <v>-2.0870721821056749E-2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0.34635426117284246</v>
      </c>
      <c r="F78" s="4">
        <f t="shared" si="20"/>
        <v>0.59270852234568505</v>
      </c>
      <c r="G78" s="4">
        <f t="shared" si="21"/>
        <v>-0.17797596660092413</v>
      </c>
      <c r="H78" s="4">
        <f t="shared" si="22"/>
        <v>0.74404806679815161</v>
      </c>
      <c r="I78" s="4">
        <f t="shared" si="8"/>
        <v>7.6588565293210634E-2</v>
      </c>
      <c r="J78" s="4">
        <f t="shared" si="9"/>
        <v>0.5191377873550278</v>
      </c>
      <c r="K78" s="4">
        <f t="shared" si="10"/>
        <v>6.5506008349768954E-2</v>
      </c>
      <c r="L78" s="4">
        <f t="shared" si="11"/>
        <v>0.51637064858431303</v>
      </c>
      <c r="M78" s="4">
        <f t="shared" si="23"/>
        <v>-0.96779738100616797</v>
      </c>
      <c r="N78" s="4">
        <f t="shared" si="24"/>
        <v>-1.6636665347099782</v>
      </c>
      <c r="O78" s="4">
        <f t="shared" si="25"/>
        <v>1.7583833599951821</v>
      </c>
      <c r="P78" s="4">
        <f t="shared" si="26"/>
        <v>0.55276455717666506</v>
      </c>
      <c r="Q78" s="4">
        <f t="shared" si="12"/>
        <v>-1.3614887585397408</v>
      </c>
      <c r="R78" s="4">
        <f t="shared" si="13"/>
        <v>0.2039984465514367</v>
      </c>
      <c r="S78" s="4">
        <f t="shared" si="14"/>
        <v>1.1982746397335333</v>
      </c>
      <c r="T78" s="4">
        <f t="shared" si="15"/>
        <v>0.76821770930759237</v>
      </c>
      <c r="U78" s="4">
        <f t="shared" si="16"/>
        <v>1.8817698632185319E-2</v>
      </c>
      <c r="V78" s="4">
        <f t="shared" si="17"/>
        <v>2.4593692232385798E-2</v>
      </c>
      <c r="W78" s="5">
        <f t="shared" si="18"/>
        <v>4.3411390864571117E-2</v>
      </c>
      <c r="X78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-1.2472558414900997E-3</v>
      </c>
      <c r="Y78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-2.4945116829801993E-3</v>
      </c>
      <c r="Z78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-9.2661325389868643E-4</v>
      </c>
      <c r="AA78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-1.8532265077973729E-3</v>
      </c>
      <c r="AB78" s="6">
        <f>(Table1678[[#This Row],[a_o1]] - Table1678[[#This Row],[t1]]) * Table1678[[#This Row],[a_o1]] * (1 - Table1678[[#This Row],[a_o1]]) * Table1678[[#This Row],[a_h1]]</f>
        <v>1.6353912495285502E-2</v>
      </c>
      <c r="AC78" s="6">
        <f xml:space="preserve"> (Table1678[[#This Row],[a_o1]] - Table1678[[#This Row],[t1]]) * Table1678[[#This Row],[a_o1]] * (1 - Table1678[[#This Row],[a_o1]]) * Table1678[[#This Row],[a_h2]]</f>
        <v>1.6266741908938578E-2</v>
      </c>
      <c r="AD78" s="6">
        <f>(Table1678[[#This Row],[a_o2]] - Table1678[[#This Row],[t2]]) * Table1678[[#This Row],[a_o2]] * (1 - Table1678[[#This Row],[a_o2]]) * Table1678[[#This Row],[a_h1]]</f>
        <v>-2.0500954025677826E-2</v>
      </c>
      <c r="AE78" s="6">
        <f xml:space="preserve"> (Table1678[[#This Row],[a_o2]] - Table1678[[#This Row],[t2]]) * Table1678[[#This Row],[a_o2]] * (1 - Table1678[[#This Row],[a_o2]]) * Table1678[[#This Row],[a_h2]]</f>
        <v>-2.0391678634629672E-2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0.34735206584603456</v>
      </c>
      <c r="F79" s="4">
        <f t="shared" si="20"/>
        <v>0.59470413169206926</v>
      </c>
      <c r="G79" s="4">
        <f t="shared" si="21"/>
        <v>-0.17723467599780518</v>
      </c>
      <c r="H79" s="4">
        <f t="shared" si="22"/>
        <v>0.74553064800438951</v>
      </c>
      <c r="I79" s="4">
        <f t="shared" si="8"/>
        <v>7.683801646150866E-2</v>
      </c>
      <c r="J79" s="4">
        <f t="shared" si="9"/>
        <v>0.51920005848678663</v>
      </c>
      <c r="K79" s="4">
        <f t="shared" si="10"/>
        <v>6.5691331000548692E-2</v>
      </c>
      <c r="L79" s="4">
        <f t="shared" si="11"/>
        <v>0.51641692944034145</v>
      </c>
      <c r="M79" s="4">
        <f t="shared" si="23"/>
        <v>-0.98088051100239637</v>
      </c>
      <c r="N79" s="4">
        <f t="shared" si="24"/>
        <v>-1.676679928237129</v>
      </c>
      <c r="O79" s="4">
        <f t="shared" si="25"/>
        <v>1.7747841232157244</v>
      </c>
      <c r="P79" s="4">
        <f t="shared" si="26"/>
        <v>0.56907790008436876</v>
      </c>
      <c r="Q79" s="4">
        <f t="shared" si="12"/>
        <v>-1.3751391188754636</v>
      </c>
      <c r="R79" s="4">
        <f t="shared" si="13"/>
        <v>0.20179081327526835</v>
      </c>
      <c r="S79" s="4">
        <f t="shared" si="14"/>
        <v>1.2153494823489517</v>
      </c>
      <c r="T79" s="4">
        <f t="shared" si="15"/>
        <v>0.7712441093947745</v>
      </c>
      <c r="U79" s="4">
        <f t="shared" si="16"/>
        <v>1.8391858028394423E-2</v>
      </c>
      <c r="V79" s="4">
        <f t="shared" si="17"/>
        <v>2.3927069837242691E-2</v>
      </c>
      <c r="W79" s="5">
        <f t="shared" si="18"/>
        <v>4.231892786563711E-2</v>
      </c>
      <c r="X79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-1.2331541884050261E-3</v>
      </c>
      <c r="Y79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-2.4663083768100523E-3</v>
      </c>
      <c r="Z79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-9.2063025260419621E-4</v>
      </c>
      <c r="AA79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-1.8412605052083924E-3</v>
      </c>
      <c r="AB79" s="6">
        <f>(Table1678[[#This Row],[a_o1]] - Table1678[[#This Row],[t1]]) * Table1678[[#This Row],[a_o1]] * (1 - Table1678[[#This Row],[a_o1]]) * Table1678[[#This Row],[a_h1]]</f>
        <v>1.6039124037213214E-2</v>
      </c>
      <c r="AC79" s="6">
        <f xml:space="preserve"> (Table1678[[#This Row],[a_o1]] - Table1678[[#This Row],[t1]]) * Table1678[[#This Row],[a_o1]] * (1 - Table1678[[#This Row],[a_o1]]) * Table1678[[#This Row],[a_h2]]</f>
        <v>1.5953147637061012E-2</v>
      </c>
      <c r="AD79" s="6">
        <f>(Table1678[[#This Row],[a_o2]] - Table1678[[#This Row],[t2]]) * Table1678[[#This Row],[a_o2]] * (1 - Table1678[[#This Row],[a_o2]]) * Table1678[[#This Row],[a_h1]]</f>
        <v>-2.0038196697318145E-2</v>
      </c>
      <c r="AE79" s="6">
        <f xml:space="preserve"> (Table1678[[#This Row],[a_o2]] - Table1678[[#This Row],[t2]]) * Table1678[[#This Row],[a_o2]] * (1 - Table1678[[#This Row],[a_o2]]) * Table1678[[#This Row],[a_h2]]</f>
        <v>-1.9930783598349655E-2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0.34833858919675859</v>
      </c>
      <c r="F80" s="4">
        <f t="shared" si="20"/>
        <v>0.5966771783935173</v>
      </c>
      <c r="G80" s="4">
        <f t="shared" si="21"/>
        <v>-0.17649817179572183</v>
      </c>
      <c r="H80" s="4">
        <f t="shared" si="22"/>
        <v>0.74700365640855626</v>
      </c>
      <c r="I80" s="4">
        <f t="shared" si="8"/>
        <v>7.7084647299189665E-2</v>
      </c>
      <c r="J80" s="4">
        <f t="shared" si="9"/>
        <v>0.51926162498581152</v>
      </c>
      <c r="K80" s="4">
        <f t="shared" si="10"/>
        <v>6.5875457051069536E-2</v>
      </c>
      <c r="L80" s="4">
        <f t="shared" si="11"/>
        <v>0.516462911189011</v>
      </c>
      <c r="M80" s="4">
        <f t="shared" si="23"/>
        <v>-0.99371181023216693</v>
      </c>
      <c r="N80" s="4">
        <f t="shared" si="24"/>
        <v>-1.6894424463467779</v>
      </c>
      <c r="O80" s="4">
        <f t="shared" si="25"/>
        <v>1.790814680573579</v>
      </c>
      <c r="P80" s="4">
        <f t="shared" si="26"/>
        <v>0.58502252696304846</v>
      </c>
      <c r="Q80" s="4">
        <f t="shared" si="12"/>
        <v>-1.3885307734752887</v>
      </c>
      <c r="R80" s="4">
        <f t="shared" si="13"/>
        <v>0.1996424140850438</v>
      </c>
      <c r="S80" s="4">
        <f t="shared" si="14"/>
        <v>1.2320437784695715</v>
      </c>
      <c r="T80" s="4">
        <f t="shared" si="15"/>
        <v>0.77417608310715591</v>
      </c>
      <c r="U80" s="4">
        <f t="shared" si="16"/>
        <v>1.7982122610001608E-2</v>
      </c>
      <c r="V80" s="4">
        <f t="shared" si="17"/>
        <v>2.3289981551484634E-2</v>
      </c>
      <c r="W80" s="5">
        <f t="shared" si="18"/>
        <v>4.1272104161486245E-2</v>
      </c>
      <c r="X80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-1.2192186865677508E-3</v>
      </c>
      <c r="Y80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-2.4384373731355016E-3</v>
      </c>
      <c r="Z80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-9.144864847036784E-4</v>
      </c>
      <c r="AA80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-1.8289729694073568E-3</v>
      </c>
      <c r="AB80" s="6">
        <f>(Table1678[[#This Row],[a_o1]] - Table1678[[#This Row],[t1]]) * Table1678[[#This Row],[a_o1]] * (1 - Table1678[[#This Row],[a_o1]]) * Table1678[[#This Row],[a_h1]]</f>
        <v>1.5734704149735552E-2</v>
      </c>
      <c r="AC80" s="6">
        <f xml:space="preserve"> (Table1678[[#This Row],[a_o1]] - Table1678[[#This Row],[t1]]) * Table1678[[#This Row],[a_o1]] * (1 - Table1678[[#This Row],[a_o1]]) * Table1678[[#This Row],[a_h2]]</f>
        <v>1.564989731735382E-2</v>
      </c>
      <c r="AD80" s="6">
        <f>(Table1678[[#This Row],[a_o2]] - Table1678[[#This Row],[t2]]) * Table1678[[#This Row],[a_o2]] * (1 - Table1678[[#This Row],[a_o2]]) * Table1678[[#This Row],[a_h1]]</f>
        <v>-1.9592753947412046E-2</v>
      </c>
      <c r="AE80" s="6">
        <f xml:space="preserve"> (Table1678[[#This Row],[a_o2]] - Table1678[[#This Row],[t2]]) * Table1678[[#This Row],[a_o2]] * (1 - Table1678[[#This Row],[a_o2]]) * Table1678[[#This Row],[a_h2]]</f>
        <v>-1.9487153016876427E-2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0.34931396414601279</v>
      </c>
      <c r="F81" s="4">
        <f t="shared" si="20"/>
        <v>0.59862792829202571</v>
      </c>
      <c r="G81" s="4">
        <f t="shared" si="21"/>
        <v>-0.17576658260795888</v>
      </c>
      <c r="H81" s="4">
        <f t="shared" si="22"/>
        <v>0.74846683478408216</v>
      </c>
      <c r="I81" s="4">
        <f t="shared" si="8"/>
        <v>7.7328491036503216E-2</v>
      </c>
      <c r="J81" s="4">
        <f t="shared" si="9"/>
        <v>0.5193224951654285</v>
      </c>
      <c r="K81" s="4">
        <f t="shared" si="10"/>
        <v>6.6058354348010273E-2</v>
      </c>
      <c r="L81" s="4">
        <f t="shared" si="11"/>
        <v>0.51650858580540449</v>
      </c>
      <c r="M81" s="4">
        <f t="shared" si="23"/>
        <v>-1.0062995735519553</v>
      </c>
      <c r="N81" s="4">
        <f t="shared" si="24"/>
        <v>-1.7019623642006609</v>
      </c>
      <c r="O81" s="4">
        <f t="shared" si="25"/>
        <v>1.8064888837315085</v>
      </c>
      <c r="P81" s="4">
        <f t="shared" si="26"/>
        <v>0.60061224937654956</v>
      </c>
      <c r="Q81" s="4">
        <f t="shared" si="12"/>
        <v>-1.4016721792482141</v>
      </c>
      <c r="R81" s="4">
        <f t="shared" si="13"/>
        <v>0.19755089592551309</v>
      </c>
      <c r="S81" s="4">
        <f t="shared" si="14"/>
        <v>1.2483716981309412</v>
      </c>
      <c r="T81" s="4">
        <f t="shared" si="15"/>
        <v>0.77701786706058884</v>
      </c>
      <c r="U81" s="4">
        <f t="shared" si="16"/>
        <v>1.758766928123132E-2</v>
      </c>
      <c r="V81" s="4">
        <f t="shared" si="17"/>
        <v>2.2680694475710503E-2</v>
      </c>
      <c r="W81" s="5">
        <f t="shared" si="18"/>
        <v>4.0268363756941823E-2</v>
      </c>
      <c r="X81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-1.2054582632129297E-3</v>
      </c>
      <c r="Y81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-2.4109165264258594E-3</v>
      </c>
      <c r="Z81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-9.0820738656585242E-4</v>
      </c>
      <c r="AA81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-1.8164147731317048E-3</v>
      </c>
      <c r="AB81" s="6">
        <f>(Table1678[[#This Row],[a_o1]] - Table1678[[#This Row],[t1]]) * Table1678[[#This Row],[a_o1]] * (1 - Table1678[[#This Row],[a_o1]]) * Table1678[[#This Row],[a_h1]]</f>
        <v>1.5440194907099983E-2</v>
      </c>
      <c r="AC81" s="6">
        <f xml:space="preserve"> (Table1678[[#This Row],[a_o1]] - Table1678[[#This Row],[t1]]) * Table1678[[#This Row],[a_o1]] * (1 - Table1678[[#This Row],[a_o1]]) * Table1678[[#This Row],[a_h2]]</f>
        <v>1.535653338776633E-2</v>
      </c>
      <c r="AD81" s="6">
        <f>(Table1678[[#This Row],[a_o2]] - Table1678[[#This Row],[t2]]) * Table1678[[#This Row],[a_o2]] * (1 - Table1678[[#This Row],[a_o2]]) * Table1678[[#This Row],[a_h1]]</f>
        <v>-1.9163788879123955E-2</v>
      </c>
      <c r="AE81" s="6">
        <f xml:space="preserve"> (Table1678[[#This Row],[a_o2]] - Table1678[[#This Row],[t2]]) * Table1678[[#This Row],[a_o2]] * (1 - Table1678[[#This Row],[a_o2]]) * Table1678[[#This Row],[a_h2]]</f>
        <v>-1.9059951349645644E-2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0.35027833075658316</v>
      </c>
      <c r="F82" s="4">
        <f t="shared" si="20"/>
        <v>0.60055666151316645</v>
      </c>
      <c r="G82" s="4">
        <f t="shared" si="21"/>
        <v>-0.1750400166987062</v>
      </c>
      <c r="H82" s="4">
        <f t="shared" si="22"/>
        <v>0.74991996660258753</v>
      </c>
      <c r="I82" s="4">
        <f t="shared" si="8"/>
        <v>7.7569582689145808E-2</v>
      </c>
      <c r="J82" s="4">
        <f t="shared" si="9"/>
        <v>0.51938267778424263</v>
      </c>
      <c r="K82" s="4">
        <f t="shared" si="10"/>
        <v>6.6239995825323444E-2</v>
      </c>
      <c r="L82" s="4">
        <f t="shared" si="11"/>
        <v>0.51655394653521702</v>
      </c>
      <c r="M82" s="4">
        <f t="shared" si="23"/>
        <v>-1.0186517294776354</v>
      </c>
      <c r="N82" s="4">
        <f t="shared" si="24"/>
        <v>-1.7142475909108741</v>
      </c>
      <c r="O82" s="4">
        <f t="shared" si="25"/>
        <v>1.8218199148348078</v>
      </c>
      <c r="P82" s="4">
        <f t="shared" si="26"/>
        <v>0.61586021045626604</v>
      </c>
      <c r="Q82" s="4">
        <f t="shared" si="12"/>
        <v>-1.4145714214091445</v>
      </c>
      <c r="R82" s="4">
        <f t="shared" si="13"/>
        <v>0.19551402432370613</v>
      </c>
      <c r="S82" s="4">
        <f t="shared" si="14"/>
        <v>1.2643467280327569</v>
      </c>
      <c r="T82" s="4">
        <f t="shared" si="15"/>
        <v>0.77977346519488389</v>
      </c>
      <c r="U82" s="4">
        <f t="shared" si="16"/>
        <v>1.7207726610388312E-2</v>
      </c>
      <c r="V82" s="4">
        <f t="shared" si="17"/>
        <v>2.2097597968083346E-2</v>
      </c>
      <c r="W82" s="5">
        <f t="shared" si="18"/>
        <v>3.9305324578471662E-2</v>
      </c>
      <c r="X82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-1.1918801485270246E-3</v>
      </c>
      <c r="Y82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-2.3837602970540493E-3</v>
      </c>
      <c r="Z82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-9.0181578503340909E-4</v>
      </c>
      <c r="AA82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-1.8036315700668182E-3</v>
      </c>
      <c r="AB82" s="6">
        <f>(Table1678[[#This Row],[a_o1]] - Table1678[[#This Row],[t1]]) * Table1678[[#This Row],[a_o1]] * (1 - Table1678[[#This Row],[a_o1]]) * Table1678[[#This Row],[a_h1]]</f>
        <v>1.5155162602673071E-2</v>
      </c>
      <c r="AC82" s="6">
        <f xml:space="preserve"> (Table1678[[#This Row],[a_o1]] - Table1678[[#This Row],[t1]]) * Table1678[[#This Row],[a_o1]] * (1 - Table1678[[#This Row],[a_o1]]) * Table1678[[#This Row],[a_h2]]</f>
        <v>1.5072622533718261E-2</v>
      </c>
      <c r="AD82" s="6">
        <f>(Table1678[[#This Row],[a_o2]] - Table1678[[#This Row],[t2]]) * Table1678[[#This Row],[a_o2]] * (1 - Table1678[[#This Row],[a_o2]]) * Table1678[[#This Row],[a_h1]]</f>
        <v>-1.8750510266354211E-2</v>
      </c>
      <c r="AE82" s="6">
        <f xml:space="preserve"> (Table1678[[#This Row],[a_o2]] - Table1678[[#This Row],[t2]]) * Table1678[[#This Row],[a_o2]] * (1 - Table1678[[#This Row],[a_o2]]) * Table1678[[#This Row],[a_h2]]</f>
        <v>-1.8648388735170524E-2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0.35123183487540477</v>
      </c>
      <c r="F83" s="4">
        <f t="shared" si="20"/>
        <v>0.60246366975080967</v>
      </c>
      <c r="G83" s="4">
        <f t="shared" si="21"/>
        <v>-0.17431856407067947</v>
      </c>
      <c r="H83" s="4">
        <f t="shared" si="22"/>
        <v>0.75136287185864103</v>
      </c>
      <c r="I83" s="4">
        <f t="shared" si="8"/>
        <v>7.7807958718851211E-2</v>
      </c>
      <c r="J83" s="4">
        <f t="shared" si="9"/>
        <v>0.51944218196139502</v>
      </c>
      <c r="K83" s="4">
        <f t="shared" si="10"/>
        <v>6.6420358982330133E-2</v>
      </c>
      <c r="L83" s="4">
        <f t="shared" si="11"/>
        <v>0.51659898776438273</v>
      </c>
      <c r="M83" s="4">
        <f t="shared" si="23"/>
        <v>-1.0307758595597738</v>
      </c>
      <c r="N83" s="4">
        <f t="shared" si="24"/>
        <v>-1.7263056889378487</v>
      </c>
      <c r="O83" s="4">
        <f t="shared" si="25"/>
        <v>1.8368203230478912</v>
      </c>
      <c r="P83" s="4">
        <f t="shared" si="26"/>
        <v>0.63077892144440251</v>
      </c>
      <c r="Q83" s="4">
        <f t="shared" si="12"/>
        <v>-1.4272362330800494</v>
      </c>
      <c r="R83" s="4">
        <f t="shared" si="13"/>
        <v>0.19352967642517771</v>
      </c>
      <c r="S83" s="4">
        <f t="shared" si="14"/>
        <v>1.2799817087963186</v>
      </c>
      <c r="T83" s="4">
        <f t="shared" si="15"/>
        <v>0.78244666283948927</v>
      </c>
      <c r="U83" s="4">
        <f t="shared" si="16"/>
        <v>1.6841571064365214E-2</v>
      </c>
      <c r="V83" s="4">
        <f t="shared" si="17"/>
        <v>2.1539193883232319E-2</v>
      </c>
      <c r="W83" s="5">
        <f t="shared" si="18"/>
        <v>3.8380764947597533E-2</v>
      </c>
      <c r="X83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Row],[i1]]</f>
        <v>-1.1784900898281798E-3</v>
      </c>
      <c r="Y83" s="6">
        <f xml:space="preserve"> ((Table1678[[#This Row],[a_o1]] - Table1678[[#This Row],[t1]]) * Table1678[[#This Row],[a_o1]] * (1 - Table1678[[#This Row],[a_o1]]) * Table1678[[#This Row],[w5]] + (Table1678[[#This Row],[a_o2]] - Table1678[[#This Row],[t2]]) * Table1678[[#This Row],[a_o2]] * (1 - Table1678[[#This Row],[a_o2]]) * Table1678[[#This Row],[w7]]) * Table1678[[#This Row],[a_h1]] * (1 - Table1678[[#This Row],[a_h1]]) * Table1678[[#This Row],[i2]]</f>
        <v>-2.3569801796563595E-3</v>
      </c>
      <c r="Z83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Row],[i1]]</f>
        <v>-8.9533215732918016E-4</v>
      </c>
      <c r="AA83" s="6">
        <f xml:space="preserve"> ((Table1678[[#This Row],[a_o1]] - Table1678[[#This Row],[t1]]) * Table1678[[#This Row],[a_o1]] * (1 - Table1678[[#This Row],[a_o1]]) * Table1678[[#This Row],[w6]] + (Table1678[[#This Row],[a_o2]] - Table1678[[#This Row],[t2]]) * Table1678[[#This Row],[a_o2]] * (1 - Table1678[[#This Row],[a_o2]]) * Table1678[[#This Row],[w8]]) * Table1678[[#This Row],[a_h1]] * (1 - Table1678[[#This Row],[a_h1]]) * Table1678[[#This Row],[i2]]</f>
        <v>-1.7906643146583603E-3</v>
      </c>
      <c r="AB83" s="6">
        <f>(Table1678[[#This Row],[a_o1]] - Table1678[[#This Row],[t1]]) * Table1678[[#This Row],[a_o1]] * (1 - Table1678[[#This Row],[a_o1]]) * Table1678[[#This Row],[a_h1]]</f>
        <v>1.4879196335457182E-2</v>
      </c>
      <c r="AC83" s="6">
        <f xml:space="preserve"> (Table1678[[#This Row],[a_o1]] - Table1678[[#This Row],[t1]]) * Table1678[[#This Row],[a_o1]] * (1 - Table1678[[#This Row],[a_o1]]) * Table1678[[#This Row],[a_h2]]</f>
        <v>1.4797754269051566E-2</v>
      </c>
      <c r="AD83" s="6">
        <f>(Table1678[[#This Row],[a_o2]] - Table1678[[#This Row],[t2]]) * Table1678[[#This Row],[a_o2]] * (1 - Table1678[[#This Row],[a_o2]]) * Table1678[[#This Row],[a_h1]]</f>
        <v>-1.8352170142786499E-2</v>
      </c>
      <c r="AE83" s="6">
        <f xml:space="preserve"> (Table1678[[#This Row],[a_o2]] - Table1678[[#This Row],[t2]]) * Table1678[[#This Row],[a_o2]] * (1 - Table1678[[#This Row],[a_o2]]) * Table1678[[#This Row],[a_h2]]</f>
        <v>-1.8251718570957025E-2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789-A3A4-44A7-9697-F12B47D27154}">
  <dimension ref="A1:AE83"/>
  <sheetViews>
    <sheetView showGridLines="0" zoomScale="85" zoomScaleNormal="85" workbookViewId="0">
      <selection activeCell="B19" sqref="B19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39">
        <v>1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-3.8733356671781695E-4</v>
      </c>
      <c r="Y3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-7.746671334356339E-4</v>
      </c>
      <c r="Z3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7.6957286603611765E-4</v>
      </c>
      <c r="AA3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1.5391457320722353E-3</v>
      </c>
      <c r="AB34" s="4">
        <f>(Table16789[[#This Row],[a_o1]] - Table16789[[#This Row],[t1]]) * Table16789[[#This Row],[a_o1]] * (1 - Table16789[[#This Row],[a_o1]]) * Table16789[[#This Row],[a_h1]]</f>
        <v>5.4080715914345899E-2</v>
      </c>
      <c r="AC34" s="4">
        <f xml:space="preserve"> (Table16789[[#This Row],[a_o1]] - Table16789[[#This Row],[t1]]) * Table16789[[#This Row],[a_o1]] * (1 - Table16789[[#This Row],[a_o1]]) * Table16789[[#This Row],[a_h2]]</f>
        <v>5.3949896283493309E-2</v>
      </c>
      <c r="AD34" s="4">
        <f>(Table16789[[#This Row],[a_o2]] - Table16789[[#This Row],[t2]]) * Table16789[[#This Row],[a_o2]] * (1 - Table16789[[#This Row],[a_o2]]) * Table16789[[#This Row],[a_h1]]</f>
        <v>-7.1405577163958775E-2</v>
      </c>
      <c r="AE34" s="4">
        <f xml:space="preserve"> (Table16789[[#This Row],[a_o2]] - Table16789[[#This Row],[t2]]) * Table16789[[#This Row],[a_o2]] * (1 - Table16789[[#This Row],[a_o2]]) * Table16789[[#This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0.30038733356671782</v>
      </c>
      <c r="F35" s="4">
        <f t="shared" ref="F35:F66" si="1">F34 - ($B$19 *Y34)</f>
        <v>0.50077466713343566</v>
      </c>
      <c r="G35" s="4">
        <f t="shared" ref="G35:G66" si="2">G34 - ($B$19 *Z34)</f>
        <v>-0.20076957286603614</v>
      </c>
      <c r="H35" s="4">
        <f t="shared" ref="H35:H66" si="3">H34 - ($B$19 *AA34)</f>
        <v>0.6984608542679277</v>
      </c>
      <c r="I35" s="4">
        <f>(E35*C35) + (F35*D35)</f>
        <v>6.5096833391679459E-2</v>
      </c>
      <c r="J35" s="4">
        <f>1/(1+EXP(-I35))</f>
        <v>0.51626846381986147</v>
      </c>
      <c r="K35" s="4">
        <f>(G35*C35) + (H35*D35)</f>
        <v>5.9807606783490966E-2</v>
      </c>
      <c r="L35" s="4">
        <f>1/(1+EXP(-K35))</f>
        <v>0.51494744643930412</v>
      </c>
      <c r="M35" s="4">
        <f t="shared" ref="M35:M66" si="4">M34 - ($B$19*AB34)</f>
        <v>4.5919284085654107E-2</v>
      </c>
      <c r="N35" s="4">
        <f t="shared" ref="N35:N66" si="5">N34 - ($B$19*AC34)</f>
        <v>-0.65394989628349331</v>
      </c>
      <c r="O35" s="4">
        <f t="shared" ref="O35:O66" si="6">O34 - ($B$19*AD34)</f>
        <v>0.37140557716395878</v>
      </c>
      <c r="P35" s="4">
        <f t="shared" ref="P35:P66" si="7">P34 - ($B$19*AE34)</f>
        <v>-0.82876715078698404</v>
      </c>
      <c r="Q35" s="4">
        <f>(M35*J35) + (N35*L35)</f>
        <v>-0.31304315093582419</v>
      </c>
      <c r="R35" s="4">
        <f>1/(1+EXP(-Q35))</f>
        <v>0.42237211457161217</v>
      </c>
      <c r="S35" s="4">
        <f>(O35*J35) + (P35*L35)</f>
        <v>-0.23502654121396913</v>
      </c>
      <c r="T35" s="4">
        <f>1/(1+EXP(-S35))</f>
        <v>0.44151234304053188</v>
      </c>
      <c r="U35" s="4">
        <f>0.5 * (A35 - R35)^2</f>
        <v>8.5025380438131418E-2</v>
      </c>
      <c r="V35" s="4">
        <f>0.5 * (B35 - T35)^2</f>
        <v>0.15041935491844358</v>
      </c>
      <c r="W35" s="5">
        <f>U35+V35</f>
        <v>0.23544473535657501</v>
      </c>
      <c r="X3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-5.6953564038101799E-4</v>
      </c>
      <c r="Y3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-1.139071280762036E-3</v>
      </c>
      <c r="Z3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5.7806902128916982E-4</v>
      </c>
      <c r="AA3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1.1561380425783396E-3</v>
      </c>
      <c r="AB35" s="4">
        <f>(Table16789[[#This Row],[a_o1]] - Table16789[[#This Row],[t1]]) * Table16789[[#This Row],[a_o1]] * (1 - Table16789[[#This Row],[a_o1]]) * Table16789[[#This Row],[a_h1]]</f>
        <v>5.194075709502731E-2</v>
      </c>
      <c r="AC35" s="4">
        <f xml:space="preserve"> (Table16789[[#This Row],[a_o1]] - Table16789[[#This Row],[t1]]) * Table16789[[#This Row],[a_o1]] * (1 - Table16789[[#This Row],[a_o1]]) * Table16789[[#This Row],[a_h2]]</f>
        <v>5.1807852128541158E-2</v>
      </c>
      <c r="AD35" s="4">
        <f>(Table16789[[#This Row],[a_o2]] - Table16789[[#This Row],[t2]]) * Table16789[[#This Row],[a_o2]] * (1 - Table16789[[#This Row],[a_o2]]) * Table16789[[#This Row],[a_h1]]</f>
        <v>-6.9823061053564076E-2</v>
      </c>
      <c r="AE35" s="4">
        <f xml:space="preserve"> (Table16789[[#This Row],[a_o2]] - Table16789[[#This Row],[t2]]) * Table16789[[#This Row],[a_o2]] * (1 - Table16789[[#This Row],[a_o2]]) * Table16789[[#This Row],[a_h2]]</f>
        <v>-6.9644399206716001E-2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0.30095686920709885</v>
      </c>
      <c r="F36" s="4">
        <f t="shared" si="1"/>
        <v>0.50191373841419773</v>
      </c>
      <c r="G36" s="4">
        <f t="shared" si="2"/>
        <v>-0.20134764188732532</v>
      </c>
      <c r="H36" s="4">
        <f t="shared" si="3"/>
        <v>0.6973047162253494</v>
      </c>
      <c r="I36" s="4">
        <f t="shared" ref="I36:I83" si="8">(E36*C36) + (F36*D36)</f>
        <v>6.5239217301774718E-2</v>
      </c>
      <c r="J36" s="4">
        <f t="shared" ref="J36:J83" si="9">1/(1+EXP(-I36))</f>
        <v>0.51630402203121872</v>
      </c>
      <c r="K36" s="4">
        <f t="shared" ref="K36:K83" si="10">(G36*C36) + (H36*D36)</f>
        <v>5.9663089528168678E-2</v>
      </c>
      <c r="L36" s="4">
        <f t="shared" ref="L36:L83" si="11">1/(1+EXP(-K36))</f>
        <v>0.51491134933649552</v>
      </c>
      <c r="M36" s="4">
        <f t="shared" si="4"/>
        <v>-6.021473009373203E-3</v>
      </c>
      <c r="N36" s="4">
        <f t="shared" si="5"/>
        <v>-0.70575774841203442</v>
      </c>
      <c r="O36" s="4">
        <f t="shared" si="6"/>
        <v>0.44122863821752284</v>
      </c>
      <c r="P36" s="4">
        <f t="shared" si="7"/>
        <v>-0.7591227515802681</v>
      </c>
      <c r="Q36" s="4">
        <f t="shared" ref="Q36:Q83" si="12">(M36*J36) + (N36*L36)</f>
        <v>-0.36651158527281941</v>
      </c>
      <c r="R36" s="4">
        <f t="shared" ref="R36:R83" si="13">1/(1+EXP(-Q36))</f>
        <v>0.40938421371301531</v>
      </c>
      <c r="S36" s="4">
        <f t="shared" ref="S36:S83" si="14">(O36*J36) + (P36*L36)</f>
        <v>-0.1630727997811646</v>
      </c>
      <c r="T36" s="4">
        <f t="shared" ref="T36:T83" si="15">1/(1+EXP(-S36))</f>
        <v>0.4593219052862304</v>
      </c>
      <c r="U36" s="4">
        <f t="shared" ref="U36:U83" si="16">0.5 * (A36 - R36)^2</f>
        <v>7.9753875081581743E-2</v>
      </c>
      <c r="V36" s="4">
        <f t="shared" ref="V36:V83" si="17">0.5 * (B36 - T36)^2</f>
        <v>0.14080962010451831</v>
      </c>
      <c r="W36" s="5">
        <f t="shared" ref="W36:W83" si="18">U36+V36</f>
        <v>0.22056349518610005</v>
      </c>
      <c r="X3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-7.333645974823337E-4</v>
      </c>
      <c r="Y3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-1.4667291949646674E-3</v>
      </c>
      <c r="Z3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3.9824127974205257E-4</v>
      </c>
      <c r="AA3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7.9648255948410514E-4</v>
      </c>
      <c r="AB36" s="4">
        <f>(Table16789[[#This Row],[a_o1]] - Table16789[[#This Row],[t1]]) * Table16789[[#This Row],[a_o1]] * (1 - Table16789[[#This Row],[a_o1]]) * Table16789[[#This Row],[a_h1]]</f>
        <v>4.9857735072150786E-2</v>
      </c>
      <c r="AC36" s="4">
        <f xml:space="preserve"> (Table16789[[#This Row],[a_o1]] - Table16789[[#This Row],[t1]]) * Table16789[[#This Row],[a_o1]] * (1 - Table16789[[#This Row],[a_o1]]) * Table16789[[#This Row],[a_h2]]</f>
        <v>4.9723249375172175E-2</v>
      </c>
      <c r="AD36" s="4">
        <f>(Table16789[[#This Row],[a_o2]] - Table16789[[#This Row],[t2]]) * Table16789[[#This Row],[a_o2]] * (1 - Table16789[[#This Row],[a_o2]]) * Table16789[[#This Row],[a_h1]]</f>
        <v>-6.80444333554103E-2</v>
      </c>
      <c r="AE36" s="4">
        <f xml:space="preserve"> (Table16789[[#This Row],[a_o2]] - Table16789[[#This Row],[t2]]) * Table16789[[#This Row],[a_o2]] * (1 - Table16789[[#This Row],[a_o2]]) * Table16789[[#This Row],[a_h2]]</f>
        <v>-6.7860891061881035E-2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0.30169023380458121</v>
      </c>
      <c r="F37" s="4">
        <f t="shared" si="1"/>
        <v>0.50338046760916244</v>
      </c>
      <c r="G37" s="4">
        <f t="shared" si="2"/>
        <v>-0.20174588316706737</v>
      </c>
      <c r="H37" s="4">
        <f t="shared" si="3"/>
        <v>0.69650823366586534</v>
      </c>
      <c r="I37" s="4">
        <f t="shared" si="8"/>
        <v>6.5422558451145307E-2</v>
      </c>
      <c r="J37" s="4">
        <f t="shared" si="9"/>
        <v>0.51634980844561618</v>
      </c>
      <c r="K37" s="4">
        <f t="shared" si="10"/>
        <v>5.9563529208233171E-2</v>
      </c>
      <c r="L37" s="4">
        <f t="shared" si="11"/>
        <v>0.51488648135668535</v>
      </c>
      <c r="M37" s="4">
        <f t="shared" si="4"/>
        <v>-5.5879208081523989E-2</v>
      </c>
      <c r="N37" s="4">
        <f t="shared" si="5"/>
        <v>-0.75548099778720657</v>
      </c>
      <c r="O37" s="4">
        <f t="shared" si="6"/>
        <v>0.50927307157293311</v>
      </c>
      <c r="P37" s="4">
        <f t="shared" si="7"/>
        <v>-0.69126186051838712</v>
      </c>
      <c r="Q37" s="4">
        <f t="shared" si="12"/>
        <v>-0.41784017107148019</v>
      </c>
      <c r="R37" s="4">
        <f t="shared" si="13"/>
        <v>0.39703369356714874</v>
      </c>
      <c r="S37" s="4">
        <f t="shared" si="14"/>
        <v>-9.2958334105193552E-2</v>
      </c>
      <c r="T37" s="4">
        <f t="shared" si="15"/>
        <v>0.47677713694983465</v>
      </c>
      <c r="U37" s="4">
        <f t="shared" si="16"/>
        <v>7.4897539978114797E-2</v>
      </c>
      <c r="V37" s="4">
        <f t="shared" si="17"/>
        <v>0.13169885357870442</v>
      </c>
      <c r="W37" s="5">
        <f t="shared" si="18"/>
        <v>0.20659639355681922</v>
      </c>
      <c r="X3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-8.7879907918688338E-4</v>
      </c>
      <c r="Y3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-1.7575981583737668E-3</v>
      </c>
      <c r="Z3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2.3103239113228102E-4</v>
      </c>
      <c r="AA3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4.6206478226456203E-4</v>
      </c>
      <c r="AB37" s="4">
        <f>(Table16789[[#This Row],[a_o1]] - Table16789[[#This Row],[t1]]) * Table16789[[#This Row],[a_o1]] * (1 - Table16789[[#This Row],[a_o1]]) * Table16789[[#This Row],[a_h1]]</f>
        <v>4.7842427052096112E-2</v>
      </c>
      <c r="AC37" s="4">
        <f xml:space="preserve"> (Table16789[[#This Row],[a_o1]] - Table16789[[#This Row],[t1]]) * Table16789[[#This Row],[a_o1]] * (1 - Table16789[[#This Row],[a_o1]]) * Table16789[[#This Row],[a_h2]]</f>
        <v>4.7706842379921482E-2</v>
      </c>
      <c r="AD37" s="4">
        <f>(Table16789[[#This Row],[a_o2]] - Table16789[[#This Row],[t2]]) * Table16789[[#This Row],[a_o2]] * (1 - Table16789[[#This Row],[a_o2]]) * Table16789[[#This Row],[a_h1]]</f>
        <v>-6.6107715531052019E-2</v>
      </c>
      <c r="AE37" s="4">
        <f xml:space="preserve"> (Table16789[[#This Row],[a_o2]] - Table16789[[#This Row],[t2]]) * Table16789[[#This Row],[a_o2]] * (1 - Table16789[[#This Row],[a_o2]]) * Table16789[[#This Row],[a_h2]]</f>
        <v>-6.5920367323806364E-2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0.30256903288376807</v>
      </c>
      <c r="F38" s="4">
        <f t="shared" si="1"/>
        <v>0.50513806576753617</v>
      </c>
      <c r="G38" s="4">
        <f t="shared" si="2"/>
        <v>-0.20197691555819966</v>
      </c>
      <c r="H38" s="4">
        <f t="shared" si="3"/>
        <v>0.69604616888360082</v>
      </c>
      <c r="I38" s="4">
        <f t="shared" si="8"/>
        <v>6.5642258220942024E-2</v>
      </c>
      <c r="J38" s="4">
        <f t="shared" si="9"/>
        <v>0.51640467446144767</v>
      </c>
      <c r="K38" s="4">
        <f t="shared" si="10"/>
        <v>5.9505771110450106E-2</v>
      </c>
      <c r="L38" s="4">
        <f t="shared" si="11"/>
        <v>0.51487205461945695</v>
      </c>
      <c r="M38" s="4">
        <f t="shared" si="4"/>
        <v>-0.10372163513362009</v>
      </c>
      <c r="N38" s="4">
        <f t="shared" si="5"/>
        <v>-0.80318784016712808</v>
      </c>
      <c r="O38" s="4">
        <f t="shared" si="6"/>
        <v>0.5753807871039851</v>
      </c>
      <c r="P38" s="4">
        <f t="shared" si="7"/>
        <v>-0.62534149319458077</v>
      </c>
      <c r="Q38" s="4">
        <f t="shared" si="12"/>
        <v>-0.46710131073799938</v>
      </c>
      <c r="R38" s="4">
        <f t="shared" si="13"/>
        <v>0.3853025535459228</v>
      </c>
      <c r="S38" s="4">
        <f t="shared" si="14"/>
        <v>-2.4841531384088011E-2</v>
      </c>
      <c r="T38" s="4">
        <f t="shared" si="15"/>
        <v>0.49378993650407899</v>
      </c>
      <c r="U38" s="4">
        <f t="shared" si="16"/>
        <v>7.0426003349045127E-2</v>
      </c>
      <c r="V38" s="4">
        <f t="shared" si="17"/>
        <v>0.12311221355731297</v>
      </c>
      <c r="W38" s="5">
        <f t="shared" si="18"/>
        <v>0.19353821690635808</v>
      </c>
      <c r="X3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-1.0062415102458861E-3</v>
      </c>
      <c r="Y3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-2.0124830204917721E-3</v>
      </c>
      <c r="Z3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7.7031761010680919E-5</v>
      </c>
      <c r="AA3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1.5406352202136184E-4</v>
      </c>
      <c r="AB38" s="4">
        <f>(Table16789[[#This Row],[a_o1]] - Table16789[[#This Row],[t1]]) * Table16789[[#This Row],[a_o1]] * (1 - Table16789[[#This Row],[a_o1]]) * Table16789[[#This Row],[a_h1]]</f>
        <v>4.5902356376880948E-2</v>
      </c>
      <c r="AC38" s="4">
        <f xml:space="preserve"> (Table16789[[#This Row],[a_o1]] - Table16789[[#This Row],[t1]]) * Table16789[[#This Row],[a_o1]] * (1 - Table16789[[#This Row],[a_o1]]) * Table16789[[#This Row],[a_h2]]</f>
        <v>4.5766124337055389E-2</v>
      </c>
      <c r="AD38" s="4">
        <f>(Table16789[[#This Row],[a_o2]] - Table16789[[#This Row],[t2]]) * Table16789[[#This Row],[a_o2]] * (1 - Table16789[[#This Row],[a_o2]]) * Table16789[[#This Row],[a_h1]]</f>
        <v>-6.4051417008570602E-2</v>
      </c>
      <c r="AE38" s="4">
        <f xml:space="preserve"> (Table16789[[#This Row],[a_o2]] - Table16789[[#This Row],[t2]]) * Table16789[[#This Row],[a_o2]] * (1 - Table16789[[#This Row],[a_o2]]) * Table16789[[#This Row],[a_h2]]</f>
        <v>-6.3861320989944639E-2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0.30357527439401394</v>
      </c>
      <c r="F39" s="4">
        <f t="shared" si="1"/>
        <v>0.5071505487880279</v>
      </c>
      <c r="G39" s="4">
        <f t="shared" si="2"/>
        <v>-0.20205394731921034</v>
      </c>
      <c r="H39" s="4">
        <f t="shared" si="3"/>
        <v>0.69589210536157942</v>
      </c>
      <c r="I39" s="4">
        <f t="shared" si="8"/>
        <v>6.589381859850349E-2</v>
      </c>
      <c r="J39" s="4">
        <f t="shared" si="9"/>
        <v>0.51646749659799995</v>
      </c>
      <c r="K39" s="4">
        <f t="shared" si="10"/>
        <v>5.948651317019743E-2</v>
      </c>
      <c r="L39" s="4">
        <f t="shared" si="11"/>
        <v>0.51486724439244913</v>
      </c>
      <c r="M39" s="4">
        <f t="shared" si="4"/>
        <v>-0.14962399151050104</v>
      </c>
      <c r="N39" s="4">
        <f t="shared" si="5"/>
        <v>-0.84895396450418348</v>
      </c>
      <c r="O39" s="4">
        <f t="shared" si="6"/>
        <v>0.63943220411255575</v>
      </c>
      <c r="P39" s="4">
        <f t="shared" si="7"/>
        <v>-0.56148017220463609</v>
      </c>
      <c r="Q39" s="4">
        <f t="shared" si="12"/>
        <v>-0.51437451664674283</v>
      </c>
      <c r="R39" s="4">
        <f t="shared" si="13"/>
        <v>0.37416859792328827</v>
      </c>
      <c r="S39" s="4">
        <f t="shared" si="14"/>
        <v>4.1158200658154176E-2</v>
      </c>
      <c r="T39" s="4">
        <f t="shared" si="15"/>
        <v>0.51028809787121754</v>
      </c>
      <c r="U39" s="4">
        <f t="shared" si="16"/>
        <v>6.6309383856706802E-2</v>
      </c>
      <c r="V39" s="4">
        <f t="shared" si="17"/>
        <v>0.11506175452200727</v>
      </c>
      <c r="W39" s="5">
        <f t="shared" si="18"/>
        <v>0.18137113837871408</v>
      </c>
      <c r="X3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-1.1164462677466572E-3</v>
      </c>
      <c r="Y3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-2.2328925354933144E-3</v>
      </c>
      <c r="Z3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-6.35158688711574E-5</v>
      </c>
      <c r="AA3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-1.270317377423148E-4</v>
      </c>
      <c r="AB39" s="4">
        <f>(Table16789[[#This Row],[a_o1]] - Table16789[[#This Row],[t1]]) * Table16789[[#This Row],[a_o1]] * (1 - Table16789[[#This Row],[a_o1]]) * Table16789[[#This Row],[a_h1]]</f>
        <v>4.4042318796533565E-2</v>
      </c>
      <c r="AC39" s="4">
        <f xml:space="preserve"> (Table16789[[#This Row],[a_o1]] - Table16789[[#This Row],[t1]]) * Table16789[[#This Row],[a_o1]] * (1 - Table16789[[#This Row],[a_o1]]) * Table16789[[#This Row],[a_h2]]</f>
        <v>4.3905855576183837E-2</v>
      </c>
      <c r="AD39" s="4">
        <f>(Table16789[[#This Row],[a_o2]] - Table16789[[#This Row],[t2]]) * Table16789[[#This Row],[a_o2]] * (1 - Table16789[[#This Row],[a_o2]]) * Table16789[[#This Row],[a_h1]]</f>
        <v>-6.1912677613602266E-2</v>
      </c>
      <c r="AE39" s="4">
        <f xml:space="preserve"> (Table16789[[#This Row],[a_o2]] - Table16789[[#This Row],[t2]]) * Table16789[[#This Row],[a_o2]] * (1 - Table16789[[#This Row],[a_o2]]) * Table16789[[#This Row],[a_h2]]</f>
        <v>-6.1720843859193047E-2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0.30469172066176059</v>
      </c>
      <c r="F40" s="4">
        <f t="shared" si="1"/>
        <v>0.5093834413235212</v>
      </c>
      <c r="G40" s="4">
        <f t="shared" si="2"/>
        <v>-0.20199043145033918</v>
      </c>
      <c r="H40" s="4">
        <f t="shared" si="3"/>
        <v>0.69601913709932173</v>
      </c>
      <c r="I40" s="4">
        <f t="shared" si="8"/>
        <v>6.6172930165440152E-2</v>
      </c>
      <c r="J40" s="4">
        <f t="shared" si="9"/>
        <v>0.51653719847987256</v>
      </c>
      <c r="K40" s="4">
        <f t="shared" si="10"/>
        <v>5.9502392137415212E-2</v>
      </c>
      <c r="L40" s="4">
        <f t="shared" si="11"/>
        <v>0.51487121062351038</v>
      </c>
      <c r="M40" s="4">
        <f t="shared" si="4"/>
        <v>-0.1936663103070346</v>
      </c>
      <c r="N40" s="4">
        <f t="shared" si="5"/>
        <v>-0.89285982008036735</v>
      </c>
      <c r="O40" s="4">
        <f t="shared" si="6"/>
        <v>0.70134488172615805</v>
      </c>
      <c r="P40" s="4">
        <f t="shared" si="7"/>
        <v>-0.49975932834544301</v>
      </c>
      <c r="Q40" s="4">
        <f t="shared" si="12"/>
        <v>-0.55974366984779778</v>
      </c>
      <c r="R40" s="4">
        <f t="shared" si="13"/>
        <v>0.36360677164379346</v>
      </c>
      <c r="S40" s="4">
        <f t="shared" si="14"/>
        <v>0.10495902996941653</v>
      </c>
      <c r="T40" s="4">
        <f t="shared" si="15"/>
        <v>0.52621569503256749</v>
      </c>
      <c r="U40" s="4">
        <f t="shared" si="16"/>
        <v>6.251887447617295E-2</v>
      </c>
      <c r="V40" s="4">
        <f t="shared" si="17"/>
        <v>0.10754794076706221</v>
      </c>
      <c r="W40" s="5">
        <f t="shared" si="18"/>
        <v>0.17006681524323516</v>
      </c>
      <c r="X4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-1.210438130976586E-3</v>
      </c>
      <c r="Y4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-2.420876261953172E-3</v>
      </c>
      <c r="Z4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-1.9067970914201336E-4</v>
      </c>
      <c r="AA4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-3.8135941828402672E-4</v>
      </c>
      <c r="AB40" s="4">
        <f>(Table16789[[#This Row],[a_o1]] - Table16789[[#This Row],[t1]]) * Table16789[[#This Row],[a_o1]] * (1 - Table16789[[#This Row],[a_o1]]) * Table16789[[#This Row],[a_h1]]</f>
        <v>4.2264884699501133E-2</v>
      </c>
      <c r="AC40" s="4">
        <f xml:space="preserve"> (Table16789[[#This Row],[a_o1]] - Table16789[[#This Row],[t1]]) * Table16789[[#This Row],[a_o1]] * (1 - Table16789[[#This Row],[a_o1]]) * Table16789[[#This Row],[a_h2]]</f>
        <v>4.2128567731687126E-2</v>
      </c>
      <c r="AD40" s="4">
        <f>(Table16789[[#This Row],[a_o2]] - Table16789[[#This Row],[t2]]) * Table16789[[#This Row],[a_o2]] * (1 - Table16789[[#This Row],[a_o2]]) * Table16789[[#This Row],[a_h1]]</f>
        <v>-5.9725819484023508E-2</v>
      </c>
      <c r="AE40" s="4">
        <f xml:space="preserve"> (Table16789[[#This Row],[a_o2]] - Table16789[[#This Row],[t2]]) * Table16789[[#This Row],[a_o2]] * (1 - Table16789[[#This Row],[a_o2]]) * Table16789[[#This Row],[a_h2]]</f>
        <v>-5.9533185748709784E-2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0.30590215879273719</v>
      </c>
      <c r="F41" s="4">
        <f t="shared" si="1"/>
        <v>0.5118043175854744</v>
      </c>
      <c r="G41" s="4">
        <f t="shared" si="2"/>
        <v>-0.20179975174119716</v>
      </c>
      <c r="H41" s="4">
        <f t="shared" si="3"/>
        <v>0.69640049651760572</v>
      </c>
      <c r="I41" s="4">
        <f t="shared" si="8"/>
        <v>6.6475539698184302E-2</v>
      </c>
      <c r="J41" s="4">
        <f t="shared" si="9"/>
        <v>0.5166127677269774</v>
      </c>
      <c r="K41" s="4">
        <f t="shared" si="10"/>
        <v>5.9550062064700711E-2</v>
      </c>
      <c r="L41" s="4">
        <f t="shared" si="11"/>
        <v>0.51488311755454563</v>
      </c>
      <c r="M41" s="4">
        <f t="shared" si="4"/>
        <v>-0.23593119500653573</v>
      </c>
      <c r="N41" s="4">
        <f t="shared" si="5"/>
        <v>-0.93498838781205451</v>
      </c>
      <c r="O41" s="4">
        <f t="shared" si="6"/>
        <v>0.76107070121018161</v>
      </c>
      <c r="P41" s="4">
        <f t="shared" si="7"/>
        <v>-0.44022614259673321</v>
      </c>
      <c r="Q41" s="4">
        <f t="shared" si="12"/>
        <v>-0.60329480363942878</v>
      </c>
      <c r="R41" s="4">
        <f t="shared" si="13"/>
        <v>0.35359025688878409</v>
      </c>
      <c r="S41" s="4">
        <f t="shared" si="14"/>
        <v>0.16651383265888542</v>
      </c>
      <c r="T41" s="4">
        <f t="shared" si="15"/>
        <v>0.54153253858707617</v>
      </c>
      <c r="U41" s="4">
        <f t="shared" si="16"/>
        <v>5.9027132314450323E-2</v>
      </c>
      <c r="V41" s="4">
        <f t="shared" si="17"/>
        <v>0.10056153197307616</v>
      </c>
      <c r="W41" s="5">
        <f t="shared" si="18"/>
        <v>0.15958866428752649</v>
      </c>
      <c r="X4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-1.2894294562993587E-3</v>
      </c>
      <c r="Y4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-2.5788589125987174E-3</v>
      </c>
      <c r="Z4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-3.0479671577448566E-4</v>
      </c>
      <c r="AA4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-6.0959343154897132E-4</v>
      </c>
      <c r="AB41" s="4">
        <f>(Table16789[[#This Row],[a_o1]] - Table16789[[#This Row],[t1]]) * Table16789[[#This Row],[a_o1]] * (1 - Table16789[[#This Row],[a_o1]]) * Table16789[[#This Row],[a_h1]]</f>
        <v>4.0570854865990276E-2</v>
      </c>
      <c r="AC41" s="4">
        <f xml:space="preserve"> (Table16789[[#This Row],[a_o1]] - Table16789[[#This Row],[t1]]) * Table16789[[#This Row],[a_o1]] * (1 - Table16789[[#This Row],[a_o1]]) * Table16789[[#This Row],[a_h2]]</f>
        <v>4.0435021238758383E-2</v>
      </c>
      <c r="AD41" s="4">
        <f>(Table16789[[#This Row],[a_o2]] - Table16789[[#This Row],[t2]]) * Table16789[[#This Row],[a_o2]] * (1 - Table16789[[#This Row],[a_o2]]) * Table16789[[#This Row],[a_h1]]</f>
        <v>-5.7521360366676808E-2</v>
      </c>
      <c r="AE41" s="4">
        <f xml:space="preserve"> (Table16789[[#This Row],[a_o2]] - Table16789[[#This Row],[t2]]) * Table16789[[#This Row],[a_o2]] * (1 - Table16789[[#This Row],[a_o2]]) * Table16789[[#This Row],[a_h2]]</f>
        <v>-5.7328775442160751E-2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0.30719158824903653</v>
      </c>
      <c r="F42" s="4">
        <f t="shared" si="1"/>
        <v>0.51438317649807308</v>
      </c>
      <c r="G42" s="4">
        <f t="shared" si="2"/>
        <v>-0.20149495502542267</v>
      </c>
      <c r="H42" s="4">
        <f t="shared" si="3"/>
        <v>0.6970100899491547</v>
      </c>
      <c r="I42" s="4">
        <f t="shared" si="8"/>
        <v>6.6797897062259137E-2</v>
      </c>
      <c r="J42" s="4">
        <f t="shared" si="9"/>
        <v>0.51669326767071044</v>
      </c>
      <c r="K42" s="4">
        <f t="shared" si="10"/>
        <v>5.9626261243644341E-2</v>
      </c>
      <c r="L42" s="4">
        <f t="shared" si="11"/>
        <v>0.51490215044902166</v>
      </c>
      <c r="M42" s="4">
        <f t="shared" si="4"/>
        <v>-0.27650204987252602</v>
      </c>
      <c r="N42" s="4">
        <f t="shared" si="5"/>
        <v>-0.97542340905081293</v>
      </c>
      <c r="O42" s="4">
        <f t="shared" si="6"/>
        <v>0.81859206157685838</v>
      </c>
      <c r="P42" s="4">
        <f t="shared" si="7"/>
        <v>-0.38289736715457245</v>
      </c>
      <c r="Q42" s="4">
        <f t="shared" si="12"/>
        <v>-0.64511435858486443</v>
      </c>
      <c r="R42" s="4">
        <f t="shared" si="13"/>
        <v>0.34409134845798683</v>
      </c>
      <c r="S42" s="4">
        <f t="shared" si="14"/>
        <v>0.22580632943629242</v>
      </c>
      <c r="T42" s="4">
        <f t="shared" si="15"/>
        <v>0.55621293399927441</v>
      </c>
      <c r="U42" s="4">
        <f t="shared" si="16"/>
        <v>5.5808514557237988E-2</v>
      </c>
      <c r="V42" s="4">
        <f t="shared" si="17"/>
        <v>9.4085609314758928E-2</v>
      </c>
      <c r="W42" s="5">
        <f t="shared" si="18"/>
        <v>0.14989412387199691</v>
      </c>
      <c r="X4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-1.3547430255748407E-3</v>
      </c>
      <c r="Y4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-2.7094860511496814E-3</v>
      </c>
      <c r="Z4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-4.0641711948793957E-4</v>
      </c>
      <c r="AA4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-8.1283423897587914E-4</v>
      </c>
      <c r="AB42" s="4">
        <f>(Table16789[[#This Row],[a_o1]] - Table16789[[#This Row],[t1]]) * Table16789[[#This Row],[a_o1]] * (1 - Table16789[[#This Row],[a_o1]]) * Table16789[[#This Row],[a_h1]]</f>
        <v>3.8959658808821213E-2</v>
      </c>
      <c r="AC42" s="4">
        <f xml:space="preserve"> (Table16789[[#This Row],[a_o1]] - Table16789[[#This Row],[t1]]) * Table16789[[#This Row],[a_o1]] * (1 - Table16789[[#This Row],[a_o1]]) * Table16789[[#This Row],[a_h2]]</f>
        <v>3.8824605150858574E-2</v>
      </c>
      <c r="AD42" s="4">
        <f>(Table16789[[#This Row],[a_o2]] - Table16789[[#This Row],[t2]]) * Table16789[[#This Row],[a_o2]] * (1 - Table16789[[#This Row],[a_o2]]) * Table16789[[#This Row],[a_h1]]</f>
        <v>-5.5325471774197797E-2</v>
      </c>
      <c r="AE42" s="4">
        <f xml:space="preserve"> (Table16789[[#This Row],[a_o2]] - Table16789[[#This Row],[t2]]) * Table16789[[#This Row],[a_o2]] * (1 - Table16789[[#This Row],[a_o2]]) * Table16789[[#This Row],[a_h2]]</f>
        <v>-5.513368602529585E-2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0.3085463312746114</v>
      </c>
      <c r="F43" s="4">
        <f t="shared" si="1"/>
        <v>0.51709266254922281</v>
      </c>
      <c r="G43" s="4">
        <f t="shared" si="2"/>
        <v>-0.20108853790593473</v>
      </c>
      <c r="H43" s="4">
        <f t="shared" si="3"/>
        <v>0.69782292418813063</v>
      </c>
      <c r="I43" s="4">
        <f t="shared" si="8"/>
        <v>6.7136582818652854E-2</v>
      </c>
      <c r="J43" s="4">
        <f t="shared" si="9"/>
        <v>0.51677784425089457</v>
      </c>
      <c r="K43" s="4">
        <f t="shared" si="10"/>
        <v>5.9727865523516326E-2</v>
      </c>
      <c r="L43" s="4">
        <f t="shared" si="11"/>
        <v>0.51492752891686389</v>
      </c>
      <c r="M43" s="4">
        <f t="shared" si="4"/>
        <v>-0.31546170868134726</v>
      </c>
      <c r="N43" s="4">
        <f t="shared" si="5"/>
        <v>-1.0142480142016714</v>
      </c>
      <c r="O43" s="4">
        <f t="shared" si="6"/>
        <v>0.87391753335105615</v>
      </c>
      <c r="P43" s="4">
        <f t="shared" si="7"/>
        <v>-0.32776368112927662</v>
      </c>
      <c r="Q43" s="4">
        <f t="shared" si="12"/>
        <v>-0.68528784541775323</v>
      </c>
      <c r="R43" s="4">
        <f t="shared" si="13"/>
        <v>0.33508213398707482</v>
      </c>
      <c r="S43" s="4">
        <f t="shared" si="14"/>
        <v>0.28284667654562468</v>
      </c>
      <c r="T43" s="4">
        <f t="shared" si="15"/>
        <v>0.57024398600884407</v>
      </c>
      <c r="U43" s="4">
        <f t="shared" si="16"/>
        <v>5.2839196918795225E-2</v>
      </c>
      <c r="V43" s="4">
        <f t="shared" si="17"/>
        <v>8.8097555640871739E-2</v>
      </c>
      <c r="W43" s="5">
        <f t="shared" si="18"/>
        <v>0.14093675255966698</v>
      </c>
      <c r="X4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-1.4077453103764227E-3</v>
      </c>
      <c r="Y4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-2.8154906207528453E-3</v>
      </c>
      <c r="Z4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-4.9624822569887064E-4</v>
      </c>
      <c r="AA4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-9.9249645139774128E-4</v>
      </c>
      <c r="AB43" s="4">
        <f>(Table16789[[#This Row],[a_o1]] - Table16789[[#This Row],[t1]]) * Table16789[[#This Row],[a_o1]] * (1 - Table16789[[#This Row],[a_o1]]) * Table16789[[#This Row],[a_h1]]</f>
        <v>3.7429692818670403E-2</v>
      </c>
      <c r="AC43" s="4">
        <f xml:space="preserve"> (Table16789[[#This Row],[a_o1]] - Table16789[[#This Row],[t1]]) * Table16789[[#This Row],[a_o1]] * (1 - Table16789[[#This Row],[a_o1]]) * Table16789[[#This Row],[a_h2]]</f>
        <v>3.7295676363938608E-2</v>
      </c>
      <c r="AD43" s="4">
        <f>(Table16789[[#This Row],[a_o2]] - Table16789[[#This Row],[t2]]) * Table16789[[#This Row],[a_o2]] * (1 - Table16789[[#This Row],[a_o2]]) * Table16789[[#This Row],[a_h1]]</f>
        <v>-5.3159818529939645E-2</v>
      </c>
      <c r="AE43" s="4">
        <f xml:space="preserve"> (Table16789[[#This Row],[a_o2]] - Table16789[[#This Row],[t2]]) * Table16789[[#This Row],[a_o2]] * (1 - Table16789[[#This Row],[a_o2]]) * Table16789[[#This Row],[a_h2]]</f>
        <v>-5.2969480595613495E-2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0.3099540765849878</v>
      </c>
      <c r="F44" s="4">
        <f t="shared" si="1"/>
        <v>0.51990815316997563</v>
      </c>
      <c r="G44" s="4">
        <f t="shared" si="2"/>
        <v>-0.20059228968023585</v>
      </c>
      <c r="H44" s="4">
        <f t="shared" si="3"/>
        <v>0.6988154206395284</v>
      </c>
      <c r="I44" s="4">
        <f t="shared" si="8"/>
        <v>6.7488519146246956E-2</v>
      </c>
      <c r="J44" s="4">
        <f t="shared" si="9"/>
        <v>0.51686572874426273</v>
      </c>
      <c r="K44" s="4">
        <f t="shared" si="10"/>
        <v>5.9851927579941053E-2</v>
      </c>
      <c r="L44" s="4">
        <f t="shared" si="11"/>
        <v>0.51495851672865589</v>
      </c>
      <c r="M44" s="4">
        <f t="shared" si="4"/>
        <v>-0.35289140150001769</v>
      </c>
      <c r="N44" s="4">
        <f t="shared" si="5"/>
        <v>-1.0515436905656101</v>
      </c>
      <c r="O44" s="4">
        <f t="shared" si="6"/>
        <v>0.92707735188099583</v>
      </c>
      <c r="P44" s="4">
        <f t="shared" si="7"/>
        <v>-0.2747942005336631</v>
      </c>
      <c r="Q44" s="4">
        <f t="shared" si="12"/>
        <v>-0.72389885057293413</v>
      </c>
      <c r="R44" s="4">
        <f t="shared" si="13"/>
        <v>0.32653500793243767</v>
      </c>
      <c r="S44" s="4">
        <f t="shared" si="14"/>
        <v>0.33766689716982023</v>
      </c>
      <c r="T44" s="4">
        <f t="shared" si="15"/>
        <v>0.58362367327733755</v>
      </c>
      <c r="U44" s="4">
        <f t="shared" si="16"/>
        <v>5.0097205623394189E-2</v>
      </c>
      <c r="V44" s="4">
        <f t="shared" si="17"/>
        <v>8.2570859460302043E-2</v>
      </c>
      <c r="W44" s="5">
        <f t="shared" si="18"/>
        <v>0.13266806508369622</v>
      </c>
      <c r="X4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-1.4497925979837574E-3</v>
      </c>
      <c r="Y4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-2.8995851959675149E-3</v>
      </c>
      <c r="Z4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-5.7510150648810196E-4</v>
      </c>
      <c r="AA4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-1.1502030129762039E-3</v>
      </c>
      <c r="AB44" s="4">
        <f>(Table16789[[#This Row],[a_o1]] - Table16789[[#This Row],[t1]]) * Table16789[[#This Row],[a_o1]] * (1 - Table16789[[#This Row],[a_o1]]) * Table16789[[#This Row],[a_h1]]</f>
        <v>3.5978599982982522E-2</v>
      </c>
      <c r="AC44" s="4">
        <f xml:space="preserve"> (Table16789[[#This Row],[a_o1]] - Table16789[[#This Row],[t1]]) * Table16789[[#This Row],[a_o1]] * (1 - Table16789[[#This Row],[a_o1]]) * Table16789[[#This Row],[a_h2]]</f>
        <v>3.5845840516884879E-2</v>
      </c>
      <c r="AD44" s="4">
        <f>(Table16789[[#This Row],[a_o2]] - Table16789[[#This Row],[t2]]) * Table16789[[#This Row],[a_o2]] * (1 - Table16789[[#This Row],[a_o2]]) * Table16789[[#This Row],[a_h1]]</f>
        <v>-5.1041692453773706E-2</v>
      </c>
      <c r="AE44" s="4">
        <f xml:space="preserve"> (Table16789[[#This Row],[a_o2]] - Table16789[[#This Row],[t2]]) * Table16789[[#This Row],[a_o2]] * (1 - Table16789[[#This Row],[a_o2]]) * Table16789[[#This Row],[a_h2]]</f>
        <v>-5.0853350832863277E-2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0.31140386918297158</v>
      </c>
      <c r="F45" s="4">
        <f t="shared" si="1"/>
        <v>0.52280773836594319</v>
      </c>
      <c r="G45" s="4">
        <f t="shared" si="2"/>
        <v>-0.20001718817374775</v>
      </c>
      <c r="H45" s="4">
        <f t="shared" si="3"/>
        <v>0.69996562365250459</v>
      </c>
      <c r="I45" s="4">
        <f t="shared" si="8"/>
        <v>6.7850967295742901E-2</v>
      </c>
      <c r="J45" s="4">
        <f t="shared" si="9"/>
        <v>0.51695623712797933</v>
      </c>
      <c r="K45" s="4">
        <f t="shared" si="10"/>
        <v>5.9995702956563077E-2</v>
      </c>
      <c r="L45" s="4">
        <f t="shared" si="11"/>
        <v>0.51499442832473674</v>
      </c>
      <c r="M45" s="4">
        <f t="shared" si="4"/>
        <v>-0.38887000148300022</v>
      </c>
      <c r="N45" s="4">
        <f t="shared" si="5"/>
        <v>-1.087389531082495</v>
      </c>
      <c r="O45" s="4">
        <f t="shared" si="6"/>
        <v>0.97811904433476948</v>
      </c>
      <c r="P45" s="4">
        <f t="shared" si="7"/>
        <v>-0.22394084970079983</v>
      </c>
      <c r="Q45" s="4">
        <f t="shared" si="12"/>
        <v>-0.76102832262473663</v>
      </c>
      <c r="R45" s="4">
        <f t="shared" si="13"/>
        <v>0.31842304788704906</v>
      </c>
      <c r="S45" s="4">
        <f t="shared" si="14"/>
        <v>0.39031645075229843</v>
      </c>
      <c r="T45" s="4">
        <f t="shared" si="15"/>
        <v>0.59635887605139615</v>
      </c>
      <c r="U45" s="4">
        <f t="shared" si="16"/>
        <v>4.7562388233968474E-2</v>
      </c>
      <c r="V45" s="4">
        <f t="shared" si="17"/>
        <v>7.7476667231760041E-2</v>
      </c>
      <c r="W45" s="5">
        <f t="shared" si="18"/>
        <v>0.12503905546572852</v>
      </c>
      <c r="X4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-1.4821904730756025E-3</v>
      </c>
      <c r="Y4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-2.9643809461512051E-3</v>
      </c>
      <c r="Z4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-6.438462334451405E-4</v>
      </c>
      <c r="AA4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-1.287692466890281E-3</v>
      </c>
      <c r="AB45" s="4">
        <f>(Table16789[[#This Row],[a_o1]] - Table16789[[#This Row],[t1]]) * Table16789[[#This Row],[a_o1]] * (1 - Table16789[[#This Row],[a_o1]]) * Table16789[[#This Row],[a_h1]]</f>
        <v>3.4603497382871697E-2</v>
      </c>
      <c r="AC45" s="4">
        <f xml:space="preserve"> (Table16789[[#This Row],[a_o1]] - Table16789[[#This Row],[t1]]) * Table16789[[#This Row],[a_o1]] * (1 - Table16789[[#This Row],[a_o1]]) * Table16789[[#This Row],[a_h2]]</f>
        <v>3.4472179795592264E-2</v>
      </c>
      <c r="AD45" s="4">
        <f>(Table16789[[#This Row],[a_o2]] - Table16789[[#This Row],[t2]]) * Table16789[[#This Row],[a_o2]] * (1 - Table16789[[#This Row],[a_o2]]) * Table16789[[#This Row],[a_h1]]</f>
        <v>-4.8984348590036614E-2</v>
      </c>
      <c r="AE45" s="4">
        <f xml:space="preserve"> (Table16789[[#This Row],[a_o2]] - Table16789[[#This Row],[t2]]) * Table16789[[#This Row],[a_o2]] * (1 - Table16789[[#This Row],[a_o2]]) * Table16789[[#This Row],[a_h2]]</f>
        <v>-4.8798456788403805E-2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0.31288605965604721</v>
      </c>
      <c r="F46" s="4">
        <f t="shared" si="1"/>
        <v>0.52577211931209444</v>
      </c>
      <c r="G46" s="4">
        <f t="shared" si="2"/>
        <v>-0.19937334194030262</v>
      </c>
      <c r="H46" s="4">
        <f t="shared" si="3"/>
        <v>0.7012533161193949</v>
      </c>
      <c r="I46" s="4">
        <f t="shared" si="8"/>
        <v>6.8221514914011808E-2</v>
      </c>
      <c r="J46" s="4">
        <f t="shared" si="9"/>
        <v>0.51704876691249491</v>
      </c>
      <c r="K46" s="4">
        <f t="shared" si="10"/>
        <v>6.0156664514924366E-2</v>
      </c>
      <c r="L46" s="4">
        <f t="shared" si="11"/>
        <v>0.5150346324277556</v>
      </c>
      <c r="M46" s="4">
        <f t="shared" si="4"/>
        <v>-0.42347349886587193</v>
      </c>
      <c r="N46" s="4">
        <f t="shared" si="5"/>
        <v>-1.1218617108780873</v>
      </c>
      <c r="O46" s="4">
        <f t="shared" si="6"/>
        <v>1.0271033929248061</v>
      </c>
      <c r="P46" s="4">
        <f t="shared" si="7"/>
        <v>-0.17514239291239603</v>
      </c>
      <c r="Q46" s="4">
        <f t="shared" si="12"/>
        <v>-0.79675408430558758</v>
      </c>
      <c r="R46" s="4">
        <f t="shared" si="13"/>
        <v>0.31072027952151737</v>
      </c>
      <c r="S46" s="4">
        <f t="shared" si="14"/>
        <v>0.44085814484725727</v>
      </c>
      <c r="T46" s="4">
        <f t="shared" si="15"/>
        <v>0.60846349047824611</v>
      </c>
      <c r="U46" s="4">
        <f t="shared" si="16"/>
        <v>4.5216343257749765E-2</v>
      </c>
      <c r="V46" s="4">
        <f t="shared" si="17"/>
        <v>7.2785054049021691E-2</v>
      </c>
      <c r="W46" s="5">
        <f t="shared" si="18"/>
        <v>0.11800139730677145</v>
      </c>
      <c r="X4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-1.5061657485075024E-3</v>
      </c>
      <c r="Y4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-3.0123314970150047E-3</v>
      </c>
      <c r="Z4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-7.03371267070898E-4</v>
      </c>
      <c r="AA4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-1.406742534141796E-3</v>
      </c>
      <c r="AB46" s="4">
        <f>(Table16789[[#This Row],[a_o1]] - Table16789[[#This Row],[t1]]) * Table16789[[#This Row],[a_o1]] * (1 - Table16789[[#This Row],[a_o1]]) * Table16789[[#This Row],[a_h1]]</f>
        <v>3.3301157038703788E-2</v>
      </c>
      <c r="AC46" s="4">
        <f xml:space="preserve"> (Table16789[[#This Row],[a_o1]] - Table16789[[#This Row],[t1]]) * Table16789[[#This Row],[a_o1]] * (1 - Table16789[[#This Row],[a_o1]]) * Table16789[[#This Row],[a_h2]]</f>
        <v>3.3171434248387713E-2</v>
      </c>
      <c r="AD46" s="4">
        <f>(Table16789[[#This Row],[a_o2]] - Table16789[[#This Row],[t2]]) * Table16789[[#This Row],[a_o2]] * (1 - Table16789[[#This Row],[a_o2]]) * Table16789[[#This Row],[a_h1]]</f>
        <v>-4.6997461230624302E-2</v>
      </c>
      <c r="AE46" s="4">
        <f xml:space="preserve"> (Table16789[[#This Row],[a_o2]] - Table16789[[#This Row],[t2]]) * Table16789[[#This Row],[a_o2]] * (1 - Table16789[[#This Row],[a_o2]]) * Table16789[[#This Row],[a_h2]]</f>
        <v>-4.6814385255170288E-2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0.31439222540455469</v>
      </c>
      <c r="F47" s="4">
        <f t="shared" si="1"/>
        <v>0.52878445080910941</v>
      </c>
      <c r="G47" s="4">
        <f t="shared" si="2"/>
        <v>-0.19866997067323172</v>
      </c>
      <c r="H47" s="4">
        <f t="shared" si="3"/>
        <v>0.70266005865353665</v>
      </c>
      <c r="I47" s="4">
        <f t="shared" si="8"/>
        <v>6.8598056351138678E-2</v>
      </c>
      <c r="J47" s="4">
        <f t="shared" si="9"/>
        <v>0.51714279222135917</v>
      </c>
      <c r="K47" s="4">
        <f t="shared" si="10"/>
        <v>6.0332507331692084E-2</v>
      </c>
      <c r="L47" s="4">
        <f t="shared" si="11"/>
        <v>0.51507855326817886</v>
      </c>
      <c r="M47" s="4">
        <f t="shared" si="4"/>
        <v>-0.45677465590457572</v>
      </c>
      <c r="N47" s="4">
        <f t="shared" si="5"/>
        <v>-1.155033145126475</v>
      </c>
      <c r="O47" s="4">
        <f t="shared" si="6"/>
        <v>1.0741008541554304</v>
      </c>
      <c r="P47" s="4">
        <f t="shared" si="7"/>
        <v>-0.12832800765722574</v>
      </c>
      <c r="Q47" s="4">
        <f t="shared" si="12"/>
        <v>-0.83115052233898201</v>
      </c>
      <c r="R47" s="4">
        <f t="shared" si="13"/>
        <v>0.30340185324971392</v>
      </c>
      <c r="S47" s="4">
        <f t="shared" si="14"/>
        <v>0.48936451031741462</v>
      </c>
      <c r="T47" s="4">
        <f t="shared" si="15"/>
        <v>0.61995671579158251</v>
      </c>
      <c r="U47" s="4">
        <f t="shared" si="16"/>
        <v>4.3042323745183325E-2</v>
      </c>
      <c r="V47" s="4">
        <f t="shared" si="17"/>
        <v>6.8466016093875814E-2</v>
      </c>
      <c r="W47" s="5">
        <f t="shared" si="18"/>
        <v>0.11150833983905914</v>
      </c>
      <c r="X4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-1.5228491108471329E-3</v>
      </c>
      <c r="Y4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-3.0456982216942657E-3</v>
      </c>
      <c r="Z4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-7.5455533801553815E-4</v>
      </c>
      <c r="AA4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-1.5091106760310763E-3</v>
      </c>
      <c r="AB47" s="4">
        <f>(Table16789[[#This Row],[a_o1]] - Table16789[[#This Row],[t1]]) * Table16789[[#This Row],[a_o1]] * (1 - Table16789[[#This Row],[a_o1]]) * Table16789[[#This Row],[a_h1]]</f>
        <v>3.2068147510675139E-2</v>
      </c>
      <c r="AC47" s="4">
        <f xml:space="preserve"> (Table16789[[#This Row],[a_o1]] - Table16789[[#This Row],[t1]]) * Table16789[[#This Row],[a_o1]] * (1 - Table16789[[#This Row],[a_o1]]) * Table16789[[#This Row],[a_h2]]</f>
        <v>3.1940143562358421E-2</v>
      </c>
      <c r="AD47" s="4">
        <f>(Table16789[[#This Row],[a_o2]] - Table16789[[#This Row],[t2]]) * Table16789[[#This Row],[a_o2]] * (1 - Table16789[[#This Row],[a_o2]]) * Table16789[[#This Row],[a_h1]]</f>
        <v>-4.5087632764884346E-2</v>
      </c>
      <c r="AE47" s="4">
        <f xml:space="preserve"> (Table16789[[#This Row],[a_o2]] - Table16789[[#This Row],[t2]]) * Table16789[[#This Row],[a_o2]] * (1 - Table16789[[#This Row],[a_o2]]) * Table16789[[#This Row],[a_h2]]</f>
        <v>-4.4907659942561559E-2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0.31591507451540185</v>
      </c>
      <c r="F48" s="4">
        <f t="shared" si="1"/>
        <v>0.53183014903080372</v>
      </c>
      <c r="G48" s="4">
        <f t="shared" si="2"/>
        <v>-0.19791541533521617</v>
      </c>
      <c r="H48" s="4">
        <f t="shared" si="3"/>
        <v>0.70416916932956775</v>
      </c>
      <c r="I48" s="4">
        <f t="shared" si="8"/>
        <v>6.8978768628850468E-2</v>
      </c>
      <c r="J48" s="4">
        <f t="shared" si="9"/>
        <v>0.51723785778725173</v>
      </c>
      <c r="K48" s="4">
        <f t="shared" si="10"/>
        <v>6.0521146166195972E-2</v>
      </c>
      <c r="L48" s="4">
        <f t="shared" si="11"/>
        <v>0.51512566995319875</v>
      </c>
      <c r="M48" s="4">
        <f t="shared" si="4"/>
        <v>-0.48884280341525088</v>
      </c>
      <c r="N48" s="4">
        <f t="shared" si="5"/>
        <v>-1.1869732886888336</v>
      </c>
      <c r="O48" s="4">
        <f t="shared" si="6"/>
        <v>1.1191884869203148</v>
      </c>
      <c r="P48" s="4">
        <f t="shared" si="7"/>
        <v>-8.3420347714664181E-2</v>
      </c>
      <c r="Q48" s="4">
        <f t="shared" si="12"/>
        <v>-0.86428841498560594</v>
      </c>
      <c r="R48" s="4">
        <f t="shared" si="13"/>
        <v>0.29644415224055587</v>
      </c>
      <c r="S48" s="4">
        <f t="shared" si="14"/>
        <v>0.53591469293057403</v>
      </c>
      <c r="T48" s="4">
        <f t="shared" si="15"/>
        <v>0.6308615604827944</v>
      </c>
      <c r="U48" s="4">
        <f t="shared" si="16"/>
        <v>4.1025126176405372E-2</v>
      </c>
      <c r="V48" s="4">
        <f t="shared" si="17"/>
        <v>6.4490209369426774E-2</v>
      </c>
      <c r="W48" s="5">
        <f t="shared" si="18"/>
        <v>0.10551533554583215</v>
      </c>
      <c r="X4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-1.533266399548934E-3</v>
      </c>
      <c r="Y4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-3.066532799097868E-3</v>
      </c>
      <c r="Z4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-7.9824528740735654E-4</v>
      </c>
      <c r="AA4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-1.5964905748147131E-3</v>
      </c>
      <c r="AB48" s="4">
        <f>(Table16789[[#This Row],[a_o1]] - Table16789[[#This Row],[t1]]) * Table16789[[#This Row],[a_o1]] * (1 - Table16789[[#This Row],[a_o1]]) * Table16789[[#This Row],[a_h1]]</f>
        <v>3.0900942773227413E-2</v>
      </c>
      <c r="AC48" s="4">
        <f xml:space="preserve"> (Table16789[[#This Row],[a_o1]] - Table16789[[#This Row],[t1]]) * Table16789[[#This Row],[a_o1]] * (1 - Table16789[[#This Row],[a_o1]]) * Table16789[[#This Row],[a_h2]]</f>
        <v>3.0774755963032203E-2</v>
      </c>
      <c r="AD48" s="4">
        <f>(Table16789[[#This Row],[a_o2]] - Table16789[[#This Row],[t2]]) * Table16789[[#This Row],[a_o2]] * (1 - Table16789[[#This Row],[a_o2]]) * Table16789[[#This Row],[a_h1]]</f>
        <v>-4.3258906135103574E-2</v>
      </c>
      <c r="AE48" s="4">
        <f xml:space="preserve"> (Table16789[[#This Row],[a_o2]] - Table16789[[#This Row],[t2]]) * Table16789[[#This Row],[a_o2]] * (1 - Table16789[[#This Row],[a_o2]]) * Table16789[[#This Row],[a_h2]]</f>
        <v>-4.3082254457587371E-2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0.31744834091495078</v>
      </c>
      <c r="F49" s="4">
        <f t="shared" si="1"/>
        <v>0.53489668182990158</v>
      </c>
      <c r="G49" s="4">
        <f t="shared" si="2"/>
        <v>-0.19711717004780882</v>
      </c>
      <c r="H49" s="4">
        <f t="shared" si="3"/>
        <v>0.70576565990438245</v>
      </c>
      <c r="I49" s="4">
        <f t="shared" si="8"/>
        <v>6.9362085228737699E-2</v>
      </c>
      <c r="J49" s="4">
        <f t="shared" si="9"/>
        <v>0.51733357240348332</v>
      </c>
      <c r="K49" s="4">
        <f t="shared" si="10"/>
        <v>6.0720707488047809E-2</v>
      </c>
      <c r="L49" s="4">
        <f t="shared" si="11"/>
        <v>0.51517551447622567</v>
      </c>
      <c r="M49" s="4">
        <f t="shared" si="4"/>
        <v>-0.51974374618847829</v>
      </c>
      <c r="N49" s="4">
        <f t="shared" si="5"/>
        <v>-1.2177480446518658</v>
      </c>
      <c r="O49" s="4">
        <f t="shared" si="6"/>
        <v>1.1624473930554184</v>
      </c>
      <c r="P49" s="4">
        <f t="shared" si="7"/>
        <v>-4.033809325707681E-2</v>
      </c>
      <c r="Q49" s="4">
        <f t="shared" si="12"/>
        <v>-0.89623486435599764</v>
      </c>
      <c r="R49" s="4">
        <f t="shared" si="13"/>
        <v>0.28982484802294761</v>
      </c>
      <c r="S49" s="4">
        <f t="shared" si="14"/>
        <v>0.58059186463377122</v>
      </c>
      <c r="T49" s="4">
        <f t="shared" si="15"/>
        <v>0.6412035830055286</v>
      </c>
      <c r="U49" s="4">
        <f t="shared" si="16"/>
        <v>3.915097278553286E-2</v>
      </c>
      <c r="V49" s="4">
        <f t="shared" si="17"/>
        <v>6.0829470254090585E-2</v>
      </c>
      <c r="W49" s="5">
        <f t="shared" si="18"/>
        <v>9.9980443039623446E-2</v>
      </c>
      <c r="X4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-1.538336435876361E-3</v>
      </c>
      <c r="Y4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-3.076672871752722E-3</v>
      </c>
      <c r="Z4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-8.3524123956206725E-4</v>
      </c>
      <c r="AA4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-1.6704824791241345E-3</v>
      </c>
      <c r="AB49" s="4">
        <f>(Table16789[[#This Row],[a_o1]] - Table16789[[#This Row],[t1]]) * Table16789[[#This Row],[a_o1]] * (1 - Table16789[[#This Row],[a_o1]]) * Table16789[[#This Row],[a_h1]]</f>
        <v>2.9796004359553655E-2</v>
      </c>
      <c r="AC49" s="4">
        <f xml:space="preserve"> (Table16789[[#This Row],[a_o1]] - Table16789[[#This Row],[t1]]) * Table16789[[#This Row],[a_o1]] * (1 - Table16789[[#This Row],[a_o1]]) * Table16789[[#This Row],[a_h2]]</f>
        <v>2.9671710273805461E-2</v>
      </c>
      <c r="AD49" s="4">
        <f>(Table16789[[#This Row],[a_o2]] - Table16789[[#This Row],[t2]]) * Table16789[[#This Row],[a_o2]] * (1 - Table16789[[#This Row],[a_o2]]) * Table16789[[#This Row],[a_h1]]</f>
        <v>-4.1513248182080707E-2</v>
      </c>
      <c r="AE49" s="4">
        <f xml:space="preserve"> (Table16789[[#This Row],[a_o2]] - Table16789[[#This Row],[t2]]) * Table16789[[#This Row],[a_o2]] * (1 - Table16789[[#This Row],[a_o2]]) * Table16789[[#This Row],[a_h2]]</f>
        <v>-4.1340075592663526E-2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0.31898667735082714</v>
      </c>
      <c r="F50" s="4">
        <f t="shared" si="1"/>
        <v>0.5379733547016543</v>
      </c>
      <c r="G50" s="4">
        <f t="shared" si="2"/>
        <v>-0.19628192880824674</v>
      </c>
      <c r="H50" s="4">
        <f t="shared" si="3"/>
        <v>0.70743614238350661</v>
      </c>
      <c r="I50" s="4">
        <f t="shared" si="8"/>
        <v>6.974666933770679E-2</v>
      </c>
      <c r="J50" s="4">
        <f t="shared" si="9"/>
        <v>0.51742960224003998</v>
      </c>
      <c r="K50" s="4">
        <f t="shared" si="10"/>
        <v>6.0929517797938329E-2</v>
      </c>
      <c r="L50" s="4">
        <f t="shared" si="11"/>
        <v>0.51522766880001281</v>
      </c>
      <c r="M50" s="4">
        <f t="shared" si="4"/>
        <v>-0.54953975054803195</v>
      </c>
      <c r="N50" s="4">
        <f t="shared" si="5"/>
        <v>-1.2474197549256714</v>
      </c>
      <c r="O50" s="4">
        <f t="shared" si="6"/>
        <v>1.2039606412374992</v>
      </c>
      <c r="P50" s="4">
        <f t="shared" si="7"/>
        <v>1.0019823355867166E-3</v>
      </c>
      <c r="Q50" s="4">
        <f t="shared" si="12"/>
        <v>-0.92705330688659604</v>
      </c>
      <c r="R50" s="4">
        <f t="shared" si="13"/>
        <v>0.28352291686652376</v>
      </c>
      <c r="S50" s="4">
        <f t="shared" si="14"/>
        <v>0.62348112473112582</v>
      </c>
      <c r="T50" s="4">
        <f t="shared" si="15"/>
        <v>0.65100986144547701</v>
      </c>
      <c r="U50" s="4">
        <f t="shared" si="16"/>
        <v>3.7407393025585628E-2</v>
      </c>
      <c r="V50" s="4">
        <f t="shared" si="17"/>
        <v>5.7457157018607347E-2</v>
      </c>
      <c r="W50" s="5">
        <f t="shared" si="18"/>
        <v>9.4864550044192975E-2</v>
      </c>
      <c r="X5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-1.5388735240309331E-3</v>
      </c>
      <c r="Y5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-3.0777470480618662E-3</v>
      </c>
      <c r="Z5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-8.6628747651990685E-4</v>
      </c>
      <c r="AA5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-1.7325749530398137E-3</v>
      </c>
      <c r="AB50" s="4">
        <f>(Table16789[[#This Row],[a_o1]] - Table16789[[#This Row],[t1]]) * Table16789[[#This Row],[a_o1]] * (1 - Table16789[[#This Row],[a_o1]]) * Table16789[[#This Row],[a_h1]]</f>
        <v>2.8749842005842026E-2</v>
      </c>
      <c r="AC50" s="4">
        <f xml:space="preserve"> (Table16789[[#This Row],[a_o1]] - Table16789[[#This Row],[t1]]) * Table16789[[#This Row],[a_o1]] * (1 - Table16789[[#This Row],[a_o1]]) * Table16789[[#This Row],[a_h2]]</f>
        <v>2.8627496399339997E-2</v>
      </c>
      <c r="AD50" s="4">
        <f>(Table16789[[#This Row],[a_o2]] - Table16789[[#This Row],[t2]]) * Table16789[[#This Row],[a_o2]] * (1 - Table16789[[#This Row],[a_o2]]) * Table16789[[#This Row],[a_h1]]</f>
        <v>-3.9850984796857086E-2</v>
      </c>
      <c r="AE50" s="4">
        <f xml:space="preserve"> (Table16789[[#This Row],[a_o2]] - Table16789[[#This Row],[t2]]) * Table16789[[#This Row],[a_o2]] * (1 - Table16789[[#This Row],[a_o2]]) * Table16789[[#This Row],[a_h2]]</f>
        <v>-3.9681398024739037E-2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0.32052555087485807</v>
      </c>
      <c r="F51" s="4">
        <f t="shared" si="1"/>
        <v>0.54105110174971616</v>
      </c>
      <c r="G51" s="4">
        <f t="shared" si="2"/>
        <v>-0.19541564133172684</v>
      </c>
      <c r="H51" s="4">
        <f t="shared" si="3"/>
        <v>0.70916871733654641</v>
      </c>
      <c r="I51" s="4">
        <f t="shared" si="8"/>
        <v>7.0131387718714522E-2</v>
      </c>
      <c r="J51" s="4">
        <f t="shared" si="9"/>
        <v>0.51752566431596903</v>
      </c>
      <c r="K51" s="4">
        <f t="shared" si="10"/>
        <v>6.1146089667068304E-2</v>
      </c>
      <c r="L51" s="4">
        <f t="shared" si="11"/>
        <v>0.51528176136959702</v>
      </c>
      <c r="M51" s="4">
        <f t="shared" si="4"/>
        <v>-0.57828959255387402</v>
      </c>
      <c r="N51" s="4">
        <f t="shared" si="5"/>
        <v>-1.2760472513250114</v>
      </c>
      <c r="O51" s="4">
        <f t="shared" si="6"/>
        <v>1.2438116260343564</v>
      </c>
      <c r="P51" s="4">
        <f t="shared" si="7"/>
        <v>4.0683380360325753E-2</v>
      </c>
      <c r="Q51" s="4">
        <f t="shared" si="12"/>
        <v>-0.95680358080703942</v>
      </c>
      <c r="R51" s="4">
        <f t="shared" si="13"/>
        <v>0.27751862745599143</v>
      </c>
      <c r="S51" s="4">
        <f t="shared" si="14"/>
        <v>0.66466784193789386</v>
      </c>
      <c r="T51" s="4">
        <f t="shared" si="15"/>
        <v>0.6603081735651809</v>
      </c>
      <c r="U51" s="4">
        <f t="shared" si="16"/>
        <v>3.5783108017968766E-2</v>
      </c>
      <c r="V51" s="4">
        <f t="shared" si="17"/>
        <v>5.434835020896344E-2</v>
      </c>
      <c r="W51" s="5">
        <f t="shared" si="18"/>
        <v>9.0131458226932207E-2</v>
      </c>
      <c r="X5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-1.5355930536329223E-3</v>
      </c>
      <c r="Y5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-3.0711861072658447E-3</v>
      </c>
      <c r="Z5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-8.9206777762543049E-4</v>
      </c>
      <c r="AA5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-1.784135555250861E-3</v>
      </c>
      <c r="AB51" s="4">
        <f>(Table16789[[#This Row],[a_o1]] - Table16789[[#This Row],[t1]]) * Table16789[[#This Row],[a_o1]] * (1 - Table16789[[#This Row],[a_o1]]) * Table16789[[#This Row],[a_h1]]</f>
        <v>2.7759057233011523E-2</v>
      </c>
      <c r="AC51" s="4">
        <f xml:space="preserve"> (Table16789[[#This Row],[a_o1]] - Table16789[[#This Row],[t1]]) * Table16789[[#This Row],[a_o1]] * (1 - Table16789[[#This Row],[a_o1]]) * Table16789[[#This Row],[a_h2]]</f>
        <v>2.7638698698916421E-2</v>
      </c>
      <c r="AD51" s="4">
        <f>(Table16789[[#This Row],[a_o2]] - Table16789[[#This Row],[t2]]) * Table16789[[#This Row],[a_o2]] * (1 - Table16789[[#This Row],[a_o2]]) * Table16789[[#This Row],[a_h1]]</f>
        <v>-3.8271179066989014E-2</v>
      </c>
      <c r="AE51" s="4">
        <f xml:space="preserve"> (Table16789[[#This Row],[a_o2]] - Table16789[[#This Row],[t2]]) * Table16789[[#This Row],[a_o2]] * (1 - Table16789[[#This Row],[a_o2]]) * Table16789[[#This Row],[a_h2]]</f>
        <v>-3.8105241766888051E-2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0.322061143928491</v>
      </c>
      <c r="F52" s="4">
        <f t="shared" si="1"/>
        <v>0.54412228785698202</v>
      </c>
      <c r="G52" s="4">
        <f t="shared" si="2"/>
        <v>-0.19452357355410141</v>
      </c>
      <c r="H52" s="4">
        <f t="shared" si="3"/>
        <v>0.71095285289179722</v>
      </c>
      <c r="I52" s="4">
        <f t="shared" si="8"/>
        <v>7.0515285982122755E-2</v>
      </c>
      <c r="J52" s="4">
        <f t="shared" si="9"/>
        <v>0.51762152032178466</v>
      </c>
      <c r="K52" s="4">
        <f t="shared" si="10"/>
        <v>6.1369106611474655E-2</v>
      </c>
      <c r="L52" s="4">
        <f t="shared" si="11"/>
        <v>0.51533746333398578</v>
      </c>
      <c r="M52" s="4">
        <f t="shared" si="4"/>
        <v>-0.60604864978688555</v>
      </c>
      <c r="N52" s="4">
        <f t="shared" si="5"/>
        <v>-1.3036859500239277</v>
      </c>
      <c r="O52" s="4">
        <f t="shared" si="6"/>
        <v>1.2820828051013453</v>
      </c>
      <c r="P52" s="4">
        <f t="shared" si="7"/>
        <v>7.8788622127213798E-2</v>
      </c>
      <c r="Q52" s="4">
        <f t="shared" si="12"/>
        <v>-0.98554203396114093</v>
      </c>
      <c r="R52" s="4">
        <f t="shared" si="13"/>
        <v>0.27179350812896258</v>
      </c>
      <c r="S52" s="4">
        <f t="shared" si="14"/>
        <v>0.704236379421595</v>
      </c>
      <c r="T52" s="4">
        <f t="shared" si="15"/>
        <v>0.66912636186642227</v>
      </c>
      <c r="U52" s="4">
        <f t="shared" si="16"/>
        <v>3.4267920449234594E-2</v>
      </c>
      <c r="V52" s="4">
        <f t="shared" si="17"/>
        <v>5.1479945824539089E-2</v>
      </c>
      <c r="W52" s="5">
        <f t="shared" si="18"/>
        <v>8.5747866273773676E-2</v>
      </c>
      <c r="X5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-1.5291189639480463E-3</v>
      </c>
      <c r="Y5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-3.0582379278960925E-3</v>
      </c>
      <c r="Z5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-9.1320409813835804E-4</v>
      </c>
      <c r="AA5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-1.8264081962767161E-3</v>
      </c>
      <c r="AB52" s="4">
        <f>(Table16789[[#This Row],[a_o1]] - Table16789[[#This Row],[t1]]) * Table16789[[#This Row],[a_o1]] * (1 - Table16789[[#This Row],[a_o1]]) * Table16789[[#This Row],[a_h1]]</f>
        <v>2.6820373554536012E-2</v>
      </c>
      <c r="AC52" s="4">
        <f xml:space="preserve"> (Table16789[[#This Row],[a_o1]] - Table16789[[#This Row],[t1]]) * Table16789[[#This Row],[a_o1]] * (1 - Table16789[[#This Row],[a_o1]]) * Table16789[[#This Row],[a_h2]]</f>
        <v>2.6702025960342997E-2</v>
      </c>
      <c r="AD52" s="4">
        <f>(Table16789[[#This Row],[a_o2]] - Table16789[[#This Row],[t2]]) * Table16789[[#This Row],[a_o2]] * (1 - Table16789[[#This Row],[a_o2]]) * Table16789[[#This Row],[a_h1]]</f>
        <v>-3.6771950727335273E-2</v>
      </c>
      <c r="AE52" s="4">
        <f xml:space="preserve"> (Table16789[[#This Row],[a_o2]] - Table16789[[#This Row],[t2]]) * Table16789[[#This Row],[a_o2]] * (1 - Table16789[[#This Row],[a_o2]]) * Table16789[[#This Row],[a_h2]]</f>
        <v>-3.6609690798571966E-2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0.32359026289243903</v>
      </c>
      <c r="F53" s="4">
        <f t="shared" si="1"/>
        <v>0.54718052578487808</v>
      </c>
      <c r="G53" s="4">
        <f t="shared" si="2"/>
        <v>-0.19361036945596305</v>
      </c>
      <c r="H53" s="4">
        <f t="shared" si="3"/>
        <v>0.71277926108807388</v>
      </c>
      <c r="I53" s="4">
        <f t="shared" si="8"/>
        <v>7.0897565723109762E-2</v>
      </c>
      <c r="J53" s="4">
        <f t="shared" si="9"/>
        <v>0.51771697090814806</v>
      </c>
      <c r="K53" s="4">
        <f t="shared" si="10"/>
        <v>6.1597407636009231E-2</v>
      </c>
      <c r="L53" s="4">
        <f t="shared" si="11"/>
        <v>0.51539448468518168</v>
      </c>
      <c r="M53" s="4">
        <f t="shared" si="4"/>
        <v>-0.63286902334142159</v>
      </c>
      <c r="N53" s="4">
        <f t="shared" si="5"/>
        <v>-1.3303879759842707</v>
      </c>
      <c r="O53" s="4">
        <f t="shared" si="6"/>
        <v>1.3188547558286805</v>
      </c>
      <c r="P53" s="4">
        <f t="shared" si="7"/>
        <v>0.11539831292578576</v>
      </c>
      <c r="Q53" s="4">
        <f t="shared" si="12"/>
        <v>-1.0133216590596938</v>
      </c>
      <c r="R53" s="4">
        <f t="shared" si="13"/>
        <v>0.26633030009333697</v>
      </c>
      <c r="S53" s="4">
        <f t="shared" si="14"/>
        <v>0.74226914327935445</v>
      </c>
      <c r="T53" s="4">
        <f t="shared" si="15"/>
        <v>0.67749185597642747</v>
      </c>
      <c r="U53" s="4">
        <f t="shared" si="16"/>
        <v>3.2852611372970089E-2</v>
      </c>
      <c r="V53" s="4">
        <f t="shared" si="17"/>
        <v>4.8830670040528976E-2</v>
      </c>
      <c r="W53" s="5">
        <f t="shared" si="18"/>
        <v>8.1683281413499065E-2</v>
      </c>
      <c r="X5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-1.5199921403200457E-3</v>
      </c>
      <c r="Y5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-3.0399842806400914E-3</v>
      </c>
      <c r="Z5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-9.3025762780789788E-4</v>
      </c>
      <c r="AA5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-1.8605152556157958E-3</v>
      </c>
      <c r="AB53" s="4">
        <f>(Table16789[[#This Row],[a_o1]] - Table16789[[#This Row],[t1]]) * Table16789[[#This Row],[a_o1]] * (1 - Table16789[[#This Row],[a_o1]]) * Table16789[[#This Row],[a_h1]]</f>
        <v>2.5930656326829296E-2</v>
      </c>
      <c r="AC53" s="4">
        <f xml:space="preserve"> (Table16789[[#This Row],[a_o1]] - Table16789[[#This Row],[t1]]) * Table16789[[#This Row],[a_o1]] * (1 - Table16789[[#This Row],[a_o1]]) * Table16789[[#This Row],[a_h2]]</f>
        <v>2.5814331007290522E-2</v>
      </c>
      <c r="AD53" s="4">
        <f>(Table16789[[#This Row],[a_o2]] - Table16789[[#This Row],[t2]]) * Table16789[[#This Row],[a_o2]] * (1 - Table16789[[#This Row],[a_o2]]) * Table16789[[#This Row],[a_h1]]</f>
        <v>-3.535073973604301E-2</v>
      </c>
      <c r="AE53" s="4">
        <f xml:space="preserve"> (Table16789[[#This Row],[a_o2]] - Table16789[[#This Row],[t2]]) * Table16789[[#This Row],[a_o2]] * (1 - Table16789[[#This Row],[a_o2]]) * Table16789[[#This Row],[a_h2]]</f>
        <v>-3.5192155778741761E-2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0.32511025503275909</v>
      </c>
      <c r="F54" s="4">
        <f t="shared" si="1"/>
        <v>0.5502205100655182</v>
      </c>
      <c r="G54" s="4">
        <f t="shared" si="2"/>
        <v>-0.19268011182815514</v>
      </c>
      <c r="H54" s="4">
        <f t="shared" si="3"/>
        <v>0.71463977634368969</v>
      </c>
      <c r="I54" s="4">
        <f t="shared" si="8"/>
        <v>7.1277563758189777E-2</v>
      </c>
      <c r="J54" s="4">
        <f t="shared" si="9"/>
        <v>0.51781185049902234</v>
      </c>
      <c r="K54" s="4">
        <f t="shared" si="10"/>
        <v>6.1829972042961215E-2</v>
      </c>
      <c r="L54" s="4">
        <f t="shared" si="11"/>
        <v>0.5154525704632229</v>
      </c>
      <c r="M54" s="4">
        <f t="shared" si="4"/>
        <v>-0.65879967966825093</v>
      </c>
      <c r="N54" s="4">
        <f t="shared" si="5"/>
        <v>-1.3562023069915612</v>
      </c>
      <c r="O54" s="4">
        <f t="shared" si="6"/>
        <v>1.3542054955647236</v>
      </c>
      <c r="P54" s="4">
        <f t="shared" si="7"/>
        <v>0.15059046870452752</v>
      </c>
      <c r="Q54" s="4">
        <f t="shared" si="12"/>
        <v>-1.0401922464441333</v>
      </c>
      <c r="R54" s="4">
        <f t="shared" si="13"/>
        <v>0.26111290153799172</v>
      </c>
      <c r="S54" s="4">
        <f t="shared" si="14"/>
        <v>0.77884589779532543</v>
      </c>
      <c r="T54" s="4">
        <f t="shared" si="15"/>
        <v>0.68543132520336825</v>
      </c>
      <c r="U54" s="4">
        <f t="shared" si="16"/>
        <v>3.1528844659414558E-2</v>
      </c>
      <c r="V54" s="4">
        <f t="shared" si="17"/>
        <v>4.6381038833688215E-2</v>
      </c>
      <c r="W54" s="5">
        <f t="shared" si="18"/>
        <v>7.7909883493102766E-2</v>
      </c>
      <c r="X5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-1.5086790793519334E-3</v>
      </c>
      <c r="Y5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-3.0173581587038668E-3</v>
      </c>
      <c r="Z5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-9.437314525629196E-4</v>
      </c>
      <c r="AA5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-1.8874629051258392E-3</v>
      </c>
      <c r="AB54" s="4">
        <f>(Table16789[[#This Row],[a_o1]] - Table16789[[#This Row],[t1]]) * Table16789[[#This Row],[a_o1]] * (1 - Table16789[[#This Row],[a_o1]]) * Table16789[[#This Row],[a_h1]]</f>
        <v>2.5086924676631914E-2</v>
      </c>
      <c r="AC54" s="4">
        <f xml:space="preserve"> (Table16789[[#This Row],[a_o1]] - Table16789[[#This Row],[t1]]) * Table16789[[#This Row],[a_o1]] * (1 - Table16789[[#This Row],[a_o1]]) * Table16789[[#This Row],[a_h2]]</f>
        <v>2.4972622386152964E-2</v>
      </c>
      <c r="AD54" s="4">
        <f>(Table16789[[#This Row],[a_o2]] - Table16789[[#This Row],[t2]]) * Table16789[[#This Row],[a_o2]] * (1 - Table16789[[#This Row],[a_o2]]) * Table16789[[#This Row],[a_h1]]</f>
        <v>-3.4004519326147613E-2</v>
      </c>
      <c r="AE54" s="4">
        <f xml:space="preserve"> (Table16789[[#This Row],[a_o2]] - Table16789[[#This Row],[t2]]) * Table16789[[#This Row],[a_o2]] * (1 - Table16789[[#This Row],[a_o2]]) * Table16789[[#This Row],[a_h2]]</f>
        <v>-3.3849586248629548E-2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0.32661893411211101</v>
      </c>
      <c r="F55" s="4">
        <f t="shared" si="1"/>
        <v>0.55323786822422205</v>
      </c>
      <c r="G55" s="4">
        <f t="shared" si="2"/>
        <v>-0.19173638037559224</v>
      </c>
      <c r="H55" s="4">
        <f t="shared" si="3"/>
        <v>0.71652723924881556</v>
      </c>
      <c r="I55" s="4">
        <f t="shared" si="8"/>
        <v>7.1654733528027759E-2</v>
      </c>
      <c r="J55" s="4">
        <f t="shared" si="9"/>
        <v>0.517906022646066</v>
      </c>
      <c r="K55" s="4">
        <f t="shared" si="10"/>
        <v>6.2065904906101949E-2</v>
      </c>
      <c r="L55" s="4">
        <f t="shared" si="11"/>
        <v>0.51551149712739641</v>
      </c>
      <c r="M55" s="4">
        <f t="shared" si="4"/>
        <v>-0.6838866043448828</v>
      </c>
      <c r="N55" s="4">
        <f t="shared" si="5"/>
        <v>-1.3811749293777142</v>
      </c>
      <c r="O55" s="4">
        <f t="shared" si="6"/>
        <v>1.3882100148908711</v>
      </c>
      <c r="P55" s="4">
        <f t="shared" si="7"/>
        <v>0.18444005495315707</v>
      </c>
      <c r="Q55" s="4">
        <f t="shared" si="12"/>
        <v>-1.0662005468355136</v>
      </c>
      <c r="R55" s="4">
        <f t="shared" si="13"/>
        <v>0.25612630635016009</v>
      </c>
      <c r="S55" s="4">
        <f t="shared" si="14"/>
        <v>0.8140432962687284</v>
      </c>
      <c r="T55" s="4">
        <f t="shared" si="15"/>
        <v>0.69297043632093847</v>
      </c>
      <c r="U55" s="4">
        <f t="shared" si="16"/>
        <v>3.0289079338786426E-2</v>
      </c>
      <c r="V55" s="4">
        <f t="shared" si="17"/>
        <v>4.4113280849686833E-2</v>
      </c>
      <c r="W55" s="5">
        <f t="shared" si="18"/>
        <v>7.4402360188473265E-2</v>
      </c>
      <c r="X5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-1.4955803740852897E-3</v>
      </c>
      <c r="Y5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-2.9911607481705794E-3</v>
      </c>
      <c r="Z5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-9.5407421555505879E-4</v>
      </c>
      <c r="AA5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-1.9081484311101176E-3</v>
      </c>
      <c r="AB55" s="4">
        <f>(Table16789[[#This Row],[a_o1]] - Table16789[[#This Row],[t1]]) * Table16789[[#This Row],[a_o1]] * (1 - Table16789[[#This Row],[a_o1]]) * Table16789[[#This Row],[a_h1]]</f>
        <v>2.4286357448376698E-2</v>
      </c>
      <c r="AC55" s="4">
        <f xml:space="preserve"> (Table16789[[#This Row],[a_o1]] - Table16789[[#This Row],[t1]]) * Table16789[[#This Row],[a_o1]] * (1 - Table16789[[#This Row],[a_o1]]) * Table16789[[#This Row],[a_h2]]</f>
        <v>2.4174070083250974E-2</v>
      </c>
      <c r="AD55" s="4">
        <f>(Table16789[[#This Row],[a_o2]] - Table16789[[#This Row],[t2]]) * Table16789[[#This Row],[a_o2]] * (1 - Table16789[[#This Row],[a_o2]]) * Table16789[[#This Row],[a_h1]]</f>
        <v>-3.2729965016929603E-2</v>
      </c>
      <c r="AE55" s="4">
        <f xml:space="preserve"> (Table16789[[#This Row],[a_o2]] - Table16789[[#This Row],[t2]]) * Table16789[[#This Row],[a_o2]] * (1 - Table16789[[#This Row],[a_o2]]) * Table16789[[#This Row],[a_h2]]</f>
        <v>-3.2578638843779921E-2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0.32811451448619633</v>
      </c>
      <c r="F56" s="4">
        <f t="shared" si="1"/>
        <v>0.55622902897239268</v>
      </c>
      <c r="G56" s="4">
        <f t="shared" si="2"/>
        <v>-0.19078230616003719</v>
      </c>
      <c r="H56" s="4">
        <f t="shared" si="3"/>
        <v>0.71843538767992565</v>
      </c>
      <c r="I56" s="4">
        <f t="shared" si="8"/>
        <v>7.2028628621549087E-2</v>
      </c>
      <c r="J56" s="4">
        <f t="shared" si="9"/>
        <v>0.51799937591300482</v>
      </c>
      <c r="K56" s="4">
        <f t="shared" si="10"/>
        <v>6.230442345999071E-2</v>
      </c>
      <c r="L56" s="4">
        <f t="shared" si="11"/>
        <v>0.51557106915605799</v>
      </c>
      <c r="M56" s="4">
        <f t="shared" si="4"/>
        <v>-0.7081729617932595</v>
      </c>
      <c r="N56" s="4">
        <f t="shared" si="5"/>
        <v>-1.4053489994609651</v>
      </c>
      <c r="O56" s="4">
        <f t="shared" si="6"/>
        <v>1.4209399799078009</v>
      </c>
      <c r="P56" s="4">
        <f t="shared" si="7"/>
        <v>0.217018693796937</v>
      </c>
      <c r="Q56" s="4">
        <f t="shared" si="12"/>
        <v>-1.0913904384368587</v>
      </c>
      <c r="R56" s="4">
        <f t="shared" si="13"/>
        <v>0.2513565402050365</v>
      </c>
      <c r="S56" s="4">
        <f t="shared" si="14"/>
        <v>0.84793458278981637</v>
      </c>
      <c r="T56" s="4">
        <f t="shared" si="15"/>
        <v>0.70013369467475295</v>
      </c>
      <c r="U56" s="4">
        <f t="shared" si="16"/>
        <v>2.9126489749872701E-2</v>
      </c>
      <c r="V56" s="4">
        <f t="shared" si="17"/>
        <v>4.2011237481454668E-2</v>
      </c>
      <c r="W56" s="5">
        <f t="shared" si="18"/>
        <v>7.1137727231327372E-2</v>
      </c>
      <c r="X5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-1.4810387354711825E-3</v>
      </c>
      <c r="Y5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-2.962077470942365E-3</v>
      </c>
      <c r="Z5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-9.6168432534602928E-4</v>
      </c>
      <c r="AA5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-1.9233686506920586E-3</v>
      </c>
      <c r="AB56" s="4">
        <f>(Table16789[[#This Row],[a_o1]] - Table16789[[#This Row],[t1]]) * Table16789[[#This Row],[a_o1]] * (1 - Table16789[[#This Row],[a_o1]]) * Table16789[[#This Row],[a_h1]]</f>
        <v>2.3526294707245963E-2</v>
      </c>
      <c r="AC56" s="4">
        <f xml:space="preserve"> (Table16789[[#This Row],[a_o1]] - Table16789[[#This Row],[t1]]) * Table16789[[#This Row],[a_o1]] * (1 - Table16789[[#This Row],[a_o1]]) * Table16789[[#This Row],[a_h2]]</f>
        <v>2.3416006812974208E-2</v>
      </c>
      <c r="AD56" s="4">
        <f>(Table16789[[#This Row],[a_o2]] - Table16789[[#This Row],[t2]]) * Table16789[[#This Row],[a_o2]] * (1 - Table16789[[#This Row],[a_o2]]) * Table16789[[#This Row],[a_h1]]</f>
        <v>-3.1523586287678623E-2</v>
      </c>
      <c r="AE56" s="4">
        <f xml:space="preserve"> (Table16789[[#This Row],[a_o2]] - Table16789[[#This Row],[t2]]) * Table16789[[#This Row],[a_o2]] * (1 - Table16789[[#This Row],[a_o2]]) * Table16789[[#This Row],[a_h2]]</f>
        <v>-3.1375808237848649E-2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0.3295955532216675</v>
      </c>
      <c r="F57" s="4">
        <f t="shared" si="1"/>
        <v>0.55919110644333503</v>
      </c>
      <c r="G57" s="4">
        <f t="shared" si="2"/>
        <v>-0.18982062183469117</v>
      </c>
      <c r="H57" s="4">
        <f t="shared" si="3"/>
        <v>0.72035875633061774</v>
      </c>
      <c r="I57" s="4">
        <f t="shared" si="8"/>
        <v>7.2398888305416881E-2</v>
      </c>
      <c r="J57" s="4">
        <f t="shared" si="9"/>
        <v>0.51809182026100653</v>
      </c>
      <c r="K57" s="4">
        <f t="shared" si="10"/>
        <v>6.2544844541327221E-2</v>
      </c>
      <c r="L57" s="4">
        <f t="shared" si="11"/>
        <v>0.51563111590924982</v>
      </c>
      <c r="M57" s="4">
        <f t="shared" si="4"/>
        <v>-0.73169925650050549</v>
      </c>
      <c r="N57" s="4">
        <f t="shared" si="5"/>
        <v>-1.4287650062739394</v>
      </c>
      <c r="O57" s="4">
        <f t="shared" si="6"/>
        <v>1.4524635661954794</v>
      </c>
      <c r="P57" s="4">
        <f t="shared" si="7"/>
        <v>0.24839450203478564</v>
      </c>
      <c r="Q57" s="4">
        <f t="shared" si="12"/>
        <v>-1.1158030942410897</v>
      </c>
      <c r="R57" s="4">
        <f t="shared" si="13"/>
        <v>0.24679059605243048</v>
      </c>
      <c r="S57" s="4">
        <f t="shared" si="14"/>
        <v>0.88058942714292787</v>
      </c>
      <c r="T57" s="4">
        <f t="shared" si="15"/>
        <v>0.70694434998727851</v>
      </c>
      <c r="U57" s="4">
        <f t="shared" si="16"/>
        <v>2.8034893189432648E-2</v>
      </c>
      <c r="V57" s="4">
        <f t="shared" si="17"/>
        <v>4.006025050206214E-2</v>
      </c>
      <c r="W57" s="5">
        <f t="shared" si="18"/>
        <v>6.8095143691494789E-2</v>
      </c>
      <c r="X5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-1.465346388080835E-3</v>
      </c>
      <c r="Y5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-2.93069277616167E-3</v>
      </c>
      <c r="Z5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-9.6691438457041352E-4</v>
      </c>
      <c r="AA5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-1.933828769140827E-3</v>
      </c>
      <c r="AB57" s="4">
        <f>(Table16789[[#This Row],[a_o1]] - Table16789[[#This Row],[t1]]) * Table16789[[#This Row],[a_o1]] * (1 - Table16789[[#This Row],[a_o1]]) * Table16789[[#This Row],[a_h1]]</f>
        <v>2.2804236001009066E-2</v>
      </c>
      <c r="AC57" s="4">
        <f xml:space="preserve"> (Table16789[[#This Row],[a_o1]] - Table16789[[#This Row],[t1]]) * Table16789[[#This Row],[a_o1]] * (1 - Table16789[[#This Row],[a_o1]]) * Table16789[[#This Row],[a_h2]]</f>
        <v>2.2695926082628382E-2</v>
      </c>
      <c r="AD57" s="4">
        <f>(Table16789[[#This Row],[a_o2]] - Table16789[[#This Row],[t2]]) * Table16789[[#This Row],[a_o2]] * (1 - Table16789[[#This Row],[a_o2]]) * Table16789[[#This Row],[a_h1]]</f>
        <v>-3.0381827283432642E-2</v>
      </c>
      <c r="AE57" s="4">
        <f xml:space="preserve"> (Table16789[[#This Row],[a_o2]] - Table16789[[#This Row],[t2]]) * Table16789[[#This Row],[a_o2]] * (1 - Table16789[[#This Row],[a_o2]]) * Table16789[[#This Row],[a_h2]]</f>
        <v>-3.0237527196677747E-2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0.33106089960974833</v>
      </c>
      <c r="F58" s="4">
        <f t="shared" si="1"/>
        <v>0.56212179921949668</v>
      </c>
      <c r="G58" s="4">
        <f t="shared" si="2"/>
        <v>-0.18885370745012076</v>
      </c>
      <c r="H58" s="4">
        <f t="shared" si="3"/>
        <v>0.72229258509975858</v>
      </c>
      <c r="I58" s="4">
        <f t="shared" si="8"/>
        <v>7.2765224902437087E-2</v>
      </c>
      <c r="J58" s="4">
        <f t="shared" si="9"/>
        <v>0.51818328389596313</v>
      </c>
      <c r="K58" s="4">
        <f t="shared" si="10"/>
        <v>6.2786573137469825E-2</v>
      </c>
      <c r="L58" s="4">
        <f t="shared" si="11"/>
        <v>0.51569148876789406</v>
      </c>
      <c r="M58" s="4">
        <f t="shared" si="4"/>
        <v>-0.75450349250151461</v>
      </c>
      <c r="N58" s="4">
        <f t="shared" si="5"/>
        <v>-1.4514609323565679</v>
      </c>
      <c r="O58" s="4">
        <f t="shared" si="6"/>
        <v>1.4828453934789121</v>
      </c>
      <c r="P58" s="4">
        <f t="shared" si="7"/>
        <v>0.27863202923146341</v>
      </c>
      <c r="Q58" s="4">
        <f t="shared" si="12"/>
        <v>-1.139477146550802</v>
      </c>
      <c r="R58" s="4">
        <f t="shared" si="13"/>
        <v>0.24241637045193751</v>
      </c>
      <c r="S58" s="4">
        <f t="shared" si="14"/>
        <v>0.91207386147569702</v>
      </c>
      <c r="T58" s="4">
        <f t="shared" si="15"/>
        <v>0.71342435142603211</v>
      </c>
      <c r="U58" s="4">
        <f t="shared" si="16"/>
        <v>2.7008684627026124E-2</v>
      </c>
      <c r="V58" s="4">
        <f t="shared" si="17"/>
        <v>3.824704469205549E-2</v>
      </c>
      <c r="W58" s="5">
        <f t="shared" si="18"/>
        <v>6.5255729319081607E-2</v>
      </c>
      <c r="X5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-1.4487517641643924E-3</v>
      </c>
      <c r="Y5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-2.8975035283287849E-3</v>
      </c>
      <c r="Z5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-9.7007561214612907E-4</v>
      </c>
      <c r="AA5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-1.9401512242922581E-3</v>
      </c>
      <c r="AB58" s="4">
        <f>(Table16789[[#This Row],[a_o1]] - Table16789[[#This Row],[t1]]) * Table16789[[#This Row],[a_o1]] * (1 - Table16789[[#This Row],[a_o1]]) * Table16789[[#This Row],[a_h1]]</f>
        <v>2.2117836315189796E-2</v>
      </c>
      <c r="AC58" s="4">
        <f xml:space="preserve"> (Table16789[[#This Row],[a_o1]] - Table16789[[#This Row],[t1]]) * Table16789[[#This Row],[a_o1]] * (1 - Table16789[[#This Row],[a_o1]]) * Table16789[[#This Row],[a_h2]]</f>
        <v>2.2011477969626717E-2</v>
      </c>
      <c r="AD58" s="4">
        <f>(Table16789[[#This Row],[a_o2]] - Table16789[[#This Row],[t2]]) * Table16789[[#This Row],[a_o2]] * (1 - Table16789[[#This Row],[a_o2]]) * Table16789[[#This Row],[a_h1]]</f>
        <v>-2.9301142294932005E-2</v>
      </c>
      <c r="AE58" s="4">
        <f xml:space="preserve"> (Table16789[[#This Row],[a_o2]] - Table16789[[#This Row],[t2]]) * Table16789[[#This Row],[a_o2]] * (1 - Table16789[[#This Row],[a_o2]]) * Table16789[[#This Row],[a_h2]]</f>
        <v>-2.9160241486499077E-2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0.3325096513739127</v>
      </c>
      <c r="F59" s="4">
        <f t="shared" si="1"/>
        <v>0.56501930274782541</v>
      </c>
      <c r="G59" s="4">
        <f t="shared" si="2"/>
        <v>-0.18788363183797463</v>
      </c>
      <c r="H59" s="4">
        <f t="shared" si="3"/>
        <v>0.72423273632405083</v>
      </c>
      <c r="I59" s="4">
        <f t="shared" si="8"/>
        <v>7.3127412843478179E-2</v>
      </c>
      <c r="J59" s="4">
        <f t="shared" si="9"/>
        <v>0.51827371053385052</v>
      </c>
      <c r="K59" s="4">
        <f t="shared" si="10"/>
        <v>6.3029092040506357E-2</v>
      </c>
      <c r="L59" s="4">
        <f t="shared" si="11"/>
        <v>0.51575205854917083</v>
      </c>
      <c r="M59" s="4">
        <f t="shared" si="4"/>
        <v>-0.77662132881670443</v>
      </c>
      <c r="N59" s="4">
        <f t="shared" si="5"/>
        <v>-1.4734724103261947</v>
      </c>
      <c r="O59" s="4">
        <f t="shared" si="6"/>
        <v>1.5121465357738442</v>
      </c>
      <c r="P59" s="4">
        <f t="shared" si="7"/>
        <v>0.3077922707179625</v>
      </c>
      <c r="Q59" s="4">
        <f t="shared" si="12"/>
        <v>-1.1624488466067064</v>
      </c>
      <c r="R59" s="4">
        <f t="shared" si="13"/>
        <v>0.23822260176835419</v>
      </c>
      <c r="S59" s="4">
        <f t="shared" si="14"/>
        <v>0.94245029319473095</v>
      </c>
      <c r="T59" s="4">
        <f t="shared" si="15"/>
        <v>0.71959433940196504</v>
      </c>
      <c r="U59" s="4">
        <f t="shared" si="16"/>
        <v>2.604277797895839E-2</v>
      </c>
      <c r="V59" s="4">
        <f t="shared" si="17"/>
        <v>3.6559610641729835E-2</v>
      </c>
      <c r="W59" s="5">
        <f t="shared" si="18"/>
        <v>6.2602388620688232E-2</v>
      </c>
      <c r="X5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-1.4314654786596449E-3</v>
      </c>
      <c r="Y5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-2.8629309573192899E-3</v>
      </c>
      <c r="Z5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-9.7144210870251681E-4</v>
      </c>
      <c r="AA5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-1.9428842174050336E-3</v>
      </c>
      <c r="AB59" s="4">
        <f>(Table16789[[#This Row],[a_o1]] - Table16789[[#This Row],[t1]]) * Table16789[[#This Row],[a_o1]] * (1 - Table16789[[#This Row],[a_o1]]) * Table16789[[#This Row],[a_h1]]</f>
        <v>2.146490044135959E-2</v>
      </c>
      <c r="AC59" s="4">
        <f xml:space="preserve"> (Table16789[[#This Row],[a_o1]] - Table16789[[#This Row],[t1]]) * Table16789[[#This Row],[a_o1]] * (1 - Table16789[[#This Row],[a_o1]]) * Table16789[[#This Row],[a_h2]]</f>
        <v>2.1360463330815913E-2</v>
      </c>
      <c r="AD59" s="4">
        <f>(Table16789[[#This Row],[a_o2]] - Table16789[[#This Row],[t2]]) * Table16789[[#This Row],[a_o2]] * (1 - Table16789[[#This Row],[a_o2]]) * Table16789[[#This Row],[a_h1]]</f>
        <v>-2.8278051004802261E-2</v>
      </c>
      <c r="AE59" s="4">
        <f xml:space="preserve"> (Table16789[[#This Row],[a_o2]] - Table16789[[#This Row],[t2]]) * Table16789[[#This Row],[a_o2]] * (1 - Table16789[[#This Row],[a_o2]]) * Table16789[[#This Row],[a_h2]]</f>
        <v>-2.8140464625269944E-2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0.33394111685257233</v>
      </c>
      <c r="F60" s="4">
        <f t="shared" si="1"/>
        <v>0.56788223370514468</v>
      </c>
      <c r="G60" s="4">
        <f t="shared" si="2"/>
        <v>-0.18691218972927212</v>
      </c>
      <c r="H60" s="4">
        <f t="shared" si="3"/>
        <v>0.7261756205414559</v>
      </c>
      <c r="I60" s="4">
        <f t="shared" si="8"/>
        <v>7.3485279213143087E-2</v>
      </c>
      <c r="J60" s="4">
        <f t="shared" si="9"/>
        <v>0.51836305703924868</v>
      </c>
      <c r="K60" s="4">
        <f t="shared" si="10"/>
        <v>6.3271952567681977E-2</v>
      </c>
      <c r="L60" s="4">
        <f t="shared" si="11"/>
        <v>0.51581271318829047</v>
      </c>
      <c r="M60" s="4">
        <f t="shared" si="4"/>
        <v>-0.79808622925806405</v>
      </c>
      <c r="N60" s="4">
        <f t="shared" si="5"/>
        <v>-1.4948328736570107</v>
      </c>
      <c r="O60" s="4">
        <f t="shared" si="6"/>
        <v>1.5404245867786464</v>
      </c>
      <c r="P60" s="4">
        <f t="shared" si="7"/>
        <v>0.33593273534323242</v>
      </c>
      <c r="Q60" s="4">
        <f t="shared" si="12"/>
        <v>-1.1847522179032084</v>
      </c>
      <c r="R60" s="4">
        <f t="shared" si="13"/>
        <v>0.23419881090497044</v>
      </c>
      <c r="S60" s="4">
        <f t="shared" si="14"/>
        <v>0.97177757360715722</v>
      </c>
      <c r="T60" s="4">
        <f t="shared" si="15"/>
        <v>0.7254736640963737</v>
      </c>
      <c r="U60" s="4">
        <f t="shared" si="16"/>
        <v>2.5132553405601343E-2</v>
      </c>
      <c r="V60" s="4">
        <f t="shared" si="17"/>
        <v>3.4987091193299062E-2</v>
      </c>
      <c r="W60" s="5">
        <f t="shared" si="18"/>
        <v>6.0119644598900401E-2</v>
      </c>
      <c r="X6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-1.4136656055015451E-3</v>
      </c>
      <c r="Y6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-2.8273312110030902E-3</v>
      </c>
      <c r="Z6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-9.7125487199418038E-4</v>
      </c>
      <c r="AA6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-1.9425097439883608E-3</v>
      </c>
      <c r="AB60" s="4">
        <f>(Table16789[[#This Row],[a_o1]] - Table16789[[#This Row],[t1]]) * Table16789[[#This Row],[a_o1]] * (1 - Table16789[[#This Row],[a_o1]]) * Table16789[[#This Row],[a_h1]]</f>
        <v>2.0843376307989252E-2</v>
      </c>
      <c r="AC60" s="4">
        <f xml:space="preserve"> (Table16789[[#This Row],[a_o1]] - Table16789[[#This Row],[t1]]) * Table16789[[#This Row],[a_o1]] * (1 - Table16789[[#This Row],[a_o1]]) * Table16789[[#This Row],[a_h2]]</f>
        <v>2.0740826992642764E-2</v>
      </c>
      <c r="AD60" s="4">
        <f>(Table16789[[#This Row],[a_o2]] - Table16789[[#This Row],[t2]]) * Table16789[[#This Row],[a_o2]] * (1 - Table16789[[#This Row],[a_o2]]) * Table16789[[#This Row],[a_h1]]</f>
        <v>-2.7309177725735267E-2</v>
      </c>
      <c r="AE60" s="4">
        <f xml:space="preserve"> (Table16789[[#This Row],[a_o2]] - Table16789[[#This Row],[t2]]) * Table16789[[#This Row],[a_o2]] * (1 - Table16789[[#This Row],[a_o2]]) * Table16789[[#This Row],[a_h2]]</f>
        <v>-2.7174816697221073E-2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0.33535478245807387</v>
      </c>
      <c r="F61" s="4">
        <f t="shared" si="1"/>
        <v>0.57070956491614777</v>
      </c>
      <c r="G61" s="4">
        <f t="shared" si="2"/>
        <v>-0.18594093485727795</v>
      </c>
      <c r="H61" s="4">
        <f t="shared" si="3"/>
        <v>0.72811813028544425</v>
      </c>
      <c r="I61" s="4">
        <f t="shared" si="8"/>
        <v>7.3838695614518474E-2</v>
      </c>
      <c r="J61" s="4">
        <f t="shared" si="9"/>
        <v>0.51845129139338109</v>
      </c>
      <c r="K61" s="4">
        <f t="shared" si="10"/>
        <v>6.3514766285680535E-2</v>
      </c>
      <c r="L61" s="4">
        <f t="shared" si="11"/>
        <v>0.51587335567104975</v>
      </c>
      <c r="M61" s="4">
        <f t="shared" si="4"/>
        <v>-0.81892960556605332</v>
      </c>
      <c r="N61" s="4">
        <f t="shared" si="5"/>
        <v>-1.5155737006496535</v>
      </c>
      <c r="O61" s="4">
        <f t="shared" si="6"/>
        <v>1.5677337645043816</v>
      </c>
      <c r="P61" s="4">
        <f t="shared" si="7"/>
        <v>0.36310755204045347</v>
      </c>
      <c r="Q61" s="4">
        <f t="shared" si="12"/>
        <v>-1.2064192022869202</v>
      </c>
      <c r="R61" s="4">
        <f t="shared" si="13"/>
        <v>0.23033524500110128</v>
      </c>
      <c r="S61" s="4">
        <f t="shared" si="14"/>
        <v>1.0001111061089125</v>
      </c>
      <c r="T61" s="4">
        <f t="shared" si="15"/>
        <v>0.73108042285606534</v>
      </c>
      <c r="U61" s="4">
        <f t="shared" si="16"/>
        <v>2.4273810094847661E-2</v>
      </c>
      <c r="V61" s="4">
        <f t="shared" si="17"/>
        <v>3.3519673714196965E-2</v>
      </c>
      <c r="W61" s="5">
        <f t="shared" si="18"/>
        <v>5.779348380904463E-2</v>
      </c>
      <c r="X6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-1.3955022982968055E-3</v>
      </c>
      <c r="Y6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-2.791004596593611E-3</v>
      </c>
      <c r="Z6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-9.6972551044459919E-4</v>
      </c>
      <c r="AA6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-1.9394510208891984E-3</v>
      </c>
      <c r="AB61" s="4">
        <f>(Table16789[[#This Row],[a_o1]] - Table16789[[#This Row],[t1]]) * Table16789[[#This Row],[a_o1]] * (1 - Table16789[[#This Row],[a_o1]]) * Table16789[[#This Row],[a_h1]]</f>
        <v>2.0251347689091662E-2</v>
      </c>
      <c r="AC61" s="4">
        <f xml:space="preserve"> (Table16789[[#This Row],[a_o1]] - Table16789[[#This Row],[t1]]) * Table16789[[#This Row],[a_o1]] * (1 - Table16789[[#This Row],[a_o1]]) * Table16789[[#This Row],[a_h2]]</f>
        <v>2.015065033622607E-2</v>
      </c>
      <c r="AD61" s="4">
        <f>(Table16789[[#This Row],[a_o2]] - Table16789[[#This Row],[t2]]) * Table16789[[#This Row],[a_o2]] * (1 - Table16789[[#This Row],[a_o2]]) * Table16789[[#This Row],[a_h1]]</f>
        <v>-2.6391278135524693E-2</v>
      </c>
      <c r="AE61" s="4">
        <f xml:space="preserve"> (Table16789[[#This Row],[a_o2]] - Table16789[[#This Row],[t2]]) * Table16789[[#This Row],[a_o2]] * (1 - Table16789[[#This Row],[a_o2]]) * Table16789[[#This Row],[a_h2]]</f>
        <v>-2.6260050728451018E-2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0.3367502847563707</v>
      </c>
      <c r="F62" s="4">
        <f t="shared" si="1"/>
        <v>0.57350056951274142</v>
      </c>
      <c r="G62" s="4">
        <f t="shared" si="2"/>
        <v>-0.18497120934683334</v>
      </c>
      <c r="H62" s="4">
        <f t="shared" si="3"/>
        <v>0.73005758130633347</v>
      </c>
      <c r="I62" s="4">
        <f t="shared" si="8"/>
        <v>7.418757118909268E-2</v>
      </c>
      <c r="J62" s="4">
        <f t="shared" si="9"/>
        <v>0.51853839095072041</v>
      </c>
      <c r="K62" s="4">
        <f t="shared" si="10"/>
        <v>6.3757197663291687E-2</v>
      </c>
      <c r="L62" s="4">
        <f t="shared" si="11"/>
        <v>0.51593390219832169</v>
      </c>
      <c r="M62" s="4">
        <f t="shared" si="4"/>
        <v>-0.83918095325514497</v>
      </c>
      <c r="N62" s="4">
        <f t="shared" si="5"/>
        <v>-1.5357243509858796</v>
      </c>
      <c r="O62" s="4">
        <f t="shared" si="6"/>
        <v>1.5941250426399063</v>
      </c>
      <c r="P62" s="4">
        <f t="shared" si="7"/>
        <v>0.38936760276890447</v>
      </c>
      <c r="Q62" s="4">
        <f t="shared" si="12"/>
        <v>-1.2274797983225445</v>
      </c>
      <c r="R62" s="4">
        <f t="shared" si="13"/>
        <v>0.22662282433340103</v>
      </c>
      <c r="S62" s="4">
        <f t="shared" si="14"/>
        <v>1.0275029812709127</v>
      </c>
      <c r="T62" s="4">
        <f t="shared" si="15"/>
        <v>0.73643151036648447</v>
      </c>
      <c r="U62" s="4">
        <f t="shared" si="16"/>
        <v>2.3462724011089758E-2</v>
      </c>
      <c r="V62" s="4">
        <f t="shared" si="17"/>
        <v>3.2148489467511136E-2</v>
      </c>
      <c r="W62" s="5">
        <f t="shared" si="18"/>
        <v>5.5611213478600895E-2</v>
      </c>
      <c r="X6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-1.3771018105912353E-3</v>
      </c>
      <c r="Y6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-2.7542036211824707E-3</v>
      </c>
      <c r="Z6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-9.6703963208085407E-4</v>
      </c>
      <c r="AA6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-1.9340792641617081E-3</v>
      </c>
      <c r="AB62" s="4">
        <f>(Table16789[[#This Row],[a_o1]] - Table16789[[#This Row],[t1]]) * Table16789[[#This Row],[a_o1]] * (1 - Table16789[[#This Row],[a_o1]]) * Table16789[[#This Row],[a_h1]]</f>
        <v>1.9687026600849779E-2</v>
      </c>
      <c r="AC62" s="4">
        <f xml:space="preserve"> (Table16789[[#This Row],[a_o1]] - Table16789[[#This Row],[t1]]) * Table16789[[#This Row],[a_o1]] * (1 - Table16789[[#This Row],[a_o1]]) * Table16789[[#This Row],[a_h2]]</f>
        <v>1.9588143586120477E-2</v>
      </c>
      <c r="AD62" s="4">
        <f>(Table16789[[#This Row],[a_o2]] - Table16789[[#This Row],[t2]]) * Table16789[[#This Row],[a_o2]] * (1 - Table16789[[#This Row],[a_o2]]) * Table16789[[#This Row],[a_h1]]</f>
        <v>-2.5521256369073996E-2</v>
      </c>
      <c r="AE62" s="4">
        <f xml:space="preserve"> (Table16789[[#This Row],[a_o2]] - Table16789[[#This Row],[t2]]) * Table16789[[#This Row],[a_o2]] * (1 - Table16789[[#This Row],[a_o2]]) * Table16789[[#This Row],[a_h2]]</f>
        <v>-2.5393069476222208E-2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0.33812738656696195</v>
      </c>
      <c r="F63" s="4">
        <f t="shared" si="1"/>
        <v>0.57625477313392393</v>
      </c>
      <c r="G63" s="4">
        <f t="shared" si="2"/>
        <v>-0.18400416971475247</v>
      </c>
      <c r="H63" s="4">
        <f t="shared" si="3"/>
        <v>0.73199166057049514</v>
      </c>
      <c r="I63" s="4">
        <f t="shared" si="8"/>
        <v>7.4531846641740493E-2</v>
      </c>
      <c r="J63" s="4">
        <f t="shared" si="9"/>
        <v>0.51862434094666132</v>
      </c>
      <c r="K63" s="4">
        <f t="shared" si="10"/>
        <v>6.3998957571311896E-2</v>
      </c>
      <c r="L63" s="4">
        <f t="shared" si="11"/>
        <v>0.51599428056220531</v>
      </c>
      <c r="M63" s="4">
        <f t="shared" si="4"/>
        <v>-0.85886797985599472</v>
      </c>
      <c r="N63" s="4">
        <f t="shared" si="5"/>
        <v>-1.555312494572</v>
      </c>
      <c r="O63" s="4">
        <f t="shared" si="6"/>
        <v>1.6196462990089804</v>
      </c>
      <c r="P63" s="4">
        <f t="shared" si="7"/>
        <v>0.41476067224512669</v>
      </c>
      <c r="Q63" s="4">
        <f t="shared" si="12"/>
        <v>-1.2479621916990937</v>
      </c>
      <c r="R63" s="4">
        <f t="shared" si="13"/>
        <v>0.22305309252350039</v>
      </c>
      <c r="S63" s="4">
        <f t="shared" si="14"/>
        <v>1.0540021290708523</v>
      </c>
      <c r="T63" s="4">
        <f t="shared" si="15"/>
        <v>0.74154267694905684</v>
      </c>
      <c r="U63" s="4">
        <f t="shared" si="16"/>
        <v>2.2695810116913608E-2</v>
      </c>
      <c r="V63" s="4">
        <f t="shared" si="17"/>
        <v>3.0865520688820362E-2</v>
      </c>
      <c r="W63" s="5">
        <f t="shared" si="18"/>
        <v>5.356133080573397E-2</v>
      </c>
      <c r="X6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-1.358569975966372E-3</v>
      </c>
      <c r="Y6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-2.7171399519327439E-3</v>
      </c>
      <c r="Z6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-9.6335990593862967E-4</v>
      </c>
      <c r="AA6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-1.9267198118772593E-3</v>
      </c>
      <c r="AB63" s="4">
        <f>(Table16789[[#This Row],[a_o1]] - Table16789[[#This Row],[t1]]) * Table16789[[#This Row],[a_o1]] * (1 - Table16789[[#This Row],[a_o1]]) * Table16789[[#This Row],[a_h1]]</f>
        <v>1.9148745614711794E-2</v>
      </c>
      <c r="AC63" s="4">
        <f xml:space="preserve"> (Table16789[[#This Row],[a_o1]] - Table16789[[#This Row],[t1]]) * Table16789[[#This Row],[a_o1]] * (1 - Table16789[[#This Row],[a_o1]]) * Table16789[[#This Row],[a_h2]]</f>
        <v>1.9051638029747017E-2</v>
      </c>
      <c r="AD63" s="4">
        <f>(Table16789[[#This Row],[a_o2]] - Table16789[[#This Row],[t2]]) * Table16789[[#This Row],[a_o2]] * (1 - Table16789[[#This Row],[a_o2]]) * Table16789[[#This Row],[a_h1]]</f>
        <v>-2.4696174770394895E-2</v>
      </c>
      <c r="AE63" s="4">
        <f xml:space="preserve"> (Table16789[[#This Row],[a_o2]] - Table16789[[#This Row],[t2]]) * Table16789[[#This Row],[a_o2]] * (1 - Table16789[[#This Row],[a_o2]]) * Table16789[[#This Row],[a_h2]]</f>
        <v>-2.4570934927635762E-2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0.33948595654292835</v>
      </c>
      <c r="F64" s="4">
        <f t="shared" si="1"/>
        <v>0.57897191308585672</v>
      </c>
      <c r="G64" s="4">
        <f t="shared" si="2"/>
        <v>-0.18304080980881385</v>
      </c>
      <c r="H64" s="4">
        <f t="shared" si="3"/>
        <v>0.73391838038237245</v>
      </c>
      <c r="I64" s="4">
        <f t="shared" si="8"/>
        <v>7.4871489135732092E-2</v>
      </c>
      <c r="J64" s="4">
        <f t="shared" si="9"/>
        <v>0.51870913322252155</v>
      </c>
      <c r="K64" s="4">
        <f t="shared" si="10"/>
        <v>6.4239797547796559E-2</v>
      </c>
      <c r="L64" s="4">
        <f t="shared" si="11"/>
        <v>0.51605442871337848</v>
      </c>
      <c r="M64" s="4">
        <f t="shared" si="4"/>
        <v>-0.87801672547070653</v>
      </c>
      <c r="N64" s="4">
        <f t="shared" si="5"/>
        <v>-1.574364132601747</v>
      </c>
      <c r="O64" s="4">
        <f t="shared" si="6"/>
        <v>1.6443424737793753</v>
      </c>
      <c r="P64" s="4">
        <f t="shared" si="7"/>
        <v>0.43933160717276243</v>
      </c>
      <c r="Q64" s="4">
        <f t="shared" si="12"/>
        <v>-1.267892877660415</v>
      </c>
      <c r="R64" s="4">
        <f t="shared" si="13"/>
        <v>0.21961817005574424</v>
      </c>
      <c r="S64" s="4">
        <f t="shared" si="14"/>
        <v>1.079654480850347</v>
      </c>
      <c r="T64" s="4">
        <f t="shared" si="15"/>
        <v>0.7464285914776595</v>
      </c>
      <c r="U64" s="4">
        <f t="shared" si="16"/>
        <v>2.1969888608759456E-2</v>
      </c>
      <c r="V64" s="4">
        <f t="shared" si="17"/>
        <v>2.9663515524778441E-2</v>
      </c>
      <c r="W64" s="5">
        <f t="shared" si="18"/>
        <v>5.1633404133537897E-2</v>
      </c>
      <c r="X6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-1.3399952085495796E-3</v>
      </c>
      <c r="Y6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-2.6799904170991592E-3</v>
      </c>
      <c r="Z6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-9.5882880594657771E-4</v>
      </c>
      <c r="AA6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-1.9176576118931554E-3</v>
      </c>
      <c r="AB64" s="4">
        <f>(Table16789[[#This Row],[a_o1]] - Table16789[[#This Row],[t1]]) * Table16789[[#This Row],[a_o1]] * (1 - Table16789[[#This Row],[a_o1]]) * Table16789[[#This Row],[a_h1]]</f>
        <v>1.8634950252250437E-2</v>
      </c>
      <c r="AC64" s="4">
        <f xml:space="preserve"> (Table16789[[#This Row],[a_o1]] - Table16789[[#This Row],[t1]]) * Table16789[[#This Row],[a_o1]] * (1 - Table16789[[#This Row],[a_o1]]) * Table16789[[#This Row],[a_h2]]</f>
        <v>1.8539578331276212E-2</v>
      </c>
      <c r="AD64" s="4">
        <f>(Table16789[[#This Row],[a_o2]] - Table16789[[#This Row],[t2]]) * Table16789[[#This Row],[a_o2]] * (1 - Table16789[[#This Row],[a_o2]]) * Table16789[[#This Row],[a_h1]]</f>
        <v>-2.3913258138060015E-2</v>
      </c>
      <c r="AE64" s="4">
        <f xml:space="preserve"> (Table16789[[#This Row],[a_o2]] - Table16789[[#This Row],[t2]]) * Table16789[[#This Row],[a_o2]] * (1 - Table16789[[#This Row],[a_o2]]) * Table16789[[#This Row],[a_h2]]</f>
        <v>-2.3790872334260842E-2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0.34082595175147795</v>
      </c>
      <c r="F65" s="4">
        <f t="shared" si="1"/>
        <v>0.58165190350295592</v>
      </c>
      <c r="G65" s="4">
        <f t="shared" si="2"/>
        <v>-0.18208198100286727</v>
      </c>
      <c r="H65" s="4">
        <f t="shared" si="3"/>
        <v>0.73583603799426556</v>
      </c>
      <c r="I65" s="4">
        <f t="shared" si="8"/>
        <v>7.5206487937869493E-2</v>
      </c>
      <c r="J65" s="4">
        <f t="shared" si="9"/>
        <v>0.51879276513791883</v>
      </c>
      <c r="K65" s="4">
        <f t="shared" si="10"/>
        <v>6.4479504749283198E-2</v>
      </c>
      <c r="L65" s="4">
        <f t="shared" si="11"/>
        <v>0.51611429349982585</v>
      </c>
      <c r="M65" s="4">
        <f t="shared" si="4"/>
        <v>-0.89665167572295701</v>
      </c>
      <c r="N65" s="4">
        <f t="shared" si="5"/>
        <v>-1.5929037109330233</v>
      </c>
      <c r="O65" s="4">
        <f t="shared" si="6"/>
        <v>1.6682557319174354</v>
      </c>
      <c r="P65" s="4">
        <f t="shared" si="7"/>
        <v>0.46312247950702329</v>
      </c>
      <c r="Q65" s="4">
        <f t="shared" si="12"/>
        <v>-1.2872967755953095</v>
      </c>
      <c r="R65" s="4">
        <f t="shared" si="13"/>
        <v>0.2163107110391963</v>
      </c>
      <c r="S65" s="4">
        <f t="shared" si="14"/>
        <v>1.1045031354332837</v>
      </c>
      <c r="T65" s="4">
        <f t="shared" si="15"/>
        <v>0.75110290631601784</v>
      </c>
      <c r="U65" s="4">
        <f t="shared" si="16"/>
        <v>2.1282054744749375E-2</v>
      </c>
      <c r="V65" s="4">
        <f t="shared" si="17"/>
        <v>2.8535910685326672E-2</v>
      </c>
      <c r="W65" s="5">
        <f t="shared" si="18"/>
        <v>4.981796543007605E-2</v>
      </c>
      <c r="X6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-1.3214510819892684E-3</v>
      </c>
      <c r="Y6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-2.6429021639785368E-3</v>
      </c>
      <c r="Z6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-9.5357105524059189E-4</v>
      </c>
      <c r="AA6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-1.9071421104811838E-3</v>
      </c>
      <c r="AB65" s="4">
        <f>(Table16789[[#This Row],[a_o1]] - Table16789[[#This Row],[t1]]) * Table16789[[#This Row],[a_o1]] * (1 - Table16789[[#This Row],[a_o1]]) * Table16789[[#This Row],[a_h1]]</f>
        <v>1.8144191578531067E-2</v>
      </c>
      <c r="AC65" s="4">
        <f xml:space="preserve"> (Table16789[[#This Row],[a_o1]] - Table16789[[#This Row],[t1]]) * Table16789[[#This Row],[a_o1]] * (1 - Table16789[[#This Row],[a_o1]]) * Table16789[[#This Row],[a_h2]]</f>
        <v>1.8050515055254377E-2</v>
      </c>
      <c r="AD65" s="4">
        <f>(Table16789[[#This Row],[a_o2]] - Table16789[[#This Row],[t2]]) * Table16789[[#This Row],[a_o2]] * (1 - Table16789[[#This Row],[a_o2]]) * Table16789[[#This Row],[a_h1]]</f>
        <v>-2.3169893909155376E-2</v>
      </c>
      <c r="AE65" s="4">
        <f xml:space="preserve"> (Table16789[[#This Row],[a_o2]] - Table16789[[#This Row],[t2]]) * Table16789[[#This Row],[a_o2]] * (1 - Table16789[[#This Row],[a_o2]]) * Table16789[[#This Row],[a_h2]]</f>
        <v>-2.3050270221502758E-2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0.34214740283346723</v>
      </c>
      <c r="F66" s="4">
        <f t="shared" si="1"/>
        <v>0.58429480566693448</v>
      </c>
      <c r="G66" s="4">
        <f t="shared" si="2"/>
        <v>-0.18112840994762666</v>
      </c>
      <c r="H66" s="4">
        <f t="shared" si="3"/>
        <v>0.73774318010474671</v>
      </c>
      <c r="I66" s="4">
        <f t="shared" si="8"/>
        <v>7.5536850708366812E-2</v>
      </c>
      <c r="J66" s="4">
        <f t="shared" si="9"/>
        <v>0.51887523864419605</v>
      </c>
      <c r="K66" s="4">
        <f t="shared" si="10"/>
        <v>6.4717897513093342E-2</v>
      </c>
      <c r="L66" s="4">
        <f t="shared" si="11"/>
        <v>0.51617382955822932</v>
      </c>
      <c r="M66" s="4">
        <f t="shared" si="4"/>
        <v>-0.9147958673014881</v>
      </c>
      <c r="N66" s="4">
        <f t="shared" si="5"/>
        <v>-1.6109542259882776</v>
      </c>
      <c r="O66" s="4">
        <f t="shared" si="6"/>
        <v>1.6914256258265907</v>
      </c>
      <c r="P66" s="4">
        <f t="shared" si="7"/>
        <v>0.48617274972852603</v>
      </c>
      <c r="Q66" s="4">
        <f t="shared" si="12"/>
        <v>-1.3061973360281665</v>
      </c>
      <c r="R66" s="4">
        <f t="shared" si="13"/>
        <v>0.21312386310054174</v>
      </c>
      <c r="S66" s="4">
        <f t="shared" si="14"/>
        <v>1.1285885253039087</v>
      </c>
      <c r="T66" s="4">
        <f t="shared" si="15"/>
        <v>0.75557832238585776</v>
      </c>
      <c r="U66" s="4">
        <f t="shared" si="16"/>
        <v>2.062965188044381E-2</v>
      </c>
      <c r="V66" s="4">
        <f t="shared" si="17"/>
        <v>2.7476761467714418E-2</v>
      </c>
      <c r="W66" s="5">
        <f t="shared" si="18"/>
        <v>4.8106413348158225E-2</v>
      </c>
      <c r="X6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-1.3029985407736313E-3</v>
      </c>
      <c r="Y66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-2.6059970815472625E-3</v>
      </c>
      <c r="Z6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-9.4769579326850874E-4</v>
      </c>
      <c r="AA66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-1.8953915865370175E-3</v>
      </c>
      <c r="AB66" s="4">
        <f>(Table16789[[#This Row],[a_o1]] - Table16789[[#This Row],[t1]]) * Table16789[[#This Row],[a_o1]] * (1 - Table16789[[#This Row],[a_o1]]) * Table16789[[#This Row],[a_h1]]</f>
        <v>1.7675119073679236E-2</v>
      </c>
      <c r="AC66" s="4">
        <f xml:space="preserve"> (Table16789[[#This Row],[a_o1]] - Table16789[[#This Row],[t1]]) * Table16789[[#This Row],[a_o1]] * (1 - Table16789[[#This Row],[a_o1]]) * Table16789[[#This Row],[a_h2]]</f>
        <v>1.758309747830316E-2</v>
      </c>
      <c r="AD66" s="4">
        <f>(Table16789[[#This Row],[a_o2]] - Table16789[[#This Row],[t2]]) * Table16789[[#This Row],[a_o2]] * (1 - Table16789[[#This Row],[a_o2]]) * Table16789[[#This Row],[a_h1]]</f>
        <v>-2.246362941014304E-2</v>
      </c>
      <c r="AE66" s="4">
        <f xml:space="preserve"> (Table16789[[#This Row],[a_o2]] - Table16789[[#This Row],[t2]]) * Table16789[[#This Row],[a_o2]] * (1 - Table16789[[#This Row],[a_o2]]) * Table16789[[#This Row],[a_h2]]</f>
        <v>-2.2346677495553871E-2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0.34345040137424088</v>
      </c>
      <c r="F67" s="4">
        <f t="shared" ref="F67:F83" si="20">F66 - ($B$19 *Y66)</f>
        <v>0.58690080274848178</v>
      </c>
      <c r="G67" s="4">
        <f t="shared" ref="G67:G83" si="21">G66 - ($B$19 *Z66)</f>
        <v>-0.18018071415435816</v>
      </c>
      <c r="H67" s="4">
        <f t="shared" ref="H67:H83" si="22">H66 - ($B$19 *AA66)</f>
        <v>0.73963857169128377</v>
      </c>
      <c r="I67" s="4">
        <f t="shared" si="8"/>
        <v>7.5862600343560224E-2</v>
      </c>
      <c r="J67" s="4">
        <f t="shared" si="9"/>
        <v>0.51895655949593367</v>
      </c>
      <c r="K67" s="4">
        <f t="shared" si="10"/>
        <v>6.4954821461410475E-2</v>
      </c>
      <c r="L67" s="4">
        <f t="shared" si="11"/>
        <v>0.5162329983407089</v>
      </c>
      <c r="M67" s="4">
        <f t="shared" ref="M67:M83" si="23">M66 - ($B$19*AB66)</f>
        <v>-0.93247098637516734</v>
      </c>
      <c r="N67" s="4">
        <f t="shared" ref="N67:N83" si="24">N66 - ($B$19*AC66)</f>
        <v>-1.6285373234665808</v>
      </c>
      <c r="O67" s="4">
        <f t="shared" ref="O67:O83" si="25">O66 - ($B$19*AD66)</f>
        <v>1.7138892552367337</v>
      </c>
      <c r="P67" s="4">
        <f t="shared" ref="P67:P83" si="26">P66 - ($B$19*AE66)</f>
        <v>0.50851942722407995</v>
      </c>
      <c r="Q67" s="4">
        <f t="shared" si="12"/>
        <v>-1.3246166403219424</v>
      </c>
      <c r="R67" s="4">
        <f t="shared" si="13"/>
        <v>0.21005123026353831</v>
      </c>
      <c r="S67" s="4">
        <f t="shared" si="14"/>
        <v>1.1519485798850901</v>
      </c>
      <c r="T67" s="4">
        <f t="shared" si="15"/>
        <v>0.75986665302271428</v>
      </c>
      <c r="U67" s="4">
        <f t="shared" si="16"/>
        <v>2.0010247364977612E-2</v>
      </c>
      <c r="V67" s="4">
        <f t="shared" si="17"/>
        <v>2.648067869548389E-2</v>
      </c>
      <c r="W67" s="5">
        <f t="shared" si="18"/>
        <v>4.6490926060461499E-2</v>
      </c>
      <c r="X6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-1.2846877927957243E-3</v>
      </c>
      <c r="Y67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-2.5693755855914486E-3</v>
      </c>
      <c r="Z6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-9.4129849001729738E-4</v>
      </c>
      <c r="AA67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-1.8825969800345948E-3</v>
      </c>
      <c r="AB67" s="4">
        <f>(Table16789[[#This Row],[a_o1]] - Table16789[[#This Row],[t1]]) * Table16789[[#This Row],[a_o1]] * (1 - Table16789[[#This Row],[a_o1]]) * Table16789[[#This Row],[a_h1]]</f>
        <v>1.7226473834274437E-2</v>
      </c>
      <c r="AC67" s="4">
        <f xml:space="preserve"> (Table16789[[#This Row],[a_o1]] - Table16789[[#This Row],[t1]]) * Table16789[[#This Row],[a_o1]] * (1 - Table16789[[#This Row],[a_o1]]) * Table16789[[#This Row],[a_h2]]</f>
        <v>1.7136066739271923E-2</v>
      </c>
      <c r="AD67" s="4">
        <f>(Table16789[[#This Row],[a_o2]] - Table16789[[#This Row],[t2]]) * Table16789[[#This Row],[a_o2]] * (1 - Table16789[[#This Row],[a_o2]]) * Table16789[[#This Row],[a_h1]]</f>
        <v>-2.1792167047942398E-2</v>
      </c>
      <c r="AE67" s="4">
        <f xml:space="preserve"> (Table16789[[#This Row],[a_o2]] - Table16789[[#This Row],[t2]]) * Table16789[[#This Row],[a_o2]] * (1 - Table16789[[#This Row],[a_o2]]) * Table16789[[#This Row],[a_h2]]</f>
        <v>-2.1677798516368973E-2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0.3447350891670366</v>
      </c>
      <c r="F68" s="4">
        <f t="shared" si="20"/>
        <v>0.58947017833407322</v>
      </c>
      <c r="G68" s="4">
        <f t="shared" si="21"/>
        <v>-0.17923941566434087</v>
      </c>
      <c r="H68" s="4">
        <f t="shared" si="22"/>
        <v>0.74152116867131834</v>
      </c>
      <c r="I68" s="4">
        <f t="shared" si="8"/>
        <v>7.6183772291759155E-2</v>
      </c>
      <c r="J68" s="4">
        <f t="shared" si="9"/>
        <v>0.51903673658064264</v>
      </c>
      <c r="K68" s="4">
        <f t="shared" si="10"/>
        <v>6.5190146083914796E-2</v>
      </c>
      <c r="L68" s="4">
        <f t="shared" si="11"/>
        <v>0.51629176726111847</v>
      </c>
      <c r="M68" s="4">
        <f t="shared" si="23"/>
        <v>-0.94969746020944179</v>
      </c>
      <c r="N68" s="4">
        <f t="shared" si="24"/>
        <v>-1.6456733902058527</v>
      </c>
      <c r="O68" s="4">
        <f t="shared" si="25"/>
        <v>1.7356814222846761</v>
      </c>
      <c r="P68" s="4">
        <f t="shared" si="26"/>
        <v>0.53019722574044892</v>
      </c>
      <c r="Q68" s="4">
        <f t="shared" si="12"/>
        <v>-1.3425754934500094</v>
      </c>
      <c r="R68" s="4">
        <f t="shared" si="13"/>
        <v>0.20708683865201594</v>
      </c>
      <c r="S68" s="4">
        <f t="shared" si="14"/>
        <v>1.1746188838407652</v>
      </c>
      <c r="T68" s="4">
        <f t="shared" si="15"/>
        <v>0.76397888569476902</v>
      </c>
      <c r="U68" s="4">
        <f t="shared" si="16"/>
        <v>1.9421610984922878E-2</v>
      </c>
      <c r="V68" s="4">
        <f t="shared" si="17"/>
        <v>2.5542772055889142E-2</v>
      </c>
      <c r="W68" s="5">
        <f t="shared" si="18"/>
        <v>4.4964383040812017E-2</v>
      </c>
      <c r="X6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-1.2665599268390361E-3</v>
      </c>
      <c r="Y68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-2.5331198536780722E-3</v>
      </c>
      <c r="Z6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-9.3446263203267896E-4</v>
      </c>
      <c r="AA68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-1.8689252640653579E-3</v>
      </c>
      <c r="AB68" s="4">
        <f>(Table16789[[#This Row],[a_o1]] - Table16789[[#This Row],[t1]]) * Table16789[[#This Row],[a_o1]] * (1 - Table16789[[#This Row],[a_o1]]) * Table16789[[#This Row],[a_h1]]</f>
        <v>1.6797082135135599E-2</v>
      </c>
      <c r="AC68" s="4">
        <f xml:space="preserve"> (Table16789[[#This Row],[a_o1]] - Table16789[[#This Row],[t1]]) * Table16789[[#This Row],[a_o1]] * (1 - Table16789[[#This Row],[a_o1]]) * Table16789[[#This Row],[a_h2]]</f>
        <v>1.6708249357282098E-2</v>
      </c>
      <c r="AD68" s="4">
        <f>(Table16789[[#This Row],[a_o2]] - Table16789[[#This Row],[t2]]) * Table16789[[#This Row],[a_o2]] * (1 - Table16789[[#This Row],[a_o2]]) * Table16789[[#This Row],[a_h1]]</f>
        <v>-2.1153358111002461E-2</v>
      </c>
      <c r="AE68" s="4">
        <f xml:space="preserve"> (Table16789[[#This Row],[a_o2]] - Table16789[[#This Row],[t2]]) * Table16789[[#This Row],[a_o2]] * (1 - Table16789[[#This Row],[a_o2]]) * Table16789[[#This Row],[a_h2]]</f>
        <v>-2.1041486802235113E-2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0.34600164909387565</v>
      </c>
      <c r="F69" s="4">
        <f t="shared" si="20"/>
        <v>0.59200329818775133</v>
      </c>
      <c r="G69" s="4">
        <f t="shared" si="21"/>
        <v>-0.1783049530323082</v>
      </c>
      <c r="H69" s="4">
        <f t="shared" si="22"/>
        <v>0.74339009393538369</v>
      </c>
      <c r="I69" s="4">
        <f t="shared" si="8"/>
        <v>7.6500412273468918E-2</v>
      </c>
      <c r="J69" s="4">
        <f t="shared" si="9"/>
        <v>0.51911578134945724</v>
      </c>
      <c r="K69" s="4">
        <f t="shared" si="10"/>
        <v>6.5423761741922951E-2</v>
      </c>
      <c r="L69" s="4">
        <f t="shared" si="11"/>
        <v>0.51635010894664546</v>
      </c>
      <c r="M69" s="4">
        <f t="shared" si="23"/>
        <v>-0.96649454234457743</v>
      </c>
      <c r="N69" s="4">
        <f t="shared" si="24"/>
        <v>-1.6623816395631348</v>
      </c>
      <c r="O69" s="4">
        <f t="shared" si="25"/>
        <v>1.7568347803956785</v>
      </c>
      <c r="P69" s="4">
        <f t="shared" si="26"/>
        <v>0.55123871254268408</v>
      </c>
      <c r="Q69" s="4">
        <f t="shared" si="12"/>
        <v>-1.360093510218519</v>
      </c>
      <c r="R69" s="4">
        <f t="shared" si="13"/>
        <v>0.20422510484382175</v>
      </c>
      <c r="S69" s="4">
        <f t="shared" si="14"/>
        <v>1.1966328290040282</v>
      </c>
      <c r="T69" s="4">
        <f t="shared" si="15"/>
        <v>0.7679252409769064</v>
      </c>
      <c r="U69" s="4">
        <f t="shared" si="16"/>
        <v>1.8861695675796774E-2</v>
      </c>
      <c r="V69" s="4">
        <f t="shared" si="17"/>
        <v>2.4658599297582545E-2</v>
      </c>
      <c r="W69" s="5">
        <f t="shared" si="18"/>
        <v>4.3520294973379323E-2</v>
      </c>
      <c r="X6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-1.248648293520462E-3</v>
      </c>
      <c r="Y69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-2.4972965870409241E-3</v>
      </c>
      <c r="Z6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-9.2726120418702782E-4</v>
      </c>
      <c r="AA69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-1.8545224083740556E-3</v>
      </c>
      <c r="AB69" s="4">
        <f>(Table16789[[#This Row],[a_o1]] - Table16789[[#This Row],[t1]]) * Table16789[[#This Row],[a_o1]] * (1 - Table16789[[#This Row],[a_o1]]) * Table16789[[#This Row],[a_h1]]</f>
        <v>1.6385849366428989E-2</v>
      </c>
      <c r="AC69" s="4">
        <f xml:space="preserve"> (Table16789[[#This Row],[a_o1]] - Table16789[[#This Row],[t1]]) * Table16789[[#This Row],[a_o1]] * (1 - Table16789[[#This Row],[a_o1]]) * Table16789[[#This Row],[a_h2]]</f>
        <v>1.629855113158905E-2</v>
      </c>
      <c r="AD69" s="4">
        <f>(Table16789[[#This Row],[a_o2]] - Table16789[[#This Row],[t2]]) * Table16789[[#This Row],[a_o2]] * (1 - Table16789[[#This Row],[a_o2]]) * Table16789[[#This Row],[a_h1]]</f>
        <v>-2.0545195689085569E-2</v>
      </c>
      <c r="AE69" s="4">
        <f xml:space="preserve"> (Table16789[[#This Row],[a_o2]] - Table16789[[#This Row],[t2]]) * Table16789[[#This Row],[a_o2]] * (1 - Table16789[[#This Row],[a_o2]]) * Table16789[[#This Row],[a_h2]]</f>
        <v>-2.0435737871062849E-2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0.3472502973873961</v>
      </c>
      <c r="F70" s="4">
        <f t="shared" si="20"/>
        <v>0.59450059477479222</v>
      </c>
      <c r="G70" s="4">
        <f t="shared" si="21"/>
        <v>-0.17737769182812116</v>
      </c>
      <c r="H70" s="4">
        <f t="shared" si="22"/>
        <v>0.74524461634375772</v>
      </c>
      <c r="I70" s="4">
        <f t="shared" si="8"/>
        <v>7.681257434684903E-2</v>
      </c>
      <c r="J70" s="4">
        <f t="shared" si="9"/>
        <v>0.5191937073340579</v>
      </c>
      <c r="K70" s="4">
        <f t="shared" si="10"/>
        <v>6.5655577042969718E-2</v>
      </c>
      <c r="L70" s="4">
        <f t="shared" si="11"/>
        <v>0.51640800058195502</v>
      </c>
      <c r="M70" s="4">
        <f t="shared" si="23"/>
        <v>-0.98288039171100638</v>
      </c>
      <c r="N70" s="4">
        <f t="shared" si="24"/>
        <v>-1.6786801906947237</v>
      </c>
      <c r="O70" s="4">
        <f t="shared" si="25"/>
        <v>1.7773799760847642</v>
      </c>
      <c r="P70" s="4">
        <f t="shared" si="26"/>
        <v>0.57167445041374698</v>
      </c>
      <c r="Q70" s="4">
        <f t="shared" si="12"/>
        <v>-1.3771891953315856</v>
      </c>
      <c r="R70" s="4">
        <f t="shared" si="13"/>
        <v>0.20146080670006747</v>
      </c>
      <c r="S70" s="4">
        <f t="shared" si="14"/>
        <v>1.2180217590467191</v>
      </c>
      <c r="T70" s="4">
        <f t="shared" si="15"/>
        <v>0.77171522840938256</v>
      </c>
      <c r="U70" s="4">
        <f t="shared" si="16"/>
        <v>1.8328620251120298E-2</v>
      </c>
      <c r="V70" s="4">
        <f t="shared" si="17"/>
        <v>2.3824120754184011E-2</v>
      </c>
      <c r="W70" s="5">
        <f t="shared" si="18"/>
        <v>4.2152741005304306E-2</v>
      </c>
      <c r="X7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-1.2309796833853469E-3</v>
      </c>
      <c r="Y70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-2.4619593667706938E-3</v>
      </c>
      <c r="Z7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-9.1975798979838886E-4</v>
      </c>
      <c r="AA70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-1.8395159795967777E-3</v>
      </c>
      <c r="AB70" s="4">
        <f>(Table16789[[#This Row],[a_o1]] - Table16789[[#This Row],[t1]]) * Table16789[[#This Row],[a_o1]] * (1 - Table16789[[#This Row],[a_o1]]) * Table16789[[#This Row],[a_h1]]</f>
        <v>1.5991754349583862E-2</v>
      </c>
      <c r="AC70" s="4">
        <f xml:space="preserve"> (Table16789[[#This Row],[a_o1]] - Table16789[[#This Row],[t1]]) * Table16789[[#This Row],[a_o1]] * (1 - Table16789[[#This Row],[a_o1]]) * Table16789[[#This Row],[a_h2]]</f>
        <v>1.5905951425857472E-2</v>
      </c>
      <c r="AD70" s="4">
        <f>(Table16789[[#This Row],[a_o2]] - Table16789[[#This Row],[t2]]) * Table16789[[#This Row],[a_o2]] * (1 - Table16789[[#This Row],[a_o2]]) * Table16789[[#This Row],[a_h1]]</f>
        <v>-1.9965807093978112E-2</v>
      </c>
      <c r="AE70" s="4">
        <f xml:space="preserve"> (Table16789[[#This Row],[a_o2]] - Table16789[[#This Row],[t2]]) * Table16789[[#This Row],[a_o2]] * (1 - Table16789[[#This Row],[a_o2]]) * Table16789[[#This Row],[a_h2]]</f>
        <v>-1.9858681597564706E-2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0.34848127707078147</v>
      </c>
      <c r="F71" s="4">
        <f t="shared" si="20"/>
        <v>0.59696255414156296</v>
      </c>
      <c r="G71" s="4">
        <f t="shared" si="21"/>
        <v>-0.17645793383832278</v>
      </c>
      <c r="H71" s="4">
        <f t="shared" si="22"/>
        <v>0.74708413232335447</v>
      </c>
      <c r="I71" s="4">
        <f t="shared" si="8"/>
        <v>7.7120319267695372E-2</v>
      </c>
      <c r="J71" s="4">
        <f t="shared" si="9"/>
        <v>0.51927052973715437</v>
      </c>
      <c r="K71" s="4">
        <f t="shared" si="10"/>
        <v>6.5885516540419298E-2</v>
      </c>
      <c r="L71" s="4">
        <f t="shared" si="11"/>
        <v>0.5164654233345346</v>
      </c>
      <c r="M71" s="4">
        <f t="shared" si="23"/>
        <v>-0.99887214606059027</v>
      </c>
      <c r="N71" s="4">
        <f t="shared" si="24"/>
        <v>-1.6945861421205812</v>
      </c>
      <c r="O71" s="4">
        <f t="shared" si="25"/>
        <v>1.7973457831787423</v>
      </c>
      <c r="P71" s="4">
        <f t="shared" si="26"/>
        <v>0.59153313201131164</v>
      </c>
      <c r="Q71" s="4">
        <f t="shared" si="12"/>
        <v>-1.3938800176917128</v>
      </c>
      <c r="R71" s="4">
        <f t="shared" si="13"/>
        <v>0.19878905649566309</v>
      </c>
      <c r="S71" s="4">
        <f t="shared" si="14"/>
        <v>1.2388151063926913</v>
      </c>
      <c r="T71" s="4">
        <f t="shared" si="15"/>
        <v>0.77535769904584562</v>
      </c>
      <c r="U71" s="4">
        <f t="shared" si="16"/>
        <v>1.7820653926261334E-2</v>
      </c>
      <c r="V71" s="4">
        <f t="shared" si="17"/>
        <v>2.3035658679446892E-2</v>
      </c>
      <c r="W71" s="5">
        <f t="shared" si="18"/>
        <v>4.0856312605708225E-2</v>
      </c>
      <c r="X7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-1.2135753314100888E-3</v>
      </c>
      <c r="Y71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-2.4271506628201775E-3</v>
      </c>
      <c r="Z7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-9.12008709999259E-4</v>
      </c>
      <c r="AA71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-1.824017419998518E-3</v>
      </c>
      <c r="AB71" s="4">
        <f>(Table16789[[#This Row],[a_o1]] - Table16789[[#This Row],[t1]]) * Table16789[[#This Row],[a_o1]] * (1 - Table16789[[#This Row],[a_o1]]) * Table16789[[#This Row],[a_h1]]</f>
        <v>1.5613844027273234E-2</v>
      </c>
      <c r="AC71" s="4">
        <f xml:space="preserve"> (Table16789[[#This Row],[a_o1]] - Table16789[[#This Row],[t1]]) * Table16789[[#This Row],[a_o1]] * (1 - Table16789[[#This Row],[a_o1]]) * Table16789[[#This Row],[a_h2]]</f>
        <v>1.5529497831326816E-2</v>
      </c>
      <c r="AD71" s="4">
        <f>(Table16789[[#This Row],[a_o2]] - Table16789[[#This Row],[t2]]) * Table16789[[#This Row],[a_o2]] * (1 - Table16789[[#This Row],[a_o2]]) * Table16789[[#This Row],[a_h1]]</f>
        <v>-1.9413446064642015E-2</v>
      </c>
      <c r="AE71" s="4">
        <f xml:space="preserve"> (Table16789[[#This Row],[a_o2]] - Table16789[[#This Row],[t2]]) * Table16789[[#This Row],[a_o2]] * (1 - Table16789[[#This Row],[a_o2]]) * Table16789[[#This Row],[a_h2]]</f>
        <v>-1.9308574367262219E-2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0.34969485240219156</v>
      </c>
      <c r="F72" s="4">
        <f t="shared" si="20"/>
        <v>0.59938970480438314</v>
      </c>
      <c r="G72" s="4">
        <f t="shared" si="21"/>
        <v>-0.17554592512832354</v>
      </c>
      <c r="H72" s="4">
        <f t="shared" si="22"/>
        <v>0.74890814974335296</v>
      </c>
      <c r="I72" s="4">
        <f t="shared" si="8"/>
        <v>7.7423713100547895E-2</v>
      </c>
      <c r="J72" s="4">
        <f t="shared" si="9"/>
        <v>0.51934626508568937</v>
      </c>
      <c r="K72" s="4">
        <f t="shared" si="10"/>
        <v>6.6113518717919123E-2</v>
      </c>
      <c r="L72" s="4">
        <f t="shared" si="11"/>
        <v>0.51652236185119904</v>
      </c>
      <c r="M72" s="4">
        <f t="shared" si="23"/>
        <v>-1.0144859900878636</v>
      </c>
      <c r="N72" s="4">
        <f t="shared" si="24"/>
        <v>-1.710115639951908</v>
      </c>
      <c r="O72" s="4">
        <f t="shared" si="25"/>
        <v>1.8167592292433843</v>
      </c>
      <c r="P72" s="4">
        <f t="shared" si="26"/>
        <v>0.61084170637857382</v>
      </c>
      <c r="Q72" s="4">
        <f t="shared" si="12"/>
        <v>-1.4101824793205238</v>
      </c>
      <c r="R72" s="4">
        <f t="shared" si="13"/>
        <v>0.19620527618197314</v>
      </c>
      <c r="S72" s="4">
        <f t="shared" si="14"/>
        <v>1.2590405211633851</v>
      </c>
      <c r="T72" s="4">
        <f t="shared" si="15"/>
        <v>0.77886089462312336</v>
      </c>
      <c r="U72" s="4">
        <f t="shared" si="16"/>
        <v>1.7336202439002444E-2</v>
      </c>
      <c r="V72" s="4">
        <f t="shared" si="17"/>
        <v>2.2289860909673907E-2</v>
      </c>
      <c r="W72" s="5">
        <f t="shared" si="18"/>
        <v>3.9626063348676355E-2</v>
      </c>
      <c r="X7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-1.196451773176998E-3</v>
      </c>
      <c r="Y72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-2.3929035463539959E-3</v>
      </c>
      <c r="Z7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-9.0406202139411192E-4</v>
      </c>
      <c r="AA72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-1.8081240427882238E-3</v>
      </c>
      <c r="AB72" s="4">
        <f>(Table16789[[#This Row],[a_o1]] - Table16789[[#This Row],[t1]]) * Table16789[[#This Row],[a_o1]] * (1 - Table16789[[#This Row],[a_o1]]) * Table16789[[#This Row],[a_h1]]</f>
        <v>1.5251228516946868E-2</v>
      </c>
      <c r="AC72" s="4">
        <f xml:space="preserve"> (Table16789[[#This Row],[a_o1]] - Table16789[[#This Row],[t1]]) * Table16789[[#This Row],[a_o1]] * (1 - Table16789[[#This Row],[a_o1]]) * Table16789[[#This Row],[a_h2]]</f>
        <v>1.5168301197672025E-2</v>
      </c>
      <c r="AD72" s="4">
        <f>(Table16789[[#This Row],[a_o2]] - Table16789[[#This Row],[t2]]) * Table16789[[#This Row],[a_o2]] * (1 - Table16789[[#This Row],[a_o2]]) * Table16789[[#This Row],[a_h1]]</f>
        <v>-1.8886484963802467E-2</v>
      </c>
      <c r="AE72" s="4">
        <f xml:space="preserve"> (Table16789[[#This Row],[a_o2]] - Table16789[[#This Row],[t2]]) * Table16789[[#This Row],[a_o2]] * (1 - Table16789[[#This Row],[a_o2]]) * Table16789[[#This Row],[a_h2]]</f>
        <v>-1.8783791232157673E-2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0.35089130417536857</v>
      </c>
      <c r="F73" s="4">
        <f t="shared" si="20"/>
        <v>0.60178260835073716</v>
      </c>
      <c r="G73" s="4">
        <f t="shared" si="21"/>
        <v>-0.17464186310692942</v>
      </c>
      <c r="H73" s="4">
        <f t="shared" si="22"/>
        <v>0.75071627378614114</v>
      </c>
      <c r="I73" s="4">
        <f t="shared" si="8"/>
        <v>7.7722826043842147E-2</v>
      </c>
      <c r="J73" s="4">
        <f t="shared" si="9"/>
        <v>0.51942093093749997</v>
      </c>
      <c r="K73" s="4">
        <f t="shared" si="10"/>
        <v>6.6339534223267646E-2</v>
      </c>
      <c r="L73" s="4">
        <f t="shared" si="11"/>
        <v>0.51657880381690358</v>
      </c>
      <c r="M73" s="4">
        <f t="shared" si="23"/>
        <v>-1.0297372186048104</v>
      </c>
      <c r="N73" s="4">
        <f t="shared" si="24"/>
        <v>-1.7252839411495799</v>
      </c>
      <c r="O73" s="4">
        <f t="shared" si="25"/>
        <v>1.8356457142071867</v>
      </c>
      <c r="P73" s="4">
        <f t="shared" si="26"/>
        <v>0.6296254976107315</v>
      </c>
      <c r="Q73" s="4">
        <f t="shared" si="12"/>
        <v>-1.4261121792722655</v>
      </c>
      <c r="R73" s="4">
        <f t="shared" si="13"/>
        <v>0.19370517461944389</v>
      </c>
      <c r="S73" s="4">
        <f t="shared" si="14"/>
        <v>1.2787239921533033</v>
      </c>
      <c r="T73" s="4">
        <f t="shared" si="15"/>
        <v>0.78223249337636902</v>
      </c>
      <c r="U73" s="4">
        <f t="shared" si="16"/>
        <v>1.6873795590980185E-2</v>
      </c>
      <c r="V73" s="4">
        <f t="shared" si="17"/>
        <v>2.1583668404300271E-2</v>
      </c>
      <c r="W73" s="5">
        <f t="shared" si="18"/>
        <v>3.8457463995280453E-2</v>
      </c>
      <c r="X7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-1.1796215744495808E-3</v>
      </c>
      <c r="Y73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-2.3592431488991617E-3</v>
      </c>
      <c r="Z7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-8.9596038915923945E-4</v>
      </c>
      <c r="AA73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-1.7919207783184789E-3</v>
      </c>
      <c r="AB73" s="4">
        <f>(Table16789[[#This Row],[a_o1]] - Table16789[[#This Row],[t1]]) * Table16789[[#This Row],[a_o1]] * (1 - Table16789[[#This Row],[a_o1]]) * Table16789[[#This Row],[a_h1]]</f>
        <v>1.4903076513500254E-2</v>
      </c>
      <c r="AC73" s="4">
        <f xml:space="preserve"> (Table16789[[#This Row],[a_o1]] - Table16789[[#This Row],[t1]]) * Table16789[[#This Row],[a_o1]] * (1 - Table16789[[#This Row],[a_o1]]) * Table16789[[#This Row],[a_h2]]</f>
        <v>1.4821531016550616E-2</v>
      </c>
      <c r="AD73" s="4">
        <f>(Table16789[[#This Row],[a_o2]] - Table16789[[#This Row],[t2]]) * Table16789[[#This Row],[a_o2]] * (1 - Table16789[[#This Row],[a_o2]]) * Table16789[[#This Row],[a_h1]]</f>
        <v>-1.8383407114030755E-2</v>
      </c>
      <c r="AE73" s="4">
        <f xml:space="preserve"> (Table16789[[#This Row],[a_o2]] - Table16789[[#This Row],[t2]]) * Table16789[[#This Row],[a_o2]] * (1 - Table16789[[#This Row],[a_o2]]) * Table16789[[#This Row],[a_h2]]</f>
        <v>-1.8282818214323825E-2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0.35207092574981813</v>
      </c>
      <c r="F74" s="4">
        <f t="shared" si="20"/>
        <v>0.60414185149963628</v>
      </c>
      <c r="G74" s="4">
        <f t="shared" si="21"/>
        <v>-0.17374590271777018</v>
      </c>
      <c r="H74" s="4">
        <f t="shared" si="22"/>
        <v>0.75250819456445961</v>
      </c>
      <c r="I74" s="4">
        <f t="shared" si="8"/>
        <v>7.8017731437454538E-2</v>
      </c>
      <c r="J74" s="4">
        <f t="shared" si="9"/>
        <v>0.51949454563353148</v>
      </c>
      <c r="K74" s="4">
        <f t="shared" si="10"/>
        <v>6.6563524320557454E-2</v>
      </c>
      <c r="L74" s="4">
        <f t="shared" si="11"/>
        <v>0.51663473956808847</v>
      </c>
      <c r="M74" s="4">
        <f t="shared" si="23"/>
        <v>-1.0446402951183107</v>
      </c>
      <c r="N74" s="4">
        <f t="shared" si="24"/>
        <v>-1.7401054721661307</v>
      </c>
      <c r="O74" s="4">
        <f t="shared" si="25"/>
        <v>1.8540291213212174</v>
      </c>
      <c r="P74" s="4">
        <f t="shared" si="26"/>
        <v>0.64790831582505537</v>
      </c>
      <c r="Q74" s="4">
        <f t="shared" si="12"/>
        <v>-1.4416838728965196</v>
      </c>
      <c r="R74" s="4">
        <f t="shared" si="13"/>
        <v>0.19128472662641191</v>
      </c>
      <c r="S74" s="4">
        <f t="shared" si="14"/>
        <v>1.2978899599823777</v>
      </c>
      <c r="T74" s="4">
        <f t="shared" si="15"/>
        <v>0.78547965258662378</v>
      </c>
      <c r="U74" s="4">
        <f t="shared" si="16"/>
        <v>1.6432076054006449E-2</v>
      </c>
      <c r="V74" s="4">
        <f t="shared" si="17"/>
        <v>2.0914286253044052E-2</v>
      </c>
      <c r="W74" s="5">
        <f t="shared" si="18"/>
        <v>3.7346362307050504E-2</v>
      </c>
      <c r="X7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-1.1630939527756173E-3</v>
      </c>
      <c r="Y74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-2.3261879055512347E-3</v>
      </c>
      <c r="Z7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-8.8774085090968867E-4</v>
      </c>
      <c r="AA74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-1.7754817018193773E-3</v>
      </c>
      <c r="AB74" s="4">
        <f>(Table16789[[#This Row],[a_o1]] - Table16789[[#This Row],[t1]]) * Table16789[[#This Row],[a_o1]] * (1 - Table16789[[#This Row],[a_o1]]) * Table16789[[#This Row],[a_h1]]</f>
        <v>1.4568611024166444E-2</v>
      </c>
      <c r="AC74" s="4">
        <f xml:space="preserve"> (Table16789[[#This Row],[a_o1]] - Table16789[[#This Row],[t1]]) * Table16789[[#This Row],[a_o1]] * (1 - Table16789[[#This Row],[a_o1]]) * Table16789[[#This Row],[a_h2]]</f>
        <v>1.4488411140409854E-2</v>
      </c>
      <c r="AD74" s="4">
        <f>(Table16789[[#This Row],[a_o2]] - Table16789[[#This Row],[t2]]) * Table16789[[#This Row],[a_o2]] * (1 - Table16789[[#This Row],[a_o2]]) * Table16789[[#This Row],[a_h1]]</f>
        <v>-1.7902799376289E-2</v>
      </c>
      <c r="AE74" s="4">
        <f xml:space="preserve"> (Table16789[[#This Row],[a_o2]] - Table16789[[#This Row],[t2]]) * Table16789[[#This Row],[a_o2]] * (1 - Table16789[[#This Row],[a_o2]]) * Table16789[[#This Row],[a_h2]]</f>
        <v>-1.780424485887384E-2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0.35323401970259377</v>
      </c>
      <c r="F75" s="4">
        <f t="shared" si="20"/>
        <v>0.60646803940518756</v>
      </c>
      <c r="G75" s="4">
        <f t="shared" si="21"/>
        <v>-0.17285816186686048</v>
      </c>
      <c r="H75" s="4">
        <f t="shared" si="22"/>
        <v>0.75428367626627901</v>
      </c>
      <c r="I75" s="4">
        <f t="shared" si="8"/>
        <v>7.8308504925648448E-2</v>
      </c>
      <c r="J75" s="4">
        <f t="shared" si="9"/>
        <v>0.51956712808886107</v>
      </c>
      <c r="K75" s="4">
        <f t="shared" si="10"/>
        <v>6.6785459533284894E-2</v>
      </c>
      <c r="L75" s="4">
        <f t="shared" si="11"/>
        <v>0.51669016175372839</v>
      </c>
      <c r="M75" s="4">
        <f t="shared" si="23"/>
        <v>-1.0592089061424772</v>
      </c>
      <c r="N75" s="4">
        <f t="shared" si="24"/>
        <v>-1.7545938833065404</v>
      </c>
      <c r="O75" s="4">
        <f t="shared" si="25"/>
        <v>1.8719319206975065</v>
      </c>
      <c r="P75" s="4">
        <f t="shared" si="26"/>
        <v>0.66571256068392926</v>
      </c>
      <c r="Q75" s="4">
        <f t="shared" si="12"/>
        <v>-1.4569115267883497</v>
      </c>
      <c r="R75" s="4">
        <f t="shared" si="13"/>
        <v>0.18894015369943404</v>
      </c>
      <c r="S75" s="4">
        <f t="shared" si="14"/>
        <v>1.3165614226759372</v>
      </c>
      <c r="T75" s="4">
        <f t="shared" si="15"/>
        <v>0.78860904799043763</v>
      </c>
      <c r="U75" s="4">
        <f t="shared" si="16"/>
        <v>1.6009789302988537E-2</v>
      </c>
      <c r="V75" s="4">
        <f t="shared" si="17"/>
        <v>2.0279157775658925E-2</v>
      </c>
      <c r="W75" s="5">
        <f t="shared" si="18"/>
        <v>3.6288947078647465E-2</v>
      </c>
      <c r="X7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-1.1468753070488181E-3</v>
      </c>
      <c r="Y75" s="4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-2.2937506140976362E-3</v>
      </c>
      <c r="Z7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-8.7943568493544292E-4</v>
      </c>
      <c r="AA75" s="4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-1.7588713698708858E-3</v>
      </c>
      <c r="AB75" s="4">
        <f>(Table16789[[#This Row],[a_o1]] - Table16789[[#This Row],[t1]]) * Table16789[[#This Row],[a_o1]] * (1 - Table16789[[#This Row],[a_o1]]) * Table16789[[#This Row],[a_h1]]</f>
        <v>1.4247105417272454E-2</v>
      </c>
      <c r="AC75" s="4">
        <f xml:space="preserve"> (Table16789[[#This Row],[a_o1]] - Table16789[[#This Row],[t1]]) * Table16789[[#This Row],[a_o1]] * (1 - Table16789[[#This Row],[a_o1]]) * Table16789[[#This Row],[a_h2]]</f>
        <v>1.416821581775266E-2</v>
      </c>
      <c r="AD75" s="4">
        <f>(Table16789[[#This Row],[a_o2]] - Table16789[[#This Row],[t2]]) * Table16789[[#This Row],[a_o2]] * (1 - Table16789[[#This Row],[a_o2]]) * Table16789[[#This Row],[a_h1]]</f>
        <v>-1.7443345039660187E-2</v>
      </c>
      <c r="AE75" s="4">
        <f xml:space="preserve"> (Table16789[[#This Row],[a_o2]] - Table16789[[#This Row],[t2]]) * Table16789[[#This Row],[a_o2]] * (1 - Table16789[[#This Row],[a_o2]]) * Table16789[[#This Row],[a_h2]]</f>
        <v>-1.7346757103784027E-2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0.35438089500964259</v>
      </c>
      <c r="F76" s="4">
        <f t="shared" si="20"/>
        <v>0.60876179001928521</v>
      </c>
      <c r="G76" s="4">
        <f t="shared" si="21"/>
        <v>-0.17197872618192503</v>
      </c>
      <c r="H76" s="4">
        <f t="shared" si="22"/>
        <v>0.75604254763614986</v>
      </c>
      <c r="I76" s="4">
        <f t="shared" si="8"/>
        <v>7.8595223752410653E-2</v>
      </c>
      <c r="J76" s="4">
        <f t="shared" si="9"/>
        <v>0.51963869761678283</v>
      </c>
      <c r="K76" s="4">
        <f t="shared" si="10"/>
        <v>6.7005318454518736E-2</v>
      </c>
      <c r="L76" s="4">
        <f t="shared" si="11"/>
        <v>0.51674506503811835</v>
      </c>
      <c r="M76" s="4">
        <f t="shared" si="23"/>
        <v>-1.0734560115597496</v>
      </c>
      <c r="N76" s="4">
        <f t="shared" si="24"/>
        <v>-1.7687620991242932</v>
      </c>
      <c r="O76" s="4">
        <f t="shared" si="25"/>
        <v>1.8893752657371667</v>
      </c>
      <c r="P76" s="4">
        <f t="shared" si="26"/>
        <v>0.68305931778771334</v>
      </c>
      <c r="Q76" s="4">
        <f t="shared" si="12"/>
        <v>-1.4718083697447559</v>
      </c>
      <c r="R76" s="4">
        <f t="shared" si="13"/>
        <v>0.18666790626993668</v>
      </c>
      <c r="S76" s="4">
        <f t="shared" si="14"/>
        <v>1.3347600339921291</v>
      </c>
      <c r="T76" s="4">
        <f t="shared" si="15"/>
        <v>0.79162691020818166</v>
      </c>
      <c r="U76" s="4">
        <f t="shared" si="16"/>
        <v>1.5605774552901564E-2</v>
      </c>
      <c r="V76" s="4">
        <f t="shared" si="17"/>
        <v>1.9675941376776411E-2</v>
      </c>
      <c r="W76" s="5">
        <f t="shared" si="18"/>
        <v>3.5281715929677979E-2</v>
      </c>
      <c r="X76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-1.1309696686291773E-3</v>
      </c>
      <c r="Y76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-2.2619393372583546E-3</v>
      </c>
      <c r="Z76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-8.7107299481924713E-4</v>
      </c>
      <c r="AA76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-1.7421459896384943E-3</v>
      </c>
      <c r="AB76" s="6">
        <f>(Table16789[[#This Row],[a_o1]] - Table16789[[#This Row],[t1]]) * Table16789[[#This Row],[a_o1]] * (1 - Table16789[[#This Row],[a_o1]]) * Table16789[[#This Row],[a_h1]]</f>
        <v>1.393787976583287E-2</v>
      </c>
      <c r="AC76" s="6">
        <f xml:space="preserve"> (Table16789[[#This Row],[a_o1]] - Table16789[[#This Row],[t1]]) * Table16789[[#This Row],[a_o1]] * (1 - Table16789[[#This Row],[a_o1]]) * Table16789[[#This Row],[a_h2]]</f>
        <v>1.3860266025453462E-2</v>
      </c>
      <c r="AD76" s="6">
        <f>(Table16789[[#This Row],[a_o2]] - Table16789[[#This Row],[t2]]) * Table16789[[#This Row],[a_o2]] * (1 - Table16789[[#This Row],[a_o2]]) * Table16789[[#This Row],[a_h1]]</f>
        <v>-1.7003817065200193E-2</v>
      </c>
      <c r="AE76" s="6">
        <f xml:space="preserve"> (Table16789[[#This Row],[a_o2]] - Table16789[[#This Row],[t2]]) * Table16789[[#This Row],[a_o2]] * (1 - Table16789[[#This Row],[a_o2]]) * Table16789[[#This Row],[a_h2]]</f>
        <v>-1.6909130508469195E-2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0.35551186467827178</v>
      </c>
      <c r="F77" s="4">
        <f t="shared" si="20"/>
        <v>0.61102372935654359</v>
      </c>
      <c r="G77" s="4">
        <f t="shared" si="21"/>
        <v>-0.17110765318710577</v>
      </c>
      <c r="H77" s="4">
        <f t="shared" si="22"/>
        <v>0.75778469362578837</v>
      </c>
      <c r="I77" s="4">
        <f t="shared" si="8"/>
        <v>7.8877966169567951E-2</v>
      </c>
      <c r="J77" s="4">
        <f t="shared" si="9"/>
        <v>0.5197092737810588</v>
      </c>
      <c r="K77" s="4">
        <f t="shared" si="10"/>
        <v>6.722308670322355E-2</v>
      </c>
      <c r="L77" s="4">
        <f t="shared" si="11"/>
        <v>0.51679944584016979</v>
      </c>
      <c r="M77" s="4">
        <f t="shared" si="23"/>
        <v>-1.0873938913255825</v>
      </c>
      <c r="N77" s="4">
        <f t="shared" si="24"/>
        <v>-1.7826223651497466</v>
      </c>
      <c r="O77" s="4">
        <f t="shared" si="25"/>
        <v>1.906379082802367</v>
      </c>
      <c r="P77" s="4">
        <f t="shared" si="26"/>
        <v>0.69996844829618254</v>
      </c>
      <c r="Q77" s="4">
        <f t="shared" si="12"/>
        <v>-1.4863869400264598</v>
      </c>
      <c r="R77" s="4">
        <f t="shared" si="13"/>
        <v>0.18446464737147225</v>
      </c>
      <c r="S77" s="4">
        <f t="shared" si="14"/>
        <v>1.3525061948596897</v>
      </c>
      <c r="T77" s="4">
        <f t="shared" si="15"/>
        <v>0.79453905836315963</v>
      </c>
      <c r="U77" s="4">
        <f t="shared" si="16"/>
        <v>1.5218956591226079E-2</v>
      </c>
      <c r="V77" s="4">
        <f t="shared" si="17"/>
        <v>1.9102489852780156E-2</v>
      </c>
      <c r="W77" s="5">
        <f t="shared" si="18"/>
        <v>3.4321446444006233E-2</v>
      </c>
      <c r="X77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-1.1153790856174373E-3</v>
      </c>
      <c r="Y77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-2.2307581712348746E-3</v>
      </c>
      <c r="Z77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-8.6267722100310444E-4</v>
      </c>
      <c r="AA77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-1.7253544420062089E-3</v>
      </c>
      <c r="AB77" s="6">
        <f>(Table16789[[#This Row],[a_o1]] - Table16789[[#This Row],[t1]]) * Table16789[[#This Row],[a_o1]] * (1 - Table16789[[#This Row],[a_o1]]) * Table16789[[#This Row],[a_h1]]</f>
        <v>1.3640297466850705E-2</v>
      </c>
      <c r="AC77" s="6">
        <f xml:space="preserve"> (Table16789[[#This Row],[a_o1]] - Table16789[[#This Row],[t1]]) * Table16789[[#This Row],[a_o1]] * (1 - Table16789[[#This Row],[a_o1]]) * Table16789[[#This Row],[a_h2]]</f>
        <v>1.3563926078666085E-2</v>
      </c>
      <c r="AD77" s="6">
        <f>(Table16789[[#This Row],[a_o2]] - Table16789[[#This Row],[t2]]) * Table16789[[#This Row],[a_o2]] * (1 - Table16789[[#This Row],[a_o2]]) * Table16789[[#This Row],[a_h1]]</f>
        <v>-1.6583071707624828E-2</v>
      </c>
      <c r="AE77" s="6">
        <f xml:space="preserve"> (Table16789[[#This Row],[a_o2]] - Table16789[[#This Row],[t2]]) * Table16789[[#This Row],[a_o2]] * (1 - Table16789[[#This Row],[a_o2]]) * Table16789[[#This Row],[a_h2]]</f>
        <v>-1.6490223863964946E-2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0.35662724376388921</v>
      </c>
      <c r="F78" s="4">
        <f t="shared" si="20"/>
        <v>0.61325448752777845</v>
      </c>
      <c r="G78" s="4">
        <f t="shared" si="21"/>
        <v>-0.17024497596610266</v>
      </c>
      <c r="H78" s="4">
        <f t="shared" si="22"/>
        <v>0.75951004806779454</v>
      </c>
      <c r="I78" s="4">
        <f t="shared" si="8"/>
        <v>7.9156810940972308E-2</v>
      </c>
      <c r="J78" s="4">
        <f t="shared" si="9"/>
        <v>0.51977887627215802</v>
      </c>
      <c r="K78" s="4">
        <f t="shared" si="10"/>
        <v>6.7438756008474335E-2</v>
      </c>
      <c r="L78" s="4">
        <f t="shared" si="11"/>
        <v>0.51685330210465674</v>
      </c>
      <c r="M78" s="4">
        <f t="shared" si="23"/>
        <v>-1.1010341887924333</v>
      </c>
      <c r="N78" s="4">
        <f t="shared" si="24"/>
        <v>-1.7961862912284128</v>
      </c>
      <c r="O78" s="4">
        <f t="shared" si="25"/>
        <v>1.9229621545099918</v>
      </c>
      <c r="P78" s="4">
        <f t="shared" si="26"/>
        <v>0.71645867216014747</v>
      </c>
      <c r="Q78" s="4">
        <f t="shared" si="12"/>
        <v>-1.5006591292042799</v>
      </c>
      <c r="R78" s="4">
        <f t="shared" si="13"/>
        <v>0.18232723760116562</v>
      </c>
      <c r="S78" s="4">
        <f t="shared" si="14"/>
        <v>1.3698191383125815</v>
      </c>
      <c r="T78" s="4">
        <f t="shared" si="15"/>
        <v>0.79735093107069333</v>
      </c>
      <c r="U78" s="4">
        <f t="shared" si="16"/>
        <v>1.4848338409624294E-2</v>
      </c>
      <c r="V78" s="4">
        <f t="shared" si="17"/>
        <v>1.8556831879664375E-2</v>
      </c>
      <c r="W78" s="5">
        <f t="shared" si="18"/>
        <v>3.3405170289288667E-2</v>
      </c>
      <c r="X78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-1.1001039501610328E-3</v>
      </c>
      <c r="Y78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-2.2002079003220656E-3</v>
      </c>
      <c r="Z78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-8.5426958857095191E-4</v>
      </c>
      <c r="AA78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-1.7085391771419038E-3</v>
      </c>
      <c r="AB78" s="6">
        <f>(Table16789[[#This Row],[a_o1]] - Table16789[[#This Row],[t1]]) * Table16789[[#This Row],[a_o1]] * (1 - Table16789[[#This Row],[a_o1]]) * Table16789[[#This Row],[a_h1]]</f>
        <v>1.3353762117496564E-2</v>
      </c>
      <c r="AC78" s="6">
        <f xml:space="preserve"> (Table16789[[#This Row],[a_o1]] - Table16789[[#This Row],[t1]]) * Table16789[[#This Row],[a_o1]] * (1 - Table16789[[#This Row],[a_o1]]) * Table16789[[#This Row],[a_h2]]</f>
        <v>1.3278600499213622E-2</v>
      </c>
      <c r="AD78" s="6">
        <f>(Table16789[[#This Row],[a_o2]] - Table16789[[#This Row],[t2]]) * Table16789[[#This Row],[a_o2]] * (1 - Table16789[[#This Row],[a_o2]]) * Table16789[[#This Row],[a_h1]]</f>
        <v>-1.6180042524390651E-2</v>
      </c>
      <c r="AE78" s="6">
        <f xml:space="preserve"> (Table16789[[#This Row],[a_o2]] - Table16789[[#This Row],[t2]]) * Table16789[[#This Row],[a_o2]] * (1 - Table16789[[#This Row],[a_o2]]) * Table16789[[#This Row],[a_h2]]</f>
        <v>-1.6088973193566895E-2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0.35772734771405024</v>
      </c>
      <c r="F79" s="4">
        <f t="shared" si="20"/>
        <v>0.6154546954281005</v>
      </c>
      <c r="G79" s="4">
        <f t="shared" si="21"/>
        <v>-0.1693907063775317</v>
      </c>
      <c r="H79" s="4">
        <f t="shared" si="22"/>
        <v>0.76121858724493641</v>
      </c>
      <c r="I79" s="4">
        <f t="shared" si="8"/>
        <v>7.9431836928512564E-2</v>
      </c>
      <c r="J79" s="4">
        <f t="shared" si="9"/>
        <v>0.51984752480393082</v>
      </c>
      <c r="K79" s="4">
        <f t="shared" si="10"/>
        <v>6.7652323405617054E-2</v>
      </c>
      <c r="L79" s="4">
        <f t="shared" si="11"/>
        <v>0.51690663310142704</v>
      </c>
      <c r="M79" s="4">
        <f t="shared" si="23"/>
        <v>-1.1143879509099299</v>
      </c>
      <c r="N79" s="4">
        <f t="shared" si="24"/>
        <v>-1.8094648917276264</v>
      </c>
      <c r="O79" s="4">
        <f t="shared" si="25"/>
        <v>1.9391421970343825</v>
      </c>
      <c r="P79" s="4">
        <f t="shared" si="26"/>
        <v>0.73254764535371442</v>
      </c>
      <c r="Q79" s="4">
        <f t="shared" si="12"/>
        <v>-1.514636222850017</v>
      </c>
      <c r="R79" s="4">
        <f t="shared" si="13"/>
        <v>0.18025272126789638</v>
      </c>
      <c r="S79" s="4">
        <f t="shared" si="14"/>
        <v>1.3867170083173468</v>
      </c>
      <c r="T79" s="4">
        <f t="shared" si="15"/>
        <v>0.80006761497740231</v>
      </c>
      <c r="U79" s="4">
        <f t="shared" si="16"/>
        <v>1.4492994549562006E-2</v>
      </c>
      <c r="V79" s="4">
        <f t="shared" si="17"/>
        <v>1.8037155440186144E-2</v>
      </c>
      <c r="W79" s="5">
        <f t="shared" si="18"/>
        <v>3.2530149989748153E-2</v>
      </c>
      <c r="X79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-1.0851432772005845E-3</v>
      </c>
      <c r="Y79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-2.1702865544011691E-3</v>
      </c>
      <c r="Z79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-8.4586849935646032E-4</v>
      </c>
      <c r="AA79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-1.6917369987129206E-3</v>
      </c>
      <c r="AB79" s="6">
        <f>(Table16789[[#This Row],[a_o1]] - Table16789[[#This Row],[t1]]) * Table16789[[#This Row],[a_o1]] * (1 - Table16789[[#This Row],[a_o1]]) * Table16789[[#This Row],[a_h1]]</f>
        <v>1.3077714629920297E-2</v>
      </c>
      <c r="AC79" s="6">
        <f xml:space="preserve"> (Table16789[[#This Row],[a_o1]] - Table16789[[#This Row],[t1]]) * Table16789[[#This Row],[a_o1]] * (1 - Table16789[[#This Row],[a_o1]]) * Table16789[[#This Row],[a_h2]]</f>
        <v>1.3003731123973334E-2</v>
      </c>
      <c r="AD79" s="6">
        <f>(Table16789[[#This Row],[a_o2]] - Table16789[[#This Row],[t2]]) * Table16789[[#This Row],[a_o2]] * (1 - Table16789[[#This Row],[a_o2]]) * Table16789[[#This Row],[a_h1]]</f>
        <v>-1.5793734771471009E-2</v>
      </c>
      <c r="AE79" s="6">
        <f xml:space="preserve"> (Table16789[[#This Row],[a_o2]] - Table16789[[#This Row],[t2]]) * Table16789[[#This Row],[a_o2]] * (1 - Table16789[[#This Row],[a_o2]]) * Table16789[[#This Row],[a_h2]]</f>
        <v>-1.5704386142642808E-2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0.35881249099125084</v>
      </c>
      <c r="F80" s="4">
        <f t="shared" si="20"/>
        <v>0.61762498198250171</v>
      </c>
      <c r="G80" s="4">
        <f t="shared" si="21"/>
        <v>-0.16854483787817523</v>
      </c>
      <c r="H80" s="4">
        <f t="shared" si="22"/>
        <v>0.76291032424364935</v>
      </c>
      <c r="I80" s="4">
        <f t="shared" si="8"/>
        <v>7.9703122747812716E-2</v>
      </c>
      <c r="J80" s="4">
        <f t="shared" si="9"/>
        <v>0.51991523902768289</v>
      </c>
      <c r="K80" s="4">
        <f t="shared" si="10"/>
        <v>6.7863790530456186E-2</v>
      </c>
      <c r="L80" s="4">
        <f t="shared" si="11"/>
        <v>0.51695943924910215</v>
      </c>
      <c r="M80" s="4">
        <f t="shared" si="23"/>
        <v>-1.1274656655398503</v>
      </c>
      <c r="N80" s="4">
        <f t="shared" si="24"/>
        <v>-1.8224686228515996</v>
      </c>
      <c r="O80" s="4">
        <f t="shared" si="25"/>
        <v>1.9549359318058535</v>
      </c>
      <c r="P80" s="4">
        <f t="shared" si="26"/>
        <v>0.74825203149635722</v>
      </c>
      <c r="Q80" s="4">
        <f t="shared" si="12"/>
        <v>-1.5283289383131031</v>
      </c>
      <c r="R80" s="4">
        <f t="shared" si="13"/>
        <v>0.17823831362829243</v>
      </c>
      <c r="S80" s="4">
        <f t="shared" si="14"/>
        <v>1.4032169328880046</v>
      </c>
      <c r="T80" s="4">
        <f t="shared" si="15"/>
        <v>0.80269387102770662</v>
      </c>
      <c r="U80" s="4">
        <f t="shared" si="16"/>
        <v>1.415206508624584E-2</v>
      </c>
      <c r="V80" s="4">
        <f t="shared" si="17"/>
        <v>1.7541792975292698E-2</v>
      </c>
      <c r="W80" s="5">
        <f t="shared" si="18"/>
        <v>3.1693858061538537E-2</v>
      </c>
      <c r="X80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-1.0704949418138395E-3</v>
      </c>
      <c r="Y80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-2.1409898836276791E-3</v>
      </c>
      <c r="Z80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-8.3748987545880903E-4</v>
      </c>
      <c r="AA80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-1.6749797509176181E-3</v>
      </c>
      <c r="AB80" s="6">
        <f>(Table16789[[#This Row],[a_o1]] - Table16789[[#This Row],[t1]]) * Table16789[[#This Row],[a_o1]] * (1 - Table16789[[#This Row],[a_o1]]) * Table16789[[#This Row],[a_h1]]</f>
        <v>1.2811630567219982E-2</v>
      </c>
      <c r="AC80" s="6">
        <f xml:space="preserve"> (Table16789[[#This Row],[a_o1]] - Table16789[[#This Row],[t1]]) * Table16789[[#This Row],[a_o1]] * (1 - Table16789[[#This Row],[a_o1]]) * Table16789[[#This Row],[a_h2]]</f>
        <v>1.2738794435575396E-2</v>
      </c>
      <c r="AD80" s="6">
        <f>(Table16789[[#This Row],[a_o2]] - Table16789[[#This Row],[t2]]) * Table16789[[#This Row],[a_o2]] * (1 - Table16789[[#This Row],[a_o2]]) * Table16789[[#This Row],[a_h1]]</f>
        <v>-1.5423220177851124E-2</v>
      </c>
      <c r="AE80" s="6">
        <f xml:space="preserve"> (Table16789[[#This Row],[a_o2]] - Table16789[[#This Row],[t2]]) * Table16789[[#This Row],[a_o2]] * (1 - Table16789[[#This Row],[a_o2]]) * Table16789[[#This Row],[a_h2]]</f>
        <v>-1.5335536749160036E-2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0.35988298593306467</v>
      </c>
      <c r="F81" s="4">
        <f t="shared" si="20"/>
        <v>0.61976597186612936</v>
      </c>
      <c r="G81" s="4">
        <f t="shared" si="21"/>
        <v>-0.16770734800271642</v>
      </c>
      <c r="H81" s="4">
        <f t="shared" si="22"/>
        <v>0.76458530399456692</v>
      </c>
      <c r="I81" s="4">
        <f t="shared" si="8"/>
        <v>7.9970746483266172E-2</v>
      </c>
      <c r="J81" s="4">
        <f t="shared" si="9"/>
        <v>0.51998203846106561</v>
      </c>
      <c r="K81" s="4">
        <f t="shared" si="10"/>
        <v>6.8073162999320883E-2</v>
      </c>
      <c r="L81" s="4">
        <f t="shared" si="11"/>
        <v>0.51701172196023015</v>
      </c>
      <c r="M81" s="4">
        <f t="shared" si="23"/>
        <v>-1.1402772961070702</v>
      </c>
      <c r="N81" s="4">
        <f t="shared" si="24"/>
        <v>-1.8352074172871751</v>
      </c>
      <c r="O81" s="4">
        <f t="shared" si="25"/>
        <v>1.9703591519837045</v>
      </c>
      <c r="P81" s="4">
        <f t="shared" si="26"/>
        <v>0.76358756824551721</v>
      </c>
      <c r="Q81" s="4">
        <f t="shared" si="12"/>
        <v>-1.5417474598064556</v>
      </c>
      <c r="R81" s="4">
        <f t="shared" si="13"/>
        <v>0.17628138911965668</v>
      </c>
      <c r="S81" s="4">
        <f t="shared" si="14"/>
        <v>1.4193350918749428</v>
      </c>
      <c r="T81" s="4">
        <f t="shared" si="15"/>
        <v>0.80523415862850889</v>
      </c>
      <c r="U81" s="4">
        <f t="shared" si="16"/>
        <v>1.3824750183781339E-2</v>
      </c>
      <c r="V81" s="4">
        <f t="shared" si="17"/>
        <v>1.7069208068857505E-2</v>
      </c>
      <c r="W81" s="5">
        <f t="shared" si="18"/>
        <v>3.0893958252638846E-2</v>
      </c>
      <c r="X81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-1.0561558812477248E-3</v>
      </c>
      <c r="Y81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-2.1123117624954496E-3</v>
      </c>
      <c r="Z81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-8.2914746034504954E-4</v>
      </c>
      <c r="AA81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-1.6582949206900991E-3</v>
      </c>
      <c r="AB81" s="6">
        <f>(Table16789[[#This Row],[a_o1]] - Table16789[[#This Row],[t1]]) * Table16789[[#This Row],[a_o1]] * (1 - Table16789[[#This Row],[a_o1]]) * Table16789[[#This Row],[a_h1]]</f>
        <v>1.2555017683983025E-2</v>
      </c>
      <c r="AC81" s="6">
        <f xml:space="preserve"> (Table16789[[#This Row],[a_o1]] - Table16789[[#This Row],[t1]]) * Table16789[[#This Row],[a_o1]] * (1 - Table16789[[#This Row],[a_o1]]) * Table16789[[#This Row],[a_h2]]</f>
        <v>1.2483299098653837E-2</v>
      </c>
      <c r="AD81" s="6">
        <f>(Table16789[[#This Row],[a_o2]] - Table16789[[#This Row],[t2]]) * Table16789[[#This Row],[a_o2]] * (1 - Table16789[[#This Row],[a_o2]]) * Table16789[[#This Row],[a_h1]]</f>
        <v>-1.5067632085755279E-2</v>
      </c>
      <c r="AE81" s="6">
        <f xml:space="preserve"> (Table16789[[#This Row],[a_o2]] - Table16789[[#This Row],[t2]]) * Table16789[[#This Row],[a_o2]] * (1 - Table16789[[#This Row],[a_o2]]) * Table16789[[#This Row],[a_h2]]</f>
        <v>-1.4981560581544682E-2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0.36093914181431241</v>
      </c>
      <c r="F82" s="4">
        <f t="shared" si="20"/>
        <v>0.62187828362862485</v>
      </c>
      <c r="G82" s="4">
        <f t="shared" si="21"/>
        <v>-0.16687820054237137</v>
      </c>
      <c r="H82" s="4">
        <f t="shared" si="22"/>
        <v>0.76624359891525706</v>
      </c>
      <c r="I82" s="4">
        <f t="shared" si="8"/>
        <v>8.0234785453578109E-2</v>
      </c>
      <c r="J82" s="4">
        <f t="shared" si="9"/>
        <v>0.52004794242957753</v>
      </c>
      <c r="K82" s="4">
        <f t="shared" si="10"/>
        <v>6.828044986440715E-2</v>
      </c>
      <c r="L82" s="4">
        <f t="shared" si="11"/>
        <v>0.51706348350524334</v>
      </c>
      <c r="M82" s="4">
        <f t="shared" si="23"/>
        <v>-1.1528323137910532</v>
      </c>
      <c r="N82" s="4">
        <f t="shared" si="24"/>
        <v>-1.8476907163858289</v>
      </c>
      <c r="O82" s="4">
        <f t="shared" si="25"/>
        <v>1.9854267840694597</v>
      </c>
      <c r="P82" s="4">
        <f t="shared" si="26"/>
        <v>0.77856912882706186</v>
      </c>
      <c r="Q82" s="4">
        <f t="shared" si="12"/>
        <v>-1.5549014710081215</v>
      </c>
      <c r="R82" s="4">
        <f t="shared" si="13"/>
        <v>0.17437947050647559</v>
      </c>
      <c r="S82" s="4">
        <f t="shared" si="14"/>
        <v>1.4350867798008589</v>
      </c>
      <c r="T82" s="4">
        <f t="shared" si="15"/>
        <v>0.80769265787506961</v>
      </c>
      <c r="U82" s="4">
        <f t="shared" si="16"/>
        <v>1.3510305161994638E-2</v>
      </c>
      <c r="V82" s="4">
        <f t="shared" si="17"/>
        <v>1.6617983496328207E-2</v>
      </c>
      <c r="W82" s="5">
        <f t="shared" si="18"/>
        <v>3.0128288658322844E-2</v>
      </c>
      <c r="X82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-1.0421222668222255E-3</v>
      </c>
      <c r="Y82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-2.084244533644451E-3</v>
      </c>
      <c r="Z82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-8.2085308292396812E-4</v>
      </c>
      <c r="AA82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-1.6417061658479362E-3</v>
      </c>
      <c r="AB82" s="6">
        <f>(Table16789[[#This Row],[a_o1]] - Table16789[[#This Row],[t1]]) * Table16789[[#This Row],[a_o1]] * (1 - Table16789[[#This Row],[a_o1]]) * Table16789[[#This Row],[a_h1]]</f>
        <v>1.2307413655769591E-2</v>
      </c>
      <c r="AC82" s="6">
        <f xml:space="preserve"> (Table16789[[#This Row],[a_o1]] - Table16789[[#This Row],[t1]]) * Table16789[[#This Row],[a_o1]] * (1 - Table16789[[#This Row],[a_o1]]) * Table16789[[#This Row],[a_h2]]</f>
        <v>1.2236783685869444E-2</v>
      </c>
      <c r="AD82" s="6">
        <f>(Table16789[[#This Row],[a_o2]] - Table16789[[#This Row],[t2]]) * Table16789[[#This Row],[a_o2]] * (1 - Table16789[[#This Row],[a_o2]]) * Table16789[[#This Row],[a_h1]]</f>
        <v>-1.4726160940317692E-2</v>
      </c>
      <c r="AE82" s="6">
        <f xml:space="preserve"> (Table16789[[#This Row],[a_o2]] - Table16789[[#This Row],[t2]]) * Table16789[[#This Row],[a_o2]] * (1 - Table16789[[#This Row],[a_o2]]) * Table16789[[#This Row],[a_h2]]</f>
        <v>-1.4641650227258839E-2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0.36198126408113462</v>
      </c>
      <c r="F83" s="4">
        <f t="shared" si="20"/>
        <v>0.62396252816226927</v>
      </c>
      <c r="G83" s="4">
        <f t="shared" si="21"/>
        <v>-0.16605734745944742</v>
      </c>
      <c r="H83" s="4">
        <f t="shared" si="22"/>
        <v>0.76788530508110497</v>
      </c>
      <c r="I83" s="4">
        <f t="shared" si="8"/>
        <v>8.0495316020283661E-2</v>
      </c>
      <c r="J83" s="4">
        <f t="shared" si="9"/>
        <v>0.52011297001879608</v>
      </c>
      <c r="K83" s="4">
        <f t="shared" si="10"/>
        <v>6.8485663135138139E-2</v>
      </c>
      <c r="L83" s="4">
        <f t="shared" si="11"/>
        <v>0.51711472689290705</v>
      </c>
      <c r="M83" s="4">
        <f t="shared" si="23"/>
        <v>-1.1651397274468227</v>
      </c>
      <c r="N83" s="4">
        <f t="shared" si="24"/>
        <v>-1.8599275000716984</v>
      </c>
      <c r="O83" s="4">
        <f t="shared" si="25"/>
        <v>2.0001529450097775</v>
      </c>
      <c r="P83" s="4">
        <f t="shared" si="26"/>
        <v>0.79321077905432069</v>
      </c>
      <c r="Q83" s="4">
        <f t="shared" si="12"/>
        <v>-1.5678001853694412</v>
      </c>
      <c r="R83" s="4">
        <f t="shared" si="13"/>
        <v>0.17253021886416492</v>
      </c>
      <c r="S83" s="4">
        <f t="shared" si="14"/>
        <v>1.4504864641000621</v>
      </c>
      <c r="T83" s="4">
        <f t="shared" si="15"/>
        <v>0.81007328999201289</v>
      </c>
      <c r="U83" s="4">
        <f t="shared" si="16"/>
        <v>1.3208036022016674E-2</v>
      </c>
      <c r="V83" s="4">
        <f t="shared" si="17"/>
        <v>1.6186810487149143E-2</v>
      </c>
      <c r="W83" s="5">
        <f t="shared" si="18"/>
        <v>2.9394846509165816E-2</v>
      </c>
      <c r="X83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Row],[i1]]</f>
        <v>-1.028389650118984E-3</v>
      </c>
      <c r="Y83" s="6">
        <f xml:space="preserve"> ((Table16789[[#This Row],[a_o1]] - Table16789[[#This Row],[t1]]) * Table16789[[#This Row],[a_o1]] * (1 - Table16789[[#This Row],[a_o1]]) * Table16789[[#This Row],[w5]] + (Table16789[[#This Row],[a_o2]] - Table16789[[#This Row],[t2]]) * Table16789[[#This Row],[a_o2]] * (1 - Table16789[[#This Row],[a_o2]]) * Table16789[[#This Row],[w7]]) * Table16789[[#This Row],[a_h1]] * (1 - Table16789[[#This Row],[a_h1]]) * Table16789[[#This Row],[i2]]</f>
        <v>-2.0567793002379681E-3</v>
      </c>
      <c r="Z83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Row],[i1]]</f>
        <v>-8.1261688928182564E-4</v>
      </c>
      <c r="AA83" s="6">
        <f xml:space="preserve"> ((Table16789[[#This Row],[a_o1]] - Table16789[[#This Row],[t1]]) * Table16789[[#This Row],[a_o1]] * (1 - Table16789[[#This Row],[a_o1]]) * Table16789[[#This Row],[w6]] + (Table16789[[#This Row],[a_o2]] - Table16789[[#This Row],[t2]]) * Table16789[[#This Row],[a_o2]] * (1 - Table16789[[#This Row],[a_o2]]) * Table16789[[#This Row],[w8]]) * Table16789[[#This Row],[a_h1]] * (1 - Table16789[[#This Row],[a_h1]]) * Table16789[[#This Row],[i2]]</f>
        <v>-1.6252337785636513E-3</v>
      </c>
      <c r="AB83" s="6">
        <f>(Table16789[[#This Row],[a_o1]] - Table16789[[#This Row],[t1]]) * Table16789[[#This Row],[a_o1]] * (1 - Table16789[[#This Row],[a_o1]]) * Table16789[[#This Row],[a_h1]]</f>
        <v>1.206838398289274E-2</v>
      </c>
      <c r="AC83" s="6">
        <f xml:space="preserve"> (Table16789[[#This Row],[a_o1]] - Table16789[[#This Row],[t1]]) * Table16789[[#This Row],[a_o1]] * (1 - Table16789[[#This Row],[a_o1]]) * Table16789[[#This Row],[a_h2]]</f>
        <v>1.1998814578930385E-2</v>
      </c>
      <c r="AD83" s="6">
        <f>(Table16789[[#This Row],[a_o2]] - Table16789[[#This Row],[t2]]) * Table16789[[#This Row],[a_o2]] * (1 - Table16789[[#This Row],[a_o2]]) * Table16789[[#This Row],[a_h1]]</f>
        <v>-1.4398050110390399E-2</v>
      </c>
      <c r="AE83" s="6">
        <f xml:space="preserve"> (Table16789[[#This Row],[a_o2]] - Table16789[[#This Row],[t2]]) * Table16789[[#This Row],[a_o2]] * (1 - Table16789[[#This Row],[a_o2]]) * Table16789[[#This Row],[a_h2]]</f>
        <v>-1.431505111352223E-2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D161-5147-44E0-AC93-BCDC72753793}">
  <dimension ref="A1:AE83"/>
  <sheetViews>
    <sheetView showGridLines="0" zoomScale="85" zoomScaleNormal="85" workbookViewId="0">
      <selection activeCell="X27" sqref="X27"/>
    </sheetView>
  </sheetViews>
  <sheetFormatPr defaultRowHeight="14.4" x14ac:dyDescent="0.3"/>
  <cols>
    <col min="13" max="13" width="8" customWidth="1"/>
    <col min="19" max="19" width="12.21875" customWidth="1"/>
    <col min="23" max="23" width="9.21875" customWidth="1"/>
  </cols>
  <sheetData>
    <row r="1" spans="11:31" ht="15" thickBot="1" x14ac:dyDescent="0.35"/>
    <row r="2" spans="11:31" x14ac:dyDescent="0.3">
      <c r="K2" s="1"/>
      <c r="M2" s="9" t="s">
        <v>1</v>
      </c>
      <c r="N2" s="10"/>
      <c r="O2" s="10" t="s">
        <v>2</v>
      </c>
      <c r="P2" s="10"/>
      <c r="Q2" s="10"/>
      <c r="R2" s="10"/>
      <c r="S2" s="11"/>
      <c r="U2" s="20" t="s">
        <v>52</v>
      </c>
      <c r="V2" s="21"/>
      <c r="W2" s="21"/>
      <c r="X2" s="21"/>
      <c r="Y2" s="21"/>
      <c r="Z2" s="21"/>
      <c r="AA2" s="21"/>
      <c r="AB2" s="21"/>
      <c r="AC2" s="21"/>
      <c r="AD2" s="21"/>
      <c r="AE2" s="22"/>
    </row>
    <row r="3" spans="11:31" x14ac:dyDescent="0.3">
      <c r="M3" s="12" t="s">
        <v>0</v>
      </c>
      <c r="N3" s="13"/>
      <c r="O3" s="13" t="s">
        <v>7</v>
      </c>
      <c r="P3" s="13"/>
      <c r="Q3" s="13"/>
      <c r="R3" s="13"/>
      <c r="S3" s="14"/>
      <c r="U3" s="23" t="s">
        <v>53</v>
      </c>
      <c r="V3" s="24"/>
      <c r="W3" s="24"/>
      <c r="X3" s="24"/>
      <c r="Y3" s="24"/>
      <c r="Z3" s="24"/>
      <c r="AA3" s="24"/>
      <c r="AB3" s="24"/>
      <c r="AC3" s="24"/>
      <c r="AD3" s="24"/>
      <c r="AE3" s="25"/>
    </row>
    <row r="4" spans="11:31" x14ac:dyDescent="0.3">
      <c r="M4" s="12" t="s">
        <v>3</v>
      </c>
      <c r="N4" s="13"/>
      <c r="O4" s="13" t="s">
        <v>15</v>
      </c>
      <c r="P4" s="13"/>
      <c r="Q4" s="13"/>
      <c r="R4" s="13"/>
      <c r="S4" s="14"/>
      <c r="U4" s="26" t="s">
        <v>56</v>
      </c>
      <c r="V4" s="24"/>
      <c r="W4" s="24"/>
      <c r="X4" s="24"/>
      <c r="Y4" s="24"/>
      <c r="Z4" s="24"/>
      <c r="AA4" s="24"/>
      <c r="AB4" s="24"/>
      <c r="AC4" s="24"/>
      <c r="AD4" s="24"/>
      <c r="AE4" s="25"/>
    </row>
    <row r="5" spans="11:31" x14ac:dyDescent="0.3">
      <c r="M5" s="12" t="s">
        <v>4</v>
      </c>
      <c r="N5" s="13"/>
      <c r="O5" s="13" t="s">
        <v>5</v>
      </c>
      <c r="P5" s="13"/>
      <c r="Q5" s="13"/>
      <c r="R5" s="13"/>
      <c r="S5" s="14"/>
      <c r="U5" s="26" t="s">
        <v>54</v>
      </c>
      <c r="V5" s="24"/>
      <c r="W5" s="24"/>
      <c r="X5" s="24"/>
      <c r="Y5" s="24"/>
      <c r="Z5" s="24"/>
      <c r="AA5" s="24"/>
      <c r="AB5" s="24"/>
      <c r="AC5" s="24"/>
      <c r="AD5" s="24"/>
      <c r="AE5" s="25"/>
    </row>
    <row r="6" spans="11:31" x14ac:dyDescent="0.3">
      <c r="M6" s="12" t="s">
        <v>6</v>
      </c>
      <c r="N6" s="13"/>
      <c r="O6" s="13" t="s">
        <v>16</v>
      </c>
      <c r="P6" s="13"/>
      <c r="Q6" s="13"/>
      <c r="R6" s="13"/>
      <c r="S6" s="14"/>
      <c r="U6" s="26" t="s">
        <v>55</v>
      </c>
      <c r="V6" s="24"/>
      <c r="W6" s="24"/>
      <c r="X6" s="24"/>
      <c r="Y6" s="24"/>
      <c r="Z6" s="24"/>
      <c r="AA6" s="24"/>
      <c r="AB6" s="24"/>
      <c r="AC6" s="24"/>
      <c r="AD6" s="24"/>
      <c r="AE6" s="25"/>
    </row>
    <row r="7" spans="11:31" x14ac:dyDescent="0.3">
      <c r="M7" s="12" t="s">
        <v>8</v>
      </c>
      <c r="N7" s="13"/>
      <c r="O7" s="13" t="s">
        <v>11</v>
      </c>
      <c r="P7" s="13"/>
      <c r="Q7" s="13"/>
      <c r="R7" s="13"/>
      <c r="S7" s="14"/>
      <c r="U7" s="23" t="s">
        <v>57</v>
      </c>
      <c r="V7" s="24"/>
      <c r="W7" s="24"/>
      <c r="X7" s="24"/>
      <c r="Y7" s="24"/>
      <c r="Z7" s="24"/>
      <c r="AA7" s="24"/>
      <c r="AB7" s="24"/>
      <c r="AC7" s="24"/>
      <c r="AD7" s="24"/>
      <c r="AE7" s="25"/>
    </row>
    <row r="8" spans="11:31" x14ac:dyDescent="0.3">
      <c r="M8" s="12" t="s">
        <v>9</v>
      </c>
      <c r="N8" s="13"/>
      <c r="O8" s="13" t="s">
        <v>12</v>
      </c>
      <c r="P8" s="13"/>
      <c r="Q8" s="13"/>
      <c r="R8" s="13"/>
      <c r="S8" s="14"/>
      <c r="U8" s="23" t="s">
        <v>58</v>
      </c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1:31" x14ac:dyDescent="0.3">
      <c r="M9" s="12" t="s">
        <v>10</v>
      </c>
      <c r="N9" s="13"/>
      <c r="O9" s="13" t="s">
        <v>14</v>
      </c>
      <c r="P9" s="13"/>
      <c r="Q9" s="13"/>
      <c r="R9" s="13"/>
      <c r="S9" s="14"/>
      <c r="U9" s="23" t="s">
        <v>59</v>
      </c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1:31" x14ac:dyDescent="0.3">
      <c r="M10" s="12" t="s">
        <v>13</v>
      </c>
      <c r="N10" s="13"/>
      <c r="O10" s="13" t="s">
        <v>49</v>
      </c>
      <c r="P10" s="13"/>
      <c r="Q10" s="13"/>
      <c r="R10" s="13"/>
      <c r="S10" s="14"/>
      <c r="U10" s="23" t="s">
        <v>60</v>
      </c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1:31" x14ac:dyDescent="0.3">
      <c r="M11" s="12" t="s">
        <v>17</v>
      </c>
      <c r="N11" s="13"/>
      <c r="O11" s="13" t="s">
        <v>18</v>
      </c>
      <c r="P11" s="13"/>
      <c r="Q11" s="13"/>
      <c r="R11" s="13"/>
      <c r="S11" s="14"/>
      <c r="U11" s="23" t="s">
        <v>61</v>
      </c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1:31" x14ac:dyDescent="0.3">
      <c r="M12" s="12"/>
      <c r="N12" s="13"/>
      <c r="O12" s="13" t="s">
        <v>50</v>
      </c>
      <c r="P12" s="13"/>
      <c r="Q12" s="13"/>
      <c r="R12" s="13"/>
      <c r="S12" s="14"/>
      <c r="U12" s="23" t="s">
        <v>62</v>
      </c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1:31" x14ac:dyDescent="0.3">
      <c r="M13" s="12"/>
      <c r="N13" s="13"/>
      <c r="O13" s="13" t="s">
        <v>51</v>
      </c>
      <c r="P13" s="13"/>
      <c r="Q13" s="13"/>
      <c r="R13" s="13"/>
      <c r="S13" s="14"/>
      <c r="U13" s="26" t="s">
        <v>64</v>
      </c>
      <c r="V13" s="24"/>
      <c r="W13" s="24"/>
      <c r="X13" s="24"/>
      <c r="Y13" s="24"/>
      <c r="Z13" s="24"/>
      <c r="AA13" s="24"/>
      <c r="AB13" s="24"/>
      <c r="AC13" s="24"/>
      <c r="AD13" s="24"/>
      <c r="AE13" s="25"/>
    </row>
    <row r="14" spans="11:31" x14ac:dyDescent="0.3">
      <c r="M14" s="12" t="s">
        <v>19</v>
      </c>
      <c r="N14" s="13"/>
      <c r="O14" s="13"/>
      <c r="P14" s="15"/>
      <c r="Q14" s="13"/>
      <c r="R14" s="13"/>
      <c r="S14" s="14"/>
      <c r="U14" s="26" t="s">
        <v>65</v>
      </c>
      <c r="V14" s="24"/>
      <c r="W14" s="24"/>
      <c r="X14" s="24"/>
      <c r="Y14" s="24"/>
      <c r="Z14" s="24"/>
      <c r="AA14" s="24"/>
      <c r="AB14" s="24"/>
      <c r="AC14" s="24"/>
      <c r="AD14" s="24"/>
      <c r="AE14" s="25"/>
    </row>
    <row r="15" spans="11:31" x14ac:dyDescent="0.3">
      <c r="M15" s="12" t="s">
        <v>20</v>
      </c>
      <c r="N15" s="13"/>
      <c r="O15" s="13"/>
      <c r="P15" s="15"/>
      <c r="Q15" s="13"/>
      <c r="R15" s="13"/>
      <c r="S15" s="14"/>
      <c r="U15" s="26" t="s">
        <v>63</v>
      </c>
      <c r="V15" s="24"/>
      <c r="W15" s="24"/>
      <c r="X15" s="24"/>
      <c r="Y15" s="24"/>
      <c r="Z15" s="24"/>
      <c r="AA15" s="24"/>
      <c r="AB15" s="24"/>
      <c r="AC15" s="24"/>
      <c r="AD15" s="24"/>
      <c r="AE15" s="25"/>
    </row>
    <row r="16" spans="11:31" x14ac:dyDescent="0.3">
      <c r="M16" s="12" t="s">
        <v>21</v>
      </c>
      <c r="N16" s="13"/>
      <c r="O16" s="13"/>
      <c r="P16" s="15"/>
      <c r="Q16" s="13"/>
      <c r="R16" s="13"/>
      <c r="S16" s="14"/>
      <c r="U16" s="26" t="s">
        <v>66</v>
      </c>
      <c r="V16" s="24"/>
      <c r="W16" s="24"/>
      <c r="X16" s="24"/>
      <c r="Y16" s="24"/>
      <c r="Z16" s="24"/>
      <c r="AA16" s="24"/>
      <c r="AB16" s="24"/>
      <c r="AC16" s="24"/>
      <c r="AD16" s="24"/>
      <c r="AE16" s="25"/>
    </row>
    <row r="17" spans="2:31" x14ac:dyDescent="0.3">
      <c r="M17" s="12" t="s">
        <v>22</v>
      </c>
      <c r="N17" s="13"/>
      <c r="O17" s="13"/>
      <c r="P17" s="15"/>
      <c r="Q17" s="13"/>
      <c r="R17" s="13"/>
      <c r="S17" s="14"/>
      <c r="U17" s="26" t="s">
        <v>67</v>
      </c>
      <c r="V17" s="24"/>
      <c r="W17" s="24"/>
      <c r="X17" s="24"/>
      <c r="Y17" s="24"/>
      <c r="Z17" s="24"/>
      <c r="AA17" s="24"/>
      <c r="AB17" s="24"/>
      <c r="AC17" s="24"/>
      <c r="AD17" s="24"/>
      <c r="AE17" s="25"/>
    </row>
    <row r="18" spans="2:31" x14ac:dyDescent="0.3">
      <c r="B18" s="8" t="s">
        <v>78</v>
      </c>
      <c r="M18" s="12" t="s">
        <v>23</v>
      </c>
      <c r="N18" s="13"/>
      <c r="O18" s="13"/>
      <c r="P18" s="13"/>
      <c r="Q18" s="13"/>
      <c r="R18" s="15"/>
      <c r="S18" s="14"/>
      <c r="U18" s="26" t="s">
        <v>68</v>
      </c>
      <c r="V18" s="24"/>
      <c r="W18" s="24"/>
      <c r="X18" s="24"/>
      <c r="Y18" s="24"/>
      <c r="Z18" s="24"/>
      <c r="AA18" s="24"/>
      <c r="AB18" s="24"/>
      <c r="AC18" s="24"/>
      <c r="AD18" s="24"/>
      <c r="AE18" s="25"/>
    </row>
    <row r="19" spans="2:31" ht="18.600000000000001" thickBot="1" x14ac:dyDescent="0.4">
      <c r="B19" s="39">
        <v>2</v>
      </c>
      <c r="M19" s="12" t="s">
        <v>26</v>
      </c>
      <c r="N19" s="13"/>
      <c r="O19" s="13"/>
      <c r="P19" s="13"/>
      <c r="Q19" s="13"/>
      <c r="R19" s="15"/>
      <c r="S19" s="14"/>
      <c r="U19" s="27" t="s">
        <v>69</v>
      </c>
      <c r="V19" s="28"/>
      <c r="W19" s="28"/>
      <c r="X19" s="28"/>
      <c r="Y19" s="28"/>
      <c r="Z19" s="28"/>
      <c r="AA19" s="28"/>
      <c r="AB19" s="28"/>
      <c r="AC19" s="28"/>
      <c r="AD19" s="28"/>
      <c r="AE19" s="29"/>
    </row>
    <row r="20" spans="2:31" x14ac:dyDescent="0.3">
      <c r="M20" s="12" t="s">
        <v>24</v>
      </c>
      <c r="N20" s="13"/>
      <c r="O20" s="13"/>
      <c r="P20" s="13"/>
      <c r="Q20" s="13"/>
      <c r="R20" s="15"/>
      <c r="S20" s="14"/>
    </row>
    <row r="21" spans="2:31" x14ac:dyDescent="0.3">
      <c r="M21" s="12" t="s">
        <v>25</v>
      </c>
      <c r="N21" s="13"/>
      <c r="O21" s="13"/>
      <c r="P21" s="13"/>
      <c r="Q21" s="13"/>
      <c r="R21" s="15"/>
      <c r="S21" s="14"/>
    </row>
    <row r="22" spans="2:31" x14ac:dyDescent="0.3">
      <c r="M22" s="12" t="s">
        <v>47</v>
      </c>
      <c r="N22" s="13"/>
      <c r="O22" s="13"/>
      <c r="P22" s="13"/>
      <c r="Q22" s="13"/>
      <c r="R22" s="15"/>
      <c r="S22" s="14"/>
    </row>
    <row r="23" spans="2:31" ht="15" thickBot="1" x14ac:dyDescent="0.35">
      <c r="M23" s="16" t="s">
        <v>48</v>
      </c>
      <c r="N23" s="17"/>
      <c r="O23" s="17"/>
      <c r="P23" s="17"/>
      <c r="Q23" s="17"/>
      <c r="R23" s="18"/>
      <c r="S23" s="19"/>
    </row>
    <row r="33" spans="1:31" s="2" customFormat="1" x14ac:dyDescent="0.3">
      <c r="A33" s="3" t="s">
        <v>29</v>
      </c>
      <c r="B33" s="3" t="s">
        <v>30</v>
      </c>
      <c r="C33" s="3" t="s">
        <v>27</v>
      </c>
      <c r="D33" s="3" t="s">
        <v>28</v>
      </c>
      <c r="E33" s="3" t="s">
        <v>31</v>
      </c>
      <c r="F33" s="3" t="s">
        <v>32</v>
      </c>
      <c r="G33" s="3" t="s">
        <v>33</v>
      </c>
      <c r="H33" s="3" t="s">
        <v>34</v>
      </c>
      <c r="I33" s="3" t="s">
        <v>39</v>
      </c>
      <c r="J33" s="3" t="s">
        <v>40</v>
      </c>
      <c r="K33" s="3" t="s">
        <v>41</v>
      </c>
      <c r="L33" s="3" t="s">
        <v>42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43</v>
      </c>
      <c r="R33" s="3" t="s">
        <v>44</v>
      </c>
      <c r="S33" s="3" t="s">
        <v>45</v>
      </c>
      <c r="T33" s="3" t="s">
        <v>46</v>
      </c>
      <c r="U33" s="3" t="s">
        <v>8</v>
      </c>
      <c r="V33" s="3" t="s">
        <v>9</v>
      </c>
      <c r="W33" s="3" t="s">
        <v>10</v>
      </c>
      <c r="X33" s="3" t="s">
        <v>70</v>
      </c>
      <c r="Y33" s="3" t="s">
        <v>71</v>
      </c>
      <c r="Z33" s="3" t="s">
        <v>72</v>
      </c>
      <c r="AA33" s="3" t="s">
        <v>73</v>
      </c>
      <c r="AB33" s="3" t="s">
        <v>74</v>
      </c>
      <c r="AC33" s="3" t="s">
        <v>75</v>
      </c>
      <c r="AD33" s="3" t="s">
        <v>76</v>
      </c>
      <c r="AE33" s="3" t="s">
        <v>77</v>
      </c>
    </row>
    <row r="34" spans="1:31" s="4" customFormat="1" x14ac:dyDescent="0.3">
      <c r="A34" s="4">
        <v>0.01</v>
      </c>
      <c r="B34" s="4">
        <v>0.99</v>
      </c>
      <c r="C34" s="4">
        <v>0.05</v>
      </c>
      <c r="D34" s="4">
        <v>0.1</v>
      </c>
      <c r="E34" s="4">
        <v>0.3</v>
      </c>
      <c r="F34" s="4">
        <v>0.5</v>
      </c>
      <c r="G34" s="4">
        <v>-0.2</v>
      </c>
      <c r="H34" s="4">
        <v>0.7</v>
      </c>
      <c r="I34" s="4">
        <f>(E34*C34) + (F34*D34)</f>
        <v>6.5000000000000002E-2</v>
      </c>
      <c r="J34" s="4">
        <f>1/(1+EXP(-I34))</f>
        <v>0.51624428106207243</v>
      </c>
      <c r="K34" s="4">
        <f>(G34*C34) + (H34*D34)</f>
        <v>5.9999999999999991E-2</v>
      </c>
      <c r="L34" s="4">
        <f>1/(1+EXP(-K34))</f>
        <v>0.51499550161940999</v>
      </c>
      <c r="M34" s="4">
        <v>0.1</v>
      </c>
      <c r="N34" s="4">
        <v>-0.6</v>
      </c>
      <c r="O34" s="4">
        <v>0.3</v>
      </c>
      <c r="P34" s="4">
        <v>-0.9</v>
      </c>
      <c r="Q34" s="4">
        <f>(M34*J34) + (N34*L34)</f>
        <v>-0.2573728728654387</v>
      </c>
      <c r="R34" s="4">
        <f>1/(1+EXP(-Q34))</f>
        <v>0.43600962354687733</v>
      </c>
      <c r="S34" s="4">
        <f>(O34*J34) + (P34*L34)</f>
        <v>-0.30862266713884734</v>
      </c>
      <c r="T34" s="4">
        <f>1/(1+EXP(-S34))</f>
        <v>0.42345096574788105</v>
      </c>
      <c r="U34" s="4">
        <f>0.5 * (A34 - R34)^2</f>
        <v>9.0742099677276061E-2</v>
      </c>
      <c r="V34" s="4">
        <f>0.5 * (B34 - T34)^2</f>
        <v>0.1604889041060043</v>
      </c>
      <c r="W34" s="5">
        <f>U34+V34</f>
        <v>0.25123100378328034</v>
      </c>
      <c r="X3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-3.8733356671781695E-4</v>
      </c>
      <c r="Y3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-7.746671334356339E-4</v>
      </c>
      <c r="Z3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7.6957286603611765E-4</v>
      </c>
      <c r="AA3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1.5391457320722353E-3</v>
      </c>
      <c r="AB34" s="4">
        <f>(Table1678910[[#This Row],[a_o1]] - Table1678910[[#This Row],[t1]]) * Table1678910[[#This Row],[a_o1]] * (1 - Table1678910[[#This Row],[a_o1]]) * Table1678910[[#This Row],[a_h1]]</f>
        <v>5.4080715914345899E-2</v>
      </c>
      <c r="AC34" s="4">
        <f xml:space="preserve"> (Table1678910[[#This Row],[a_o1]] - Table1678910[[#This Row],[t1]]) * Table1678910[[#This Row],[a_o1]] * (1 - Table1678910[[#This Row],[a_o1]]) * Table1678910[[#This Row],[a_h2]]</f>
        <v>5.3949896283493309E-2</v>
      </c>
      <c r="AD34" s="4">
        <f>(Table1678910[[#This Row],[a_o2]] - Table1678910[[#This Row],[t2]]) * Table1678910[[#This Row],[a_o2]] * (1 - Table1678910[[#This Row],[a_o2]]) * Table1678910[[#This Row],[a_h1]]</f>
        <v>-7.1405577163958775E-2</v>
      </c>
      <c r="AE34" s="4">
        <f xml:space="preserve"> (Table1678910[[#This Row],[a_o2]] - Table1678910[[#This Row],[t2]]) * Table1678910[[#This Row],[a_o2]] * (1 - Table1678910[[#This Row],[a_o2]]) * Table1678910[[#This Row],[a_h2]]</f>
        <v>-7.1232849213015953E-2</v>
      </c>
    </row>
    <row r="35" spans="1:31" s="4" customFormat="1" x14ac:dyDescent="0.3">
      <c r="A35" s="4">
        <v>0.01</v>
      </c>
      <c r="B35" s="4">
        <v>0.99</v>
      </c>
      <c r="C35" s="4">
        <v>0.05</v>
      </c>
      <c r="D35" s="4">
        <v>0.1</v>
      </c>
      <c r="E35" s="4">
        <f t="shared" ref="E35:E66" si="0">E34 - ($B$19 *X34)</f>
        <v>0.30077466713343565</v>
      </c>
      <c r="F35" s="4">
        <f t="shared" ref="F35:F66" si="1">F34 - ($B$19 *Y34)</f>
        <v>0.50154933426687132</v>
      </c>
      <c r="G35" s="4">
        <f t="shared" ref="G35:G66" si="2">G34 - ($B$19 *Z34)</f>
        <v>-0.20153914573207224</v>
      </c>
      <c r="H35" s="4">
        <f t="shared" ref="H35:H66" si="3">H34 - ($B$19 *AA34)</f>
        <v>0.69692170853585544</v>
      </c>
      <c r="I35" s="4">
        <f>(E35*C35) + (F35*D35)</f>
        <v>6.5193666783358917E-2</v>
      </c>
      <c r="J35" s="4">
        <f>1/(1+EXP(-I35))</f>
        <v>0.51629264650145912</v>
      </c>
      <c r="K35" s="4">
        <f>(G35*C35) + (H35*D35)</f>
        <v>5.9615213566981934E-2</v>
      </c>
      <c r="L35" s="4">
        <f>1/(1+EXP(-K35))</f>
        <v>0.51489939098280446</v>
      </c>
      <c r="M35" s="4">
        <f t="shared" ref="M35:M66" si="4">M34 - ($B$19*AB34)</f>
        <v>-8.1614318286917925E-3</v>
      </c>
      <c r="N35" s="4">
        <f t="shared" ref="N35:N66" si="5">N34 - ($B$19*AC34)</f>
        <v>-0.70789979256698654</v>
      </c>
      <c r="O35" s="4">
        <f t="shared" ref="O35:O66" si="6">O34 - ($B$19*AD34)</f>
        <v>0.44281115432791751</v>
      </c>
      <c r="P35" s="4">
        <f t="shared" ref="P35:P66" si="7">P34 - ($B$19*AE34)</f>
        <v>-0.75753430157396817</v>
      </c>
      <c r="Q35" s="4">
        <f>(M35*J35) + (N35*L35)</f>
        <v>-0.3687108593076715</v>
      </c>
      <c r="R35" s="4">
        <f>1/(1+EXP(-Q35))</f>
        <v>0.40885256009581694</v>
      </c>
      <c r="S35" s="4">
        <f>(O35*J35) + (P35*L35)</f>
        <v>-0.1614338077606938</v>
      </c>
      <c r="T35" s="4">
        <f>1/(1+EXP(-S35))</f>
        <v>0.45972896828734316</v>
      </c>
      <c r="U35" s="4">
        <f>0.5 * (A35 - R35)^2</f>
        <v>7.9541682347493634E-2</v>
      </c>
      <c r="V35" s="4">
        <f>0.5 * (B35 - T35)^2</f>
        <v>0.14059368353680279</v>
      </c>
      <c r="W35" s="5">
        <f>U35+V35</f>
        <v>0.22013536588429644</v>
      </c>
      <c r="X3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-7.3807092860126192E-4</v>
      </c>
      <c r="Y3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-1.4761418572025238E-3</v>
      </c>
      <c r="Z3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3.9373098339103057E-4</v>
      </c>
      <c r="AA3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7.8746196678206113E-4</v>
      </c>
      <c r="AB35" s="4">
        <f>(Table1678910[[#This Row],[a_o1]] - Table1678910[[#This Row],[t1]]) * Table1678910[[#This Row],[a_o1]] * (1 - Table1678910[[#This Row],[a_o1]]) * Table1678910[[#This Row],[a_h1]]</f>
        <v>4.9770368707226502E-2</v>
      </c>
      <c r="AC35" s="4">
        <f xml:space="preserve"> (Table1678910[[#This Row],[a_o1]] - Table1678910[[#This Row],[t1]]) * Table1678910[[#This Row],[a_o1]] * (1 - Table1678910[[#This Row],[a_o1]]) * Table1678910[[#This Row],[a_h2]]</f>
        <v>4.9636059529405155E-2</v>
      </c>
      <c r="AD35" s="4">
        <f>(Table1678910[[#This Row],[a_o2]] - Table1678910[[#This Row],[t2]]) * Table1678910[[#This Row],[a_o2]] * (1 - Table1678910[[#This Row],[a_o2]]) * Table1678910[[#This Row],[a_h1]]</f>
        <v>-6.7999762278241949E-2</v>
      </c>
      <c r="AE35" s="4">
        <f xml:space="preserve"> (Table1678910[[#This Row],[a_o2]] - Table1678910[[#This Row],[t2]]) * Table1678910[[#This Row],[a_o2]] * (1 - Table1678910[[#This Row],[a_o2]]) * Table1678910[[#This Row],[a_h2]]</f>
        <v>-6.7816259676174384E-2</v>
      </c>
    </row>
    <row r="36" spans="1:31" s="4" customFormat="1" x14ac:dyDescent="0.3">
      <c r="A36" s="4">
        <v>0.01</v>
      </c>
      <c r="B36" s="4">
        <v>0.99</v>
      </c>
      <c r="C36" s="4">
        <v>0.05</v>
      </c>
      <c r="D36" s="4">
        <v>0.1</v>
      </c>
      <c r="E36" s="4">
        <f t="shared" si="0"/>
        <v>0.30225080899063816</v>
      </c>
      <c r="F36" s="4">
        <f t="shared" si="1"/>
        <v>0.50450161798127635</v>
      </c>
      <c r="G36" s="4">
        <f t="shared" si="2"/>
        <v>-0.2023266076988543</v>
      </c>
      <c r="H36" s="4">
        <f t="shared" si="3"/>
        <v>0.69534678460229127</v>
      </c>
      <c r="I36" s="4">
        <f t="shared" ref="I36:I83" si="8">(E36*C36) + (F36*D36)</f>
        <v>6.5562702247659546E-2</v>
      </c>
      <c r="J36" s="4">
        <f t="shared" ref="J36:J83" si="9">1/(1+EXP(-I36))</f>
        <v>0.51638480685178245</v>
      </c>
      <c r="K36" s="4">
        <f t="shared" ref="K36:K83" si="10">(G36*C36) + (H36*D36)</f>
        <v>5.9418348075286419E-2</v>
      </c>
      <c r="L36" s="4">
        <f t="shared" ref="L36:L83" si="11">1/(1+EXP(-K36))</f>
        <v>0.51485021816834187</v>
      </c>
      <c r="M36" s="4">
        <f t="shared" si="4"/>
        <v>-0.1077021692431448</v>
      </c>
      <c r="N36" s="4">
        <f t="shared" si="5"/>
        <v>-0.80717191162579682</v>
      </c>
      <c r="O36" s="4">
        <f t="shared" si="6"/>
        <v>0.57881067888440141</v>
      </c>
      <c r="P36" s="4">
        <f t="shared" si="7"/>
        <v>-0.6219017822216194</v>
      </c>
      <c r="Q36" s="4">
        <f t="shared" ref="Q36:Q83" si="12">(M36*J36) + (N36*L36)</f>
        <v>-0.47118839866203832</v>
      </c>
      <c r="R36" s="4">
        <f t="shared" ref="R36:R83" si="13">1/(1+EXP(-Q36))</f>
        <v>0.38433500418059635</v>
      </c>
      <c r="S36" s="4">
        <f t="shared" ref="S36:S83" si="14">(O36*J36) + (P36*L36)</f>
        <v>-2.1297227636610683E-2</v>
      </c>
      <c r="T36" s="4">
        <f t="shared" ref="T36:T83" si="15">1/(1+EXP(-S36))</f>
        <v>0.49467589432805542</v>
      </c>
      <c r="U36" s="4">
        <f t="shared" ref="U36:U83" si="16">0.5 * (A36 - R36)^2</f>
        <v>7.0063347677443544E-2</v>
      </c>
      <c r="V36" s="4">
        <f t="shared" ref="V36:V83" si="17">0.5 * (B36 - T36)^2</f>
        <v>0.12267298482985585</v>
      </c>
      <c r="W36" s="5">
        <f t="shared" ref="W36:W83" si="18">U36+V36</f>
        <v>0.19273633250729938</v>
      </c>
      <c r="X3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-1.0139898862048082E-3</v>
      </c>
      <c r="Y3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-2.0279797724096164E-3</v>
      </c>
      <c r="Z3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6.8752915872807412E-5</v>
      </c>
      <c r="AA3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1.3750583174561482E-4</v>
      </c>
      <c r="AB36" s="4">
        <f>(Table1678910[[#This Row],[a_o1]] - Table1678910[[#This Row],[t1]]) * Table1678910[[#This Row],[a_o1]] * (1 - Table1678910[[#This Row],[a_o1]]) * Table1678910[[#This Row],[a_h1]]</f>
        <v>4.5739172019056501E-2</v>
      </c>
      <c r="AC36" s="4">
        <f xml:space="preserve"> (Table1678910[[#This Row],[a_o1]] - Table1678910[[#This Row],[t1]]) * Table1678910[[#This Row],[a_o1]] * (1 - Table1678910[[#This Row],[a_o1]]) * Table1678910[[#This Row],[a_h2]]</f>
        <v>4.5603244674101651E-2</v>
      </c>
      <c r="AD36" s="4">
        <f>(Table1678910[[#This Row],[a_o2]] - Table1678910[[#This Row],[t2]]) * Table1678910[[#This Row],[a_o2]] * (1 - Table1678910[[#This Row],[a_o2]]) * Table1678910[[#This Row],[a_h1]]</f>
        <v>-6.3937210354496121E-2</v>
      </c>
      <c r="AE36" s="4">
        <f xml:space="preserve"> (Table1678910[[#This Row],[a_o2]] - Table1678910[[#This Row],[t2]]) * Table1678910[[#This Row],[a_o2]] * (1 - Table1678910[[#This Row],[a_o2]]) * Table1678910[[#This Row],[a_h2]]</f>
        <v>-6.374720220909974E-2</v>
      </c>
    </row>
    <row r="37" spans="1:31" s="4" customFormat="1" x14ac:dyDescent="0.3">
      <c r="A37" s="4">
        <v>0.01</v>
      </c>
      <c r="B37" s="4">
        <v>0.99</v>
      </c>
      <c r="C37" s="4">
        <v>0.05</v>
      </c>
      <c r="D37" s="4">
        <v>0.1</v>
      </c>
      <c r="E37" s="4">
        <f t="shared" si="0"/>
        <v>0.30427878876304776</v>
      </c>
      <c r="F37" s="4">
        <f t="shared" si="1"/>
        <v>0.50855757752609554</v>
      </c>
      <c r="G37" s="4">
        <f t="shared" si="2"/>
        <v>-0.20246411353059993</v>
      </c>
      <c r="H37" s="4">
        <f t="shared" si="3"/>
        <v>0.69507177293880007</v>
      </c>
      <c r="I37" s="4">
        <f t="shared" si="8"/>
        <v>6.6069697190761945E-2</v>
      </c>
      <c r="J37" s="4">
        <f t="shared" si="9"/>
        <v>0.51651141842425841</v>
      </c>
      <c r="K37" s="4">
        <f t="shared" si="10"/>
        <v>5.9383971617350012E-2</v>
      </c>
      <c r="L37" s="4">
        <f t="shared" si="11"/>
        <v>0.51484163163048047</v>
      </c>
      <c r="M37" s="4">
        <f t="shared" si="4"/>
        <v>-0.1991805132812578</v>
      </c>
      <c r="N37" s="4">
        <f t="shared" si="5"/>
        <v>-0.89837840097400012</v>
      </c>
      <c r="O37" s="4">
        <f t="shared" si="6"/>
        <v>0.70668509959339365</v>
      </c>
      <c r="P37" s="4">
        <f t="shared" si="7"/>
        <v>-0.49440737780341992</v>
      </c>
      <c r="Q37" s="4">
        <f t="shared" si="12"/>
        <v>-0.56540161121641053</v>
      </c>
      <c r="R37" s="4">
        <f t="shared" si="13"/>
        <v>0.36229855467015726</v>
      </c>
      <c r="S37" s="4">
        <f t="shared" si="14"/>
        <v>0.11046942209181193</v>
      </c>
      <c r="T37" s="4">
        <f t="shared" si="15"/>
        <v>0.52758930407079263</v>
      </c>
      <c r="U37" s="4">
        <f t="shared" si="16"/>
        <v>6.205713581134089E-2</v>
      </c>
      <c r="V37" s="4">
        <f t="shared" si="17"/>
        <v>0.10691182585486693</v>
      </c>
      <c r="W37" s="5">
        <f t="shared" si="18"/>
        <v>0.16896896166620781</v>
      </c>
      <c r="X3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-1.2193955890568821E-3</v>
      </c>
      <c r="Y3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-2.4387911781137642E-3</v>
      </c>
      <c r="Z3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-2.0155784711493494E-4</v>
      </c>
      <c r="AA3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-4.0311569422986989E-4</v>
      </c>
      <c r="AB37" s="4">
        <f>(Table1678910[[#This Row],[a_o1]] - Table1678910[[#This Row],[t1]]) * Table1678910[[#This Row],[a_o1]] * (1 - Table1678910[[#This Row],[a_o1]]) * Table1678910[[#This Row],[a_h1]]</f>
        <v>4.2041169729626467E-2</v>
      </c>
      <c r="AC37" s="4">
        <f xml:space="preserve"> (Table1678910[[#This Row],[a_o1]] - Table1678910[[#This Row],[t1]]) * Table1678910[[#This Row],[a_o1]] * (1 - Table1678910[[#This Row],[a_o1]]) * Table1678910[[#This Row],[a_h2]]</f>
        <v>4.190525832959649E-2</v>
      </c>
      <c r="AD37" s="4">
        <f>(Table1678910[[#This Row],[a_o2]] - Table1678910[[#This Row],[t2]]) * Table1678910[[#This Row],[a_o2]] * (1 - Table1678910[[#This Row],[a_o2]]) * Table1678910[[#This Row],[a_h1]]</f>
        <v>-5.9528303033445966E-2</v>
      </c>
      <c r="AE37" s="4">
        <f xml:space="preserve"> (Table1678910[[#This Row],[a_o2]] - Table1678910[[#This Row],[t2]]) * Table1678910[[#This Row],[a_o2]] * (1 - Table1678910[[#This Row],[a_o2]]) * Table1678910[[#This Row],[a_h2]]</f>
        <v>-5.9335858934989244E-2</v>
      </c>
    </row>
    <row r="38" spans="1:31" s="4" customFormat="1" x14ac:dyDescent="0.3">
      <c r="A38" s="4">
        <v>0.01</v>
      </c>
      <c r="B38" s="4">
        <v>0.99</v>
      </c>
      <c r="C38" s="4">
        <v>0.05</v>
      </c>
      <c r="D38" s="4">
        <v>0.1</v>
      </c>
      <c r="E38" s="4">
        <f t="shared" si="0"/>
        <v>0.3067175799411615</v>
      </c>
      <c r="F38" s="4">
        <f t="shared" si="1"/>
        <v>0.51343515988232302</v>
      </c>
      <c r="G38" s="4">
        <f t="shared" si="2"/>
        <v>-0.20206099783637005</v>
      </c>
      <c r="H38" s="4">
        <f t="shared" si="3"/>
        <v>0.69587800432725977</v>
      </c>
      <c r="I38" s="4">
        <f t="shared" si="8"/>
        <v>6.667939498529038E-2</v>
      </c>
      <c r="J38" s="4">
        <f t="shared" si="9"/>
        <v>0.51666367511536648</v>
      </c>
      <c r="K38" s="4">
        <f t="shared" si="10"/>
        <v>5.9484750540907481E-2</v>
      </c>
      <c r="L38" s="4">
        <f t="shared" si="11"/>
        <v>0.51486680412471786</v>
      </c>
      <c r="M38" s="4">
        <f t="shared" si="4"/>
        <v>-0.28326285274051072</v>
      </c>
      <c r="N38" s="4">
        <f t="shared" si="5"/>
        <v>-0.98218891763319305</v>
      </c>
      <c r="O38" s="4">
        <f t="shared" si="6"/>
        <v>0.8257417056602856</v>
      </c>
      <c r="P38" s="4">
        <f t="shared" si="7"/>
        <v>-0.37573565993344143</v>
      </c>
      <c r="Q38" s="4">
        <f t="shared" si="12"/>
        <v>-0.65204809558909294</v>
      </c>
      <c r="R38" s="4">
        <f t="shared" si="13"/>
        <v>0.34252815219621524</v>
      </c>
      <c r="S38" s="4">
        <f t="shared" si="14"/>
        <v>0.2331769259168516</v>
      </c>
      <c r="T38" s="4">
        <f t="shared" si="15"/>
        <v>0.55803153109681936</v>
      </c>
      <c r="U38" s="4">
        <f t="shared" si="16"/>
        <v>5.5287486001514639E-2</v>
      </c>
      <c r="V38" s="4">
        <f t="shared" si="17"/>
        <v>9.3298379063279063E-2</v>
      </c>
      <c r="W38" s="5">
        <f t="shared" si="18"/>
        <v>0.14858586506479371</v>
      </c>
      <c r="X3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-1.3632947342657074E-3</v>
      </c>
      <c r="Y3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-2.7265894685314148E-3</v>
      </c>
      <c r="Z3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-4.1856591817678957E-4</v>
      </c>
      <c r="AA3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-8.3713183635357913E-4</v>
      </c>
      <c r="AB38" s="4">
        <f>(Table1678910[[#This Row],[a_o1]] - Table1678910[[#This Row],[t1]]) * Table1678910[[#This Row],[a_o1]] * (1 - Table1678910[[#This Row],[a_o1]]) * Table1678910[[#This Row],[a_h1]]</f>
        <v>3.8690984551765083E-2</v>
      </c>
      <c r="AC38" s="4">
        <f xml:space="preserve"> (Table1678910[[#This Row],[a_o1]] - Table1678910[[#This Row],[t1]]) * Table1678910[[#This Row],[a_o1]] * (1 - Table1678910[[#This Row],[a_o1]]) * Table1678910[[#This Row],[a_h2]]</f>
        <v>3.855642369314622E-2</v>
      </c>
      <c r="AD38" s="4">
        <f>(Table1678910[[#This Row],[a_o2]] - Table1678910[[#This Row],[t2]]) * Table1678910[[#This Row],[a_o2]] * (1 - Table1678910[[#This Row],[a_o2]]) * Table1678910[[#This Row],[a_h1]]</f>
        <v>-5.5044001984154482E-2</v>
      </c>
      <c r="AE38" s="4">
        <f xml:space="preserve"> (Table1678910[[#This Row],[a_o2]] - Table1678910[[#This Row],[t2]]) * Table1678910[[#This Row],[a_o2]] * (1 - Table1678910[[#This Row],[a_o2]]) * Table1678910[[#This Row],[a_h2]]</f>
        <v>-5.4852568029846692E-2</v>
      </c>
    </row>
    <row r="39" spans="1:31" s="4" customFormat="1" x14ac:dyDescent="0.3">
      <c r="A39" s="4">
        <v>0.01</v>
      </c>
      <c r="B39" s="4">
        <v>0.99</v>
      </c>
      <c r="C39" s="4">
        <v>0.05</v>
      </c>
      <c r="D39" s="4">
        <v>0.1</v>
      </c>
      <c r="E39" s="4">
        <f t="shared" si="0"/>
        <v>0.30944416940969294</v>
      </c>
      <c r="F39" s="4">
        <f t="shared" si="1"/>
        <v>0.5188883388193859</v>
      </c>
      <c r="G39" s="4">
        <f t="shared" si="2"/>
        <v>-0.20122386600001646</v>
      </c>
      <c r="H39" s="4">
        <f t="shared" si="3"/>
        <v>0.69755226799996695</v>
      </c>
      <c r="I39" s="4">
        <f t="shared" si="8"/>
        <v>6.7361042352423239E-2</v>
      </c>
      <c r="J39" s="4">
        <f t="shared" si="9"/>
        <v>0.5168338957385411</v>
      </c>
      <c r="K39" s="4">
        <f t="shared" si="10"/>
        <v>5.9694033499995872E-2</v>
      </c>
      <c r="L39" s="4">
        <f t="shared" si="11"/>
        <v>0.51491907844554452</v>
      </c>
      <c r="M39" s="4">
        <f t="shared" si="4"/>
        <v>-0.3606448218440409</v>
      </c>
      <c r="N39" s="4">
        <f t="shared" si="5"/>
        <v>-1.0593017650194856</v>
      </c>
      <c r="O39" s="4">
        <f t="shared" si="6"/>
        <v>0.93582970962859457</v>
      </c>
      <c r="P39" s="4">
        <f t="shared" si="7"/>
        <v>-0.26603052387374804</v>
      </c>
      <c r="Q39" s="4">
        <f t="shared" si="12"/>
        <v>-0.73184815689116001</v>
      </c>
      <c r="R39" s="4">
        <f t="shared" si="13"/>
        <v>0.32478929320742911</v>
      </c>
      <c r="S39" s="4">
        <f t="shared" si="14"/>
        <v>0.34668432238375846</v>
      </c>
      <c r="T39" s="4">
        <f t="shared" si="15"/>
        <v>0.58581330548540012</v>
      </c>
      <c r="U39" s="4">
        <f t="shared" si="16"/>
        <v>4.9546149559016386E-2</v>
      </c>
      <c r="V39" s="4">
        <f t="shared" si="17"/>
        <v>8.1683442011319246E-2</v>
      </c>
      <c r="W39" s="5">
        <f t="shared" si="18"/>
        <v>0.13122959157033565</v>
      </c>
      <c r="X3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-1.4567682535040684E-3</v>
      </c>
      <c r="Y3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-2.9135365070081369E-3</v>
      </c>
      <c r="Z3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-5.8730607929095239E-4</v>
      </c>
      <c r="AA3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-1.1746121585819048E-3</v>
      </c>
      <c r="AB39" s="4">
        <f>(Table1678910[[#This Row],[a_o1]] - Table1678910[[#This Row],[t1]]) * Table1678910[[#This Row],[a_o1]] * (1 - Table1678910[[#This Row],[a_o1]]) * Table1678910[[#This Row],[a_h1]]</f>
        <v>3.5678941810946135E-2</v>
      </c>
      <c r="AC39" s="4">
        <f xml:space="preserve"> (Table1678910[[#This Row],[a_o1]] - Table1678910[[#This Row],[t1]]) * Table1678910[[#This Row],[a_o1]] * (1 - Table1678910[[#This Row],[a_o1]]) * Table1678910[[#This Row],[a_h2]]</f>
        <v>3.5546754941356645E-2</v>
      </c>
      <c r="AD39" s="4">
        <f>(Table1678910[[#This Row],[a_o2]] - Table1678910[[#This Row],[t2]]) * Table1678910[[#This Row],[a_o2]] * (1 - Table1678910[[#This Row],[a_o2]]) * Table1678910[[#This Row],[a_h1]]</f>
        <v>-5.0686041649531638E-2</v>
      </c>
      <c r="AE39" s="4">
        <f xml:space="preserve"> (Table1678910[[#This Row],[a_o2]] - Table1678910[[#This Row],[t2]]) * Table1678910[[#This Row],[a_o2]] * (1 - Table1678910[[#This Row],[a_o2]]) * Table1678910[[#This Row],[a_h2]]</f>
        <v>-5.0498254993384825E-2</v>
      </c>
    </row>
    <row r="40" spans="1:31" s="4" customFormat="1" x14ac:dyDescent="0.3">
      <c r="A40" s="4">
        <v>0.01</v>
      </c>
      <c r="B40" s="4">
        <v>0.99</v>
      </c>
      <c r="C40" s="4">
        <v>0.05</v>
      </c>
      <c r="D40" s="4">
        <v>0.1</v>
      </c>
      <c r="E40" s="4">
        <f t="shared" si="0"/>
        <v>0.31235770591670109</v>
      </c>
      <c r="F40" s="4">
        <f t="shared" si="1"/>
        <v>0.5247154118334022</v>
      </c>
      <c r="G40" s="4">
        <f t="shared" si="2"/>
        <v>-0.20004925384143454</v>
      </c>
      <c r="H40" s="4">
        <f t="shared" si="3"/>
        <v>0.69990149231713072</v>
      </c>
      <c r="I40" s="4">
        <f t="shared" si="8"/>
        <v>6.8089426479175277E-2</v>
      </c>
      <c r="J40" s="4">
        <f t="shared" si="9"/>
        <v>0.51701578312244045</v>
      </c>
      <c r="K40" s="4">
        <f t="shared" si="10"/>
        <v>5.9987686539641351E-2</v>
      </c>
      <c r="L40" s="4">
        <f t="shared" si="11"/>
        <v>0.51499242602261963</v>
      </c>
      <c r="M40" s="4">
        <f t="shared" si="4"/>
        <v>-0.43200270546593317</v>
      </c>
      <c r="N40" s="4">
        <f t="shared" si="5"/>
        <v>-1.1303952749021988</v>
      </c>
      <c r="O40" s="4">
        <f t="shared" si="6"/>
        <v>1.0372017929276578</v>
      </c>
      <c r="P40" s="4">
        <f t="shared" si="7"/>
        <v>-0.16503401388697839</v>
      </c>
      <c r="Q40" s="4">
        <f t="shared" si="12"/>
        <v>-0.80549722206387186</v>
      </c>
      <c r="R40" s="4">
        <f t="shared" si="13"/>
        <v>0.3088508394823492</v>
      </c>
      <c r="S40" s="4">
        <f t="shared" si="14"/>
        <v>0.45125843003858657</v>
      </c>
      <c r="T40" s="4">
        <f t="shared" si="15"/>
        <v>0.61093839527408633</v>
      </c>
      <c r="U40" s="4">
        <f t="shared" si="16"/>
        <v>4.465591212965242E-2</v>
      </c>
      <c r="V40" s="4">
        <f t="shared" si="17"/>
        <v>7.1843850088692401E-2</v>
      </c>
      <c r="W40" s="5">
        <f t="shared" si="18"/>
        <v>0.11649976221834482</v>
      </c>
      <c r="X4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-1.510884776724333E-3</v>
      </c>
      <c r="Y4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-3.0217695534486659E-3</v>
      </c>
      <c r="Z4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-7.1469694031331735E-4</v>
      </c>
      <c r="AA4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-1.4293938806266347E-3</v>
      </c>
      <c r="AB40" s="4">
        <f>(Table1678910[[#This Row],[a_o1]] - Table1678910[[#This Row],[t1]]) * Table1678910[[#This Row],[a_o1]] * (1 - Table1678910[[#This Row],[a_o1]]) * Table1678910[[#This Row],[a_h1]]</f>
        <v>3.2982141628424375E-2</v>
      </c>
      <c r="AC40" s="4">
        <f xml:space="preserve"> (Table1678910[[#This Row],[a_o1]] - Table1678910[[#This Row],[t1]]) * Table1678910[[#This Row],[a_o1]] * (1 - Table1678910[[#This Row],[a_o1]]) * Table1678910[[#This Row],[a_h2]]</f>
        <v>3.2853065007149615E-2</v>
      </c>
      <c r="AD40" s="4">
        <f>(Table1678910[[#This Row],[a_o2]] - Table1678910[[#This Row],[t2]]) * Table1678910[[#This Row],[a_o2]] * (1 - Table1678910[[#This Row],[a_o2]]) * Table1678910[[#This Row],[a_h1]]</f>
        <v>-4.6583207807437799E-2</v>
      </c>
      <c r="AE40" s="4">
        <f xml:space="preserve"> (Table1678910[[#This Row],[a_o2]] - Table1678910[[#This Row],[t2]]) * Table1678910[[#This Row],[a_o2]] * (1 - Table1678910[[#This Row],[a_o2]]) * Table1678910[[#This Row],[a_h2]]</f>
        <v>-4.6400902997166107E-2</v>
      </c>
    </row>
    <row r="41" spans="1:31" s="4" customFormat="1" x14ac:dyDescent="0.3">
      <c r="A41" s="4">
        <v>0.01</v>
      </c>
      <c r="B41" s="4">
        <v>0.99</v>
      </c>
      <c r="C41" s="4">
        <v>0.05</v>
      </c>
      <c r="D41" s="4">
        <v>0.1</v>
      </c>
      <c r="E41" s="4">
        <f t="shared" si="0"/>
        <v>0.31537947547014977</v>
      </c>
      <c r="F41" s="4">
        <f t="shared" si="1"/>
        <v>0.53075895094029957</v>
      </c>
      <c r="G41" s="4">
        <f t="shared" si="2"/>
        <v>-0.19861985996080792</v>
      </c>
      <c r="H41" s="4">
        <f t="shared" si="3"/>
        <v>0.70276028007838398</v>
      </c>
      <c r="I41" s="4">
        <f t="shared" si="8"/>
        <v>6.8844868867537448E-2</v>
      </c>
      <c r="J41" s="4">
        <f t="shared" si="9"/>
        <v>0.51720442255727617</v>
      </c>
      <c r="K41" s="4">
        <f t="shared" si="10"/>
        <v>6.0345035009798001E-2</v>
      </c>
      <c r="L41" s="4">
        <f t="shared" si="11"/>
        <v>0.51508168233878671</v>
      </c>
      <c r="M41" s="4">
        <f t="shared" si="4"/>
        <v>-0.49796698872278189</v>
      </c>
      <c r="N41" s="4">
        <f t="shared" si="5"/>
        <v>-1.196101404916498</v>
      </c>
      <c r="O41" s="4">
        <f t="shared" si="6"/>
        <v>1.1303682085425333</v>
      </c>
      <c r="P41" s="4">
        <f t="shared" si="7"/>
        <v>-7.2232207892646172E-2</v>
      </c>
      <c r="Q41" s="4">
        <f t="shared" si="12"/>
        <v>-0.8736406527471281</v>
      </c>
      <c r="R41" s="4">
        <f t="shared" si="13"/>
        <v>0.29449732298820752</v>
      </c>
      <c r="S41" s="4">
        <f t="shared" si="14"/>
        <v>0.54742594941595446</v>
      </c>
      <c r="T41" s="4">
        <f t="shared" si="15"/>
        <v>0.63353818566389331</v>
      </c>
      <c r="U41" s="4">
        <f t="shared" si="16"/>
        <v>4.0469363393728232E-2</v>
      </c>
      <c r="V41" s="4">
        <f t="shared" si="17"/>
        <v>6.3532512539894503E-2</v>
      </c>
      <c r="W41" s="5">
        <f t="shared" si="18"/>
        <v>0.10400187593362273</v>
      </c>
      <c r="X4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-1.5354628328373605E-3</v>
      </c>
      <c r="Y4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-3.070925665674721E-3</v>
      </c>
      <c r="Z4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-8.0808273870490812E-4</v>
      </c>
      <c r="AA4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-1.6161654774098162E-3</v>
      </c>
      <c r="AB41" s="4">
        <f>(Table1678910[[#This Row],[a_o1]] - Table1678910[[#This Row],[t1]]) * Table1678910[[#This Row],[a_o1]] * (1 - Table1678910[[#This Row],[a_o1]]) * Table1678910[[#This Row],[a_h1]]</f>
        <v>3.0571759285810841E-2</v>
      </c>
      <c r="AC41" s="4">
        <f xml:space="preserve"> (Table1678910[[#This Row],[a_o1]] - Table1678910[[#This Row],[t1]]) * Table1678910[[#This Row],[a_o1]] * (1 - Table1678910[[#This Row],[a_o1]]) * Table1678910[[#This Row],[a_h2]]</f>
        <v>3.0446284908261831E-2</v>
      </c>
      <c r="AD41" s="4">
        <f>(Table1678910[[#This Row],[a_o2]] - Table1678910[[#This Row],[t2]]) * Table1678910[[#This Row],[a_o2]] * (1 - Table1678910[[#This Row],[a_o2]]) * Table1678910[[#This Row],[a_h1]]</f>
        <v>-4.2803252101766304E-2</v>
      </c>
      <c r="AE41" s="4">
        <f xml:space="preserve"> (Table1678910[[#This Row],[a_o2]] - Table1678910[[#This Row],[t2]]) * Table1678910[[#This Row],[a_o2]] * (1 - Table1678910[[#This Row],[a_o2]]) * Table1678910[[#This Row],[a_h2]]</f>
        <v>-4.2627576526005927E-2</v>
      </c>
    </row>
    <row r="42" spans="1:31" s="4" customFormat="1" x14ac:dyDescent="0.3">
      <c r="A42" s="4">
        <v>0.01</v>
      </c>
      <c r="B42" s="4">
        <v>0.99</v>
      </c>
      <c r="C42" s="4">
        <v>0.05</v>
      </c>
      <c r="D42" s="4">
        <v>0.1</v>
      </c>
      <c r="E42" s="4">
        <f t="shared" si="0"/>
        <v>0.31845040113582451</v>
      </c>
      <c r="F42" s="4">
        <f t="shared" si="1"/>
        <v>0.53690080227164905</v>
      </c>
      <c r="G42" s="4">
        <f t="shared" si="2"/>
        <v>-0.19700369448339811</v>
      </c>
      <c r="H42" s="4">
        <f t="shared" si="3"/>
        <v>0.70599261103320365</v>
      </c>
      <c r="I42" s="4">
        <f t="shared" si="8"/>
        <v>6.9612600283956133E-2</v>
      </c>
      <c r="J42" s="4">
        <f t="shared" si="9"/>
        <v>0.51739612562740178</v>
      </c>
      <c r="K42" s="4">
        <f t="shared" si="10"/>
        <v>6.074907637915046E-2</v>
      </c>
      <c r="L42" s="4">
        <f t="shared" si="11"/>
        <v>0.51518260016270145</v>
      </c>
      <c r="M42" s="4">
        <f t="shared" si="4"/>
        <v>-0.55911050729440359</v>
      </c>
      <c r="N42" s="4">
        <f t="shared" si="5"/>
        <v>-1.2569939747330217</v>
      </c>
      <c r="O42" s="4">
        <f t="shared" si="6"/>
        <v>1.2159747127460658</v>
      </c>
      <c r="P42" s="4">
        <f t="shared" si="7"/>
        <v>1.3022945159365681E-2</v>
      </c>
      <c r="Q42" s="4">
        <f t="shared" si="12"/>
        <v>-0.93686303456350273</v>
      </c>
      <c r="R42" s="4">
        <f t="shared" si="13"/>
        <v>0.28153443027750313</v>
      </c>
      <c r="S42" s="4">
        <f t="shared" si="14"/>
        <v>0.63584979998468549</v>
      </c>
      <c r="T42" s="4">
        <f t="shared" si="15"/>
        <v>0.65381470064342151</v>
      </c>
      <c r="U42" s="4">
        <f t="shared" si="16"/>
        <v>3.68654734130641E-2</v>
      </c>
      <c r="V42" s="4">
        <f t="shared" si="17"/>
        <v>5.6510277751736143E-2</v>
      </c>
      <c r="W42" s="5">
        <f t="shared" si="18"/>
        <v>9.3375751164800236E-2</v>
      </c>
      <c r="X4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-1.5385752089187878E-3</v>
      </c>
      <c r="Y4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-3.0771504178375756E-3</v>
      </c>
      <c r="Z4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-8.743168715844127E-4</v>
      </c>
      <c r="AA4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-1.7486337431688254E-3</v>
      </c>
      <c r="AB42" s="4">
        <f>(Table1678910[[#This Row],[a_o1]] - Table1678910[[#This Row],[t1]]) * Table1678910[[#This Row],[a_o1]] * (1 - Table1678910[[#This Row],[a_o1]]) * Table1678910[[#This Row],[a_h1]]</f>
        <v>2.8417479347498498E-2</v>
      </c>
      <c r="AC42" s="4">
        <f xml:space="preserve"> (Table1678910[[#This Row],[a_o1]] - Table1678910[[#This Row],[t1]]) * Table1678910[[#This Row],[a_o1]] * (1 - Table1678910[[#This Row],[a_o1]]) * Table1678910[[#This Row],[a_h2]]</f>
        <v>2.8295903612655091E-2</v>
      </c>
      <c r="AD42" s="4">
        <f>(Table1678910[[#This Row],[a_o2]] - Table1678910[[#This Row],[t2]]) * Table1678910[[#This Row],[a_o2]] * (1 - Table1678910[[#This Row],[a_o2]]) * Table1678910[[#This Row],[a_h1]]</f>
        <v>-3.9369979989560905E-2</v>
      </c>
      <c r="AE42" s="4">
        <f xml:space="preserve"> (Table1678910[[#This Row],[a_o2]] - Table1678910[[#This Row],[t2]]) * Table1678910[[#This Row],[a_o2]] * (1 - Table1678910[[#This Row],[a_o2]]) * Table1678910[[#This Row],[a_h2]]</f>
        <v>-3.9201547237680594E-2</v>
      </c>
    </row>
    <row r="43" spans="1:31" s="4" customFormat="1" x14ac:dyDescent="0.3">
      <c r="A43" s="4">
        <v>0.01</v>
      </c>
      <c r="B43" s="4">
        <v>0.99</v>
      </c>
      <c r="C43" s="4">
        <v>0.05</v>
      </c>
      <c r="D43" s="4">
        <v>0.1</v>
      </c>
      <c r="E43" s="4">
        <f t="shared" si="0"/>
        <v>0.32152755155366208</v>
      </c>
      <c r="F43" s="4">
        <f t="shared" si="1"/>
        <v>0.54305510310732419</v>
      </c>
      <c r="G43" s="4">
        <f t="shared" si="2"/>
        <v>-0.19525506074022927</v>
      </c>
      <c r="H43" s="4">
        <f t="shared" si="3"/>
        <v>0.70948987851954126</v>
      </c>
      <c r="I43" s="4">
        <f t="shared" si="8"/>
        <v>7.0381887888415526E-2</v>
      </c>
      <c r="J43" s="4">
        <f t="shared" si="9"/>
        <v>0.51758821214261685</v>
      </c>
      <c r="K43" s="4">
        <f t="shared" si="10"/>
        <v>6.1186234814942661E-2</v>
      </c>
      <c r="L43" s="4">
        <f t="shared" si="11"/>
        <v>0.51529178827522693</v>
      </c>
      <c r="M43" s="4">
        <f t="shared" si="4"/>
        <v>-0.61594546598940059</v>
      </c>
      <c r="N43" s="4">
        <f t="shared" si="5"/>
        <v>-1.3135857819583319</v>
      </c>
      <c r="O43" s="4">
        <f t="shared" si="6"/>
        <v>1.2947146727251877</v>
      </c>
      <c r="P43" s="4">
        <f t="shared" si="7"/>
        <v>9.1426039634726869E-2</v>
      </c>
      <c r="Q43" s="4">
        <f t="shared" si="12"/>
        <v>-0.995686079157026</v>
      </c>
      <c r="R43" s="4">
        <f t="shared" si="13"/>
        <v>0.26979043463972546</v>
      </c>
      <c r="S43" s="4">
        <f t="shared" si="14"/>
        <v>0.71724014014894333</v>
      </c>
      <c r="T43" s="4">
        <f t="shared" si="15"/>
        <v>0.671998987851119</v>
      </c>
      <c r="U43" s="4">
        <f t="shared" si="16"/>
        <v>3.3745534965148732E-2</v>
      </c>
      <c r="V43" s="4">
        <f t="shared" si="17"/>
        <v>5.0562321863856376E-2</v>
      </c>
      <c r="W43" s="5">
        <f t="shared" si="18"/>
        <v>8.4307856829005101E-2</v>
      </c>
      <c r="X4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-1.5265314188500966E-3</v>
      </c>
      <c r="Y4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-3.0530628377001931E-3</v>
      </c>
      <c r="Z4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-9.1932525420484329E-4</v>
      </c>
      <c r="AA4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-1.8386505084096866E-3</v>
      </c>
      <c r="AB43" s="4">
        <f>(Table1678910[[#This Row],[a_o1]] - Table1678910[[#This Row],[t1]]) * Table1678910[[#This Row],[a_o1]] * (1 - Table1678910[[#This Row],[a_o1]]) * Table1678910[[#This Row],[a_h1]]</f>
        <v>2.6489978077474816E-2</v>
      </c>
      <c r="AC43" s="4">
        <f xml:space="preserve"> (Table1678910[[#This Row],[a_o1]] - Table1678910[[#This Row],[t1]]) * Table1678910[[#This Row],[a_o1]] * (1 - Table1678910[[#This Row],[a_o1]]) * Table1678910[[#This Row],[a_h2]]</f>
        <v>2.6372447931933194E-2</v>
      </c>
      <c r="AD43" s="4">
        <f>(Table1678910[[#This Row],[a_o2]] - Table1678910[[#This Row],[t2]]) * Table1678910[[#This Row],[a_o2]] * (1 - Table1678910[[#This Row],[a_o2]]) * Table1678910[[#This Row],[a_h1]]</f>
        <v>-3.6279114809523741E-2</v>
      </c>
      <c r="AE43" s="4">
        <f xml:space="preserve"> (Table1678910[[#This Row],[a_o2]] - Table1678910[[#This Row],[t2]]) * Table1678910[[#This Row],[a_o2]] * (1 - Table1678910[[#This Row],[a_o2]]) * Table1678910[[#This Row],[a_h2]]</f>
        <v>-3.6118152439860239E-2</v>
      </c>
    </row>
    <row r="44" spans="1:31" s="4" customFormat="1" x14ac:dyDescent="0.3">
      <c r="A44" s="4">
        <v>0.01</v>
      </c>
      <c r="B44" s="4">
        <v>0.99</v>
      </c>
      <c r="C44" s="4">
        <v>0.05</v>
      </c>
      <c r="D44" s="4">
        <v>0.1</v>
      </c>
      <c r="E44" s="4">
        <f t="shared" si="0"/>
        <v>0.32458061439136227</v>
      </c>
      <c r="F44" s="4">
        <f t="shared" si="1"/>
        <v>0.54916122878272455</v>
      </c>
      <c r="G44" s="4">
        <f t="shared" si="2"/>
        <v>-0.1934164102318196</v>
      </c>
      <c r="H44" s="4">
        <f t="shared" si="3"/>
        <v>0.71316717953636066</v>
      </c>
      <c r="I44" s="4">
        <f t="shared" si="8"/>
        <v>7.1145153597840571E-2</v>
      </c>
      <c r="J44" s="4">
        <f t="shared" si="9"/>
        <v>0.51777878988972559</v>
      </c>
      <c r="K44" s="4">
        <f t="shared" si="10"/>
        <v>6.1645897442045093E-2</v>
      </c>
      <c r="L44" s="4">
        <f t="shared" si="11"/>
        <v>0.51540659563604085</v>
      </c>
      <c r="M44" s="4">
        <f t="shared" si="4"/>
        <v>-0.66892542214435025</v>
      </c>
      <c r="N44" s="4">
        <f t="shared" si="5"/>
        <v>-1.3663306778221982</v>
      </c>
      <c r="O44" s="4">
        <f t="shared" si="6"/>
        <v>1.3672729023442352</v>
      </c>
      <c r="P44" s="4">
        <f t="shared" si="7"/>
        <v>0.16366234451444733</v>
      </c>
      <c r="Q44" s="4">
        <f t="shared" si="12"/>
        <v>-1.0505712387737989</v>
      </c>
      <c r="R44" s="4">
        <f t="shared" si="13"/>
        <v>0.25911542238210822</v>
      </c>
      <c r="S44" s="4">
        <f t="shared" si="14"/>
        <v>0.79229756064481516</v>
      </c>
      <c r="T44" s="4">
        <f t="shared" si="15"/>
        <v>0.68832444838204054</v>
      </c>
      <c r="U44" s="4">
        <f t="shared" si="16"/>
        <v>3.1029246834308091E-2</v>
      </c>
      <c r="V44" s="4">
        <f t="shared" si="17"/>
        <v>4.5504069222000058E-2</v>
      </c>
      <c r="W44" s="5">
        <f t="shared" si="18"/>
        <v>7.6533316056308143E-2</v>
      </c>
      <c r="X4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-1.5040956801662861E-3</v>
      </c>
      <c r="Y4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-3.0081913603325723E-3</v>
      </c>
      <c r="Z4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-9.4799170675736533E-4</v>
      </c>
      <c r="AA4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-1.8959834135147307E-3</v>
      </c>
      <c r="AB44" s="4">
        <f>(Table1678910[[#This Row],[a_o1]] - Table1678910[[#This Row],[t1]]) * Table1678910[[#This Row],[a_o1]] * (1 - Table1678910[[#This Row],[a_o1]]) * Table1678910[[#This Row],[a_h1]]</f>
        <v>2.4762169285527522E-2</v>
      </c>
      <c r="AC44" s="4">
        <f xml:space="preserve"> (Table1678910[[#This Row],[a_o1]] - Table1678910[[#This Row],[t1]]) * Table1678910[[#This Row],[a_o1]] * (1 - Table1678910[[#This Row],[a_o1]]) * Table1678910[[#This Row],[a_h2]]</f>
        <v>2.4648721850377839E-2</v>
      </c>
      <c r="AD44" s="4">
        <f>(Table1678910[[#This Row],[a_o2]] - Table1678910[[#This Row],[t2]]) * Table1678910[[#This Row],[a_o2]] * (1 - Table1678910[[#This Row],[a_o2]]) * Table1678910[[#This Row],[a_h1]]</f>
        <v>-3.3510453396295617E-2</v>
      </c>
      <c r="AE44" s="4">
        <f xml:space="preserve"> (Table1678910[[#This Row],[a_o2]] - Table1678910[[#This Row],[t2]]) * Table1678910[[#This Row],[a_o2]] * (1 - Table1678910[[#This Row],[a_o2]]) * Table1678910[[#This Row],[a_h2]]</f>
        <v>-3.3356925854153556E-2</v>
      </c>
    </row>
    <row r="45" spans="1:31" s="4" customFormat="1" x14ac:dyDescent="0.3">
      <c r="A45" s="4">
        <v>0.01</v>
      </c>
      <c r="B45" s="4">
        <v>0.99</v>
      </c>
      <c r="C45" s="4">
        <v>0.05</v>
      </c>
      <c r="D45" s="4">
        <v>0.1</v>
      </c>
      <c r="E45" s="4">
        <f t="shared" si="0"/>
        <v>0.32758880575169486</v>
      </c>
      <c r="F45" s="4">
        <f t="shared" si="1"/>
        <v>0.55517761150338973</v>
      </c>
      <c r="G45" s="4">
        <f t="shared" si="2"/>
        <v>-0.19152042681830486</v>
      </c>
      <c r="H45" s="4">
        <f t="shared" si="3"/>
        <v>0.71695914636339009</v>
      </c>
      <c r="I45" s="4">
        <f t="shared" si="8"/>
        <v>7.1897201437923719E-2</v>
      </c>
      <c r="J45" s="4">
        <f t="shared" si="9"/>
        <v>0.5179665616189747</v>
      </c>
      <c r="K45" s="4">
        <f t="shared" si="10"/>
        <v>6.2119893295423764E-2</v>
      </c>
      <c r="L45" s="4">
        <f t="shared" si="11"/>
        <v>0.51552498122347168</v>
      </c>
      <c r="M45" s="4">
        <f t="shared" si="4"/>
        <v>-0.71844976071540534</v>
      </c>
      <c r="N45" s="4">
        <f t="shared" si="5"/>
        <v>-1.4156281215229538</v>
      </c>
      <c r="O45" s="4">
        <f t="shared" si="6"/>
        <v>1.4342938091368265</v>
      </c>
      <c r="P45" s="4">
        <f t="shared" si="7"/>
        <v>0.23037619622275446</v>
      </c>
      <c r="Q45" s="4">
        <f t="shared" si="12"/>
        <v>-1.1019246130212728</v>
      </c>
      <c r="R45" s="4">
        <f t="shared" si="13"/>
        <v>0.2493794536138686</v>
      </c>
      <c r="S45" s="4">
        <f t="shared" si="14"/>
        <v>0.86168091690205428</v>
      </c>
      <c r="T45" s="4">
        <f t="shared" si="15"/>
        <v>0.70301172638191201</v>
      </c>
      <c r="U45" s="4">
        <f t="shared" si="16"/>
        <v>2.8651261406237132E-2</v>
      </c>
      <c r="V45" s="4">
        <f t="shared" si="17"/>
        <v>4.1181134597145265E-2</v>
      </c>
      <c r="W45" s="5">
        <f t="shared" si="18"/>
        <v>6.9832396003382396E-2</v>
      </c>
      <c r="X4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-1.4747803055679791E-3</v>
      </c>
      <c r="Y4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-2.9495606111359582E-3</v>
      </c>
      <c r="Z4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-9.642188774334438E-4</v>
      </c>
      <c r="AA4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-1.9284377548668876E-3</v>
      </c>
      <c r="AB45" s="4">
        <f>(Table1678910[[#This Row],[a_o1]] - Table1678910[[#This Row],[t1]]) * Table1678910[[#This Row],[a_o1]] * (1 - Table1678910[[#This Row],[a_o1]]) * Table1678910[[#This Row],[a_h1]]</f>
        <v>2.320970990508954E-2</v>
      </c>
      <c r="AC45" s="4">
        <f xml:space="preserve"> (Table1678910[[#This Row],[a_o1]] - Table1678910[[#This Row],[t1]]) * Table1678910[[#This Row],[a_o1]] * (1 - Table1678910[[#This Row],[a_o1]]) * Table1678910[[#This Row],[a_h2]]</f>
        <v>2.3100304439778313E-2</v>
      </c>
      <c r="AD45" s="4">
        <f>(Table1678910[[#This Row],[a_o2]] - Table1678910[[#This Row],[t2]]) * Table1678910[[#This Row],[a_o2]] * (1 - Table1678910[[#This Row],[a_o2]]) * Table1678910[[#This Row],[a_h1]]</f>
        <v>-3.1036143175720711E-2</v>
      </c>
      <c r="AE45" s="4">
        <f xml:space="preserve"> (Table1678910[[#This Row],[a_o2]] - Table1678910[[#This Row],[t2]]) * Table1678910[[#This Row],[a_o2]] * (1 - Table1678910[[#This Row],[a_o2]]) * Table1678910[[#This Row],[a_h2]]</f>
        <v>-3.0889845626139494E-2</v>
      </c>
    </row>
    <row r="46" spans="1:31" s="4" customFormat="1" x14ac:dyDescent="0.3">
      <c r="A46" s="4">
        <v>0.01</v>
      </c>
      <c r="B46" s="4">
        <v>0.99</v>
      </c>
      <c r="C46" s="4">
        <v>0.05</v>
      </c>
      <c r="D46" s="4">
        <v>0.1</v>
      </c>
      <c r="E46" s="4">
        <f t="shared" si="0"/>
        <v>0.33053836636283079</v>
      </c>
      <c r="F46" s="4">
        <f t="shared" si="1"/>
        <v>0.56107673272566161</v>
      </c>
      <c r="G46" s="4">
        <f t="shared" si="2"/>
        <v>-0.18959198906343797</v>
      </c>
      <c r="H46" s="4">
        <f t="shared" si="3"/>
        <v>0.72081602187312388</v>
      </c>
      <c r="I46" s="4">
        <f t="shared" si="8"/>
        <v>7.2634591590707703E-2</v>
      </c>
      <c r="J46" s="4">
        <f t="shared" si="9"/>
        <v>0.51815066868213355</v>
      </c>
      <c r="K46" s="4">
        <f t="shared" si="10"/>
        <v>6.2602002734140502E-2</v>
      </c>
      <c r="L46" s="4">
        <f t="shared" si="11"/>
        <v>0.51564539147913147</v>
      </c>
      <c r="M46" s="4">
        <f t="shared" si="4"/>
        <v>-0.76486918052558439</v>
      </c>
      <c r="N46" s="4">
        <f t="shared" si="5"/>
        <v>-1.4618287304025104</v>
      </c>
      <c r="O46" s="4">
        <f t="shared" si="6"/>
        <v>1.4963660954882678</v>
      </c>
      <c r="P46" s="4">
        <f t="shared" si="7"/>
        <v>0.29215588747503346</v>
      </c>
      <c r="Q46" s="4">
        <f t="shared" si="12"/>
        <v>-1.1501027253075313</v>
      </c>
      <c r="R46" s="4">
        <f t="shared" si="13"/>
        <v>0.24047032035413862</v>
      </c>
      <c r="S46" s="4">
        <f t="shared" si="14"/>
        <v>0.92599192994051593</v>
      </c>
      <c r="T46" s="4">
        <f t="shared" si="15"/>
        <v>0.71626142796152403</v>
      </c>
      <c r="U46" s="4">
        <f t="shared" si="16"/>
        <v>2.655828428206964E-2</v>
      </c>
      <c r="V46" s="4">
        <f t="shared" si="17"/>
        <v>3.7466402910831947E-2</v>
      </c>
      <c r="W46" s="5">
        <f t="shared" si="18"/>
        <v>6.402468719290158E-2</v>
      </c>
      <c r="X4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-1.4411304143667526E-3</v>
      </c>
      <c r="Y4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-2.8822608287335052E-3</v>
      </c>
      <c r="Z4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-9.710640266590736E-4</v>
      </c>
      <c r="AA4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-1.9421280533181472E-3</v>
      </c>
      <c r="AB46" s="4">
        <f>(Table1678910[[#This Row],[a_o1]] - Table1678910[[#This Row],[t1]]) * Table1678910[[#This Row],[a_o1]] * (1 - Table1678910[[#This Row],[a_o1]]) * Table1678910[[#This Row],[a_h1]]</f>
        <v>2.181108647257109E-2</v>
      </c>
      <c r="AC46" s="4">
        <f xml:space="preserve"> (Table1678910[[#This Row],[a_o1]] - Table1678910[[#This Row],[t1]]) * Table1678910[[#This Row],[a_o1]] * (1 - Table1678910[[#This Row],[a_o1]]) * Table1678910[[#This Row],[a_h2]]</f>
        <v>2.1705629081477842E-2</v>
      </c>
      <c r="AD46" s="4">
        <f>(Table1678910[[#This Row],[a_o2]] - Table1678910[[#This Row],[t2]]) * Table1678910[[#This Row],[a_o2]] * (1 - Table1678910[[#This Row],[a_o2]]) * Table1678910[[#This Row],[a_h1]]</f>
        <v>-2.8825842098026154E-2</v>
      </c>
      <c r="AE46" s="4">
        <f xml:space="preserve"> (Table1678910[[#This Row],[a_o2]] - Table1678910[[#This Row],[t2]]) * Table1678910[[#This Row],[a_o2]] * (1 - Table1678910[[#This Row],[a_o2]]) * Table1678910[[#This Row],[a_h2]]</f>
        <v>-2.8686468110052349E-2</v>
      </c>
    </row>
    <row r="47" spans="1:31" x14ac:dyDescent="0.3">
      <c r="A47" s="4">
        <v>0.01</v>
      </c>
      <c r="B47" s="4">
        <v>0.99</v>
      </c>
      <c r="C47" s="4">
        <v>0.05</v>
      </c>
      <c r="D47" s="4">
        <v>0.1</v>
      </c>
      <c r="E47" s="4">
        <f t="shared" si="0"/>
        <v>0.33342062719156429</v>
      </c>
      <c r="F47" s="4">
        <f t="shared" si="1"/>
        <v>0.5668412543831286</v>
      </c>
      <c r="G47" s="4">
        <f t="shared" si="2"/>
        <v>-0.18764986101011982</v>
      </c>
      <c r="H47" s="4">
        <f t="shared" si="3"/>
        <v>0.72470027797976022</v>
      </c>
      <c r="I47" s="4">
        <f t="shared" si="8"/>
        <v>7.3355156797891077E-2</v>
      </c>
      <c r="J47" s="4">
        <f t="shared" si="9"/>
        <v>0.5183305702353771</v>
      </c>
      <c r="K47" s="4">
        <f t="shared" si="10"/>
        <v>6.3087534747470031E-2</v>
      </c>
      <c r="L47" s="4">
        <f t="shared" si="11"/>
        <v>0.51576665471123662</v>
      </c>
      <c r="M47" s="4">
        <f t="shared" si="4"/>
        <v>-0.80849135347072654</v>
      </c>
      <c r="N47" s="4">
        <f t="shared" si="5"/>
        <v>-1.5052399885654661</v>
      </c>
      <c r="O47" s="4">
        <f t="shared" si="6"/>
        <v>1.5540177796843202</v>
      </c>
      <c r="P47" s="4">
        <f t="shared" si="7"/>
        <v>0.34952882369513816</v>
      </c>
      <c r="Q47" s="4">
        <f t="shared" si="12"/>
        <v>-1.1954183777148439</v>
      </c>
      <c r="R47" s="4">
        <f t="shared" si="13"/>
        <v>0.23229126417358889</v>
      </c>
      <c r="S47" s="4">
        <f t="shared" si="14"/>
        <v>0.9857702340220833</v>
      </c>
      <c r="T47" s="4">
        <f t="shared" si="15"/>
        <v>0.728251655285031</v>
      </c>
      <c r="U47" s="4">
        <f t="shared" si="16"/>
        <v>2.470670306394614E-2</v>
      </c>
      <c r="V47" s="4">
        <f t="shared" si="17"/>
        <v>3.4256097980513121E-2</v>
      </c>
      <c r="W47" s="5">
        <f t="shared" si="18"/>
        <v>5.8962801044459265E-2</v>
      </c>
      <c r="X4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-1.4049657720457533E-3</v>
      </c>
      <c r="Y4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-2.8099315440915065E-3</v>
      </c>
      <c r="Z4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-9.7089209682881266E-4</v>
      </c>
      <c r="AA4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-1.9417841936576253E-3</v>
      </c>
      <c r="AB47" s="4">
        <f>(Table1678910[[#This Row],[a_o1]] - Table1678910[[#This Row],[t1]]) * Table1678910[[#This Row],[a_o1]] * (1 - Table1678910[[#This Row],[a_o1]]) * Table1678910[[#This Row],[a_h1]]</f>
        <v>2.0547480607341625E-2</v>
      </c>
      <c r="AC47" s="4">
        <f xml:space="preserve"> (Table1678910[[#This Row],[a_o1]] - Table1678910[[#This Row],[t1]]) * Table1678910[[#This Row],[a_o1]] * (1 - Table1678910[[#This Row],[a_o1]]) * Table1678910[[#This Row],[a_h2]]</f>
        <v>2.044584275779859E-2</v>
      </c>
      <c r="AD47" s="4">
        <f>(Table1678910[[#This Row],[a_o2]] - Table1678910[[#This Row],[t2]]) * Table1678910[[#This Row],[a_o2]] * (1 - Table1678910[[#This Row],[a_o2]]) * Table1678910[[#This Row],[a_h1]]</f>
        <v>-2.6849682545890208E-2</v>
      </c>
      <c r="AE47" s="4">
        <f xml:space="preserve"> (Table1678910[[#This Row],[a_o2]] - Table1678910[[#This Row],[t2]]) * Table1678910[[#This Row],[a_o2]] * (1 - Table1678910[[#This Row],[a_o2]]) * Table1678910[[#This Row],[a_h2]]</f>
        <v>-2.6716870935210194E-2</v>
      </c>
    </row>
    <row r="48" spans="1:31" x14ac:dyDescent="0.3">
      <c r="A48" s="4">
        <v>0.01</v>
      </c>
      <c r="B48" s="4">
        <v>0.99</v>
      </c>
      <c r="C48" s="4">
        <v>0.05</v>
      </c>
      <c r="D48" s="4">
        <v>0.1</v>
      </c>
      <c r="E48" s="4">
        <f t="shared" si="0"/>
        <v>0.33623055873565577</v>
      </c>
      <c r="F48" s="4">
        <f t="shared" si="1"/>
        <v>0.57246111747131156</v>
      </c>
      <c r="G48" s="4">
        <f t="shared" si="2"/>
        <v>-0.1857080768164622</v>
      </c>
      <c r="H48" s="4">
        <f t="shared" si="3"/>
        <v>0.72858384636707552</v>
      </c>
      <c r="I48" s="4">
        <f t="shared" si="8"/>
        <v>7.4057639683913948E-2</v>
      </c>
      <c r="J48" s="4">
        <f t="shared" si="9"/>
        <v>0.51850595265014887</v>
      </c>
      <c r="K48" s="4">
        <f t="shared" si="10"/>
        <v>6.3572980795884443E-2</v>
      </c>
      <c r="L48" s="4">
        <f t="shared" si="11"/>
        <v>0.51588789461723461</v>
      </c>
      <c r="M48" s="4">
        <f t="shared" si="4"/>
        <v>-0.84958631468540979</v>
      </c>
      <c r="N48" s="4">
        <f t="shared" si="5"/>
        <v>-1.5461316740810633</v>
      </c>
      <c r="O48" s="4">
        <f t="shared" si="6"/>
        <v>1.6077171447761005</v>
      </c>
      <c r="P48" s="4">
        <f t="shared" si="7"/>
        <v>0.40296256556555854</v>
      </c>
      <c r="Q48" s="4">
        <f t="shared" si="12"/>
        <v>-1.2381461755971876</v>
      </c>
      <c r="R48" s="4">
        <f t="shared" si="13"/>
        <v>0.22475883553505277</v>
      </c>
      <c r="S48" s="4">
        <f t="shared" si="14"/>
        <v>1.0414944193032847</v>
      </c>
      <c r="T48" s="4">
        <f t="shared" si="15"/>
        <v>0.73913825235608077</v>
      </c>
      <c r="U48" s="4">
        <f t="shared" si="16"/>
        <v>2.3060678720185919E-2</v>
      </c>
      <c r="V48" s="4">
        <f t="shared" si="17"/>
        <v>3.1465808215480708E-2</v>
      </c>
      <c r="W48" s="5">
        <f t="shared" si="18"/>
        <v>5.4526486935666627E-2</v>
      </c>
      <c r="X4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-1.3675723218174547E-3</v>
      </c>
      <c r="Y4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-2.7351446436349094E-3</v>
      </c>
      <c r="Z4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-9.6551817520302598E-4</v>
      </c>
      <c r="AA4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-1.931036350406052E-3</v>
      </c>
      <c r="AB48" s="4">
        <f>(Table1678910[[#This Row],[a_o1]] - Table1678910[[#This Row],[t1]]) * Table1678910[[#This Row],[a_o1]] * (1 - Table1678910[[#This Row],[a_o1]]) * Table1678910[[#This Row],[a_h1]]</f>
        <v>1.940253098599734E-2</v>
      </c>
      <c r="AC48" s="4">
        <f xml:space="preserve"> (Table1678910[[#This Row],[a_o1]] - Table1678910[[#This Row],[t1]]) * Table1678910[[#This Row],[a_o1]] * (1 - Table1678910[[#This Row],[a_o1]]) * Table1678910[[#This Row],[a_h2]]</f>
        <v>1.9304563061333935E-2</v>
      </c>
      <c r="AD48" s="4">
        <f>(Table1678910[[#This Row],[a_o2]] - Table1678910[[#This Row],[t2]]) * Table1678910[[#This Row],[a_o2]] * (1 - Table1678910[[#This Row],[a_o2]]) * Table1678910[[#This Row],[a_h1]]</f>
        <v>-2.5079811520338058E-2</v>
      </c>
      <c r="AE48" s="4">
        <f xml:space="preserve"> (Table1678910[[#This Row],[a_o2]] - Table1678910[[#This Row],[t2]]) * Table1678910[[#This Row],[a_o2]] * (1 - Table1678910[[#This Row],[a_o2]]) * Table1678910[[#This Row],[a_h2]]</f>
        <v>-2.4953177676157103E-2</v>
      </c>
    </row>
    <row r="49" spans="1:31" x14ac:dyDescent="0.3">
      <c r="A49" s="4">
        <v>0.01</v>
      </c>
      <c r="B49" s="4">
        <v>0.99</v>
      </c>
      <c r="C49" s="4">
        <v>0.05</v>
      </c>
      <c r="D49" s="4">
        <v>0.1</v>
      </c>
      <c r="E49" s="4">
        <f t="shared" si="0"/>
        <v>0.33896570337929066</v>
      </c>
      <c r="F49" s="4">
        <f t="shared" si="1"/>
        <v>0.57793140675858135</v>
      </c>
      <c r="G49" s="4">
        <f t="shared" si="2"/>
        <v>-0.18377704046605614</v>
      </c>
      <c r="H49" s="4">
        <f t="shared" si="3"/>
        <v>0.73244591906788759</v>
      </c>
      <c r="I49" s="4">
        <f t="shared" si="8"/>
        <v>7.474142584482267E-2</v>
      </c>
      <c r="J49" s="4">
        <f t="shared" si="9"/>
        <v>0.51867666284709779</v>
      </c>
      <c r="K49" s="4">
        <f t="shared" si="10"/>
        <v>6.4055739883485965E-2</v>
      </c>
      <c r="L49" s="4">
        <f t="shared" si="11"/>
        <v>0.51600846160148461</v>
      </c>
      <c r="M49" s="4">
        <f t="shared" si="4"/>
        <v>-0.88839137665740453</v>
      </c>
      <c r="N49" s="4">
        <f t="shared" si="5"/>
        <v>-1.5847408002037313</v>
      </c>
      <c r="O49" s="4">
        <f t="shared" si="6"/>
        <v>1.6578767678167767</v>
      </c>
      <c r="P49" s="4">
        <f t="shared" si="7"/>
        <v>0.45286892091787273</v>
      </c>
      <c r="Q49" s="4">
        <f t="shared" si="12"/>
        <v>-1.2785275368970348</v>
      </c>
      <c r="R49" s="4">
        <f t="shared" si="13"/>
        <v>0.21780097361434073</v>
      </c>
      <c r="S49" s="4">
        <f t="shared" si="14"/>
        <v>1.0935861845328945</v>
      </c>
      <c r="T49" s="4">
        <f t="shared" si="15"/>
        <v>0.74905642183047894</v>
      </c>
      <c r="U49" s="4">
        <f t="shared" si="16"/>
        <v>2.1590622317533965E-2</v>
      </c>
      <c r="V49" s="4">
        <f t="shared" si="17"/>
        <v>2.9026903930566051E-2</v>
      </c>
      <c r="W49" s="5">
        <f t="shared" si="18"/>
        <v>5.0617526248100016E-2</v>
      </c>
      <c r="X4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-1.3298478478036922E-3</v>
      </c>
      <c r="Y4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-2.6596956956073843E-3</v>
      </c>
      <c r="Z4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-9.5632873760332585E-4</v>
      </c>
      <c r="AA4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-1.9126574752066517E-3</v>
      </c>
      <c r="AB49" s="4">
        <f>(Table1678910[[#This Row],[a_o1]] - Table1678910[[#This Row],[t1]]) * Table1678910[[#This Row],[a_o1]] * (1 - Table1678910[[#This Row],[a_o1]]) * Table1678910[[#This Row],[a_h1]]</f>
        <v>1.836205880208875E-2</v>
      </c>
      <c r="AC49" s="4">
        <f xml:space="preserve"> (Table1678910[[#This Row],[a_o1]] - Table1678910[[#This Row],[t1]]) * Table1678910[[#This Row],[a_o1]] * (1 - Table1678910[[#This Row],[a_o1]]) * Table1678910[[#This Row],[a_h2]]</f>
        <v>1.8267599822772384E-2</v>
      </c>
      <c r="AD49" s="4">
        <f>(Table1678910[[#This Row],[a_o2]] - Table1678910[[#This Row],[t2]]) * Table1678910[[#This Row],[a_o2]] * (1 - Table1678910[[#This Row],[a_o2]]) * Table1678910[[#This Row],[a_h1]]</f>
        <v>-2.3491063642626698E-2</v>
      </c>
      <c r="AE49" s="4">
        <f xml:space="preserve"> (Table1678910[[#This Row],[a_o2]] - Table1678910[[#This Row],[t2]]) * Table1678910[[#This Row],[a_o2]] * (1 - Table1678910[[#This Row],[a_o2]]) * Table1678910[[#This Row],[a_h2]]</f>
        <v>-2.3370219791800675E-2</v>
      </c>
    </row>
    <row r="50" spans="1:31" x14ac:dyDescent="0.3">
      <c r="A50" s="4">
        <v>0.01</v>
      </c>
      <c r="B50" s="4">
        <v>0.99</v>
      </c>
      <c r="C50" s="4">
        <v>0.05</v>
      </c>
      <c r="D50" s="4">
        <v>0.1</v>
      </c>
      <c r="E50" s="4">
        <f t="shared" si="0"/>
        <v>0.34162539907489803</v>
      </c>
      <c r="F50" s="4">
        <f t="shared" si="1"/>
        <v>0.58325079814979608</v>
      </c>
      <c r="G50" s="4">
        <f t="shared" si="2"/>
        <v>-0.18186438299084948</v>
      </c>
      <c r="H50" s="4">
        <f t="shared" si="3"/>
        <v>0.73627123401830086</v>
      </c>
      <c r="I50" s="4">
        <f t="shared" si="8"/>
        <v>7.5406349768724512E-2</v>
      </c>
      <c r="J50" s="4">
        <f t="shared" si="9"/>
        <v>0.51884265982325684</v>
      </c>
      <c r="K50" s="4">
        <f t="shared" si="10"/>
        <v>6.4533904252287611E-2</v>
      </c>
      <c r="L50" s="4">
        <f t="shared" si="11"/>
        <v>0.51612787923772052</v>
      </c>
      <c r="M50" s="4">
        <f t="shared" si="4"/>
        <v>-0.92511549426158202</v>
      </c>
      <c r="N50" s="4">
        <f t="shared" si="5"/>
        <v>-1.6212759998492761</v>
      </c>
      <c r="O50" s="4">
        <f t="shared" si="6"/>
        <v>1.70485889510203</v>
      </c>
      <c r="P50" s="4">
        <f t="shared" si="7"/>
        <v>0.49960936050147409</v>
      </c>
      <c r="Q50" s="4">
        <f t="shared" si="12"/>
        <v>-1.3167751271476078</v>
      </c>
      <c r="R50" s="4">
        <f t="shared" si="13"/>
        <v>0.21135532864191073</v>
      </c>
      <c r="S50" s="4">
        <f t="shared" si="14"/>
        <v>1.1424158434410157</v>
      </c>
      <c r="T50" s="4">
        <f t="shared" si="15"/>
        <v>0.75812291460657688</v>
      </c>
      <c r="U50" s="4">
        <f t="shared" si="16"/>
        <v>2.0271984186245935E-2</v>
      </c>
      <c r="V50" s="4">
        <f t="shared" si="17"/>
        <v>2.6883491365274417E-2</v>
      </c>
      <c r="W50" s="5">
        <f t="shared" si="18"/>
        <v>4.7155475551520352E-2</v>
      </c>
      <c r="X5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-1.2924100922948171E-3</v>
      </c>
      <c r="Y5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-2.5848201845896342E-3</v>
      </c>
      <c r="Z5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-9.4437988952565774E-4</v>
      </c>
      <c r="AA5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-1.8887597790513155E-3</v>
      </c>
      <c r="AB50" s="4">
        <f>(Table1678910[[#This Row],[a_o1]] - Table1678910[[#This Row],[t1]]) * Table1678910[[#This Row],[a_o1]] * (1 - Table1678910[[#This Row],[a_o1]]) * Table1678910[[#This Row],[a_h1]]</f>
        <v>1.741379306120848E-2</v>
      </c>
      <c r="AC50" s="4">
        <f xml:space="preserve"> (Table1678910[[#This Row],[a_o1]] - Table1678910[[#This Row],[t1]]) * Table1678910[[#This Row],[a_o1]] * (1 - Table1678910[[#This Row],[a_o1]]) * Table1678910[[#This Row],[a_h2]]</f>
        <v>1.7322677524681047E-2</v>
      </c>
      <c r="AD50" s="4">
        <f>(Table1678910[[#This Row],[a_o2]] - Table1678910[[#This Row],[t2]]) * Table1678910[[#This Row],[a_o2]] * (1 - Table1678910[[#This Row],[a_o2]]) * Table1678910[[#This Row],[a_h1]]</f>
        <v>-2.2061135404428875E-2</v>
      </c>
      <c r="AE50" s="4">
        <f xml:space="preserve"> (Table1678910[[#This Row],[a_o2]] - Table1678910[[#This Row],[t2]]) * Table1678910[[#This Row],[a_o2]] * (1 - Table1678910[[#This Row],[a_o2]]) * Table1678910[[#This Row],[a_h2]]</f>
        <v>-2.1945703219050684E-2</v>
      </c>
    </row>
    <row r="51" spans="1:31" x14ac:dyDescent="0.3">
      <c r="A51" s="4">
        <v>0.01</v>
      </c>
      <c r="B51" s="4">
        <v>0.99</v>
      </c>
      <c r="C51" s="4">
        <v>0.05</v>
      </c>
      <c r="D51" s="4">
        <v>0.1</v>
      </c>
      <c r="E51" s="4">
        <f t="shared" si="0"/>
        <v>0.34421021925948764</v>
      </c>
      <c r="F51" s="4">
        <f t="shared" si="1"/>
        <v>0.5884204385189753</v>
      </c>
      <c r="G51" s="4">
        <f t="shared" si="2"/>
        <v>-0.17997562321179816</v>
      </c>
      <c r="H51" s="4">
        <f t="shared" si="3"/>
        <v>0.74004875357640354</v>
      </c>
      <c r="I51" s="4">
        <f t="shared" si="8"/>
        <v>7.6052554814871914E-2</v>
      </c>
      <c r="J51" s="4">
        <f t="shared" si="9"/>
        <v>0.51900397968250711</v>
      </c>
      <c r="K51" s="4">
        <f t="shared" si="10"/>
        <v>6.5006094197050446E-2</v>
      </c>
      <c r="L51" s="4">
        <f t="shared" si="11"/>
        <v>0.51624580300306799</v>
      </c>
      <c r="M51" s="4">
        <f t="shared" si="4"/>
        <v>-0.959943080383999</v>
      </c>
      <c r="N51" s="4">
        <f t="shared" si="5"/>
        <v>-1.6559213548986382</v>
      </c>
      <c r="O51" s="4">
        <f t="shared" si="6"/>
        <v>1.7489811659108878</v>
      </c>
      <c r="P51" s="4">
        <f t="shared" si="7"/>
        <v>0.5435007669395755</v>
      </c>
      <c r="Q51" s="4">
        <f t="shared" si="12"/>
        <v>-1.3530767285575562</v>
      </c>
      <c r="R51" s="4">
        <f t="shared" si="13"/>
        <v>0.20536781952001734</v>
      </c>
      <c r="S51" s="4">
        <f t="shared" si="14"/>
        <v>1.1883081753590066</v>
      </c>
      <c r="T51" s="4">
        <f t="shared" si="15"/>
        <v>0.76643834619897022</v>
      </c>
      <c r="U51" s="4">
        <f t="shared" si="16"/>
        <v>1.9084292452003031E-2</v>
      </c>
      <c r="V51" s="4">
        <f t="shared" si="17"/>
        <v>2.4989906525125744E-2</v>
      </c>
      <c r="W51" s="5">
        <f t="shared" si="18"/>
        <v>4.4074198977128776E-2</v>
      </c>
      <c r="X5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-1.255675838920311E-3</v>
      </c>
      <c r="Y5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-2.5113516778406219E-3</v>
      </c>
      <c r="Z5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-9.3047471199894779E-4</v>
      </c>
      <c r="AA5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-1.8609494239978956E-3</v>
      </c>
      <c r="AB51" s="4">
        <f>(Table1678910[[#This Row],[a_o1]] - Table1678910[[#This Row],[t1]]) * Table1678910[[#This Row],[a_o1]] * (1 - Table1678910[[#This Row],[a_o1]]) * Table1678910[[#This Row],[a_h1]]</f>
        <v>1.6547113974985234E-2</v>
      </c>
      <c r="AC51" s="4">
        <f xml:space="preserve"> (Table1678910[[#This Row],[a_o1]] - Table1678910[[#This Row],[t1]]) * Table1678910[[#This Row],[a_o1]] * (1 - Table1678910[[#This Row],[a_o1]]) * Table1678910[[#This Row],[a_h2]]</f>
        <v>1.6459176568598206E-2</v>
      </c>
      <c r="AD51" s="4">
        <f>(Table1678910[[#This Row],[a_o2]] - Table1678910[[#This Row],[t2]]) * Table1678910[[#This Row],[a_o2]] * (1 - Table1678910[[#This Row],[a_o2]]) * Table1678910[[#This Row],[a_h1]]</f>
        <v>-2.0770491258868113E-2</v>
      </c>
      <c r="AE51" s="4">
        <f xml:space="preserve"> (Table1678910[[#This Row],[a_o2]] - Table1678910[[#This Row],[t2]]) * Table1678910[[#This Row],[a_o2]] * (1 - Table1678910[[#This Row],[a_o2]]) * Table1678910[[#This Row],[a_h2]]</f>
        <v>-2.0660109283289142E-2</v>
      </c>
    </row>
    <row r="52" spans="1:31" x14ac:dyDescent="0.3">
      <c r="A52" s="4">
        <v>0.01</v>
      </c>
      <c r="B52" s="4">
        <v>0.99</v>
      </c>
      <c r="C52" s="4">
        <v>0.05</v>
      </c>
      <c r="D52" s="4">
        <v>0.1</v>
      </c>
      <c r="E52" s="4">
        <f t="shared" si="0"/>
        <v>0.34672157093732825</v>
      </c>
      <c r="F52" s="4">
        <f t="shared" si="1"/>
        <v>0.59344314187465652</v>
      </c>
      <c r="G52" s="4">
        <f t="shared" si="2"/>
        <v>-0.17811467378780027</v>
      </c>
      <c r="H52" s="4">
        <f t="shared" si="3"/>
        <v>0.74377065242439933</v>
      </c>
      <c r="I52" s="4">
        <f t="shared" si="8"/>
        <v>7.6680392734332067E-2</v>
      </c>
      <c r="J52" s="4">
        <f t="shared" si="9"/>
        <v>0.5191607105427567</v>
      </c>
      <c r="K52" s="4">
        <f t="shared" si="10"/>
        <v>6.5471331553049919E-2</v>
      </c>
      <c r="L52" s="4">
        <f t="shared" si="11"/>
        <v>0.516361988673535</v>
      </c>
      <c r="M52" s="4">
        <f t="shared" si="4"/>
        <v>-0.99303730833396942</v>
      </c>
      <c r="N52" s="4">
        <f t="shared" si="5"/>
        <v>-1.6888397080358346</v>
      </c>
      <c r="O52" s="4">
        <f t="shared" si="6"/>
        <v>1.790522148428624</v>
      </c>
      <c r="P52" s="4">
        <f t="shared" si="7"/>
        <v>0.5848209855061538</v>
      </c>
      <c r="Q52" s="4">
        <f t="shared" si="12"/>
        <v>-1.3875985847823458</v>
      </c>
      <c r="R52" s="4">
        <f t="shared" si="13"/>
        <v>0.19979140585959954</v>
      </c>
      <c r="S52" s="4">
        <f t="shared" si="14"/>
        <v>1.2315480779147219</v>
      </c>
      <c r="T52" s="4">
        <f t="shared" si="15"/>
        <v>0.77408940925256875</v>
      </c>
      <c r="U52" s="4">
        <f t="shared" si="16"/>
        <v>1.8010388869081614E-2</v>
      </c>
      <c r="V52" s="4">
        <f t="shared" si="17"/>
        <v>2.330869159845237E-2</v>
      </c>
      <c r="W52" s="5">
        <f t="shared" si="18"/>
        <v>4.1319080467533985E-2</v>
      </c>
      <c r="X5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-1.2199182634981998E-3</v>
      </c>
      <c r="Y5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-2.4398365269963996E-3</v>
      </c>
      <c r="Z5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-9.1522312194624233E-4</v>
      </c>
      <c r="AA5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-1.8304462438924847E-3</v>
      </c>
      <c r="AB52" s="4">
        <f>(Table1678910[[#This Row],[a_o1]] - Table1678910[[#This Row],[t1]]) * Table1678910[[#This Row],[a_o1]] * (1 - Table1678910[[#This Row],[a_o1]]) * Table1678910[[#This Row],[a_h1]]</f>
        <v>1.5752822343186399E-2</v>
      </c>
      <c r="AC52" s="4">
        <f xml:space="preserve"> (Table1678910[[#This Row],[a_o1]] - Table1678910[[#This Row],[t1]]) * Table1678910[[#This Row],[a_o1]] * (1 - Table1678910[[#This Row],[a_o1]]) * Table1678910[[#This Row],[a_h2]]</f>
        <v>1.5667901108781454E-2</v>
      </c>
      <c r="AD52" s="4">
        <f>(Table1678910[[#This Row],[a_o2]] - Table1678910[[#This Row],[t2]]) * Table1678910[[#This Row],[a_o2]] * (1 - Table1678910[[#This Row],[a_o2]]) * Table1678910[[#This Row],[a_h1]]</f>
        <v>-1.960213973360285E-2</v>
      </c>
      <c r="AE52" s="4">
        <f xml:space="preserve"> (Table1678910[[#This Row],[a_o2]] - Table1678910[[#This Row],[t2]]) * Table1678910[[#This Row],[a_o2]] * (1 - Table1678910[[#This Row],[a_o2]]) * Table1678910[[#This Row],[a_h2]]</f>
        <v>-1.9496467374269993E-2</v>
      </c>
    </row>
    <row r="53" spans="1:31" x14ac:dyDescent="0.3">
      <c r="A53" s="4">
        <v>0.01</v>
      </c>
      <c r="B53" s="4">
        <v>0.99</v>
      </c>
      <c r="C53" s="4">
        <v>0.05</v>
      </c>
      <c r="D53" s="4">
        <v>0.1</v>
      </c>
      <c r="E53" s="4">
        <f t="shared" si="0"/>
        <v>0.34916140746432467</v>
      </c>
      <c r="F53" s="4">
        <f t="shared" si="1"/>
        <v>0.59832281492864936</v>
      </c>
      <c r="G53" s="4">
        <f t="shared" si="2"/>
        <v>-0.1762842275439078</v>
      </c>
      <c r="H53" s="4">
        <f t="shared" si="3"/>
        <v>0.74743154491218433</v>
      </c>
      <c r="I53" s="4">
        <f t="shared" si="8"/>
        <v>7.7290351866081172E-2</v>
      </c>
      <c r="J53" s="4">
        <f t="shared" si="9"/>
        <v>0.51931297460540371</v>
      </c>
      <c r="K53" s="4">
        <f t="shared" si="10"/>
        <v>6.5928943114023045E-2</v>
      </c>
      <c r="L53" s="4">
        <f t="shared" si="11"/>
        <v>0.51647626819679382</v>
      </c>
      <c r="M53" s="4">
        <f t="shared" si="4"/>
        <v>-1.0245429530203423</v>
      </c>
      <c r="N53" s="4">
        <f t="shared" si="5"/>
        <v>-1.7201755102533975</v>
      </c>
      <c r="O53" s="4">
        <f t="shared" si="6"/>
        <v>1.8297264278958296</v>
      </c>
      <c r="P53" s="4">
        <f t="shared" si="7"/>
        <v>0.62381392025469373</v>
      </c>
      <c r="Q53" s="4">
        <f t="shared" si="12"/>
        <v>-1.4204882767231886</v>
      </c>
      <c r="R53" s="4">
        <f t="shared" si="13"/>
        <v>0.1945850486178895</v>
      </c>
      <c r="S53" s="4">
        <f t="shared" si="14"/>
        <v>1.2723857595670596</v>
      </c>
      <c r="T53" s="4">
        <f t="shared" si="15"/>
        <v>0.78115087705538966</v>
      </c>
      <c r="U53" s="4">
        <f t="shared" si="16"/>
        <v>1.7035820086634314E-2</v>
      </c>
      <c r="V53" s="4">
        <f t="shared" si="17"/>
        <v>2.1808978077366481E-2</v>
      </c>
      <c r="W53" s="5">
        <f t="shared" si="18"/>
        <v>3.8844798164000799E-2</v>
      </c>
      <c r="X5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-1.1853083262342132E-3</v>
      </c>
      <c r="Y5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-2.3706166524684264E-3</v>
      </c>
      <c r="Z5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-8.9908773947090792E-4</v>
      </c>
      <c r="AA5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-1.7981754789418158E-3</v>
      </c>
      <c r="AB53" s="4">
        <f>(Table1678910[[#This Row],[a_o1]] - Table1678910[[#This Row],[t1]]) * Table1678910[[#This Row],[a_o1]] * (1 - Table1678910[[#This Row],[a_o1]]) * Table1678910[[#This Row],[a_h1]]</f>
        <v>1.5022937073357561E-2</v>
      </c>
      <c r="AC53" s="4">
        <f xml:space="preserve"> (Table1678910[[#This Row],[a_o1]] - Table1678910[[#This Row],[t1]]) * Table1678910[[#This Row],[a_o1]] * (1 - Table1678910[[#This Row],[a_o1]]) * Table1678910[[#This Row],[a_h2]]</f>
        <v>1.4940875457422551E-2</v>
      </c>
      <c r="AD53" s="4">
        <f>(Table1678910[[#This Row],[a_o2]] - Table1678910[[#This Row],[t2]]) * Table1678910[[#This Row],[a_o2]] * (1 - Table1678910[[#This Row],[a_o2]]) * Table1678910[[#This Row],[a_h1]]</f>
        <v>-1.8541359058350321E-2</v>
      </c>
      <c r="AE53" s="4">
        <f xml:space="preserve"> (Table1678910[[#This Row],[a_o2]] - Table1678910[[#This Row],[t2]]) * Table1678910[[#This Row],[a_o2]] * (1 - Table1678910[[#This Row],[a_o2]]) * Table1678910[[#This Row],[a_h2]]</f>
        <v>-1.8440078338173585E-2</v>
      </c>
    </row>
    <row r="54" spans="1:31" x14ac:dyDescent="0.3">
      <c r="A54" s="4">
        <v>0.01</v>
      </c>
      <c r="B54" s="4">
        <v>0.99</v>
      </c>
      <c r="C54" s="4">
        <v>0.05</v>
      </c>
      <c r="D54" s="4">
        <v>0.1</v>
      </c>
      <c r="E54" s="4">
        <f t="shared" si="0"/>
        <v>0.35153202411679307</v>
      </c>
      <c r="F54" s="4">
        <f t="shared" si="1"/>
        <v>0.60306404823358617</v>
      </c>
      <c r="G54" s="4">
        <f t="shared" si="2"/>
        <v>-0.17448605206496598</v>
      </c>
      <c r="H54" s="4">
        <f t="shared" si="3"/>
        <v>0.75102789587006802</v>
      </c>
      <c r="I54" s="4">
        <f t="shared" si="8"/>
        <v>7.7883006029198273E-2</v>
      </c>
      <c r="J54" s="4">
        <f t="shared" si="9"/>
        <v>0.51946091539387318</v>
      </c>
      <c r="K54" s="4">
        <f t="shared" si="10"/>
        <v>6.6378486983758506E-2</v>
      </c>
      <c r="L54" s="4">
        <f t="shared" si="11"/>
        <v>0.51658853129431459</v>
      </c>
      <c r="M54" s="4">
        <f t="shared" si="4"/>
        <v>-1.0545888271670574</v>
      </c>
      <c r="N54" s="4">
        <f t="shared" si="5"/>
        <v>-1.7500572611682426</v>
      </c>
      <c r="O54" s="4">
        <f t="shared" si="6"/>
        <v>1.8668091460125302</v>
      </c>
      <c r="P54" s="4">
        <f t="shared" si="7"/>
        <v>0.66069407693104087</v>
      </c>
      <c r="Q54" s="4">
        <f t="shared" si="12"/>
        <v>-1.4518771877522039</v>
      </c>
      <c r="R54" s="4">
        <f t="shared" si="13"/>
        <v>0.18971283310339951</v>
      </c>
      <c r="S54" s="4">
        <f t="shared" si="14"/>
        <v>1.3110413706899828</v>
      </c>
      <c r="T54" s="4">
        <f t="shared" si="15"/>
        <v>0.78768736270147843</v>
      </c>
      <c r="U54" s="4">
        <f t="shared" si="16"/>
        <v>1.6148351191025163E-2</v>
      </c>
      <c r="V54" s="4">
        <f t="shared" si="17"/>
        <v>2.0465201605341567E-2</v>
      </c>
      <c r="W54" s="5">
        <f t="shared" si="18"/>
        <v>3.661355279636673E-2</v>
      </c>
      <c r="X5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-1.1519445739576451E-3</v>
      </c>
      <c r="Y5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-2.3038891479152902E-3</v>
      </c>
      <c r="Z5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-8.8241884364080006E-4</v>
      </c>
      <c r="AA5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-1.7648376872816001E-3</v>
      </c>
      <c r="AB54" s="4">
        <f>(Table1678910[[#This Row],[a_o1]] - Table1678910[[#This Row],[t1]]) * Table1678910[[#This Row],[a_o1]] * (1 - Table1678910[[#This Row],[a_o1]]) * Table1678910[[#This Row],[a_h1]]</f>
        <v>1.4350519978515492E-2</v>
      </c>
      <c r="AC54" s="4">
        <f xml:space="preserve"> (Table1678910[[#This Row],[a_o1]] - Table1678910[[#This Row],[t1]]) * Table1678910[[#This Row],[a_o1]] * (1 - Table1678910[[#This Row],[a_o1]]) * Table1678910[[#This Row],[a_h2]]</f>
        <v>1.4271168088536568E-2</v>
      </c>
      <c r="AD54" s="4">
        <f>(Table1678910[[#This Row],[a_o2]] - Table1678910[[#This Row],[t2]]) * Table1678910[[#This Row],[a_o2]] * (1 - Table1678910[[#This Row],[a_o2]]) * Table1678910[[#This Row],[a_h1]]</f>
        <v>-1.7575415904046487E-2</v>
      </c>
      <c r="AE54" s="4">
        <f xml:space="preserve"> (Table1678910[[#This Row],[a_o2]] - Table1678910[[#This Row],[t2]]) * Table1678910[[#This Row],[a_o2]] * (1 - Table1678910[[#This Row],[a_o2]]) * Table1678910[[#This Row],[a_h2]]</f>
        <v>-1.7478231797042724E-2</v>
      </c>
    </row>
    <row r="55" spans="1:31" x14ac:dyDescent="0.3">
      <c r="A55" s="4">
        <v>0.01</v>
      </c>
      <c r="B55" s="4">
        <v>0.99</v>
      </c>
      <c r="C55" s="4">
        <v>0.05</v>
      </c>
      <c r="D55" s="4">
        <v>0.1</v>
      </c>
      <c r="E55" s="4">
        <f t="shared" si="0"/>
        <v>0.35383591326470837</v>
      </c>
      <c r="F55" s="4">
        <f t="shared" si="1"/>
        <v>0.60767182652941676</v>
      </c>
      <c r="G55" s="4">
        <f t="shared" si="2"/>
        <v>-0.17272121437768437</v>
      </c>
      <c r="H55" s="4">
        <f t="shared" si="3"/>
        <v>0.75455757124463119</v>
      </c>
      <c r="I55" s="4">
        <f t="shared" si="8"/>
        <v>7.8458978316177097E-2</v>
      </c>
      <c r="J55" s="4">
        <f t="shared" si="9"/>
        <v>0.51960468871370791</v>
      </c>
      <c r="K55" s="4">
        <f t="shared" si="10"/>
        <v>6.6819696405578902E-2</v>
      </c>
      <c r="L55" s="4">
        <f t="shared" si="11"/>
        <v>0.51669871142984114</v>
      </c>
      <c r="M55" s="4">
        <f t="shared" si="4"/>
        <v>-1.0832898671240883</v>
      </c>
      <c r="N55" s="4">
        <f t="shared" si="5"/>
        <v>-1.7785995973453157</v>
      </c>
      <c r="O55" s="4">
        <f t="shared" si="6"/>
        <v>1.9019599778206233</v>
      </c>
      <c r="P55" s="4">
        <f t="shared" si="7"/>
        <v>0.69565054052512632</v>
      </c>
      <c r="Q55" s="4">
        <f t="shared" si="12"/>
        <v>-1.4818826142916848</v>
      </c>
      <c r="R55" s="4">
        <f t="shared" si="13"/>
        <v>0.18514322991395082</v>
      </c>
      <c r="S55" s="4">
        <f t="shared" si="14"/>
        <v>1.3477090601162209</v>
      </c>
      <c r="T55" s="4">
        <f t="shared" si="15"/>
        <v>0.79375483518090706</v>
      </c>
      <c r="U55" s="4">
        <f t="shared" si="16"/>
        <v>1.5337575492345518E-2</v>
      </c>
      <c r="V55" s="4">
        <f t="shared" si="17"/>
        <v>1.9256082357436474E-2</v>
      </c>
      <c r="W55" s="5">
        <f t="shared" si="18"/>
        <v>3.4593657849781995E-2</v>
      </c>
      <c r="X5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-1.1198745755002274E-3</v>
      </c>
      <c r="Y5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-2.2397491510004548E-3</v>
      </c>
      <c r="Z5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-8.6548094886699329E-4</v>
      </c>
      <c r="AA5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-1.7309618977339866E-3</v>
      </c>
      <c r="AB55" s="4">
        <f>(Table1678910[[#This Row],[a_o1]] - Table1678910[[#This Row],[t1]]) * Table1678910[[#This Row],[a_o1]] * (1 - Table1678910[[#This Row],[a_o1]]) * Table1678910[[#This Row],[a_h1]]</f>
        <v>1.3729525559798538E-2</v>
      </c>
      <c r="AC55" s="4">
        <f xml:space="preserve"> (Table1678910[[#This Row],[a_o1]] - Table1678910[[#This Row],[t1]]) * Table1678910[[#This Row],[a_o1]] * (1 - Table1678910[[#This Row],[a_o1]]) * Table1678910[[#This Row],[a_h2]]</f>
        <v>1.3652740861235078E-2</v>
      </c>
      <c r="AD55" s="4">
        <f>(Table1678910[[#This Row],[a_o2]] - Table1678910[[#This Row],[t2]]) * Table1678910[[#This Row],[a_o2]] * (1 - Table1678910[[#This Row],[a_o2]]) * Table1678910[[#This Row],[a_h1]]</f>
        <v>-1.6693299533908121E-2</v>
      </c>
      <c r="AE55" s="4">
        <f xml:space="preserve"> (Table1678910[[#This Row],[a_o2]] - Table1678910[[#This Row],[t2]]) * Table1678910[[#This Row],[a_o2]] * (1 - Table1678910[[#This Row],[a_o2]]) * Table1678910[[#This Row],[a_h2]]</f>
        <v>-1.6599939427096134E-2</v>
      </c>
    </row>
    <row r="56" spans="1:31" x14ac:dyDescent="0.3">
      <c r="A56" s="4">
        <v>0.01</v>
      </c>
      <c r="B56" s="4">
        <v>0.99</v>
      </c>
      <c r="C56" s="4">
        <v>0.05</v>
      </c>
      <c r="D56" s="4">
        <v>0.1</v>
      </c>
      <c r="E56" s="4">
        <f t="shared" si="0"/>
        <v>0.35607566241570882</v>
      </c>
      <c r="F56" s="4">
        <f t="shared" si="1"/>
        <v>0.61215132483141765</v>
      </c>
      <c r="G56" s="4">
        <f t="shared" si="2"/>
        <v>-0.17099025247995039</v>
      </c>
      <c r="H56" s="4">
        <f t="shared" si="3"/>
        <v>0.75801949504009913</v>
      </c>
      <c r="I56" s="4">
        <f t="shared" si="8"/>
        <v>7.9018915603927209E-2</v>
      </c>
      <c r="J56" s="4">
        <f t="shared" si="9"/>
        <v>0.51974445628927368</v>
      </c>
      <c r="K56" s="4">
        <f t="shared" si="10"/>
        <v>6.7252436880012409E-2</v>
      </c>
      <c r="L56" s="4">
        <f t="shared" si="11"/>
        <v>0.51680677509750528</v>
      </c>
      <c r="M56" s="4">
        <f t="shared" si="4"/>
        <v>-1.1107489182436854</v>
      </c>
      <c r="N56" s="4">
        <f t="shared" si="5"/>
        <v>-1.8059050790677857</v>
      </c>
      <c r="O56" s="4">
        <f t="shared" si="6"/>
        <v>1.9353465768884395</v>
      </c>
      <c r="P56" s="4">
        <f t="shared" si="7"/>
        <v>0.7288504193793186</v>
      </c>
      <c r="Q56" s="4">
        <f t="shared" si="12"/>
        <v>-1.5106095726316908</v>
      </c>
      <c r="R56" s="4">
        <f t="shared" si="13"/>
        <v>0.18084847209029734</v>
      </c>
      <c r="S56" s="4">
        <f t="shared" si="14"/>
        <v>1.3825604891040788</v>
      </c>
      <c r="T56" s="4">
        <f t="shared" si="15"/>
        <v>0.79940191121624782</v>
      </c>
      <c r="U56" s="4">
        <f t="shared" si="16"/>
        <v>1.4594600207794552E-2</v>
      </c>
      <c r="V56" s="4">
        <f t="shared" si="17"/>
        <v>1.816381572400954E-2</v>
      </c>
      <c r="W56" s="5">
        <f t="shared" si="18"/>
        <v>3.2758415931804091E-2</v>
      </c>
      <c r="X5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-1.0891103336337104E-3</v>
      </c>
      <c r="Y5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-2.1782206672674208E-3</v>
      </c>
      <c r="Z5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-8.4847300258969493E-4</v>
      </c>
      <c r="AA5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-1.6969460051793899E-3</v>
      </c>
      <c r="AB56" s="4">
        <f>(Table1678910[[#This Row],[a_o1]] - Table1678910[[#This Row],[t1]]) * Table1678910[[#This Row],[a_o1]] * (1 - Table1678910[[#This Row],[a_o1]]) * Table1678910[[#This Row],[a_h1]]</f>
        <v>1.3154672931800263E-2</v>
      </c>
      <c r="AC56" s="4">
        <f xml:space="preserve"> (Table1678910[[#This Row],[a_o1]] - Table1678910[[#This Row],[t1]]) * Table1678910[[#This Row],[a_o1]] * (1 - Table1678910[[#This Row],[a_o1]]) * Table1678910[[#This Row],[a_h2]]</f>
        <v>1.3080320555766248E-2</v>
      </c>
      <c r="AD56" s="4">
        <f>(Table1678910[[#This Row],[a_o2]] - Table1678910[[#This Row],[t2]]) * Table1678910[[#This Row],[a_o2]] * (1 - Table1678910[[#This Row],[a_o2]]) * Table1678910[[#This Row],[a_h1]]</f>
        <v>-1.5885481398677747E-2</v>
      </c>
      <c r="AE56" s="4">
        <f xml:space="preserve"> (Table1678910[[#This Row],[a_o2]] - Table1678910[[#This Row],[t2]]) * Table1678910[[#This Row],[a_o2]] * (1 - Table1678910[[#This Row],[a_o2]]) * Table1678910[[#This Row],[a_h2]]</f>
        <v>-1.5795694043829831E-2</v>
      </c>
    </row>
    <row r="57" spans="1:31" x14ac:dyDescent="0.3">
      <c r="A57" s="4">
        <v>0.01</v>
      </c>
      <c r="B57" s="4">
        <v>0.99</v>
      </c>
      <c r="C57" s="4">
        <v>0.05</v>
      </c>
      <c r="D57" s="4">
        <v>0.1</v>
      </c>
      <c r="E57" s="4">
        <f t="shared" si="0"/>
        <v>0.35825388308297623</v>
      </c>
      <c r="F57" s="4">
        <f t="shared" si="1"/>
        <v>0.61650776616595249</v>
      </c>
      <c r="G57" s="4">
        <f t="shared" si="2"/>
        <v>-0.169293306474771</v>
      </c>
      <c r="H57" s="4">
        <f t="shared" si="3"/>
        <v>0.76141338705045791</v>
      </c>
      <c r="I57" s="4">
        <f t="shared" si="8"/>
        <v>7.9563470770744063E-2</v>
      </c>
      <c r="J57" s="4">
        <f t="shared" si="9"/>
        <v>0.51988038132483871</v>
      </c>
      <c r="K57" s="4">
        <f t="shared" si="10"/>
        <v>6.7676673381307256E-2</v>
      </c>
      <c r="L57" s="4">
        <f t="shared" si="11"/>
        <v>0.51691271363278923</v>
      </c>
      <c r="M57" s="4">
        <f t="shared" si="4"/>
        <v>-1.1370582641072859</v>
      </c>
      <c r="N57" s="4">
        <f t="shared" si="5"/>
        <v>-1.8320657201793182</v>
      </c>
      <c r="O57" s="4">
        <f t="shared" si="6"/>
        <v>1.9671175396857949</v>
      </c>
      <c r="P57" s="4">
        <f t="shared" si="7"/>
        <v>0.76044180746697831</v>
      </c>
      <c r="Q57" s="4">
        <f t="shared" si="12"/>
        <v>-1.5381523469041567</v>
      </c>
      <c r="R57" s="4">
        <f t="shared" si="13"/>
        <v>0.17680402971075262</v>
      </c>
      <c r="S57" s="4">
        <f t="shared" si="14"/>
        <v>1.4157478549002085</v>
      </c>
      <c r="T57" s="4">
        <f t="shared" si="15"/>
        <v>0.80467094860910204</v>
      </c>
      <c r="U57" s="4">
        <f t="shared" si="16"/>
        <v>1.3911792163872821E-2</v>
      </c>
      <c r="V57" s="4">
        <f t="shared" si="17"/>
        <v>1.7173428644725045E-2</v>
      </c>
      <c r="W57" s="5">
        <f t="shared" si="18"/>
        <v>3.1085220808597866E-2</v>
      </c>
      <c r="X5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-1.0596393636071483E-3</v>
      </c>
      <c r="Y5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-2.1192787272142966E-3</v>
      </c>
      <c r="Z5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-8.3154374948760242E-4</v>
      </c>
      <c r="AA5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-1.6630874989752048E-3</v>
      </c>
      <c r="AB57" s="4">
        <f>(Table1678910[[#This Row],[a_o1]] - Table1678910[[#This Row],[t1]]) * Table1678910[[#This Row],[a_o1]] * (1 - Table1678910[[#This Row],[a_o1]]) * Table1678910[[#This Row],[a_h1]]</f>
        <v>1.2621336976385074E-2</v>
      </c>
      <c r="AC57" s="4">
        <f xml:space="preserve"> (Table1678910[[#This Row],[a_o1]] - Table1678910[[#This Row],[t1]]) * Table1678910[[#This Row],[a_o1]] * (1 - Table1678910[[#This Row],[a_o1]]) * Table1678910[[#This Row],[a_h2]]</f>
        <v>1.2549289760677805E-2</v>
      </c>
      <c r="AD57" s="4">
        <f>(Table1678910[[#This Row],[a_o2]] - Table1678910[[#This Row],[t2]]) * Table1678910[[#This Row],[a_o2]] * (1 - Table1678910[[#This Row],[a_o2]]) * Table1678910[[#This Row],[a_h1]]</f>
        <v>-1.5143703384631238E-2</v>
      </c>
      <c r="AE57" s="4">
        <f xml:space="preserve"> (Table1678910[[#This Row],[a_o2]] - Table1678910[[#This Row],[t2]]) * Table1678910[[#This Row],[a_o2]] * (1 - Table1678910[[#This Row],[a_o2]]) * Table1678910[[#This Row],[a_h2]]</f>
        <v>-1.5057257577312978E-2</v>
      </c>
    </row>
    <row r="58" spans="1:31" x14ac:dyDescent="0.3">
      <c r="A58" s="4">
        <v>0.01</v>
      </c>
      <c r="B58" s="4">
        <v>0.99</v>
      </c>
      <c r="C58" s="4">
        <v>0.05</v>
      </c>
      <c r="D58" s="4">
        <v>0.1</v>
      </c>
      <c r="E58" s="4">
        <f t="shared" si="0"/>
        <v>0.36037316181019052</v>
      </c>
      <c r="F58" s="4">
        <f t="shared" si="1"/>
        <v>0.62074632362038107</v>
      </c>
      <c r="G58" s="4">
        <f t="shared" si="2"/>
        <v>-0.1676302189757958</v>
      </c>
      <c r="H58" s="4">
        <f t="shared" si="3"/>
        <v>0.76473956204840832</v>
      </c>
      <c r="I58" s="4">
        <f t="shared" si="8"/>
        <v>8.0093290452547636E-2</v>
      </c>
      <c r="J58" s="4">
        <f t="shared" si="9"/>
        <v>0.52001262544886595</v>
      </c>
      <c r="K58" s="4">
        <f t="shared" si="10"/>
        <v>6.8092445256051043E-2</v>
      </c>
      <c r="L58" s="4">
        <f t="shared" si="11"/>
        <v>0.51701653694257332</v>
      </c>
      <c r="M58" s="4">
        <f t="shared" si="4"/>
        <v>-1.1623009380600562</v>
      </c>
      <c r="N58" s="4">
        <f t="shared" si="5"/>
        <v>-1.8571642997006739</v>
      </c>
      <c r="O58" s="4">
        <f t="shared" si="6"/>
        <v>1.9974049464550574</v>
      </c>
      <c r="P58" s="4">
        <f t="shared" si="7"/>
        <v>0.79055632262160425</v>
      </c>
      <c r="Q58" s="4">
        <f t="shared" si="12"/>
        <v>-1.5645958171269112</v>
      </c>
      <c r="R58" s="4">
        <f t="shared" si="13"/>
        <v>0.17298816597327588</v>
      </c>
      <c r="S58" s="4">
        <f t="shared" si="14"/>
        <v>1.4474064824705235</v>
      </c>
      <c r="T58" s="4">
        <f t="shared" si="15"/>
        <v>0.80959896817763077</v>
      </c>
      <c r="U58" s="4">
        <f t="shared" si="16"/>
        <v>1.328257112366606E-2</v>
      </c>
      <c r="V58" s="4">
        <f t="shared" si="17"/>
        <v>1.6272266141287735E-2</v>
      </c>
      <c r="W58" s="5">
        <f t="shared" si="18"/>
        <v>2.9554837264953795E-2</v>
      </c>
      <c r="X5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-1.031432652270211E-3</v>
      </c>
      <c r="Y5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-2.0628653045404221E-3</v>
      </c>
      <c r="Z5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-8.148034397409495E-4</v>
      </c>
      <c r="AA5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-1.629606879481899E-3</v>
      </c>
      <c r="AB58" s="4">
        <f>(Table1678910[[#This Row],[a_o1]] - Table1678910[[#This Row],[t1]]) * Table1678910[[#This Row],[a_o1]] * (1 - Table1678910[[#This Row],[a_o1]]) * Table1678910[[#This Row],[a_h1]]</f>
        <v>1.2125455979939897E-2</v>
      </c>
      <c r="AC58" s="4">
        <f xml:space="preserve"> (Table1678910[[#This Row],[a_o1]] - Table1678910[[#This Row],[t1]]) * Table1678910[[#This Row],[a_o1]] * (1 - Table1678910[[#This Row],[a_o1]]) * Table1678910[[#This Row],[a_h2]]</f>
        <v>1.2055594331362237E-2</v>
      </c>
      <c r="AD58" s="4">
        <f>(Table1678910[[#This Row],[a_o2]] - Table1678910[[#This Row],[t2]]) * Table1678910[[#This Row],[a_o2]] * (1 - Table1678910[[#This Row],[a_o2]]) * Table1678910[[#This Row],[a_h1]]</f>
        <v>-1.4460794312324938E-2</v>
      </c>
      <c r="AE58" s="4">
        <f xml:space="preserve"> (Table1678910[[#This Row],[a_o2]] - Table1678910[[#This Row],[t2]]) * Table1678910[[#This Row],[a_o2]] * (1 - Table1678910[[#This Row],[a_o2]]) * Table1678910[[#This Row],[a_h2]]</f>
        <v>-1.4377477451328302E-2</v>
      </c>
    </row>
    <row r="59" spans="1:31" x14ac:dyDescent="0.3">
      <c r="A59" s="4">
        <v>0.01</v>
      </c>
      <c r="B59" s="4">
        <v>0.99</v>
      </c>
      <c r="C59" s="4">
        <v>0.05</v>
      </c>
      <c r="D59" s="4">
        <v>0.1</v>
      </c>
      <c r="E59" s="4">
        <f t="shared" si="0"/>
        <v>0.36243602711473094</v>
      </c>
      <c r="F59" s="4">
        <f t="shared" si="1"/>
        <v>0.6248720542294619</v>
      </c>
      <c r="G59" s="4">
        <f t="shared" si="2"/>
        <v>-0.16600061209631389</v>
      </c>
      <c r="H59" s="4">
        <f t="shared" si="3"/>
        <v>0.76799877580737208</v>
      </c>
      <c r="I59" s="4">
        <f t="shared" si="8"/>
        <v>8.060900677868274E-2</v>
      </c>
      <c r="J59" s="4">
        <f t="shared" si="9"/>
        <v>0.52014134665197742</v>
      </c>
      <c r="K59" s="4">
        <f t="shared" si="10"/>
        <v>6.8499846975921513E-2</v>
      </c>
      <c r="L59" s="4">
        <f t="shared" si="11"/>
        <v>0.51711826869759925</v>
      </c>
      <c r="M59" s="4">
        <f t="shared" si="4"/>
        <v>-1.1865518500199359</v>
      </c>
      <c r="N59" s="4">
        <f t="shared" si="5"/>
        <v>-1.8812754883633984</v>
      </c>
      <c r="O59" s="4">
        <f t="shared" si="6"/>
        <v>2.0263265350797073</v>
      </c>
      <c r="P59" s="4">
        <f t="shared" si="7"/>
        <v>0.81931127752426081</v>
      </c>
      <c r="Q59" s="4">
        <f t="shared" si="12"/>
        <v>-1.5900166006274756</v>
      </c>
      <c r="R59" s="4">
        <f t="shared" si="13"/>
        <v>0.1693815613548823</v>
      </c>
      <c r="S59" s="4">
        <f t="shared" si="14"/>
        <v>1.4776570420707584</v>
      </c>
      <c r="T59" s="4">
        <f t="shared" si="15"/>
        <v>0.8142184298973717</v>
      </c>
      <c r="U59" s="4">
        <f t="shared" si="16"/>
        <v>1.2701241049960055E-2</v>
      </c>
      <c r="V59" s="4">
        <f t="shared" si="17"/>
        <v>1.5449580193872612E-2</v>
      </c>
      <c r="W59" s="5">
        <f t="shared" si="18"/>
        <v>2.8150821243832669E-2</v>
      </c>
      <c r="X5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-1.0044503686779539E-3</v>
      </c>
      <c r="Y5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-2.0089007373559078E-3</v>
      </c>
      <c r="Z5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-7.9833277188524746E-4</v>
      </c>
      <c r="AA5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-1.5966655437704949E-3</v>
      </c>
      <c r="AB59" s="4">
        <f>(Table1678910[[#This Row],[a_o1]] - Table1678910[[#This Row],[t1]]) * Table1678910[[#This Row],[a_o1]] * (1 - Table1678910[[#This Row],[a_o1]]) * Table1678910[[#This Row],[a_h1]]</f>
        <v>1.1663453285086995E-2</v>
      </c>
      <c r="AC59" s="4">
        <f xml:space="preserve"> (Table1678910[[#This Row],[a_o1]] - Table1678910[[#This Row],[t1]]) * Table1678910[[#This Row],[a_o1]] * (1 - Table1678910[[#This Row],[a_o1]]) * Table1678910[[#This Row],[a_h2]]</f>
        <v>1.1595664925778465E-2</v>
      </c>
      <c r="AD59" s="4">
        <f>(Table1678910[[#This Row],[a_o2]] - Table1678910[[#This Row],[t2]]) * Table1678910[[#This Row],[a_o2]] * (1 - Table1678910[[#This Row],[a_o2]]) * Table1678910[[#This Row],[a_h1]]</f>
        <v>-1.3830512529030453E-2</v>
      </c>
      <c r="AE59" s="4">
        <f xml:space="preserve"> (Table1678910[[#This Row],[a_o2]] - Table1678910[[#This Row],[t2]]) * Table1678910[[#This Row],[a_o2]] * (1 - Table1678910[[#This Row],[a_o2]]) * Table1678910[[#This Row],[a_h2]]</f>
        <v>-1.3750129152870513E-2</v>
      </c>
    </row>
    <row r="60" spans="1:31" x14ac:dyDescent="0.3">
      <c r="A60" s="4">
        <v>0.01</v>
      </c>
      <c r="B60" s="4">
        <v>0.99</v>
      </c>
      <c r="C60" s="4">
        <v>0.05</v>
      </c>
      <c r="D60" s="4">
        <v>0.1</v>
      </c>
      <c r="E60" s="4">
        <f t="shared" si="0"/>
        <v>0.36444492785208688</v>
      </c>
      <c r="F60" s="4">
        <f t="shared" si="1"/>
        <v>0.62888985570417377</v>
      </c>
      <c r="G60" s="4">
        <f t="shared" si="2"/>
        <v>-0.1644039465525434</v>
      </c>
      <c r="H60" s="4">
        <f t="shared" si="3"/>
        <v>0.77119210689491302</v>
      </c>
      <c r="I60" s="4">
        <f t="shared" si="8"/>
        <v>8.1111231963021724E-2</v>
      </c>
      <c r="J60" s="4">
        <f t="shared" si="9"/>
        <v>0.52026669793781599</v>
      </c>
      <c r="K60" s="4">
        <f t="shared" si="10"/>
        <v>6.8899013361864131E-2</v>
      </c>
      <c r="L60" s="4">
        <f t="shared" si="11"/>
        <v>0.51721794264191456</v>
      </c>
      <c r="M60" s="4">
        <f t="shared" si="4"/>
        <v>-1.2098787565901099</v>
      </c>
      <c r="N60" s="4">
        <f t="shared" si="5"/>
        <v>-1.9044668182149553</v>
      </c>
      <c r="O60" s="4">
        <f t="shared" si="6"/>
        <v>2.0539875601377684</v>
      </c>
      <c r="P60" s="4">
        <f t="shared" si="7"/>
        <v>0.84681153583000179</v>
      </c>
      <c r="Q60" s="4">
        <f t="shared" si="12"/>
        <v>-1.6144840351431795</v>
      </c>
      <c r="R60" s="4">
        <f t="shared" si="13"/>
        <v>0.16596699465201875</v>
      </c>
      <c r="S60" s="4">
        <f t="shared" si="14"/>
        <v>1.5066074458856615</v>
      </c>
      <c r="T60" s="4">
        <f t="shared" si="15"/>
        <v>0.81855788618248804</v>
      </c>
      <c r="U60" s="4">
        <f t="shared" si="16"/>
        <v>1.2162851710391422E-2</v>
      </c>
      <c r="V60" s="4">
        <f t="shared" si="17"/>
        <v>1.4696199195108362E-2</v>
      </c>
      <c r="W60" s="5">
        <f t="shared" si="18"/>
        <v>2.6859050905499782E-2</v>
      </c>
      <c r="X6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-9.7864595122683384E-4</v>
      </c>
      <c r="Y6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-1.9572919024536677E-3</v>
      </c>
      <c r="Z6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-7.8218974115765681E-4</v>
      </c>
      <c r="AA6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-1.5643794823153136E-3</v>
      </c>
      <c r="AB60" s="4">
        <f>(Table1678910[[#This Row],[a_o1]] - Table1678910[[#This Row],[t1]]) * Table1678910[[#This Row],[a_o1]] * (1 - Table1678910[[#This Row],[a_o1]]) * Table1678910[[#This Row],[a_h1]]</f>
        <v>1.1232170796910827E-2</v>
      </c>
      <c r="AC60" s="4">
        <f xml:space="preserve"> (Table1678910[[#This Row],[a_o1]] - Table1678910[[#This Row],[t1]]) * Table1678910[[#This Row],[a_o1]] * (1 - Table1678910[[#This Row],[a_o1]]) * Table1678910[[#This Row],[a_h2]]</f>
        <v>1.1166350439126473E-2</v>
      </c>
      <c r="AD60" s="4">
        <f>(Table1678910[[#This Row],[a_o2]] - Table1678910[[#This Row],[t2]]) * Table1678910[[#This Row],[a_o2]] * (1 - Table1678910[[#This Row],[a_o2]]) * Table1678910[[#This Row],[a_h1]]</f>
        <v>-1.3247411726523342E-2</v>
      </c>
      <c r="AE60" s="4">
        <f xml:space="preserve"> (Table1678910[[#This Row],[a_o2]] - Table1678910[[#This Row],[t2]]) * Table1678910[[#This Row],[a_o2]] * (1 - Table1678910[[#This Row],[a_o2]]) * Table1678910[[#This Row],[a_h2]]</f>
        <v>-1.3169782086151757E-2</v>
      </c>
    </row>
    <row r="61" spans="1:31" x14ac:dyDescent="0.3">
      <c r="A61" s="4">
        <v>0.01</v>
      </c>
      <c r="B61" s="4">
        <v>0.99</v>
      </c>
      <c r="C61" s="4">
        <v>0.05</v>
      </c>
      <c r="D61" s="4">
        <v>0.1</v>
      </c>
      <c r="E61" s="4">
        <f t="shared" si="0"/>
        <v>0.36640221975454057</v>
      </c>
      <c r="F61" s="4">
        <f t="shared" si="1"/>
        <v>0.63280443950908116</v>
      </c>
      <c r="G61" s="4">
        <f t="shared" si="2"/>
        <v>-0.16283956707022809</v>
      </c>
      <c r="H61" s="4">
        <f t="shared" si="3"/>
        <v>0.77432086585954363</v>
      </c>
      <c r="I61" s="4">
        <f t="shared" si="8"/>
        <v>8.1600554938635148E-2</v>
      </c>
      <c r="J61" s="4">
        <f t="shared" si="9"/>
        <v>0.52038882648408658</v>
      </c>
      <c r="K61" s="4">
        <f t="shared" si="10"/>
        <v>6.9290108232442957E-2</v>
      </c>
      <c r="L61" s="4">
        <f t="shared" si="11"/>
        <v>0.5173155997576796</v>
      </c>
      <c r="M61" s="4">
        <f t="shared" si="4"/>
        <v>-1.2323430981839316</v>
      </c>
      <c r="N61" s="4">
        <f t="shared" si="5"/>
        <v>-1.9267995190932083</v>
      </c>
      <c r="O61" s="4">
        <f t="shared" si="6"/>
        <v>2.0804823835908151</v>
      </c>
      <c r="P61" s="4">
        <f t="shared" si="7"/>
        <v>0.87315110000230534</v>
      </c>
      <c r="Q61" s="4">
        <f t="shared" si="12"/>
        <v>-1.6380610275222112</v>
      </c>
      <c r="R61" s="4">
        <f t="shared" si="13"/>
        <v>0.16272907159117422</v>
      </c>
      <c r="S61" s="4">
        <f t="shared" si="14"/>
        <v>1.5343544710944097</v>
      </c>
      <c r="T61" s="4">
        <f t="shared" si="15"/>
        <v>0.82264253221011219</v>
      </c>
      <c r="U61" s="4">
        <f t="shared" si="16"/>
        <v>1.166308465455101E-2</v>
      </c>
      <c r="V61" s="4">
        <f t="shared" si="17"/>
        <v>1.4004261012521666E-2</v>
      </c>
      <c r="W61" s="5">
        <f t="shared" si="18"/>
        <v>2.5667345667072676E-2</v>
      </c>
      <c r="X6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-9.5396902063351122E-4</v>
      </c>
      <c r="Y6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-1.9079380412670224E-3</v>
      </c>
      <c r="Z6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-7.6641489809066725E-4</v>
      </c>
      <c r="AA6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-1.5328297961813345E-3</v>
      </c>
      <c r="AB61" s="4">
        <f>(Table1678910[[#This Row],[a_o1]] - Table1678910[[#This Row],[t1]]) * Table1678910[[#This Row],[a_o1]] * (1 - Table1678910[[#This Row],[a_o1]]) * Table1678910[[#This Row],[a_h1]]</f>
        <v>1.0828812486881991E-2</v>
      </c>
      <c r="AC61" s="4">
        <f xml:space="preserve"> (Table1678910[[#This Row],[a_o1]] - Table1678910[[#This Row],[t1]]) * Table1678910[[#This Row],[a_o1]] * (1 - Table1678910[[#This Row],[a_o1]]) * Table1678910[[#This Row],[a_h2]]</f>
        <v>1.0764861467459108E-2</v>
      </c>
      <c r="AD61" s="4">
        <f>(Table1678910[[#This Row],[a_o2]] - Table1678910[[#This Row],[t2]]) * Table1678910[[#This Row],[a_o2]] * (1 - Table1678910[[#This Row],[a_o2]]) * Table1678910[[#This Row],[a_h1]]</f>
        <v>-1.2706726970268164E-2</v>
      </c>
      <c r="AE61" s="4">
        <f xml:space="preserve"> (Table1678910[[#This Row],[a_o2]] - Table1678910[[#This Row],[t2]]) * Table1678910[[#This Row],[a_o2]] * (1 - Table1678910[[#This Row],[a_o2]]) * Table1678910[[#This Row],[a_h2]]</f>
        <v>-1.2631685672410131E-2</v>
      </c>
    </row>
    <row r="62" spans="1:31" x14ac:dyDescent="0.3">
      <c r="A62" s="4">
        <v>0.01</v>
      </c>
      <c r="B62" s="4">
        <v>0.99</v>
      </c>
      <c r="C62" s="4">
        <v>0.05</v>
      </c>
      <c r="D62" s="4">
        <v>0.1</v>
      </c>
      <c r="E62" s="4">
        <f t="shared" si="0"/>
        <v>0.36831015779580761</v>
      </c>
      <c r="F62" s="4">
        <f t="shared" si="1"/>
        <v>0.63662031559161525</v>
      </c>
      <c r="G62" s="4">
        <f t="shared" si="2"/>
        <v>-0.16130673727404676</v>
      </c>
      <c r="H62" s="4">
        <f t="shared" si="3"/>
        <v>0.77738652545190634</v>
      </c>
      <c r="I62" s="4">
        <f t="shared" si="8"/>
        <v>8.2077539448951908E-2</v>
      </c>
      <c r="J62" s="4">
        <f t="shared" si="9"/>
        <v>0.52050787316717551</v>
      </c>
      <c r="K62" s="4">
        <f t="shared" si="10"/>
        <v>6.9673315681488296E-2</v>
      </c>
      <c r="L62" s="4">
        <f t="shared" si="11"/>
        <v>0.51741128608675901</v>
      </c>
      <c r="M62" s="4">
        <f t="shared" si="4"/>
        <v>-1.2540007231576955</v>
      </c>
      <c r="N62" s="4">
        <f t="shared" si="5"/>
        <v>-1.9483292420281266</v>
      </c>
      <c r="O62" s="4">
        <f t="shared" si="6"/>
        <v>2.1058958375313512</v>
      </c>
      <c r="P62" s="4">
        <f t="shared" si="7"/>
        <v>0.8984144713471256</v>
      </c>
      <c r="Q62" s="4">
        <f t="shared" si="12"/>
        <v>-1.6608047881991255</v>
      </c>
      <c r="R62" s="4">
        <f t="shared" si="13"/>
        <v>0.15965399328322979</v>
      </c>
      <c r="S62" s="4">
        <f t="shared" si="14"/>
        <v>1.5609851505637233</v>
      </c>
      <c r="T62" s="4">
        <f t="shared" si="15"/>
        <v>0.82649467022663226</v>
      </c>
      <c r="U62" s="4">
        <f t="shared" si="16"/>
        <v>1.1198158852808494E-2</v>
      </c>
      <c r="V62" s="4">
        <f t="shared" si="17"/>
        <v>1.3366996432148866E-2</v>
      </c>
      <c r="W62" s="5">
        <f t="shared" si="18"/>
        <v>2.4565155284957362E-2</v>
      </c>
      <c r="X6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-9.3036744247082493E-4</v>
      </c>
      <c r="Y6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-1.8607348849416499E-3</v>
      </c>
      <c r="Z6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-7.5103539723886577E-4</v>
      </c>
      <c r="AA6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-1.5020707944777315E-3</v>
      </c>
      <c r="AB62" s="4">
        <f>(Table1678910[[#This Row],[a_o1]] - Table1678910[[#This Row],[t1]]) * Table1678910[[#This Row],[a_o1]] * (1 - Table1678910[[#This Row],[a_o1]]) * Table1678910[[#This Row],[a_h1]]</f>
        <v>1.0450896316181459E-2</v>
      </c>
      <c r="AC62" s="4">
        <f xml:space="preserve"> (Table1678910[[#This Row],[a_o1]] - Table1678910[[#This Row],[t1]]) * Table1678910[[#This Row],[a_o1]] * (1 - Table1678910[[#This Row],[a_o1]]) * Table1678910[[#This Row],[a_h2]]</f>
        <v>1.0388722212426709E-2</v>
      </c>
      <c r="AD62" s="4">
        <f>(Table1678910[[#This Row],[a_o2]] - Table1678910[[#This Row],[t2]]) * Table1678910[[#This Row],[a_o2]] * (1 - Table1678910[[#This Row],[a_o2]]) * Table1678910[[#This Row],[a_h1]]</f>
        <v>-1.2204278069030388E-2</v>
      </c>
      <c r="AE62" s="4">
        <f xml:space="preserve"> (Table1678910[[#This Row],[a_o2]] - Table1678910[[#This Row],[t2]]) * Table1678910[[#This Row],[a_o2]] * (1 - Table1678910[[#This Row],[a_o2]]) * Table1678910[[#This Row],[a_h2]]</f>
        <v>-1.2131672808394433E-2</v>
      </c>
    </row>
    <row r="63" spans="1:31" x14ac:dyDescent="0.3">
      <c r="A63" s="4">
        <v>0.01</v>
      </c>
      <c r="B63" s="4">
        <v>0.99</v>
      </c>
      <c r="C63" s="4">
        <v>0.05</v>
      </c>
      <c r="D63" s="4">
        <v>0.1</v>
      </c>
      <c r="E63" s="4">
        <f t="shared" si="0"/>
        <v>0.37017089268074926</v>
      </c>
      <c r="F63" s="4">
        <f t="shared" si="1"/>
        <v>0.64034178536149855</v>
      </c>
      <c r="G63" s="4">
        <f t="shared" si="2"/>
        <v>-0.15980466647956904</v>
      </c>
      <c r="H63" s="4">
        <f t="shared" si="3"/>
        <v>0.7803906670408618</v>
      </c>
      <c r="I63" s="4">
        <f t="shared" si="8"/>
        <v>8.2542723170187321E-2</v>
      </c>
      <c r="J63" s="4">
        <f t="shared" si="9"/>
        <v>0.5206239723441638</v>
      </c>
      <c r="K63" s="4">
        <f t="shared" si="10"/>
        <v>7.0048833380107728E-2</v>
      </c>
      <c r="L63" s="4">
        <f t="shared" si="11"/>
        <v>0.5175050510579805</v>
      </c>
      <c r="M63" s="4">
        <f t="shared" si="4"/>
        <v>-1.2749025157900584</v>
      </c>
      <c r="N63" s="4">
        <f t="shared" si="5"/>
        <v>-1.96910668645298</v>
      </c>
      <c r="O63" s="4">
        <f t="shared" si="6"/>
        <v>2.1303043936694119</v>
      </c>
      <c r="P63" s="4">
        <f t="shared" si="7"/>
        <v>0.92267781696391449</v>
      </c>
      <c r="Q63" s="4">
        <f t="shared" si="12"/>
        <v>-1.6827674684336484</v>
      </c>
      <c r="R63" s="4">
        <f t="shared" si="13"/>
        <v>0.15672935811446356</v>
      </c>
      <c r="S63" s="4">
        <f t="shared" si="14"/>
        <v>1.5865779665123712</v>
      </c>
      <c r="T63" s="4">
        <f t="shared" si="15"/>
        <v>0.83013410207892524</v>
      </c>
      <c r="U63" s="4">
        <f t="shared" si="16"/>
        <v>1.0764752266341247E-2</v>
      </c>
      <c r="V63" s="4">
        <f t="shared" si="17"/>
        <v>1.2778552659055746E-2</v>
      </c>
      <c r="W63" s="5">
        <f t="shared" si="18"/>
        <v>2.3543304925396993E-2</v>
      </c>
      <c r="X6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-9.0778877310090749E-4</v>
      </c>
      <c r="Y6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-1.815577546201815E-3</v>
      </c>
      <c r="Z6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-7.3606812237803044E-4</v>
      </c>
      <c r="AA6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-1.4721362447560609E-3</v>
      </c>
      <c r="AB63" s="4">
        <f>(Table1678910[[#This Row],[a_o1]] - Table1678910[[#This Row],[t1]]) * Table1678910[[#This Row],[a_o1]] * (1 - Table1678910[[#This Row],[a_o1]]) * Table1678910[[#This Row],[a_h1]]</f>
        <v>1.0096213246615261E-2</v>
      </c>
      <c r="AC63" s="4">
        <f xml:space="preserve"> (Table1678910[[#This Row],[a_o1]] - Table1678910[[#This Row],[t1]]) * Table1678910[[#This Row],[a_o1]] * (1 - Table1678910[[#This Row],[a_o1]]) * Table1678910[[#This Row],[a_h2]]</f>
        <v>1.0035729488514515E-2</v>
      </c>
      <c r="AD63" s="4">
        <f>(Table1678910[[#This Row],[a_o2]] - Table1678910[[#This Row],[t2]]) * Table1678910[[#This Row],[a_o2]] * (1 - Table1678910[[#This Row],[a_o2]]) * Table1678910[[#This Row],[a_h1]]</f>
        <v>-1.1736387688224293E-2</v>
      </c>
      <c r="AE63" s="4">
        <f xml:space="preserve"> (Table1678910[[#This Row],[a_o2]] - Table1678910[[#This Row],[t2]]) * Table1678910[[#This Row],[a_o2]] * (1 - Table1678910[[#This Row],[a_o2]]) * Table1678910[[#This Row],[a_h2]]</f>
        <v>-1.1666078076435028E-2</v>
      </c>
    </row>
    <row r="64" spans="1:31" x14ac:dyDescent="0.3">
      <c r="A64" s="4">
        <v>0.01</v>
      </c>
      <c r="B64" s="4">
        <v>0.99</v>
      </c>
      <c r="C64" s="4">
        <v>0.05</v>
      </c>
      <c r="D64" s="4">
        <v>0.1</v>
      </c>
      <c r="E64" s="4">
        <f t="shared" si="0"/>
        <v>0.37198647022695108</v>
      </c>
      <c r="F64" s="4">
        <f t="shared" si="1"/>
        <v>0.64397294045390219</v>
      </c>
      <c r="G64" s="4">
        <f t="shared" si="2"/>
        <v>-0.15833253023481297</v>
      </c>
      <c r="H64" s="4">
        <f t="shared" si="3"/>
        <v>0.78333493953037392</v>
      </c>
      <c r="I64" s="4">
        <f t="shared" si="8"/>
        <v>8.299661755673779E-2</v>
      </c>
      <c r="J64" s="4">
        <f t="shared" si="9"/>
        <v>0.52073725181525932</v>
      </c>
      <c r="K64" s="4">
        <f t="shared" si="10"/>
        <v>7.0416867441296757E-2</v>
      </c>
      <c r="L64" s="4">
        <f t="shared" si="11"/>
        <v>0.51759694620470587</v>
      </c>
      <c r="M64" s="4">
        <f t="shared" si="4"/>
        <v>-1.2950949422832889</v>
      </c>
      <c r="N64" s="4">
        <f t="shared" si="5"/>
        <v>-1.989178145430009</v>
      </c>
      <c r="O64" s="4">
        <f t="shared" si="6"/>
        <v>2.1537771690458607</v>
      </c>
      <c r="P64" s="4">
        <f t="shared" si="7"/>
        <v>0.94600997311678459</v>
      </c>
      <c r="Q64" s="4">
        <f t="shared" si="12"/>
        <v>-1.7039967146161548</v>
      </c>
      <c r="R64" s="4">
        <f t="shared" si="13"/>
        <v>0.1539439917599725</v>
      </c>
      <c r="S64" s="4">
        <f t="shared" si="14"/>
        <v>1.6112038771958344</v>
      </c>
      <c r="T64" s="4">
        <f t="shared" si="15"/>
        <v>0.83357846185709039</v>
      </c>
      <c r="U64" s="4">
        <f t="shared" si="16"/>
        <v>1.0359936381897515E-2</v>
      </c>
      <c r="V64" s="4">
        <f t="shared" si="17"/>
        <v>1.2233848797496862E-2</v>
      </c>
      <c r="W64" s="5">
        <f t="shared" si="18"/>
        <v>2.2593785179394379E-2</v>
      </c>
      <c r="X6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-8.8618125839096573E-4</v>
      </c>
      <c r="Y6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-1.7723625167819315E-3</v>
      </c>
      <c r="Z6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-7.2152210450125622E-4</v>
      </c>
      <c r="AA6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-1.4430442090025124E-3</v>
      </c>
      <c r="AB64" s="4">
        <f>(Table1678910[[#This Row],[a_o1]] - Table1678910[[#This Row],[t1]]) * Table1678910[[#This Row],[a_o1]] * (1 - Table1678910[[#This Row],[a_o1]]) * Table1678910[[#This Row],[a_h1]]</f>
        <v>9.7627922204396277E-3</v>
      </c>
      <c r="AC64" s="4">
        <f xml:space="preserve"> (Table1678910[[#This Row],[a_o1]] - Table1678910[[#This Row],[t1]]) * Table1678910[[#This Row],[a_o1]] * (1 - Table1678910[[#This Row],[a_o1]]) * Table1678910[[#This Row],[a_h2]]</f>
        <v>9.7039177092007236E-3</v>
      </c>
      <c r="AD64" s="4">
        <f>(Table1678910[[#This Row],[a_o2]] - Table1678910[[#This Row],[t2]]) * Table1678910[[#This Row],[a_o2]] * (1 - Table1678910[[#This Row],[a_o2]]) * Table1678910[[#This Row],[a_h1]]</f>
        <v>-1.1299811929042586E-2</v>
      </c>
      <c r="AE64" s="4">
        <f xml:space="preserve"> (Table1678910[[#This Row],[a_o2]] - Table1678910[[#This Row],[t2]]) * Table1678910[[#This Row],[a_o2]] * (1 - Table1678910[[#This Row],[a_o2]]) * Table1678910[[#This Row],[a_h2]]</f>
        <v>-1.1231668421591807E-2</v>
      </c>
    </row>
    <row r="65" spans="1:31" x14ac:dyDescent="0.3">
      <c r="A65" s="4">
        <v>0.01</v>
      </c>
      <c r="B65" s="4">
        <v>0.99</v>
      </c>
      <c r="C65" s="4">
        <v>0.05</v>
      </c>
      <c r="D65" s="4">
        <v>0.1</v>
      </c>
      <c r="E65" s="4">
        <f t="shared" si="0"/>
        <v>0.373758832743733</v>
      </c>
      <c r="F65" s="4">
        <f t="shared" si="1"/>
        <v>0.64751766548746603</v>
      </c>
      <c r="G65" s="4">
        <f t="shared" si="2"/>
        <v>-0.15688948602581046</v>
      </c>
      <c r="H65" s="4">
        <f t="shared" si="3"/>
        <v>0.78622102794837889</v>
      </c>
      <c r="I65" s="4">
        <f t="shared" si="8"/>
        <v>8.3439708185933256E-2</v>
      </c>
      <c r="J65" s="4">
        <f t="shared" si="9"/>
        <v>0.52084783291081249</v>
      </c>
      <c r="K65" s="4">
        <f t="shared" si="10"/>
        <v>7.0777628493547365E-2</v>
      </c>
      <c r="L65" s="4">
        <f t="shared" si="11"/>
        <v>0.51768702418438273</v>
      </c>
      <c r="M65" s="4">
        <f t="shared" si="4"/>
        <v>-1.3146205267241682</v>
      </c>
      <c r="N65" s="4">
        <f t="shared" si="5"/>
        <v>-2.0085859808484106</v>
      </c>
      <c r="O65" s="4">
        <f t="shared" si="6"/>
        <v>2.1763767929039459</v>
      </c>
      <c r="P65" s="4">
        <f t="shared" si="7"/>
        <v>0.96847330995996816</v>
      </c>
      <c r="Q65" s="4">
        <f t="shared" si="12"/>
        <v>-1.7245361516882372</v>
      </c>
      <c r="R65" s="4">
        <f t="shared" si="13"/>
        <v>0.15128780090756203</v>
      </c>
      <c r="S65" s="4">
        <f t="shared" si="14"/>
        <v>1.6349272020165797</v>
      </c>
      <c r="T65" s="4">
        <f t="shared" si="15"/>
        <v>0.83684349852439344</v>
      </c>
      <c r="U65" s="4">
        <f t="shared" si="16"/>
        <v>9.9811213426474407E-3</v>
      </c>
      <c r="V65" s="4">
        <f t="shared" si="17"/>
        <v>1.1728456972123736E-2</v>
      </c>
      <c r="W65" s="5">
        <f t="shared" si="18"/>
        <v>2.1709578314771175E-2</v>
      </c>
      <c r="X6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-8.654945082427765E-4</v>
      </c>
      <c r="Y6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-1.730989016485553E-3</v>
      </c>
      <c r="Z6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-7.0740039650429366E-4</v>
      </c>
      <c r="AA6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-1.4148007930085873E-3</v>
      </c>
      <c r="AB65" s="4">
        <f>(Table1678910[[#This Row],[a_o1]] - Table1678910[[#This Row],[t1]]) * Table1678910[[#This Row],[a_o1]] * (1 - Table1678910[[#This Row],[a_o1]]) * Table1678910[[#This Row],[a_h1]]</f>
        <v>9.4488701719665225E-3</v>
      </c>
      <c r="AC65" s="4">
        <f xml:space="preserve"> (Table1678910[[#This Row],[a_o1]] - Table1678910[[#This Row],[t1]]) * Table1678910[[#This Row],[a_o1]] * (1 - Table1678910[[#This Row],[a_o1]]) * Table1678910[[#This Row],[a_h2]]</f>
        <v>9.3915289114153474E-3</v>
      </c>
      <c r="AD65" s="4">
        <f>(Table1678910[[#This Row],[a_o2]] - Table1678910[[#This Row],[t2]]) * Table1678910[[#This Row],[a_o2]] * (1 - Table1678910[[#This Row],[a_o2]]) * Table1678910[[#This Row],[a_h1]]</f>
        <v>-1.089168141278774E-2</v>
      </c>
      <c r="AE65" s="4">
        <f xml:space="preserve"> (Table1678910[[#This Row],[a_o2]] - Table1678910[[#This Row],[t2]]) * Table1678910[[#This Row],[a_o2]] * (1 - Table1678910[[#This Row],[a_o2]]) * Table1678910[[#This Row],[a_h2]]</f>
        <v>-1.0825584331299206E-2</v>
      </c>
    </row>
    <row r="66" spans="1:31" x14ac:dyDescent="0.3">
      <c r="A66" s="4">
        <v>0.01</v>
      </c>
      <c r="B66" s="4">
        <v>0.99</v>
      </c>
      <c r="C66" s="4">
        <v>0.05</v>
      </c>
      <c r="D66" s="4">
        <v>0.1</v>
      </c>
      <c r="E66" s="4">
        <f t="shared" si="0"/>
        <v>0.37548982176021856</v>
      </c>
      <c r="F66" s="4">
        <f t="shared" si="1"/>
        <v>0.65097964352043713</v>
      </c>
      <c r="G66" s="4">
        <f t="shared" si="2"/>
        <v>-0.15547468523280186</v>
      </c>
      <c r="H66" s="4">
        <f t="shared" si="3"/>
        <v>0.78905062953439609</v>
      </c>
      <c r="I66" s="4">
        <f t="shared" si="8"/>
        <v>8.3872455440054644E-2</v>
      </c>
      <c r="J66" s="4">
        <f t="shared" si="9"/>
        <v>0.52095583066245488</v>
      </c>
      <c r="K66" s="4">
        <f t="shared" si="10"/>
        <v>7.1131328691799528E-2</v>
      </c>
      <c r="L66" s="4">
        <f t="shared" si="11"/>
        <v>0.51777533803221754</v>
      </c>
      <c r="M66" s="4">
        <f t="shared" si="4"/>
        <v>-1.3335182670681012</v>
      </c>
      <c r="N66" s="4">
        <f t="shared" si="5"/>
        <v>-2.0273690386712411</v>
      </c>
      <c r="O66" s="4">
        <f t="shared" si="6"/>
        <v>2.1981601557295214</v>
      </c>
      <c r="P66" s="4">
        <f t="shared" si="7"/>
        <v>0.99012447862256658</v>
      </c>
      <c r="Q66" s="4">
        <f t="shared" si="12"/>
        <v>-1.7444258058380737</v>
      </c>
      <c r="R66" s="4">
        <f t="shared" si="13"/>
        <v>0.14875164702388963</v>
      </c>
      <c r="S66" s="4">
        <f t="shared" si="14"/>
        <v>1.6578063864699566</v>
      </c>
      <c r="T66" s="4">
        <f t="shared" si="15"/>
        <v>0.83994331671994227</v>
      </c>
      <c r="U66" s="4">
        <f t="shared" si="16"/>
        <v>9.6260097759210284E-3</v>
      </c>
      <c r="V66" s="4">
        <f t="shared" si="17"/>
        <v>1.1258504098505777E-2</v>
      </c>
      <c r="W66" s="5">
        <f t="shared" si="18"/>
        <v>2.0884513874426806E-2</v>
      </c>
      <c r="X6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-8.4567993652390108E-4</v>
      </c>
      <c r="Y66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-1.6913598730478022E-3</v>
      </c>
      <c r="Z6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-6.9370152912178026E-4</v>
      </c>
      <c r="AA66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-1.3874030582435605E-3</v>
      </c>
      <c r="AB66" s="4">
        <f>(Table1678910[[#This Row],[a_o1]] - Table1678910[[#This Row],[t1]]) * Table1678910[[#This Row],[a_o1]] * (1 - Table1678910[[#This Row],[a_o1]]) * Table1678910[[#This Row],[a_h1]]</f>
        <v>9.1528662869583537E-3</v>
      </c>
      <c r="AC66" s="4">
        <f xml:space="preserve"> (Table1678910[[#This Row],[a_o1]] - Table1678910[[#This Row],[t1]]) * Table1678910[[#This Row],[a_o1]] * (1 - Table1678910[[#This Row],[a_o1]]) * Table1678910[[#This Row],[a_h2]]</f>
        <v>9.0969870318318644E-3</v>
      </c>
      <c r="AD66" s="4">
        <f>(Table1678910[[#This Row],[a_o2]] - Table1678910[[#This Row],[t2]]) * Table1678910[[#This Row],[a_o2]] * (1 - Table1678910[[#This Row],[a_o2]]) * Table1678910[[#This Row],[a_h1]]</f>
        <v>-1.0509451203501521E-2</v>
      </c>
      <c r="AE66" s="4">
        <f xml:space="preserve"> (Table1678910[[#This Row],[a_o2]] - Table1678910[[#This Row],[t2]]) * Table1678910[[#This Row],[a_o2]] * (1 - Table1678910[[#This Row],[a_o2]]) * Table1678910[[#This Row],[a_h2]]</f>
        <v>-1.0445289848290136E-2</v>
      </c>
    </row>
    <row r="67" spans="1:31" x14ac:dyDescent="0.3">
      <c r="A67" s="4">
        <v>0.01</v>
      </c>
      <c r="B67" s="4">
        <v>0.99</v>
      </c>
      <c r="C67" s="4">
        <v>0.05</v>
      </c>
      <c r="D67" s="4">
        <v>0.1</v>
      </c>
      <c r="E67" s="4">
        <f t="shared" ref="E67:E83" si="19">E66 - ($B$19 *X66)</f>
        <v>0.37718118163326636</v>
      </c>
      <c r="F67" s="4">
        <f t="shared" ref="F67:F83" si="20">F66 - ($B$19 *Y66)</f>
        <v>0.65436236326653274</v>
      </c>
      <c r="G67" s="4">
        <f t="shared" ref="G67:G83" si="21">G66 - ($B$19 *Z66)</f>
        <v>-0.1540872821745583</v>
      </c>
      <c r="H67" s="4">
        <f t="shared" ref="H67:H83" si="22">H66 - ($B$19 *AA66)</f>
        <v>0.79182543565088326</v>
      </c>
      <c r="I67" s="4">
        <f t="shared" si="8"/>
        <v>8.4295295408316595E-2</v>
      </c>
      <c r="J67" s="4">
        <f t="shared" si="9"/>
        <v>0.52106135402907416</v>
      </c>
      <c r="K67" s="4">
        <f t="shared" si="10"/>
        <v>7.1478179456360411E-2</v>
      </c>
      <c r="L67" s="4">
        <f t="shared" si="11"/>
        <v>0.5178619405966669</v>
      </c>
      <c r="M67" s="4">
        <f t="shared" ref="M67:M83" si="23">M66 - ($B$19*AB66)</f>
        <v>-1.3518239996420178</v>
      </c>
      <c r="N67" s="4">
        <f t="shared" ref="N67:N83" si="24">N66 - ($B$19*AC66)</f>
        <v>-2.0455630127349047</v>
      </c>
      <c r="O67" s="4">
        <f t="shared" ref="O67:O83" si="25">O66 - ($B$19*AD66)</f>
        <v>2.2191790581365245</v>
      </c>
      <c r="P67" s="4">
        <f t="shared" ref="P67:P83" si="26">P66 - ($B$19*AE66)</f>
        <v>1.0110150583191468</v>
      </c>
      <c r="Q67" s="4">
        <f t="shared" si="12"/>
        <v>-1.7637024750501307</v>
      </c>
      <c r="R67" s="4">
        <f t="shared" si="13"/>
        <v>0.14632723710740744</v>
      </c>
      <c r="S67" s="4">
        <f t="shared" si="14"/>
        <v>1.6798946649391886</v>
      </c>
      <c r="T67" s="4">
        <f t="shared" si="15"/>
        <v>0.8428905825124976</v>
      </c>
      <c r="U67" s="4">
        <f t="shared" si="16"/>
        <v>9.2925577886696434E-3</v>
      </c>
      <c r="V67" s="4">
        <f t="shared" si="17"/>
        <v>1.0820590356756137E-2</v>
      </c>
      <c r="W67" s="5">
        <f t="shared" si="18"/>
        <v>2.011314814542578E-2</v>
      </c>
      <c r="X6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-8.2669103178018867E-4</v>
      </c>
      <c r="Y67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-1.6533820635603773E-3</v>
      </c>
      <c r="Z6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-6.8042064310339101E-4</v>
      </c>
      <c r="AA67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-1.360841286206782E-3</v>
      </c>
      <c r="AB67" s="4">
        <f>(Table1678910[[#This Row],[a_o1]] - Table1678910[[#This Row],[t1]]) * Table1678910[[#This Row],[a_o1]] * (1 - Table1678910[[#This Row],[a_o1]]) * Table1678910[[#This Row],[a_h1]]</f>
        <v>8.8733598541702197E-3</v>
      </c>
      <c r="AC67" s="4">
        <f xml:space="preserve"> (Table1678910[[#This Row],[a_o1]] - Table1678910[[#This Row],[t1]]) * Table1678910[[#This Row],[a_o1]] * (1 - Table1678910[[#This Row],[a_o1]]) * Table1678910[[#This Row],[a_h2]]</f>
        <v>8.8188757776051559E-3</v>
      </c>
      <c r="AD67" s="4">
        <f>(Table1678910[[#This Row],[a_o2]] - Table1678910[[#This Row],[t2]]) * Table1678910[[#This Row],[a_o2]] * (1 - Table1678910[[#This Row],[a_o2]]) * Table1678910[[#This Row],[a_h1]]</f>
        <v>-1.0150858162783912E-2</v>
      </c>
      <c r="AE67" s="4">
        <f xml:space="preserve"> (Table1678910[[#This Row],[a_o2]] - Table1678910[[#This Row],[t2]]) * Table1678910[[#This Row],[a_o2]] * (1 - Table1678910[[#This Row],[a_o2]]) * Table1678910[[#This Row],[a_h2]]</f>
        <v>-1.0088530009476538E-2</v>
      </c>
    </row>
    <row r="68" spans="1:31" x14ac:dyDescent="0.3">
      <c r="A68" s="4">
        <v>0.01</v>
      </c>
      <c r="B68" s="4">
        <v>0.99</v>
      </c>
      <c r="C68" s="4">
        <v>0.05</v>
      </c>
      <c r="D68" s="4">
        <v>0.1</v>
      </c>
      <c r="E68" s="4">
        <f t="shared" si="19"/>
        <v>0.37883456369682672</v>
      </c>
      <c r="F68" s="4">
        <f t="shared" si="20"/>
        <v>0.65766912739365346</v>
      </c>
      <c r="G68" s="4">
        <f t="shared" si="21"/>
        <v>-0.15272644088835152</v>
      </c>
      <c r="H68" s="4">
        <f t="shared" si="22"/>
        <v>0.79454711822329682</v>
      </c>
      <c r="I68" s="4">
        <f t="shared" si="8"/>
        <v>8.4708640924206685E-2</v>
      </c>
      <c r="J68" s="4">
        <f t="shared" si="9"/>
        <v>0.52116450615650933</v>
      </c>
      <c r="K68" s="4">
        <f t="shared" si="10"/>
        <v>7.1818389777912106E-2</v>
      </c>
      <c r="L68" s="4">
        <f t="shared" si="11"/>
        <v>0.51794688411631307</v>
      </c>
      <c r="M68" s="4">
        <f t="shared" si="23"/>
        <v>-1.3695707193503583</v>
      </c>
      <c r="N68" s="4">
        <f t="shared" si="24"/>
        <v>-2.0632007642901149</v>
      </c>
      <c r="O68" s="4">
        <f t="shared" si="25"/>
        <v>2.2394807744620921</v>
      </c>
      <c r="P68" s="4">
        <f t="shared" si="26"/>
        <v>1.0311921183380999</v>
      </c>
      <c r="Q68" s="4">
        <f t="shared" si="12"/>
        <v>-1.7824000547671055</v>
      </c>
      <c r="R68" s="4">
        <f t="shared" si="13"/>
        <v>0.1440070288776697</v>
      </c>
      <c r="S68" s="4">
        <f t="shared" si="14"/>
        <v>1.7012406364880523</v>
      </c>
      <c r="T68" s="4">
        <f t="shared" si="15"/>
        <v>0.84569669971936889</v>
      </c>
      <c r="U68" s="4">
        <f t="shared" si="16"/>
        <v>8.9789418943102984E-3</v>
      </c>
      <c r="V68" s="4">
        <f t="shared" si="17"/>
        <v>1.0411721235940993E-2</v>
      </c>
      <c r="W68" s="5">
        <f t="shared" si="18"/>
        <v>1.9390663130251291E-2</v>
      </c>
      <c r="X6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-8.0848350652643834E-4</v>
      </c>
      <c r="Y68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-1.6169670130528767E-3</v>
      </c>
      <c r="Z6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-6.6755037031897746E-4</v>
      </c>
      <c r="AA68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-1.3351007406379549E-3</v>
      </c>
      <c r="AB68" s="4">
        <f>(Table1678910[[#This Row],[a_o1]] - Table1678910[[#This Row],[t1]]) * Table1678910[[#This Row],[a_o1]] * (1 - Table1678910[[#This Row],[a_o1]]) * Table1678910[[#This Row],[a_h1]]</f>
        <v>8.6090711605350881E-3</v>
      </c>
      <c r="AC68" s="4">
        <f xml:space="preserve"> (Table1678910[[#This Row],[a_o1]] - Table1678910[[#This Row],[t1]]) * Table1678910[[#This Row],[a_o1]] * (1 - Table1678910[[#This Row],[a_o1]]) * Table1678910[[#This Row],[a_h2]]</f>
        <v>8.5559195418340294E-3</v>
      </c>
      <c r="AD68" s="4">
        <f>(Table1678910[[#This Row],[a_o2]] - Table1678910[[#This Row],[t2]]) * Table1678910[[#This Row],[a_o2]] * (1 - Table1678910[[#This Row],[a_o2]]) * Table1678910[[#This Row],[a_h1]]</f>
        <v>-9.8138845565376564E-3</v>
      </c>
      <c r="AE68" s="4">
        <f xml:space="preserve"> (Table1678910[[#This Row],[a_o2]] - Table1678910[[#This Row],[t2]]) * Table1678910[[#This Row],[a_o2]] * (1 - Table1678910[[#This Row],[a_o2]]) * Table1678910[[#This Row],[a_h2]]</f>
        <v>-9.7532945300181327E-3</v>
      </c>
    </row>
    <row r="69" spans="1:31" x14ac:dyDescent="0.3">
      <c r="A69" s="4">
        <v>0.01</v>
      </c>
      <c r="B69" s="4">
        <v>0.99</v>
      </c>
      <c r="C69" s="4">
        <v>0.05</v>
      </c>
      <c r="D69" s="4">
        <v>0.1</v>
      </c>
      <c r="E69" s="4">
        <f t="shared" si="19"/>
        <v>0.38045153070987958</v>
      </c>
      <c r="F69" s="4">
        <f t="shared" si="20"/>
        <v>0.66090306141975919</v>
      </c>
      <c r="G69" s="4">
        <f t="shared" si="21"/>
        <v>-0.15139134014771358</v>
      </c>
      <c r="H69" s="4">
        <f t="shared" si="22"/>
        <v>0.79721731970457277</v>
      </c>
      <c r="I69" s="4">
        <f t="shared" si="8"/>
        <v>8.51128826774699E-2</v>
      </c>
      <c r="J69" s="4">
        <f t="shared" si="9"/>
        <v>0.52126538465581396</v>
      </c>
      <c r="K69" s="4">
        <f t="shared" si="10"/>
        <v>7.2152164963071613E-2</v>
      </c>
      <c r="L69" s="4">
        <f t="shared" si="11"/>
        <v>0.51803021990676301</v>
      </c>
      <c r="M69" s="4">
        <f t="shared" si="23"/>
        <v>-1.3867888616714286</v>
      </c>
      <c r="N69" s="4">
        <f t="shared" si="24"/>
        <v>-2.0803126033737831</v>
      </c>
      <c r="O69" s="4">
        <f t="shared" si="25"/>
        <v>2.2591085435751674</v>
      </c>
      <c r="P69" s="4">
        <f t="shared" si="26"/>
        <v>1.0506987073981362</v>
      </c>
      <c r="Q69" s="4">
        <f t="shared" si="12"/>
        <v>-1.8005498248160872</v>
      </c>
      <c r="R69" s="4">
        <f t="shared" si="13"/>
        <v>0.14178414826720587</v>
      </c>
      <c r="S69" s="4">
        <f t="shared" si="14"/>
        <v>1.7218887663951534</v>
      </c>
      <c r="T69" s="4">
        <f t="shared" si="15"/>
        <v>0.84837196144408777</v>
      </c>
      <c r="U69" s="4">
        <f t="shared" si="16"/>
        <v>8.683530867256449E-3</v>
      </c>
      <c r="V69" s="4">
        <f t="shared" si="17"/>
        <v>1.0029250652597479E-2</v>
      </c>
      <c r="W69" s="5">
        <f t="shared" si="18"/>
        <v>1.8712781519853929E-2</v>
      </c>
      <c r="X6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-7.910153600999677E-4</v>
      </c>
      <c r="Y69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-1.5820307201999354E-3</v>
      </c>
      <c r="Z6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-6.5508151961188635E-4</v>
      </c>
      <c r="AA69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-1.3101630392237727E-3</v>
      </c>
      <c r="AB69" s="4">
        <f>(Table1678910[[#This Row],[a_o1]] - Table1678910[[#This Row],[t1]]) * Table1678910[[#This Row],[a_o1]] * (1 - Table1678910[[#This Row],[a_o1]]) * Table1678910[[#This Row],[a_h1]]</f>
        <v>8.3588449707031123E-3</v>
      </c>
      <c r="AC69" s="4">
        <f xml:space="preserve"> (Table1678910[[#This Row],[a_o1]] - Table1678910[[#This Row],[t1]]) * Table1678910[[#This Row],[a_o1]] * (1 - Table1678910[[#This Row],[a_o1]]) * Table1678910[[#This Row],[a_h2]]</f>
        <v>8.3069669036224519E-3</v>
      </c>
      <c r="AD69" s="4">
        <f>(Table1678910[[#This Row],[a_o2]] - Table1678910[[#This Row],[t2]]) * Table1678910[[#This Row],[a_o2]] * (1 - Table1678910[[#This Row],[a_o2]]) * Table1678910[[#This Row],[a_h1]]</f>
        <v>-9.496726925837801E-3</v>
      </c>
      <c r="AE69" s="4">
        <f xml:space="preserve"> (Table1678910[[#This Row],[a_o2]] - Table1678910[[#This Row],[t2]]) * Table1678910[[#This Row],[a_o2]] * (1 - Table1678910[[#This Row],[a_o2]]) * Table1678910[[#This Row],[a_h2]]</f>
        <v>-9.4377867447204226E-3</v>
      </c>
    </row>
    <row r="70" spans="1:31" x14ac:dyDescent="0.3">
      <c r="A70" s="4">
        <v>0.01</v>
      </c>
      <c r="B70" s="4">
        <v>0.99</v>
      </c>
      <c r="C70" s="4">
        <v>0.05</v>
      </c>
      <c r="D70" s="4">
        <v>0.1</v>
      </c>
      <c r="E70" s="4">
        <f t="shared" si="19"/>
        <v>0.38203356143007949</v>
      </c>
      <c r="F70" s="4">
        <f t="shared" si="20"/>
        <v>0.66406712286015901</v>
      </c>
      <c r="G70" s="4">
        <f t="shared" si="21"/>
        <v>-0.15008117710848981</v>
      </c>
      <c r="H70" s="4">
        <f t="shared" si="22"/>
        <v>0.7998376457830203</v>
      </c>
      <c r="I70" s="4">
        <f t="shared" si="8"/>
        <v>8.5508390357519878E-2</v>
      </c>
      <c r="J70" s="4">
        <f t="shared" si="9"/>
        <v>0.52136408188930239</v>
      </c>
      <c r="K70" s="4">
        <f t="shared" si="10"/>
        <v>7.2479705722877541E-2</v>
      </c>
      <c r="L70" s="4">
        <f t="shared" si="11"/>
        <v>0.51811199813318898</v>
      </c>
      <c r="M70" s="4">
        <f t="shared" si="23"/>
        <v>-1.4035065516128349</v>
      </c>
      <c r="N70" s="4">
        <f t="shared" si="24"/>
        <v>-2.0969265371810279</v>
      </c>
      <c r="O70" s="4">
        <f t="shared" si="25"/>
        <v>2.2781019974268428</v>
      </c>
      <c r="P70" s="4">
        <f t="shared" si="26"/>
        <v>1.069574280887577</v>
      </c>
      <c r="Q70" s="4">
        <f t="shared" si="12"/>
        <v>-1.8181807028246175</v>
      </c>
      <c r="R70" s="4">
        <f t="shared" si="13"/>
        <v>0.13965231742636938</v>
      </c>
      <c r="S70" s="4">
        <f t="shared" si="14"/>
        <v>1.7418798241611628</v>
      </c>
      <c r="T70" s="4">
        <f t="shared" si="15"/>
        <v>0.85092568069614061</v>
      </c>
      <c r="U70" s="4">
        <f t="shared" si="16"/>
        <v>8.4048617070140216E-3</v>
      </c>
      <c r="V70" s="4">
        <f t="shared" si="17"/>
        <v>9.670833144915918E-3</v>
      </c>
      <c r="W70" s="5">
        <f t="shared" si="18"/>
        <v>1.807569485192994E-2</v>
      </c>
      <c r="X7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-7.7424688069695278E-4</v>
      </c>
      <c r="Y70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-1.5484937613939056E-3</v>
      </c>
      <c r="Z7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-6.4300361041378349E-4</v>
      </c>
      <c r="AA70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-1.286007220827567E-3</v>
      </c>
      <c r="AB70" s="4">
        <f>(Table1678910[[#This Row],[a_o1]] - Table1678910[[#This Row],[t1]]) * Table1678910[[#This Row],[a_o1]] * (1 - Table1678910[[#This Row],[a_o1]]) * Table1678910[[#This Row],[a_h1]]</f>
        <v>8.1216362058496843E-3</v>
      </c>
      <c r="AC70" s="4">
        <f xml:space="preserve"> (Table1678910[[#This Row],[a_o1]] - Table1678910[[#This Row],[t1]]) * Table1678910[[#This Row],[a_o1]] * (1 - Table1678910[[#This Row],[a_o1]]) * Table1678910[[#This Row],[a_h2]]</f>
        <v>8.0709763270901159E-3</v>
      </c>
      <c r="AD70" s="4">
        <f>(Table1678910[[#This Row],[a_o2]] - Table1678910[[#This Row],[t2]]) * Table1678910[[#This Row],[a_o2]] * (1 - Table1678910[[#This Row],[a_o2]]) * Table1678910[[#This Row],[a_h1]]</f>
        <v>-9.1977693964296215E-3</v>
      </c>
      <c r="AE70" s="4">
        <f xml:space="preserve"> (Table1678910[[#This Row],[a_o2]] - Table1678910[[#This Row],[t2]]) * Table1678910[[#This Row],[a_o2]] * (1 - Table1678910[[#This Row],[a_o2]]) * Table1678910[[#This Row],[a_h2]]</f>
        <v>-9.140396981478803E-3</v>
      </c>
    </row>
    <row r="71" spans="1:31" x14ac:dyDescent="0.3">
      <c r="A71" s="4">
        <v>0.01</v>
      </c>
      <c r="B71" s="4">
        <v>0.99</v>
      </c>
      <c r="C71" s="4">
        <v>0.05</v>
      </c>
      <c r="D71" s="4">
        <v>0.1</v>
      </c>
      <c r="E71" s="4">
        <f t="shared" si="19"/>
        <v>0.38358205519147343</v>
      </c>
      <c r="F71" s="4">
        <f t="shared" si="20"/>
        <v>0.66716411038294687</v>
      </c>
      <c r="G71" s="4">
        <f t="shared" si="21"/>
        <v>-0.14879516988766225</v>
      </c>
      <c r="H71" s="4">
        <f t="shared" si="22"/>
        <v>0.80240966022467541</v>
      </c>
      <c r="I71" s="4">
        <f t="shared" si="8"/>
        <v>8.5895513797868361E-2</v>
      </c>
      <c r="J71" s="4">
        <f t="shared" si="9"/>
        <v>0.52146068525679412</v>
      </c>
      <c r="K71" s="4">
        <f t="shared" si="10"/>
        <v>7.2801207528084444E-2</v>
      </c>
      <c r="L71" s="4">
        <f t="shared" si="11"/>
        <v>0.51819226764949522</v>
      </c>
      <c r="M71" s="4">
        <f t="shared" si="23"/>
        <v>-1.4197498240245343</v>
      </c>
      <c r="N71" s="4">
        <f t="shared" si="24"/>
        <v>-2.1130684898352081</v>
      </c>
      <c r="O71" s="4">
        <f t="shared" si="25"/>
        <v>2.296497536219702</v>
      </c>
      <c r="P71" s="4">
        <f t="shared" si="26"/>
        <v>1.0878550748505347</v>
      </c>
      <c r="Q71" s="4">
        <f t="shared" si="12"/>
        <v>-1.8353194685754473</v>
      </c>
      <c r="R71" s="4">
        <f t="shared" si="13"/>
        <v>0.13760579173644691</v>
      </c>
      <c r="S71" s="4">
        <f t="shared" si="14"/>
        <v>1.761251267038475</v>
      </c>
      <c r="T71" s="4">
        <f t="shared" si="15"/>
        <v>0.85336630330580066</v>
      </c>
      <c r="U71" s="4">
        <f t="shared" si="16"/>
        <v>8.1416190423427293E-3</v>
      </c>
      <c r="V71" s="4">
        <f t="shared" si="17"/>
        <v>9.3343835361612299E-3</v>
      </c>
      <c r="W71" s="5">
        <f t="shared" si="18"/>
        <v>1.7476002578503957E-2</v>
      </c>
      <c r="X7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-7.5814060534685253E-4</v>
      </c>
      <c r="Y71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-1.5162812106937051E-3</v>
      </c>
      <c r="Z7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-6.3130528737893898E-4</v>
      </c>
      <c r="AA71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-1.262610574757878E-3</v>
      </c>
      <c r="AB71" s="4">
        <f>(Table1678910[[#This Row],[a_o1]] - Table1678910[[#This Row],[t1]]) * Table1678910[[#This Row],[a_o1]] * (1 - Table1678910[[#This Row],[a_o1]]) * Table1678910[[#This Row],[a_h1]]</f>
        <v>7.8964974983645082E-3</v>
      </c>
      <c r="AC71" s="4">
        <f xml:space="preserve"> (Table1678910[[#This Row],[a_o1]] - Table1678910[[#This Row],[t1]]) * Table1678910[[#This Row],[a_o1]] * (1 - Table1678910[[#This Row],[a_o1]]) * Table1678910[[#This Row],[a_h2]]</f>
        <v>7.8470037355759734E-3</v>
      </c>
      <c r="AD71" s="4">
        <f>(Table1678910[[#This Row],[a_o2]] - Table1678910[[#This Row],[t2]]) * Table1678910[[#This Row],[a_o2]] * (1 - Table1678910[[#This Row],[a_o2]]) * Table1678910[[#This Row],[a_h1]]</f>
        <v>-8.9155607373015942E-3</v>
      </c>
      <c r="AE71" s="4">
        <f xml:space="preserve"> (Table1678910[[#This Row],[a_o2]] - Table1678910[[#This Row],[t2]]) * Table1678910[[#This Row],[a_o2]] * (1 - Table1678910[[#This Row],[a_o2]]) * Table1678910[[#This Row],[a_h2]]</f>
        <v>-8.8596796775849071E-3</v>
      </c>
    </row>
    <row r="72" spans="1:31" x14ac:dyDescent="0.3">
      <c r="A72" s="4">
        <v>0.01</v>
      </c>
      <c r="B72" s="4">
        <v>0.99</v>
      </c>
      <c r="C72" s="4">
        <v>0.05</v>
      </c>
      <c r="D72" s="4">
        <v>0.1</v>
      </c>
      <c r="E72" s="4">
        <f t="shared" si="19"/>
        <v>0.38509833640216712</v>
      </c>
      <c r="F72" s="4">
        <f t="shared" si="20"/>
        <v>0.67019667280433426</v>
      </c>
      <c r="G72" s="4">
        <f t="shared" si="21"/>
        <v>-0.14753255931290438</v>
      </c>
      <c r="H72" s="4">
        <f t="shared" si="22"/>
        <v>0.80493488137419122</v>
      </c>
      <c r="I72" s="4">
        <f t="shared" si="8"/>
        <v>8.6274584100541785E-2</v>
      </c>
      <c r="J72" s="4">
        <f t="shared" si="9"/>
        <v>0.52155527747680974</v>
      </c>
      <c r="K72" s="4">
        <f t="shared" si="10"/>
        <v>7.311686017177392E-2</v>
      </c>
      <c r="L72" s="4">
        <f t="shared" si="11"/>
        <v>0.51827107588925414</v>
      </c>
      <c r="M72" s="4">
        <f t="shared" si="23"/>
        <v>-1.4355428190212633</v>
      </c>
      <c r="N72" s="4">
        <f t="shared" si="24"/>
        <v>-2.1287624973063601</v>
      </c>
      <c r="O72" s="4">
        <f t="shared" si="25"/>
        <v>2.314328657694305</v>
      </c>
      <c r="P72" s="4">
        <f t="shared" si="26"/>
        <v>1.1055744342057046</v>
      </c>
      <c r="Q72" s="4">
        <f t="shared" si="12"/>
        <v>-1.8519909630961395</v>
      </c>
      <c r="R72" s="4">
        <f t="shared" si="13"/>
        <v>0.13563930456255979</v>
      </c>
      <c r="S72" s="4">
        <f t="shared" si="14"/>
        <v>1.7800375767277297</v>
      </c>
      <c r="T72" s="4">
        <f t="shared" si="15"/>
        <v>0.85570150581201854</v>
      </c>
      <c r="U72" s="4">
        <f t="shared" si="16"/>
        <v>7.8926174254818279E-3</v>
      </c>
      <c r="V72" s="4">
        <f t="shared" si="17"/>
        <v>9.0180427705796439E-3</v>
      </c>
      <c r="W72" s="5">
        <f t="shared" si="18"/>
        <v>1.6910660196061474E-2</v>
      </c>
      <c r="X7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-7.4266125153582563E-4</v>
      </c>
      <c r="Y72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-1.4853225030716513E-3</v>
      </c>
      <c r="Z7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-6.1997464183764263E-4</v>
      </c>
      <c r="AA72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-1.2399492836752853E-3</v>
      </c>
      <c r="AB72" s="4">
        <f>(Table1678910[[#This Row],[a_o1]] - Table1678910[[#This Row],[t1]]) * Table1678910[[#This Row],[a_o1]] * (1 - Table1678910[[#This Row],[a_o1]]) * Table1678910[[#This Row],[a_h1]]</f>
        <v>7.6825683503513077E-3</v>
      </c>
      <c r="AC72" s="4">
        <f xml:space="preserve"> (Table1678910[[#This Row],[a_o1]] - Table1678910[[#This Row],[t1]]) * Table1678910[[#This Row],[a_o1]] * (1 - Table1678910[[#This Row],[a_o1]]) * Table1678910[[#This Row],[a_h2]]</f>
        <v>7.6341916887349374E-3</v>
      </c>
      <c r="AD72" s="4">
        <f>(Table1678910[[#This Row],[a_o2]] - Table1678910[[#This Row],[t2]]) * Table1678910[[#This Row],[a_o2]] * (1 - Table1678910[[#This Row],[a_o2]]) * Table1678910[[#This Row],[a_h1]]</f>
        <v>-8.6487945921520214E-3</v>
      </c>
      <c r="AE72" s="4">
        <f xml:space="preserve"> (Table1678910[[#This Row],[a_o2]] - Table1678910[[#This Row],[t2]]) * Table1678910[[#This Row],[a_o2]] * (1 - Table1678910[[#This Row],[a_o2]]) * Table1678910[[#This Row],[a_h2]]</f>
        <v>-8.5943336631640072E-3</v>
      </c>
    </row>
    <row r="73" spans="1:31" x14ac:dyDescent="0.3">
      <c r="A73" s="4">
        <v>0.01</v>
      </c>
      <c r="B73" s="4">
        <v>0.99</v>
      </c>
      <c r="C73" s="4">
        <v>0.05</v>
      </c>
      <c r="D73" s="4">
        <v>0.1</v>
      </c>
      <c r="E73" s="4">
        <f t="shared" si="19"/>
        <v>0.38658365890523877</v>
      </c>
      <c r="F73" s="4">
        <f t="shared" si="20"/>
        <v>0.67316731781047756</v>
      </c>
      <c r="G73" s="4">
        <f t="shared" si="21"/>
        <v>-0.14629261002922908</v>
      </c>
      <c r="H73" s="4">
        <f t="shared" si="22"/>
        <v>0.80741477994154176</v>
      </c>
      <c r="I73" s="4">
        <f t="shared" si="8"/>
        <v>8.6645914726309697E-2</v>
      </c>
      <c r="J73" s="4">
        <f t="shared" si="9"/>
        <v>0.52164793685918498</v>
      </c>
      <c r="K73" s="4">
        <f t="shared" si="10"/>
        <v>7.3426847492692723E-2</v>
      </c>
      <c r="L73" s="4">
        <f t="shared" si="11"/>
        <v>0.51834846879677232</v>
      </c>
      <c r="M73" s="4">
        <f t="shared" si="23"/>
        <v>-1.450907955721966</v>
      </c>
      <c r="N73" s="4">
        <f t="shared" si="24"/>
        <v>-2.1440308806838302</v>
      </c>
      <c r="O73" s="4">
        <f t="shared" si="25"/>
        <v>2.3316262468786091</v>
      </c>
      <c r="P73" s="4">
        <f t="shared" si="26"/>
        <v>1.1227631015320325</v>
      </c>
      <c r="Q73" s="4">
        <f t="shared" si="12"/>
        <v>-1.8682182657304001</v>
      </c>
      <c r="R73" s="4">
        <f t="shared" si="13"/>
        <v>0.13374801867423897</v>
      </c>
      <c r="S73" s="4">
        <f t="shared" si="14"/>
        <v>1.798270555711595</v>
      </c>
      <c r="T73" s="4">
        <f t="shared" si="15"/>
        <v>0.85793828056059385</v>
      </c>
      <c r="U73" s="4">
        <f t="shared" si="16"/>
        <v>7.6567860628998985E-3</v>
      </c>
      <c r="V73" s="4">
        <f t="shared" si="17"/>
        <v>8.7201488706462119E-3</v>
      </c>
      <c r="W73" s="5">
        <f t="shared" si="18"/>
        <v>1.6376934933546111E-2</v>
      </c>
      <c r="X7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-7.2777563047526385E-4</v>
      </c>
      <c r="Y73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-1.4555512609505277E-3</v>
      </c>
      <c r="Z7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-6.0899946014577515E-4</v>
      </c>
      <c r="AA73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-1.2179989202915503E-3</v>
      </c>
      <c r="AB73" s="4">
        <f>(Table1678910[[#This Row],[a_o1]] - Table1678910[[#This Row],[t1]]) * Table1678910[[#This Row],[a_o1]] * (1 - Table1678910[[#This Row],[a_o1]]) * Table1678910[[#This Row],[a_h1]]</f>
        <v>7.4790656665875838E-3</v>
      </c>
      <c r="AC73" s="4">
        <f xml:space="preserve"> (Table1678910[[#This Row],[a_o1]] - Table1678910[[#This Row],[t1]]) * Table1678910[[#This Row],[a_o1]] * (1 - Table1678910[[#This Row],[a_o1]]) * Table1678910[[#This Row],[a_h2]]</f>
        <v>7.4317599330459708E-3</v>
      </c>
      <c r="AD73" s="4">
        <f>(Table1678910[[#This Row],[a_o2]] - Table1678910[[#This Row],[t2]]) * Table1678910[[#This Row],[a_o2]] * (1 - Table1678910[[#This Row],[a_o2]]) * Table1678910[[#This Row],[a_h1]]</f>
        <v>-8.3962924018740233E-3</v>
      </c>
      <c r="AE73" s="4">
        <f xml:space="preserve"> (Table1678910[[#This Row],[a_o2]] - Table1678910[[#This Row],[t2]]) * Table1678910[[#This Row],[a_o2]] * (1 - Table1678910[[#This Row],[a_o2]]) * Table1678910[[#This Row],[a_h2]]</f>
        <v>-8.343185130350126E-3</v>
      </c>
    </row>
    <row r="74" spans="1:31" x14ac:dyDescent="0.3">
      <c r="A74" s="4">
        <v>0.01</v>
      </c>
      <c r="B74" s="4">
        <v>0.99</v>
      </c>
      <c r="C74" s="4">
        <v>0.05</v>
      </c>
      <c r="D74" s="4">
        <v>0.1</v>
      </c>
      <c r="E74" s="4">
        <f t="shared" si="19"/>
        <v>0.38803921016618931</v>
      </c>
      <c r="F74" s="4">
        <f t="shared" si="20"/>
        <v>0.67607842033237864</v>
      </c>
      <c r="G74" s="4">
        <f t="shared" si="21"/>
        <v>-0.14507461110893752</v>
      </c>
      <c r="H74" s="4">
        <f t="shared" si="22"/>
        <v>0.80985077778212489</v>
      </c>
      <c r="I74" s="4">
        <f t="shared" si="8"/>
        <v>8.7009802541547332E-2</v>
      </c>
      <c r="J74" s="4">
        <f t="shared" si="9"/>
        <v>0.52173873756681666</v>
      </c>
      <c r="K74" s="4">
        <f t="shared" si="10"/>
        <v>7.3731347222765614E-2</v>
      </c>
      <c r="L74" s="4">
        <f t="shared" si="11"/>
        <v>0.51842449078916075</v>
      </c>
      <c r="M74" s="4">
        <f t="shared" si="23"/>
        <v>-1.4658660870551412</v>
      </c>
      <c r="N74" s="4">
        <f t="shared" si="24"/>
        <v>-2.1588944005499222</v>
      </c>
      <c r="O74" s="4">
        <f t="shared" si="25"/>
        <v>2.3484188316823573</v>
      </c>
      <c r="P74" s="4">
        <f t="shared" si="26"/>
        <v>1.1394494717927328</v>
      </c>
      <c r="Q74" s="4">
        <f t="shared" si="12"/>
        <v>-1.8840228519748226</v>
      </c>
      <c r="R74" s="4">
        <f t="shared" si="13"/>
        <v>0.13192748342512237</v>
      </c>
      <c r="S74" s="4">
        <f t="shared" si="14"/>
        <v>1.8159795887142174</v>
      </c>
      <c r="T74" s="4">
        <f t="shared" si="15"/>
        <v>0.86008300988629482</v>
      </c>
      <c r="U74" s="4">
        <f t="shared" si="16"/>
        <v>7.4331556071917451E-3</v>
      </c>
      <c r="V74" s="4">
        <f t="shared" si="17"/>
        <v>8.4392121601022836E-3</v>
      </c>
      <c r="W74" s="5">
        <f t="shared" si="18"/>
        <v>1.5872367767294029E-2</v>
      </c>
      <c r="X7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-7.1345254927149791E-4</v>
      </c>
      <c r="Y74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-1.4269050985429958E-3</v>
      </c>
      <c r="Z7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-5.9836741460104711E-4</v>
      </c>
      <c r="AA74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-1.1967348292020942E-3</v>
      </c>
      <c r="AB74" s="4">
        <f>(Table1678910[[#This Row],[a_o1]] - Table1678910[[#This Row],[t1]]) * Table1678910[[#This Row],[a_o1]] * (1 - Table1678910[[#This Row],[a_o1]]) * Table1678910[[#This Row],[a_h1]]</f>
        <v>7.2852754681988572E-3</v>
      </c>
      <c r="AC74" s="4">
        <f xml:space="preserve"> (Table1678910[[#This Row],[a_o1]] - Table1678910[[#This Row],[t1]]) * Table1678910[[#This Row],[a_o1]] * (1 - Table1678910[[#This Row],[a_o1]]) * Table1678910[[#This Row],[a_h2]]</f>
        <v>7.2389971319238517E-3</v>
      </c>
      <c r="AD74" s="4">
        <f>(Table1678910[[#This Row],[a_o2]] - Table1678910[[#This Row],[t2]]) * Table1678910[[#This Row],[a_o2]] * (1 - Table1678910[[#This Row],[a_o2]]) * Table1678910[[#This Row],[a_h1]]</f>
        <v>-8.1569886145296307E-3</v>
      </c>
      <c r="AE74" s="4">
        <f xml:space="preserve"> (Table1678910[[#This Row],[a_o2]] - Table1678910[[#This Row],[t2]]) * Table1678910[[#This Row],[a_o2]] * (1 - Table1678910[[#This Row],[a_o2]]) * Table1678910[[#This Row],[a_h2]]</f>
        <v>-8.1051728851529743E-3</v>
      </c>
    </row>
    <row r="75" spans="1:31" x14ac:dyDescent="0.3">
      <c r="A75" s="4">
        <v>0.01</v>
      </c>
      <c r="B75" s="4">
        <v>0.99</v>
      </c>
      <c r="C75" s="4">
        <v>0.05</v>
      </c>
      <c r="D75" s="4">
        <v>0.1</v>
      </c>
      <c r="E75" s="4">
        <f t="shared" si="19"/>
        <v>0.38946611526473229</v>
      </c>
      <c r="F75" s="4">
        <f t="shared" si="20"/>
        <v>0.67893223052946461</v>
      </c>
      <c r="G75" s="4">
        <f t="shared" si="21"/>
        <v>-0.14387787627973542</v>
      </c>
      <c r="H75" s="4">
        <f t="shared" si="22"/>
        <v>0.81224424744052903</v>
      </c>
      <c r="I75" s="4">
        <f t="shared" si="8"/>
        <v>8.7366528816183092E-2</v>
      </c>
      <c r="J75" s="4">
        <f t="shared" si="9"/>
        <v>0.52182774986515823</v>
      </c>
      <c r="K75" s="4">
        <f t="shared" si="10"/>
        <v>7.4030530930066132E-2</v>
      </c>
      <c r="L75" s="4">
        <f t="shared" si="11"/>
        <v>0.51849918474223466</v>
      </c>
      <c r="M75" s="4">
        <f t="shared" si="23"/>
        <v>-1.480436637991539</v>
      </c>
      <c r="N75" s="4">
        <f t="shared" si="24"/>
        <v>-2.1733723948137698</v>
      </c>
      <c r="O75" s="4">
        <f t="shared" si="25"/>
        <v>2.3647328089114166</v>
      </c>
      <c r="P75" s="4">
        <f t="shared" si="26"/>
        <v>1.1556598175630388</v>
      </c>
      <c r="Q75" s="4">
        <f t="shared" si="12"/>
        <v>-1.8994247344732824</v>
      </c>
      <c r="R75" s="4">
        <f t="shared" si="13"/>
        <v>0.13017359691981845</v>
      </c>
      <c r="S75" s="4">
        <f t="shared" si="14"/>
        <v>1.8331918739523549</v>
      </c>
      <c r="T75" s="4">
        <f t="shared" si="15"/>
        <v>0.86214153095217472</v>
      </c>
      <c r="U75" s="4">
        <f t="shared" si="16"/>
        <v>7.2208466983234992E-3</v>
      </c>
      <c r="V75" s="4">
        <f t="shared" si="17"/>
        <v>8.173894053626847E-3</v>
      </c>
      <c r="W75" s="5">
        <f t="shared" si="18"/>
        <v>1.5394740751950346E-2</v>
      </c>
      <c r="X7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-6.9966270722936815E-4</v>
      </c>
      <c r="Y75" s="4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-1.3993254144587363E-3</v>
      </c>
      <c r="Z7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-5.8806620919149989E-4</v>
      </c>
      <c r="AA75" s="4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-1.1761324183829998E-3</v>
      </c>
      <c r="AB75" s="4">
        <f>(Table1678910[[#This Row],[a_o1]] - Table1678910[[#This Row],[t1]]) * Table1678910[[#This Row],[a_o1]] * (1 - Table1678910[[#This Row],[a_o1]]) * Table1678910[[#This Row],[a_h1]]</f>
        <v>7.1005456230228232E-3</v>
      </c>
      <c r="AC75" s="4">
        <f xml:space="preserve"> (Table1678910[[#This Row],[a_o1]] - Table1678910[[#This Row],[t1]]) * Table1678910[[#This Row],[a_o1]] * (1 - Table1678910[[#This Row],[a_o1]]) * Table1678910[[#This Row],[a_h2]]</f>
        <v>7.0552536113951767E-3</v>
      </c>
      <c r="AD75" s="4">
        <f>(Table1678910[[#This Row],[a_o2]] - Table1678910[[#This Row],[t2]]) * Table1678910[[#This Row],[a_o2]] * (1 - Table1678910[[#This Row],[a_o2]]) * Table1678910[[#This Row],[a_h1]]</f>
        <v>-7.9299178443454389E-3</v>
      </c>
      <c r="AE75" s="4">
        <f xml:space="preserve"> (Table1678910[[#This Row],[a_o2]] - Table1678910[[#This Row],[t2]]) * Table1678910[[#This Row],[a_o2]] * (1 - Table1678910[[#This Row],[a_o2]]) * Table1678910[[#This Row],[a_h2]]</f>
        <v>-7.87933554401519E-3</v>
      </c>
    </row>
    <row r="76" spans="1:31" x14ac:dyDescent="0.3">
      <c r="A76" s="4">
        <v>0.01</v>
      </c>
      <c r="B76" s="4">
        <v>0.99</v>
      </c>
      <c r="C76" s="4">
        <v>0.05</v>
      </c>
      <c r="D76" s="4">
        <v>0.1</v>
      </c>
      <c r="E76" s="4">
        <f t="shared" si="19"/>
        <v>0.39086544067919105</v>
      </c>
      <c r="F76" s="4">
        <f t="shared" si="20"/>
        <v>0.68173088135838211</v>
      </c>
      <c r="G76" s="4">
        <f t="shared" si="21"/>
        <v>-0.14270174386135243</v>
      </c>
      <c r="H76" s="4">
        <f t="shared" si="22"/>
        <v>0.81459651227729502</v>
      </c>
      <c r="I76" s="4">
        <f t="shared" si="8"/>
        <v>8.7716360169797766E-2</v>
      </c>
      <c r="J76" s="4">
        <f t="shared" si="9"/>
        <v>0.52191504035873804</v>
      </c>
      <c r="K76" s="4">
        <f t="shared" si="10"/>
        <v>7.4324564034661894E-2</v>
      </c>
      <c r="L76" s="4">
        <f t="shared" si="11"/>
        <v>0.51857259199460448</v>
      </c>
      <c r="M76" s="4">
        <f t="shared" si="23"/>
        <v>-1.4946377292375848</v>
      </c>
      <c r="N76" s="4">
        <f t="shared" si="24"/>
        <v>-2.1874829020365603</v>
      </c>
      <c r="O76" s="4">
        <f t="shared" si="25"/>
        <v>2.3805926446001076</v>
      </c>
      <c r="P76" s="4">
        <f t="shared" si="26"/>
        <v>1.1714184886510692</v>
      </c>
      <c r="Q76" s="4">
        <f t="shared" si="12"/>
        <v>-1.9144425892297052</v>
      </c>
      <c r="R76" s="4">
        <f t="shared" si="13"/>
        <v>0.12848257251032452</v>
      </c>
      <c r="S76" s="4">
        <f t="shared" si="14"/>
        <v>1.8499326281543671</v>
      </c>
      <c r="T76" s="4">
        <f t="shared" si="15"/>
        <v>0.86411919257057279</v>
      </c>
      <c r="U76" s="4">
        <f t="shared" si="16"/>
        <v>7.019059994332155E-3</v>
      </c>
      <c r="V76" s="4">
        <f t="shared" si="17"/>
        <v>7.9229888395422662E-3</v>
      </c>
      <c r="W76" s="5">
        <f t="shared" si="18"/>
        <v>1.494204883387442E-2</v>
      </c>
      <c r="X76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-6.8637859002754383E-4</v>
      </c>
      <c r="Y76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-1.3727571800550877E-3</v>
      </c>
      <c r="Z76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-5.7808368980193081E-4</v>
      </c>
      <c r="AA76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-1.1561673796038616E-3</v>
      </c>
      <c r="AB76" s="6">
        <f>(Table1678910[[#This Row],[a_o1]] - Table1678910[[#This Row],[t1]]) * Table1678910[[#This Row],[a_o1]] * (1 - Table1678910[[#This Row],[a_o1]]) * Table1678910[[#This Row],[a_h1]]</f>
        <v>6.9242794534894302E-3</v>
      </c>
      <c r="AC76" s="6">
        <f xml:space="preserve"> (Table1678910[[#This Row],[a_o1]] - Table1678910[[#This Row],[t1]]) * Table1678910[[#This Row],[a_o1]] * (1 - Table1678910[[#This Row],[a_o1]]) * Table1678910[[#This Row],[a_h2]]</f>
        <v>6.8799349821819719E-3</v>
      </c>
      <c r="AD76" s="6">
        <f>(Table1678910[[#This Row],[a_o2]] - Table1678910[[#This Row],[t2]]) * Table1678910[[#This Row],[a_o2]] * (1 - Table1678910[[#This Row],[a_o2]]) * Table1678910[[#This Row],[a_h1]]</f>
        <v>-7.7142036953105021E-3</v>
      </c>
      <c r="AE76" s="6">
        <f xml:space="preserve"> (Table1678910[[#This Row],[a_o2]] - Table1678910[[#This Row],[t2]]) * Table1678910[[#This Row],[a_o2]] * (1 - Table1678910[[#This Row],[a_o2]]) * Table1678910[[#This Row],[a_h2]]</f>
        <v>-7.6648003910787235E-3</v>
      </c>
    </row>
    <row r="77" spans="1:31" x14ac:dyDescent="0.3">
      <c r="A77" s="4">
        <v>0.01</v>
      </c>
      <c r="B77" s="4">
        <v>0.99</v>
      </c>
      <c r="C77" s="4">
        <v>0.05</v>
      </c>
      <c r="D77" s="4">
        <v>0.1</v>
      </c>
      <c r="E77" s="4">
        <f t="shared" si="19"/>
        <v>0.39223819785924613</v>
      </c>
      <c r="F77" s="4">
        <f t="shared" si="20"/>
        <v>0.68447639571849228</v>
      </c>
      <c r="G77" s="4">
        <f t="shared" si="21"/>
        <v>-0.14154557648174856</v>
      </c>
      <c r="H77" s="4">
        <f t="shared" si="22"/>
        <v>0.81690884703650268</v>
      </c>
      <c r="I77" s="4">
        <f t="shared" si="8"/>
        <v>8.8059549464811537E-2</v>
      </c>
      <c r="J77" s="4">
        <f t="shared" si="9"/>
        <v>0.52200067221443569</v>
      </c>
      <c r="K77" s="4">
        <f t="shared" si="10"/>
        <v>7.4613605879562839E-2</v>
      </c>
      <c r="L77" s="4">
        <f t="shared" si="11"/>
        <v>0.51864475236551877</v>
      </c>
      <c r="M77" s="4">
        <f t="shared" si="23"/>
        <v>-1.5084862881445635</v>
      </c>
      <c r="N77" s="4">
        <f t="shared" si="24"/>
        <v>-2.2012427720009242</v>
      </c>
      <c r="O77" s="4">
        <f t="shared" si="25"/>
        <v>2.3960210519907283</v>
      </c>
      <c r="P77" s="4">
        <f t="shared" si="26"/>
        <v>1.1867480894332267</v>
      </c>
      <c r="Q77" s="4">
        <f t="shared" si="12"/>
        <v>-1.9290938688185286</v>
      </c>
      <c r="R77" s="4">
        <f t="shared" si="13"/>
        <v>0.12685090906035323</v>
      </c>
      <c r="S77" s="4">
        <f t="shared" si="14"/>
        <v>1.866225268743448</v>
      </c>
      <c r="T77" s="4">
        <f t="shared" si="15"/>
        <v>0.86602090512383778</v>
      </c>
      <c r="U77" s="4">
        <f t="shared" si="16"/>
        <v>6.8270674741154717E-3</v>
      </c>
      <c r="V77" s="4">
        <f t="shared" si="17"/>
        <v>7.6854079831562153E-3</v>
      </c>
      <c r="W77" s="5">
        <f t="shared" si="18"/>
        <v>1.4512475457271686E-2</v>
      </c>
      <c r="X77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-6.7357436439955082E-4</v>
      </c>
      <c r="Y77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-1.3471487287991016E-3</v>
      </c>
      <c r="Z77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-5.6840792645041253E-4</v>
      </c>
      <c r="AA77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-1.1368158529008251E-3</v>
      </c>
      <c r="AB77" s="6">
        <f>(Table1678910[[#This Row],[a_o1]] - Table1678910[[#This Row],[t1]]) * Table1678910[[#This Row],[a_o1]] * (1 - Table1678910[[#This Row],[a_o1]]) * Table1678910[[#This Row],[a_h1]]</f>
        <v>6.755930103660851E-3</v>
      </c>
      <c r="AC77" s="6">
        <f xml:space="preserve"> (Table1678910[[#This Row],[a_o1]] - Table1678910[[#This Row],[t1]]) * Table1678910[[#This Row],[a_o1]] * (1 - Table1678910[[#This Row],[a_o1]]) * Table1678910[[#This Row],[a_h2]]</f>
        <v>6.7124965198752402E-3</v>
      </c>
      <c r="AD77" s="6">
        <f>(Table1678910[[#This Row],[a_o2]] - Table1678910[[#This Row],[t2]]) * Table1678910[[#This Row],[a_o2]] * (1 - Table1678910[[#This Row],[a_o2]]) * Table1678910[[#This Row],[a_h1]]</f>
        <v>-7.5090490098937779E-3</v>
      </c>
      <c r="AE77" s="6">
        <f xml:space="preserve"> (Table1678910[[#This Row],[a_o2]] - Table1678910[[#This Row],[t2]]) * Table1678910[[#This Row],[a_o2]] * (1 - Table1678910[[#This Row],[a_o2]]) * Table1678910[[#This Row],[a_h2]]</f>
        <v>-7.4607736570826604E-3</v>
      </c>
    </row>
    <row r="78" spans="1:31" x14ac:dyDescent="0.3">
      <c r="A78" s="4">
        <v>0.01</v>
      </c>
      <c r="B78" s="4">
        <v>0.99</v>
      </c>
      <c r="C78" s="4">
        <v>0.05</v>
      </c>
      <c r="D78" s="4">
        <v>0.1</v>
      </c>
      <c r="E78" s="4">
        <f t="shared" si="19"/>
        <v>0.39358534658804523</v>
      </c>
      <c r="F78" s="4">
        <f t="shared" si="20"/>
        <v>0.68717069317609047</v>
      </c>
      <c r="G78" s="4">
        <f t="shared" si="21"/>
        <v>-0.14040876062884775</v>
      </c>
      <c r="H78" s="4">
        <f t="shared" si="22"/>
        <v>0.81918247874230432</v>
      </c>
      <c r="I78" s="4">
        <f t="shared" si="8"/>
        <v>8.8396336647011325E-2</v>
      </c>
      <c r="J78" s="4">
        <f t="shared" si="9"/>
        <v>0.52208470537158636</v>
      </c>
      <c r="K78" s="4">
        <f t="shared" si="10"/>
        <v>7.4897809842788043E-2</v>
      </c>
      <c r="L78" s="4">
        <f t="shared" si="11"/>
        <v>0.51871570418296842</v>
      </c>
      <c r="M78" s="4">
        <f t="shared" si="23"/>
        <v>-1.5219981483518852</v>
      </c>
      <c r="N78" s="4">
        <f t="shared" si="24"/>
        <v>-2.2146677650406748</v>
      </c>
      <c r="O78" s="4">
        <f t="shared" si="25"/>
        <v>2.4110391500105157</v>
      </c>
      <c r="P78" s="4">
        <f t="shared" si="26"/>
        <v>1.201669636747392</v>
      </c>
      <c r="Q78" s="4">
        <f t="shared" si="12"/>
        <v>-1.9433949041327883</v>
      </c>
      <c r="R78" s="4">
        <f t="shared" si="13"/>
        <v>0.12527536449665974</v>
      </c>
      <c r="S78" s="4">
        <f t="shared" si="14"/>
        <v>1.8820915760933155</v>
      </c>
      <c r="T78" s="4">
        <f t="shared" si="15"/>
        <v>0.86785118453108001</v>
      </c>
      <c r="U78" s="4">
        <f t="shared" si="16"/>
        <v>6.6442048299188809E-3</v>
      </c>
      <c r="V78" s="4">
        <f t="shared" si="17"/>
        <v>7.4601665602301321E-3</v>
      </c>
      <c r="W78" s="5">
        <f t="shared" si="18"/>
        <v>1.4104371390149013E-2</v>
      </c>
      <c r="X78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-6.6122577514011159E-4</v>
      </c>
      <c r="Y78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-1.3224515502802232E-3</v>
      </c>
      <c r="Z78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-5.5902727352464762E-4</v>
      </c>
      <c r="AA78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-1.1180545470492952E-3</v>
      </c>
      <c r="AB78" s="6">
        <f>(Table1678910[[#This Row],[a_o1]] - Table1678910[[#This Row],[t1]]) * Table1678910[[#This Row],[a_o1]] * (1 - Table1678910[[#This Row],[a_o1]]) * Table1678910[[#This Row],[a_h1]]</f>
        <v>6.5949955645493571E-3</v>
      </c>
      <c r="AC78" s="6">
        <f xml:space="preserve"> (Table1678910[[#This Row],[a_o1]] - Table1678910[[#This Row],[t1]]) * Table1678910[[#This Row],[a_o1]] * (1 - Table1678910[[#This Row],[a_o1]]) * Table1678910[[#This Row],[a_h2]]</f>
        <v>6.5524382023679018E-3</v>
      </c>
      <c r="AD78" s="6">
        <f>(Table1678910[[#This Row],[a_o2]] - Table1678910[[#This Row],[t2]]) * Table1678910[[#This Row],[a_o2]] * (1 - Table1678910[[#This Row],[a_o2]]) * Table1678910[[#This Row],[a_h1]]</f>
        <v>-7.313727340804552E-3</v>
      </c>
      <c r="AE78" s="6">
        <f xml:space="preserve"> (Table1678910[[#This Row],[a_o2]] - Table1678910[[#This Row],[t2]]) * Table1678910[[#This Row],[a_o2]] * (1 - Table1678910[[#This Row],[a_o2]]) * Table1678910[[#This Row],[a_h2]]</f>
        <v>-7.2665320181856665E-3</v>
      </c>
    </row>
    <row r="79" spans="1:31" x14ac:dyDescent="0.3">
      <c r="A79" s="4">
        <v>0.01</v>
      </c>
      <c r="B79" s="4">
        <v>0.99</v>
      </c>
      <c r="C79" s="4">
        <v>0.05</v>
      </c>
      <c r="D79" s="4">
        <v>0.1</v>
      </c>
      <c r="E79" s="4">
        <f t="shared" si="19"/>
        <v>0.39490779813832544</v>
      </c>
      <c r="F79" s="4">
        <f t="shared" si="20"/>
        <v>0.6898155962766509</v>
      </c>
      <c r="G79" s="4">
        <f t="shared" si="21"/>
        <v>-0.13929070608179844</v>
      </c>
      <c r="H79" s="4">
        <f t="shared" si="22"/>
        <v>0.82141858783640287</v>
      </c>
      <c r="I79" s="4">
        <f t="shared" si="8"/>
        <v>8.8726949534581379E-2</v>
      </c>
      <c r="J79" s="4">
        <f t="shared" si="9"/>
        <v>0.52216719673920176</v>
      </c>
      <c r="K79" s="4">
        <f t="shared" si="10"/>
        <v>7.5177323479550362E-2</v>
      </c>
      <c r="L79" s="4">
        <f t="shared" si="11"/>
        <v>0.51878548431930316</v>
      </c>
      <c r="M79" s="4">
        <f t="shared" si="23"/>
        <v>-1.5351881394809839</v>
      </c>
      <c r="N79" s="4">
        <f t="shared" si="24"/>
        <v>-2.2277726414454104</v>
      </c>
      <c r="O79" s="4">
        <f t="shared" si="25"/>
        <v>2.4256666046921249</v>
      </c>
      <c r="P79" s="4">
        <f t="shared" si="26"/>
        <v>1.2162027007837632</v>
      </c>
      <c r="Q79" s="4">
        <f t="shared" si="12"/>
        <v>-1.9573609960056064</v>
      </c>
      <c r="R79" s="4">
        <f t="shared" si="13"/>
        <v>0.1237529322345672</v>
      </c>
      <c r="S79" s="4">
        <f t="shared" si="14"/>
        <v>1.8975518383525334</v>
      </c>
      <c r="T79" s="4">
        <f t="shared" si="15"/>
        <v>0.86961419106404336</v>
      </c>
      <c r="U79" s="4">
        <f t="shared" si="16"/>
        <v>6.4698647959810186E-3</v>
      </c>
      <c r="V79" s="4">
        <f t="shared" si="17"/>
        <v>7.2463714965823271E-3</v>
      </c>
      <c r="W79" s="5">
        <f t="shared" si="18"/>
        <v>1.3716236292563345E-2</v>
      </c>
      <c r="X79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-6.4931004565716094E-4</v>
      </c>
      <c r="Y79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-1.2986200913143219E-3</v>
      </c>
      <c r="Z79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-5.4993041273375355E-4</v>
      </c>
      <c r="AA79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-1.0998608254675071E-3</v>
      </c>
      <c r="AB79" s="6">
        <f>(Table1678910[[#This Row],[a_o1]] - Table1678910[[#This Row],[t1]]) * Table1678910[[#This Row],[a_o1]] * (1 - Table1678910[[#This Row],[a_o1]]) * Table1678910[[#This Row],[a_h1]]</f>
        <v>6.4410142715290433E-3</v>
      </c>
      <c r="AC79" s="6">
        <f xml:space="preserve"> (Table1678910[[#This Row],[a_o1]] - Table1678910[[#This Row],[t1]]) * Table1678910[[#This Row],[a_o1]] * (1 - Table1678910[[#This Row],[a_o1]]) * Table1678910[[#This Row],[a_h2]]</f>
        <v>6.3993003184220796E-3</v>
      </c>
      <c r="AD79" s="6">
        <f>(Table1678910[[#This Row],[a_o2]] - Table1678910[[#This Row],[t2]]) * Table1678910[[#This Row],[a_o2]] * (1 - Table1678910[[#This Row],[a_o2]]) * Table1678910[[#This Row],[a_h1]]</f>
        <v>-7.1275754749048782E-3</v>
      </c>
      <c r="AE79" s="6">
        <f xml:space="preserve"> (Table1678910[[#This Row],[a_o2]] - Table1678910[[#This Row],[t2]]) * Table1678910[[#This Row],[a_o2]] * (1 - Table1678910[[#This Row],[a_o2]]) * Table1678910[[#This Row],[a_h2]]</f>
        <v>-7.0814151441568537E-3</v>
      </c>
    </row>
    <row r="80" spans="1:31" x14ac:dyDescent="0.3">
      <c r="A80" s="4">
        <v>0.01</v>
      </c>
      <c r="B80" s="4">
        <v>0.99</v>
      </c>
      <c r="C80" s="4">
        <v>0.05</v>
      </c>
      <c r="D80" s="4">
        <v>0.1</v>
      </c>
      <c r="E80" s="4">
        <f t="shared" si="19"/>
        <v>0.39620641822963976</v>
      </c>
      <c r="F80" s="4">
        <f t="shared" si="20"/>
        <v>0.69241283645927953</v>
      </c>
      <c r="G80" s="4">
        <f t="shared" si="21"/>
        <v>-0.13819084525633094</v>
      </c>
      <c r="H80" s="4">
        <f t="shared" si="22"/>
        <v>0.82361830948733783</v>
      </c>
      <c r="I80" s="4">
        <f t="shared" si="8"/>
        <v>8.9051604557409944E-2</v>
      </c>
      <c r="J80" s="4">
        <f t="shared" si="9"/>
        <v>0.52224820038075692</v>
      </c>
      <c r="K80" s="4">
        <f t="shared" si="10"/>
        <v>7.5452288685917232E-2</v>
      </c>
      <c r="L80" s="4">
        <f t="shared" si="11"/>
        <v>0.51885412823220489</v>
      </c>
      <c r="M80" s="4">
        <f t="shared" si="23"/>
        <v>-1.5480701680240418</v>
      </c>
      <c r="N80" s="4">
        <f t="shared" si="24"/>
        <v>-2.2405712420822548</v>
      </c>
      <c r="O80" s="4">
        <f t="shared" si="25"/>
        <v>2.4399217556419348</v>
      </c>
      <c r="P80" s="4">
        <f t="shared" si="26"/>
        <v>1.2303655310720769</v>
      </c>
      <c r="Q80" s="4">
        <f t="shared" si="12"/>
        <v>-1.9710064978664286</v>
      </c>
      <c r="R80" s="4">
        <f t="shared" si="13"/>
        <v>0.12228082012247307</v>
      </c>
      <c r="S80" s="4">
        <f t="shared" si="14"/>
        <v>1.9126249809852136</v>
      </c>
      <c r="T80" s="4">
        <f t="shared" si="15"/>
        <v>0.87131376369545332</v>
      </c>
      <c r="U80" s="4">
        <f t="shared" si="16"/>
        <v>6.3034912836875774E-3</v>
      </c>
      <c r="V80" s="4">
        <f t="shared" si="17"/>
        <v>7.0432113440693457E-3</v>
      </c>
      <c r="W80" s="5">
        <f t="shared" si="18"/>
        <v>1.3346702627756923E-2</v>
      </c>
      <c r="X80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-6.3780578285056884E-4</v>
      </c>
      <c r="Y80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-1.2756115657011377E-3</v>
      </c>
      <c r="Z80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-5.4110638250665544E-4</v>
      </c>
      <c r="AA80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-1.0822127650133109E-3</v>
      </c>
      <c r="AB80" s="6">
        <f>(Table1678910[[#This Row],[a_o1]] - Table1678910[[#This Row],[t1]]) * Table1678910[[#This Row],[a_o1]] * (1 - Table1678910[[#This Row],[a_o1]]) * Table1678910[[#This Row],[a_h1]]</f>
        <v>6.2935612000460297E-3</v>
      </c>
      <c r="AC80" s="6">
        <f xml:space="preserve"> (Table1678910[[#This Row],[a_o1]] - Table1678910[[#This Row],[t1]]) * Table1678910[[#This Row],[a_o1]] * (1 - Table1678910[[#This Row],[a_o1]]) * Table1678910[[#This Row],[a_h2]]</f>
        <v>6.2526595736379148E-3</v>
      </c>
      <c r="AD80" s="6">
        <f>(Table1678910[[#This Row],[a_o2]] - Table1678910[[#This Row],[t2]]) * Table1678910[[#This Row],[a_o2]] * (1 - Table1678910[[#This Row],[a_o2]]) * Table1678910[[#This Row],[a_h1]]</f>
        <v>-6.9499868644283475E-3</v>
      </c>
      <c r="AE80" s="6">
        <f xml:space="preserve"> (Table1678910[[#This Row],[a_o2]] - Table1678910[[#This Row],[t2]]) * Table1678910[[#This Row],[a_o2]] * (1 - Table1678910[[#This Row],[a_o2]]) * Table1678910[[#This Row],[a_h2]]</f>
        <v>-6.9048191513904457E-3</v>
      </c>
    </row>
    <row r="81" spans="1:31" x14ac:dyDescent="0.3">
      <c r="A81" s="4">
        <v>0.01</v>
      </c>
      <c r="B81" s="4">
        <v>0.99</v>
      </c>
      <c r="C81" s="4">
        <v>0.05</v>
      </c>
      <c r="D81" s="4">
        <v>0.1</v>
      </c>
      <c r="E81" s="4">
        <f t="shared" si="19"/>
        <v>0.39748202979534092</v>
      </c>
      <c r="F81" s="4">
        <f t="shared" si="20"/>
        <v>0.69496405959068186</v>
      </c>
      <c r="G81" s="4">
        <f t="shared" si="21"/>
        <v>-0.13710863249131763</v>
      </c>
      <c r="H81" s="4">
        <f t="shared" si="22"/>
        <v>0.82578273501736443</v>
      </c>
      <c r="I81" s="4">
        <f t="shared" si="8"/>
        <v>8.9370507448835235E-2</v>
      </c>
      <c r="J81" s="4">
        <f t="shared" si="9"/>
        <v>0.52232776768708267</v>
      </c>
      <c r="K81" s="4">
        <f t="shared" si="10"/>
        <v>7.5722841877170571E-2</v>
      </c>
      <c r="L81" s="4">
        <f t="shared" si="11"/>
        <v>0.51892167000932432</v>
      </c>
      <c r="M81" s="4">
        <f t="shared" si="23"/>
        <v>-1.5606572904241338</v>
      </c>
      <c r="N81" s="4">
        <f t="shared" si="24"/>
        <v>-2.2530765612295305</v>
      </c>
      <c r="O81" s="4">
        <f t="shared" si="25"/>
        <v>2.4538217293707913</v>
      </c>
      <c r="P81" s="4">
        <f t="shared" si="26"/>
        <v>1.2441751693748577</v>
      </c>
      <c r="Q81" s="4">
        <f t="shared" si="12"/>
        <v>-1.9843448904439025</v>
      </c>
      <c r="R81" s="4">
        <f t="shared" si="13"/>
        <v>0.12085643159893839</v>
      </c>
      <c r="S81" s="4">
        <f t="shared" si="14"/>
        <v>1.9273286828804372</v>
      </c>
      <c r="T81" s="4">
        <f t="shared" si="15"/>
        <v>0.87295345056285067</v>
      </c>
      <c r="U81" s="4">
        <f t="shared" si="16"/>
        <v>6.1445742134250527E-3</v>
      </c>
      <c r="V81" s="4">
        <f t="shared" si="17"/>
        <v>6.8499473675715196E-3</v>
      </c>
      <c r="W81" s="5">
        <f t="shared" si="18"/>
        <v>1.2994521580996572E-2</v>
      </c>
      <c r="X81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-6.2669288677821898E-4</v>
      </c>
      <c r="Y81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-1.253385773556438E-3</v>
      </c>
      <c r="Z81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-5.3254459679346439E-4</v>
      </c>
      <c r="AA81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-1.0650891935869288E-3</v>
      </c>
      <c r="AB81" s="6">
        <f>(Table1678910[[#This Row],[a_o1]] - Table1678910[[#This Row],[t1]]) * Table1678910[[#This Row],[a_o1]] * (1 - Table1678910[[#This Row],[a_o1]]) * Table1678910[[#This Row],[a_h1]]</f>
        <v>6.1522443962972193E-3</v>
      </c>
      <c r="AC81" s="6">
        <f xml:space="preserve"> (Table1678910[[#This Row],[a_o1]] - Table1678910[[#This Row],[t1]]) * Table1678910[[#This Row],[a_o1]] * (1 - Table1678910[[#This Row],[a_o1]]) * Table1678910[[#This Row],[a_h2]]</f>
        <v>6.1121256305574209E-3</v>
      </c>
      <c r="AD81" s="6">
        <f>(Table1678910[[#This Row],[a_o2]] - Table1678910[[#This Row],[t2]]) * Table1678910[[#This Row],[a_o2]] * (1 - Table1678910[[#This Row],[a_o2]]) * Table1678910[[#This Row],[a_h1]]</f>
        <v>-6.7804058424509178E-3</v>
      </c>
      <c r="AE81" s="6">
        <f xml:space="preserve"> (Table1678910[[#This Row],[a_o2]] - Table1678910[[#This Row],[t2]]) * Table1678910[[#This Row],[a_o2]] * (1 - Table1678910[[#This Row],[a_o2]]) * Table1678910[[#This Row],[a_h2]]</f>
        <v>-6.7361908379595867E-3</v>
      </c>
    </row>
    <row r="82" spans="1:31" x14ac:dyDescent="0.3">
      <c r="A82" s="4">
        <v>0.01</v>
      </c>
      <c r="B82" s="4">
        <v>0.99</v>
      </c>
      <c r="C82" s="4">
        <v>0.05</v>
      </c>
      <c r="D82" s="4">
        <v>0.1</v>
      </c>
      <c r="E82" s="4">
        <f t="shared" si="19"/>
        <v>0.39873541556889736</v>
      </c>
      <c r="F82" s="4">
        <f t="shared" si="20"/>
        <v>0.69747083113779473</v>
      </c>
      <c r="G82" s="4">
        <f t="shared" si="21"/>
        <v>-0.13604354329773072</v>
      </c>
      <c r="H82" s="4">
        <f t="shared" si="22"/>
        <v>0.82791291340453832</v>
      </c>
      <c r="I82" s="4">
        <f t="shared" si="8"/>
        <v>8.9683853892224344E-2</v>
      </c>
      <c r="J82" s="4">
        <f t="shared" si="9"/>
        <v>0.52240594753796366</v>
      </c>
      <c r="K82" s="4">
        <f t="shared" si="10"/>
        <v>7.5989114175567293E-2</v>
      </c>
      <c r="L82" s="4">
        <f t="shared" si="11"/>
        <v>0.51898814241525826</v>
      </c>
      <c r="M82" s="4">
        <f t="shared" si="23"/>
        <v>-1.5729617792167283</v>
      </c>
      <c r="N82" s="4">
        <f t="shared" si="24"/>
        <v>-2.2653008124906453</v>
      </c>
      <c r="O82" s="4">
        <f t="shared" si="25"/>
        <v>2.4673825410556933</v>
      </c>
      <c r="P82" s="4">
        <f t="shared" si="26"/>
        <v>1.257647551050777</v>
      </c>
      <c r="Q82" s="4">
        <f t="shared" si="12"/>
        <v>-1.9973888493990115</v>
      </c>
      <c r="R82" s="4">
        <f t="shared" si="13"/>
        <v>0.11947734879744609</v>
      </c>
      <c r="S82" s="4">
        <f t="shared" si="14"/>
        <v>1.9416794806317694</v>
      </c>
      <c r="T82" s="4">
        <f t="shared" si="15"/>
        <v>0.87453653604658521</v>
      </c>
      <c r="U82" s="4">
        <f t="shared" si="16"/>
        <v>5.9926449498588366E-3</v>
      </c>
      <c r="V82" s="4">
        <f t="shared" si="17"/>
        <v>6.6659057540607572E-3</v>
      </c>
      <c r="W82" s="5">
        <f t="shared" si="18"/>
        <v>1.2658550703919594E-2</v>
      </c>
      <c r="X82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-6.1595246533839056E-4</v>
      </c>
      <c r="Y82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-1.2319049306767811E-3</v>
      </c>
      <c r="Z82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-5.2423485561490179E-4</v>
      </c>
      <c r="AA82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-1.0484697112298036E-3</v>
      </c>
      <c r="AB82" s="6">
        <f>(Table1678910[[#This Row],[a_o1]] - Table1678910[[#This Row],[t1]]) * Table1678910[[#This Row],[a_o1]] * (1 - Table1678910[[#This Row],[a_o1]]) * Table1678910[[#This Row],[a_h1]]</f>
        <v>6.0167018884074537E-3</v>
      </c>
      <c r="AC82" s="6">
        <f xml:space="preserve"> (Table1678910[[#This Row],[a_o1]] - Table1678910[[#This Row],[t1]]) * Table1678910[[#This Row],[a_o1]] * (1 - Table1678910[[#This Row],[a_o1]]) * Table1678910[[#This Row],[a_h2]]</f>
        <v>5.9773380284956256E-3</v>
      </c>
      <c r="AD82" s="6">
        <f>(Table1678910[[#This Row],[a_o2]] - Table1678910[[#This Row],[t2]]) * Table1678910[[#This Row],[a_o2]] * (1 - Table1678910[[#This Row],[a_o2]]) * Table1678910[[#This Row],[a_h1]]</f>
        <v>-6.6183225178315678E-3</v>
      </c>
      <c r="AE82" s="6">
        <f xml:space="preserve"> (Table1678910[[#This Row],[a_o2]] - Table1678910[[#This Row],[t2]]) * Table1678910[[#This Row],[a_o2]] * (1 - Table1678910[[#This Row],[a_o2]]) * Table1678910[[#This Row],[a_h2]]</f>
        <v>-6.5750225961676454E-3</v>
      </c>
    </row>
    <row r="83" spans="1:31" x14ac:dyDescent="0.3">
      <c r="A83" s="4">
        <v>0.01</v>
      </c>
      <c r="B83" s="4">
        <v>0.99</v>
      </c>
      <c r="C83" s="4">
        <v>0.05</v>
      </c>
      <c r="D83" s="4">
        <v>0.1</v>
      </c>
      <c r="E83" s="4">
        <f t="shared" si="19"/>
        <v>0.39996732049957412</v>
      </c>
      <c r="F83" s="4">
        <f t="shared" si="20"/>
        <v>0.69993464099914826</v>
      </c>
      <c r="G83" s="4">
        <f t="shared" si="21"/>
        <v>-0.13499507358650092</v>
      </c>
      <c r="H83" s="4">
        <f t="shared" si="22"/>
        <v>0.83000985282699791</v>
      </c>
      <c r="I83" s="4">
        <f t="shared" si="8"/>
        <v>8.9991830124893535E-2</v>
      </c>
      <c r="J83" s="4">
        <f t="shared" si="9"/>
        <v>0.52248278645307122</v>
      </c>
      <c r="K83" s="4">
        <f t="shared" si="10"/>
        <v>7.6251231603374742E-2</v>
      </c>
      <c r="L83" s="4">
        <f t="shared" si="11"/>
        <v>0.51905357693983856</v>
      </c>
      <c r="M83" s="4">
        <f t="shared" si="23"/>
        <v>-1.5849951829935431</v>
      </c>
      <c r="N83" s="4">
        <f t="shared" si="24"/>
        <v>-2.2772554885476364</v>
      </c>
      <c r="O83" s="4">
        <f t="shared" si="25"/>
        <v>2.4806191860913565</v>
      </c>
      <c r="P83" s="4">
        <f t="shared" si="26"/>
        <v>1.2707975962431122</v>
      </c>
      <c r="Q83" s="4">
        <f t="shared" si="12"/>
        <v>-2.0101503066616919</v>
      </c>
      <c r="R83" s="4">
        <f t="shared" si="13"/>
        <v>0.11814131736925367</v>
      </c>
      <c r="S83" s="4">
        <f t="shared" si="14"/>
        <v>1.9556928623744976</v>
      </c>
      <c r="T83" s="4">
        <f t="shared" si="15"/>
        <v>0.87606606488960237</v>
      </c>
      <c r="U83" s="4">
        <f t="shared" si="16"/>
        <v>5.8472722611788231E-3</v>
      </c>
      <c r="V83" s="4">
        <f t="shared" si="17"/>
        <v>6.490470784870148E-3</v>
      </c>
      <c r="W83" s="5">
        <f t="shared" si="18"/>
        <v>1.2337743046048972E-2</v>
      </c>
      <c r="X83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Row],[i1]]</f>
        <v>-6.0556675403157598E-4</v>
      </c>
      <c r="Y83" s="6">
        <f xml:space="preserve"> ((Table1678910[[#This Row],[a_o1]] - Table1678910[[#This Row],[t1]]) * Table1678910[[#This Row],[a_o1]] * (1 - Table1678910[[#This Row],[a_o1]]) * Table1678910[[#This Row],[w5]] + (Table1678910[[#This Row],[a_o2]] - Table1678910[[#This Row],[t2]]) * Table1678910[[#This Row],[a_o2]] * (1 - Table1678910[[#This Row],[a_o2]]) * Table1678910[[#This Row],[w7]]) * Table1678910[[#This Row],[a_h1]] * (1 - Table1678910[[#This Row],[a_h1]]) * Table1678910[[#This Row],[i2]]</f>
        <v>-1.211133508063152E-3</v>
      </c>
      <c r="Z83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Row],[i1]]</f>
        <v>-5.161673492212912E-4</v>
      </c>
      <c r="AA83" s="6">
        <f xml:space="preserve"> ((Table1678910[[#This Row],[a_o1]] - Table1678910[[#This Row],[t1]]) * Table1678910[[#This Row],[a_o1]] * (1 - Table1678910[[#This Row],[a_o1]]) * Table1678910[[#This Row],[w6]] + (Table1678910[[#This Row],[a_o2]] - Table1678910[[#This Row],[t2]]) * Table1678910[[#This Row],[a_o2]] * (1 - Table1678910[[#This Row],[a_o2]]) * Table1678910[[#This Row],[w8]]) * Table1678910[[#This Row],[a_h1]] * (1 - Table1678910[[#This Row],[a_h1]]) * Table1678910[[#This Row],[i2]]</f>
        <v>-1.0323346984425824E-3</v>
      </c>
      <c r="AB83" s="6">
        <f>(Table1678910[[#This Row],[a_o1]] - Table1678910[[#This Row],[t1]]) * Table1678910[[#This Row],[a_o1]] * (1 - Table1678910[[#This Row],[a_o1]]) * Table1678910[[#This Row],[a_h1]]</f>
        <v>5.8865989311518204E-3</v>
      </c>
      <c r="AC83" s="6">
        <f xml:space="preserve"> (Table1678910[[#This Row],[a_o1]] - Table1678910[[#This Row],[t1]]) * Table1678910[[#This Row],[a_o1]] * (1 - Table1678910[[#This Row],[a_o1]]) * Table1678910[[#This Row],[a_h2]]</f>
        <v>5.84796343620599E-3</v>
      </c>
      <c r="AD83" s="6">
        <f>(Table1678910[[#This Row],[a_o2]] - Table1678910[[#This Row],[t2]]) * Table1678910[[#This Row],[a_o2]] * (1 - Table1678910[[#This Row],[a_o2]]) * Table1678910[[#This Row],[a_h1]]</f>
        <v>-6.46326826019138E-3</v>
      </c>
      <c r="AE83" s="6">
        <f xml:space="preserve"> (Table1678910[[#This Row],[a_o2]] - Table1678910[[#This Row],[t2]]) * Table1678910[[#This Row],[a_o2]] * (1 - Table1678910[[#This Row],[a_o2]]) * Table1678910[[#This Row],[a_h2]]</f>
        <v>-6.420847913379794E-3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4EB-5FA5-49A1-9A9E-1682F666B997}">
  <dimension ref="S2:X52"/>
  <sheetViews>
    <sheetView tabSelected="1" workbookViewId="0">
      <selection activeCell="P18" sqref="P18"/>
    </sheetView>
  </sheetViews>
  <sheetFormatPr defaultRowHeight="14.4" x14ac:dyDescent="0.3"/>
  <sheetData>
    <row r="2" spans="19:24" x14ac:dyDescent="0.3">
      <c r="S2" s="30" t="s">
        <v>79</v>
      </c>
      <c r="T2" s="31" t="s">
        <v>80</v>
      </c>
      <c r="U2" s="31" t="s">
        <v>81</v>
      </c>
      <c r="V2" s="31" t="s">
        <v>82</v>
      </c>
      <c r="W2" s="31" t="s">
        <v>83</v>
      </c>
      <c r="X2" s="32" t="s">
        <v>84</v>
      </c>
    </row>
    <row r="3" spans="19:24" x14ac:dyDescent="0.3">
      <c r="S3" s="33">
        <f>'L = 0.1'!W34</f>
        <v>0.25123100378328034</v>
      </c>
      <c r="T3" s="34">
        <f>'L = 0.2'!W34</f>
        <v>0.25123100378328034</v>
      </c>
      <c r="U3" s="34">
        <f>'L = 0.5'!W34</f>
        <v>0.25123100378328034</v>
      </c>
      <c r="V3" s="34">
        <f>'L = 0.8'!W34</f>
        <v>0.25123100378328034</v>
      </c>
      <c r="W3" s="34">
        <f>'L = 1.0'!W34</f>
        <v>0.25123100378328034</v>
      </c>
      <c r="X3" s="35">
        <f>'L = 2.0'!W34</f>
        <v>0.25123100378328034</v>
      </c>
    </row>
    <row r="4" spans="19:24" x14ac:dyDescent="0.3">
      <c r="S4" s="33">
        <f>'L = 0.1'!W35</f>
        <v>0.24963200968197818</v>
      </c>
      <c r="T4" s="34">
        <f>'L = 0.2'!W35</f>
        <v>0.24803743503722533</v>
      </c>
      <c r="U4" s="34">
        <f>'L = 0.5'!W35</f>
        <v>0.24328063190881788</v>
      </c>
      <c r="V4" s="34">
        <f>'L = 0.8'!W35</f>
        <v>0.23856504411982449</v>
      </c>
      <c r="W4" s="34">
        <f>'L = 1.0'!W35</f>
        <v>0.23544473535657501</v>
      </c>
      <c r="X4" s="35">
        <f>'L = 2.0'!W35</f>
        <v>0.22013536588429644</v>
      </c>
    </row>
    <row r="5" spans="19:24" x14ac:dyDescent="0.3">
      <c r="S5" s="33">
        <f>'L = 0.1'!W36</f>
        <v>0.24804180657575287</v>
      </c>
      <c r="T5" s="34">
        <f>'L = 0.2'!W36</f>
        <v>0.24487916165996038</v>
      </c>
      <c r="U5" s="34">
        <f>'L = 0.5'!W36</f>
        <v>0.23555316910971655</v>
      </c>
      <c r="V5" s="34">
        <f>'L = 0.8'!W36</f>
        <v>0.22647506994102171</v>
      </c>
      <c r="W5" s="34">
        <f>'L = 1.0'!W36</f>
        <v>0.22056349518610005</v>
      </c>
      <c r="X5" s="35">
        <f>'L = 2.0'!W36</f>
        <v>0.19273633250729938</v>
      </c>
    </row>
    <row r="6" spans="19:24" x14ac:dyDescent="0.3">
      <c r="S6" s="33">
        <f>'L = 0.1'!W37</f>
        <v>0.24646042020780795</v>
      </c>
      <c r="T6" s="34">
        <f>'L = 0.2'!W37</f>
        <v>0.24175637469067313</v>
      </c>
      <c r="U6" s="34">
        <f>'L = 0.5'!W37</f>
        <v>0.22805090238953402</v>
      </c>
      <c r="V6" s="34">
        <f>'L = 0.8'!W37</f>
        <v>0.21496761264209119</v>
      </c>
      <c r="W6" s="34">
        <f>'L = 1.0'!W37</f>
        <v>0.20659639355681922</v>
      </c>
      <c r="X6" s="35">
        <f>'L = 2.0'!W37</f>
        <v>0.16896896166620781</v>
      </c>
    </row>
    <row r="7" spans="19:24" x14ac:dyDescent="0.3">
      <c r="S7" s="33">
        <f>'L = 0.1'!W38</f>
        <v>0.244887874765437</v>
      </c>
      <c r="T7" s="34">
        <f>'L = 0.2'!W38</f>
        <v>0.23866924036002246</v>
      </c>
      <c r="U7" s="34">
        <f>'L = 0.5'!W38</f>
        <v>0.22077516789240328</v>
      </c>
      <c r="V7" s="34">
        <f>'L = 0.8'!W38</f>
        <v>0.20404316755875113</v>
      </c>
      <c r="W7" s="34">
        <f>'L = 1.0'!W38</f>
        <v>0.19353821690635808</v>
      </c>
      <c r="X7" s="35">
        <f>'L = 2.0'!W38</f>
        <v>0.14858586506479371</v>
      </c>
    </row>
    <row r="8" spans="19:24" x14ac:dyDescent="0.3">
      <c r="S8" s="33">
        <f>'L = 0.1'!W39</f>
        <v>0.24332419288502113</v>
      </c>
      <c r="T8" s="34">
        <f>'L = 0.2'!W39</f>
        <v>0.23561790030007573</v>
      </c>
      <c r="U8" s="34">
        <f>'L = 0.5'!W39</f>
        <v>0.21372638529903876</v>
      </c>
      <c r="V8" s="34">
        <f>'L = 0.8'!W39</f>
        <v>0.19369668233403367</v>
      </c>
      <c r="W8" s="34">
        <f>'L = 1.0'!W39</f>
        <v>0.18137113837871408</v>
      </c>
      <c r="X8" s="35">
        <f>'L = 2.0'!W39</f>
        <v>0.13122959157033565</v>
      </c>
    </row>
    <row r="9" spans="19:24" x14ac:dyDescent="0.3">
      <c r="S9" s="33">
        <f>'L = 0.1'!W40</f>
        <v>0.24176939565776595</v>
      </c>
      <c r="T9" s="34">
        <f>'L = 0.2'!W40</f>
        <v>0.23260247180028948</v>
      </c>
      <c r="U9" s="34">
        <f>'L = 0.5'!W40</f>
        <v>0.20690410197967879</v>
      </c>
      <c r="V9" s="34">
        <f>'L = 0.8'!W40</f>
        <v>0.18391817354566234</v>
      </c>
      <c r="W9" s="34">
        <f>'L = 1.0'!W40</f>
        <v>0.17006681524323516</v>
      </c>
      <c r="X9" s="35">
        <f>'L = 2.0'!W40</f>
        <v>0.11649976221834482</v>
      </c>
    </row>
    <row r="10" spans="19:24" x14ac:dyDescent="0.3">
      <c r="S10" s="33">
        <f>'L = 0.1'!W41</f>
        <v>0.24022350263616998</v>
      </c>
      <c r="T10" s="34">
        <f>'L = 0.2'!W41</f>
        <v>0.22962304810821108</v>
      </c>
      <c r="U10" s="34">
        <f>'L = 0.5'!W41</f>
        <v>0.20030704556540113</v>
      </c>
      <c r="V10" s="34">
        <f>'L = 0.8'!W41</f>
        <v>0.17469342858530656</v>
      </c>
      <c r="W10" s="34">
        <f>'L = 1.0'!W41</f>
        <v>0.15958866428752649</v>
      </c>
      <c r="X10" s="35">
        <f>'L = 2.0'!W41</f>
        <v>0.10400187593362273</v>
      </c>
    </row>
    <row r="11" spans="19:24" x14ac:dyDescent="0.3">
      <c r="S11" s="33">
        <f>'L = 0.1'!W42</f>
        <v>0.23868653184121641</v>
      </c>
      <c r="T11" s="34">
        <f>'L = 0.2'!W42</f>
        <v>0.2266796987733487</v>
      </c>
      <c r="U11" s="34">
        <f>'L = 0.5'!W42</f>
        <v>0.19393318341122998</v>
      </c>
      <c r="V11" s="34">
        <f>'L = 0.8'!W42</f>
        <v>0.16600474887582367</v>
      </c>
      <c r="W11" s="34">
        <f>'L = 1.0'!W42</f>
        <v>0.14989412387199691</v>
      </c>
      <c r="X11" s="35">
        <f>'L = 2.0'!W42</f>
        <v>9.3375751164800236E-2</v>
      </c>
    </row>
    <row r="12" spans="19:24" x14ac:dyDescent="0.3">
      <c r="S12" s="33">
        <f>'L = 0.1'!W43</f>
        <v>0.23715849977027786</v>
      </c>
      <c r="T12" s="34">
        <f>'L = 0.2'!W43</f>
        <v>0.22377247003244677</v>
      </c>
      <c r="U12" s="34">
        <f>'L = 0.5'!W43</f>
        <v>0.18777978732147038</v>
      </c>
      <c r="V12" s="34">
        <f>'L = 0.8'!W43</f>
        <v>0.15783169419801124</v>
      </c>
      <c r="W12" s="34">
        <f>'L = 1.0'!W43</f>
        <v>0.14093675255966698</v>
      </c>
      <c r="X12" s="35">
        <f>'L = 2.0'!W43</f>
        <v>8.4307856829005101E-2</v>
      </c>
    </row>
    <row r="13" spans="19:24" x14ac:dyDescent="0.3">
      <c r="S13" s="33">
        <f>'L = 0.1'!W44</f>
        <v>0.23563942140572591</v>
      </c>
      <c r="T13" s="34">
        <f>'L = 0.2'!W44</f>
        <v>0.22090138523421476</v>
      </c>
      <c r="U13" s="34">
        <f>'L = 0.5'!W44</f>
        <v>0.18184350188528081</v>
      </c>
      <c r="V13" s="34">
        <f>'L = 0.8'!W44</f>
        <v>0.15015179471440615</v>
      </c>
      <c r="W13" s="34">
        <f>'L = 1.0'!W44</f>
        <v>0.13266806508369622</v>
      </c>
      <c r="X13" s="35">
        <f>'L = 2.0'!W44</f>
        <v>7.6533316056308143E-2</v>
      </c>
    </row>
    <row r="14" spans="19:24" x14ac:dyDescent="0.3">
      <c r="S14" s="33">
        <f>'L = 0.1'!W45</f>
        <v>0.23412931022423178</v>
      </c>
      <c r="T14" s="34">
        <f>'L = 0.2'!W45</f>
        <v>0.21806644530138469</v>
      </c>
      <c r="U14" s="34">
        <f>'L = 0.5'!W45</f>
        <v>0.17612041481928156</v>
      </c>
      <c r="V14" s="34">
        <f>'L = 0.8'!W45</f>
        <v>0.14294120567113416</v>
      </c>
      <c r="W14" s="34">
        <f>'L = 1.0'!W45</f>
        <v>0.12503905546572852</v>
      </c>
      <c r="X14" s="35">
        <f>'L = 2.0'!W45</f>
        <v>6.9832396003382396E-2</v>
      </c>
    </row>
    <row r="15" spans="19:24" x14ac:dyDescent="0.3">
      <c r="S15" s="33">
        <f>'L = 0.1'!W46</f>
        <v>0.23262817820674744</v>
      </c>
      <c r="T15" s="34">
        <f>'L = 0.2'!W46</f>
        <v>0.21526762922782836</v>
      </c>
      <c r="U15" s="34">
        <f>'L = 0.5'!W46</f>
        <v>0.17060612782140561</v>
      </c>
      <c r="V15" s="34">
        <f>'L = 0.8'!W46</f>
        <v>0.13617528838063289</v>
      </c>
      <c r="W15" s="34">
        <f>'L = 1.0'!W46</f>
        <v>0.11800139730677145</v>
      </c>
      <c r="X15" s="35">
        <f>'L = 2.0'!W46</f>
        <v>6.402468719290158E-2</v>
      </c>
    </row>
    <row r="16" spans="19:24" x14ac:dyDescent="0.3">
      <c r="S16" s="33">
        <f>'L = 0.1'!W47</f>
        <v>0.23113603584915315</v>
      </c>
      <c r="T16" s="34">
        <f>'L = 0.2'!W47</f>
        <v>0.21250489460833694</v>
      </c>
      <c r="U16" s="34">
        <f>'L = 0.5'!W47</f>
        <v>0.16529582659198705</v>
      </c>
      <c r="V16" s="34">
        <f>'L = 0.8'!W47</f>
        <v>0.12982910895216043</v>
      </c>
      <c r="W16" s="34">
        <f>'L = 1.0'!W47</f>
        <v>0.11150833983905914</v>
      </c>
      <c r="X16" s="35">
        <f>'L = 2.0'!W47</f>
        <v>5.8962801044459265E-2</v>
      </c>
    </row>
    <row r="17" spans="19:24" x14ac:dyDescent="0.3">
      <c r="S17" s="33">
        <f>'L = 0.1'!W48</f>
        <v>0.22965289217356008</v>
      </c>
      <c r="T17" s="34">
        <f>'L = 0.2'!W48</f>
        <v>0.2097781781985634</v>
      </c>
      <c r="U17" s="34">
        <f>'L = 0.5'!W48</f>
        <v>0.16018434885973623</v>
      </c>
      <c r="V17" s="34">
        <f>'L = 0.8'!W48</f>
        <v>0.12387785275625349</v>
      </c>
      <c r="W17" s="34">
        <f>'L = 1.0'!W48</f>
        <v>0.10551533554583215</v>
      </c>
      <c r="X17" s="35">
        <f>'L = 2.0'!W48</f>
        <v>5.4526486935666627E-2</v>
      </c>
    </row>
    <row r="18" spans="19:24" x14ac:dyDescent="0.3">
      <c r="S18" s="33">
        <f>'L = 0.1'!W49</f>
        <v>0.22817875474024946</v>
      </c>
      <c r="T18" s="34">
        <f>'L = 0.2'!W49</f>
        <v>0.20708739650254804</v>
      </c>
      <c r="U18" s="34">
        <f>'L = 0.5'!W49</f>
        <v>0.15526624944811832</v>
      </c>
      <c r="V18" s="34">
        <f>'L = 0.8'!W49</f>
        <v>0.11829715754739227</v>
      </c>
      <c r="W18" s="34">
        <f>'L = 1.0'!W49</f>
        <v>9.9980443039623446E-2</v>
      </c>
      <c r="X18" s="35">
        <f>'L = 2.0'!W49</f>
        <v>5.0617526248100016E-2</v>
      </c>
    </row>
    <row r="19" spans="19:24" x14ac:dyDescent="0.3">
      <c r="S19" s="33">
        <f>'L = 0.1'!W50</f>
        <v>0.22671362966023689</v>
      </c>
      <c r="T19" s="34">
        <f>'L = 0.2'!W50</f>
        <v>0.20443244638518676</v>
      </c>
      <c r="U19" s="34">
        <f>'L = 0.5'!W50</f>
        <v>0.15053586161973559</v>
      </c>
      <c r="V19" s="34">
        <f>'L = 0.8'!W50</f>
        <v>0.11306337155071819</v>
      </c>
      <c r="W19" s="34">
        <f>'L = 1.0'!W50</f>
        <v>9.4864550044192975E-2</v>
      </c>
      <c r="X19" s="35">
        <f>'L = 2.0'!W50</f>
        <v>4.7155475551520352E-2</v>
      </c>
    </row>
    <row r="20" spans="19:24" x14ac:dyDescent="0.3">
      <c r="S20" s="33">
        <f>'L = 0.1'!W51</f>
        <v>0.22525752160844381</v>
      </c>
      <c r="T20" s="34">
        <f>'L = 0.2'!W51</f>
        <v>0.20181320570696626</v>
      </c>
      <c r="U20" s="34">
        <f>'L = 0.5'!W51</f>
        <v>0.14598735413274891</v>
      </c>
      <c r="V20" s="34">
        <f>'L = 0.8'!W51</f>
        <v>0.10815374483161155</v>
      </c>
      <c r="W20" s="34">
        <f>'L = 1.0'!W51</f>
        <v>9.0131458226932207E-2</v>
      </c>
      <c r="X20" s="35">
        <f>'L = 2.0'!W51</f>
        <v>4.4074198977128776E-2</v>
      </c>
    </row>
    <row r="21" spans="19:24" x14ac:dyDescent="0.3">
      <c r="S21" s="33">
        <f>'L = 0.1'!W52</f>
        <v>0.22381043383745991</v>
      </c>
      <c r="T21" s="34">
        <f>'L = 0.2'!W52</f>
        <v>0.19922953397827109</v>
      </c>
      <c r="U21" s="34">
        <f>'L = 0.5'!W52</f>
        <v>0.14161478362660357</v>
      </c>
      <c r="V21" s="34">
        <f>'L = 0.8'!W52</f>
        <v>0.10354656317788455</v>
      </c>
      <c r="W21" s="34">
        <f>'L = 1.0'!W52</f>
        <v>8.5747866273773676E-2</v>
      </c>
      <c r="X21" s="35">
        <f>'L = 2.0'!W52</f>
        <v>4.1319080467533985E-2</v>
      </c>
    </row>
    <row r="22" spans="19:24" x14ac:dyDescent="0.3">
      <c r="S22" s="33">
        <f>'L = 0.1'!W53</f>
        <v>0.22237236819187992</v>
      </c>
      <c r="T22" s="34">
        <f>'L = 0.2'!W53</f>
        <v>0.19668127303057253</v>
      </c>
      <c r="U22" s="34">
        <f>'L = 0.5'!W53</f>
        <v>0.13741214211909317</v>
      </c>
      <c r="V22" s="34">
        <f>'L = 0.8'!W53</f>
        <v>9.922123381630682E-2</v>
      </c>
      <c r="W22" s="34">
        <f>'L = 1.0'!W53</f>
        <v>8.1683281413499065E-2</v>
      </c>
      <c r="X22" s="35">
        <f>'L = 2.0'!W53</f>
        <v>3.8844798164000799E-2</v>
      </c>
    </row>
    <row r="23" spans="19:24" x14ac:dyDescent="0.3">
      <c r="S23" s="33">
        <f>'L = 0.1'!W54</f>
        <v>0.22094332512319609</v>
      </c>
      <c r="T23" s="34">
        <f>'L = 0.2'!W54</f>
        <v>0.19416824770182634</v>
      </c>
      <c r="U23" s="34">
        <f>'L = 0.5'!W54</f>
        <v>0.13337339953991989</v>
      </c>
      <c r="V23" s="34">
        <f>'L = 0.8'!W54</f>
        <v>9.5158331818352704E-2</v>
      </c>
      <c r="W23" s="34">
        <f>'L = 1.0'!W54</f>
        <v>7.7909883493102766E-2</v>
      </c>
      <c r="X23" s="35">
        <f>'L = 2.0'!W54</f>
        <v>3.661355279636673E-2</v>
      </c>
    </row>
    <row r="24" spans="19:24" x14ac:dyDescent="0.3">
      <c r="S24" s="33">
        <f>'L = 0.1'!W55</f>
        <v>0.2195233037052291</v>
      </c>
      <c r="T24" s="34">
        <f>'L = 0.2'!W55</f>
        <v>0.19169026653344959</v>
      </c>
      <c r="U24" s="34">
        <f>'L = 0.5'!W55</f>
        <v>0.12949254134598837</v>
      </c>
      <c r="V24" s="34">
        <f>'L = 0.8'!W55</f>
        <v>9.1339615241698383E-2</v>
      </c>
      <c r="W24" s="34">
        <f>'L = 1.0'!W55</f>
        <v>7.4402360188473265E-2</v>
      </c>
      <c r="X24" s="35">
        <f>'L = 2.0'!W55</f>
        <v>3.4593657849781995E-2</v>
      </c>
    </row>
    <row r="25" spans="19:24" x14ac:dyDescent="0.3">
      <c r="S25" s="33">
        <f>'L = 0.1'!W56</f>
        <v>0.21811230165007828</v>
      </c>
      <c r="T25" s="34">
        <f>'L = 0.2'!W56</f>
        <v>0.18924712247629569</v>
      </c>
      <c r="U25" s="34">
        <f>'L = 0.5'!W56</f>
        <v>0.12576360136074688</v>
      </c>
      <c r="V25" s="34">
        <f>'L = 0.8'!W56</f>
        <v>8.7748016072211291E-2</v>
      </c>
      <c r="W25" s="34">
        <f>'L = 1.0'!W56</f>
        <v>7.1137727231327372E-2</v>
      </c>
      <c r="X25" s="35">
        <f>'L = 2.0'!W56</f>
        <v>3.2758415931804091E-2</v>
      </c>
    </row>
    <row r="26" spans="19:24" x14ac:dyDescent="0.3">
      <c r="S26" s="33">
        <f>'L = 0.1'!W57</f>
        <v>0.21671031532457194</v>
      </c>
      <c r="T26" s="34">
        <f>'L = 0.2'!W57</f>
        <v>0.18683859360311802</v>
      </c>
      <c r="U26" s="34">
        <f>'L = 0.5'!W57</f>
        <v>0.12218069005507086</v>
      </c>
      <c r="V26" s="34">
        <f>'L = 0.8'!W57</f>
        <v>8.4367612997174254E-2</v>
      </c>
      <c r="W26" s="34">
        <f>'L = 1.0'!W57</f>
        <v>6.8095143691494789E-2</v>
      </c>
      <c r="X26" s="35">
        <f>'L = 2.0'!W57</f>
        <v>3.1085220808597866E-2</v>
      </c>
    </row>
    <row r="27" spans="19:24" x14ac:dyDescent="0.3">
      <c r="S27" s="33">
        <f>'L = 0.1'!W58</f>
        <v>0.21531733976719886</v>
      </c>
      <c r="T27" s="34">
        <f>'L = 0.2'!W58</f>
        <v>0.18446444382509161</v>
      </c>
      <c r="U27" s="34">
        <f>'L = 0.5'!W58</f>
        <v>0.11873801854232489</v>
      </c>
      <c r="V27" s="34">
        <f>'L = 0.8'!W58</f>
        <v>8.1183591035421804E-2</v>
      </c>
      <c r="W27" s="34">
        <f>'L = 1.0'!W58</f>
        <v>6.5255729319081607E-2</v>
      </c>
      <c r="X27" s="35">
        <f>'L = 2.0'!W58</f>
        <v>2.9554837264953795E-2</v>
      </c>
    </row>
    <row r="28" spans="19:24" x14ac:dyDescent="0.3">
      <c r="S28" s="33">
        <f>'L = 0.1'!W59</f>
        <v>0.21393336870550056</v>
      </c>
      <c r="T28" s="34">
        <f>'L = 0.2'!W59</f>
        <v>0.18212442361005604</v>
      </c>
      <c r="U28" s="34">
        <f>'L = 0.5'!W59</f>
        <v>0.11542991859765914</v>
      </c>
      <c r="V28" s="34">
        <f>'L = 0.8'!W59</f>
        <v>7.8182192123320116E-2</v>
      </c>
      <c r="W28" s="34">
        <f>'L = 1.0'!W59</f>
        <v>6.2602388620688232E-2</v>
      </c>
      <c r="X28" s="35">
        <f>'L = 2.0'!W59</f>
        <v>2.8150821243832669E-2</v>
      </c>
    </row>
    <row r="29" spans="19:24" x14ac:dyDescent="0.3">
      <c r="S29" s="33">
        <f>'L = 0.1'!W60</f>
        <v>0.21255839457390396</v>
      </c>
      <c r="T29" s="34">
        <f>'L = 0.2'!W60</f>
        <v>0.17981827070024281</v>
      </c>
      <c r="U29" s="34">
        <f>'L = 0.5'!W60</f>
        <v>0.11225085903381193</v>
      </c>
      <c r="V29" s="34">
        <f>'L = 0.8'!W60</f>
        <v>7.535065993293949E-2</v>
      </c>
      <c r="W29" s="34">
        <f>'L = 1.0'!W60</f>
        <v>6.0119644598900401E-2</v>
      </c>
      <c r="X29" s="35">
        <f>'L = 2.0'!W60</f>
        <v>2.6859050905499782E-2</v>
      </c>
    </row>
    <row r="30" spans="19:24" x14ac:dyDescent="0.3">
      <c r="S30" s="33">
        <f>'L = 0.1'!W61</f>
        <v>0.21119240853197579</v>
      </c>
      <c r="T30" s="34">
        <f>'L = 0.2'!W61</f>
        <v>0.17754571082736315</v>
      </c>
      <c r="U30" s="34">
        <f>'L = 0.5'!W61</f>
        <v>0.10919545877526592</v>
      </c>
      <c r="V30" s="34">
        <f>'L = 0.8'!W61</f>
        <v>7.2677181489708642E-2</v>
      </c>
      <c r="W30" s="34">
        <f>'L = 1.0'!W61</f>
        <v>5.779348380904463E-2</v>
      </c>
      <c r="X30" s="35">
        <f>'L = 2.0'!W61</f>
        <v>2.5667345667072676E-2</v>
      </c>
    </row>
    <row r="31" spans="19:24" x14ac:dyDescent="0.3">
      <c r="S31" s="33">
        <f>'L = 0.1'!W62</f>
        <v>0.20983540048307558</v>
      </c>
      <c r="T31" s="34">
        <f>'L = 0.2'!W62</f>
        <v>0.17530645842304626</v>
      </c>
      <c r="U31" s="34">
        <f>'L = 0.5'!W62</f>
        <v>0.10625849697199022</v>
      </c>
      <c r="V31" s="34">
        <f>'L = 0.8'!W62</f>
        <v>7.0150827559948711E-2</v>
      </c>
      <c r="W31" s="34">
        <f>'L = 1.0'!W62</f>
        <v>5.5611213478600895E-2</v>
      </c>
      <c r="X31" s="35">
        <f>'L = 2.0'!W62</f>
        <v>2.4565155284957362E-2</v>
      </c>
    </row>
    <row r="32" spans="19:24" x14ac:dyDescent="0.3">
      <c r="S32" s="33">
        <f>'L = 0.1'!W63</f>
        <v>0.2084873590933897</v>
      </c>
      <c r="T32" s="34">
        <f>'L = 0.2'!W63</f>
        <v>0.17310021732274328</v>
      </c>
      <c r="U32" s="34">
        <f>'L = 0.5'!W63</f>
        <v>0.10343492048545748</v>
      </c>
      <c r="V32" s="34">
        <f>'L = 0.8'!W63</f>
        <v>6.776149328612599E-2</v>
      </c>
      <c r="W32" s="34">
        <f>'L = 1.0'!W63</f>
        <v>5.356133080573397E-2</v>
      </c>
      <c r="X32" s="35">
        <f>'L = 2.0'!W63</f>
        <v>2.3543304925396993E-2</v>
      </c>
    </row>
    <row r="33" spans="19:24" x14ac:dyDescent="0.3">
      <c r="S33" s="33">
        <f>'L = 0.1'!W64</f>
        <v>0.20714827181132175</v>
      </c>
      <c r="T33" s="34">
        <f>'L = 0.2'!W64</f>
        <v>0.17092668146133602</v>
      </c>
      <c r="U33" s="34">
        <f>'L = 0.5'!W64</f>
        <v>0.10071984906515462</v>
      </c>
      <c r="V33" s="34">
        <f>'L = 0.8'!W64</f>
        <v>6.5499840148254648E-2</v>
      </c>
      <c r="W33" s="34">
        <f>'L = 1.0'!W64</f>
        <v>5.1633404133537897E-2</v>
      </c>
      <c r="X33" s="35">
        <f>'L = 2.0'!W64</f>
        <v>2.2593785179394379E-2</v>
      </c>
    </row>
    <row r="34" spans="19:24" x14ac:dyDescent="0.3">
      <c r="S34" s="33">
        <f>'L = 0.1'!W65</f>
        <v>0.20581812488722254</v>
      </c>
      <c r="T34" s="34">
        <f>'L = 0.2'!W65</f>
        <v>0.16878553555882062</v>
      </c>
      <c r="U34" s="34">
        <f>'L = 0.5'!W65</f>
        <v>9.8108578515155087E-2</v>
      </c>
      <c r="V34" s="34">
        <f>'L = 0.8'!W65</f>
        <v>6.3357240011150839E-2</v>
      </c>
      <c r="W34" s="34">
        <f>'L = 1.0'!W65</f>
        <v>4.981796543007605E-2</v>
      </c>
      <c r="X34" s="35">
        <f>'L = 2.0'!W65</f>
        <v>2.1709578314771175E-2</v>
      </c>
    </row>
    <row r="35" spans="19:24" x14ac:dyDescent="0.3">
      <c r="S35" s="33">
        <f>'L = 0.1'!W66</f>
        <v>0.2044969033934349</v>
      </c>
      <c r="T35" s="34">
        <f>'L = 0.2'!W66</f>
        <v>0.16667645579456652</v>
      </c>
      <c r="U35" s="34">
        <f>'L = 0.5'!W66</f>
        <v>9.5596582128941121E-2</v>
      </c>
      <c r="V35" s="34">
        <f>'L = 0.8'!W66</f>
        <v>6.1325721766745722E-2</v>
      </c>
      <c r="W35" s="34">
        <f>'L = 1.0'!W66</f>
        <v>4.8106413348158225E-2</v>
      </c>
      <c r="X35" s="35">
        <f>'L = 2.0'!W66</f>
        <v>2.0884513874426806E-2</v>
      </c>
    </row>
    <row r="36" spans="19:24" x14ac:dyDescent="0.3">
      <c r="S36" s="33">
        <f>'L = 0.1'!W67</f>
        <v>0.20318459124463556</v>
      </c>
      <c r="T36" s="34">
        <f>'L = 0.2'!W67</f>
        <v>0.16459911046877895</v>
      </c>
      <c r="U36" s="34">
        <f>'L = 0.5'!W67</f>
        <v>9.317951064775018E-2</v>
      </c>
      <c r="V36" s="34">
        <f>'L = 0.8'!W67</f>
        <v>5.9397920886809785E-2</v>
      </c>
      <c r="W36" s="34">
        <f>'L = 1.0'!W67</f>
        <v>4.6490926060461499E-2</v>
      </c>
      <c r="X36" s="35">
        <f>'L = 2.0'!W67</f>
        <v>2.011314814542578E-2</v>
      </c>
    </row>
    <row r="37" spans="19:24" x14ac:dyDescent="0.3">
      <c r="S37" s="33">
        <f>'L = 0.1'!W68</f>
        <v>0.20188117121845067</v>
      </c>
      <c r="T37" s="34">
        <f>'L = 0.2'!W68</f>
        <v>0.16255316064993014</v>
      </c>
      <c r="U37" s="34">
        <f>'L = 0.5'!W68</f>
        <v>9.0853190974233097E-2</v>
      </c>
      <c r="V37" s="34">
        <f>'L = 0.8'!W68</f>
        <v>5.7567032053830389E-2</v>
      </c>
      <c r="W37" s="34">
        <f>'L = 1.0'!W68</f>
        <v>4.4964383040812017E-2</v>
      </c>
      <c r="X37" s="35">
        <f>'L = 2.0'!W68</f>
        <v>1.9390663130251291E-2</v>
      </c>
    </row>
    <row r="38" spans="19:24" x14ac:dyDescent="0.3">
      <c r="S38" s="33">
        <f>'L = 0.1'!W69</f>
        <v>0.20058662497632562</v>
      </c>
      <c r="T38" s="34">
        <f>'L = 0.2'!W69</f>
        <v>0.16053826080704514</v>
      </c>
      <c r="U38" s="34">
        <f>'L = 0.5'!W69</f>
        <v>8.8613623849871564E-2</v>
      </c>
      <c r="V38" s="34">
        <f>'L = 0.8'!W69</f>
        <v>5.5826764927417186E-2</v>
      </c>
      <c r="W38" s="34">
        <f>'L = 1.0'!W69</f>
        <v>4.3520294973379323E-2</v>
      </c>
      <c r="X38" s="35">
        <f>'L = 2.0'!W69</f>
        <v>1.8712781519853929E-2</v>
      </c>
    </row>
    <row r="39" spans="19:24" x14ac:dyDescent="0.3">
      <c r="S39" s="33">
        <f>'L = 0.1'!W70</f>
        <v>0.19930093308462732</v>
      </c>
      <c r="T39" s="34">
        <f>'L = 0.2'!W70</f>
        <v>0.15855405942586071</v>
      </c>
      <c r="U39" s="34">
        <f>'L = 0.5'!W70</f>
        <v>8.645698068197441E-2</v>
      </c>
      <c r="V39" s="34">
        <f>'L = 0.8'!W70</f>
        <v>5.4171303022854347E-2</v>
      </c>
      <c r="W39" s="34">
        <f>'L = 1.0'!W70</f>
        <v>4.2152741005304306E-2</v>
      </c>
      <c r="X39" s="35">
        <f>'L = 2.0'!W70</f>
        <v>1.807569485192994E-2</v>
      </c>
    </row>
    <row r="40" spans="19:24" x14ac:dyDescent="0.3">
      <c r="S40" s="33">
        <f>'L = 0.1'!W71</f>
        <v>0.19802407503595965</v>
      </c>
      <c r="T40" s="34">
        <f>'L = 0.2'!W71</f>
        <v>0.15660019960799604</v>
      </c>
      <c r="U40" s="34">
        <f>'L = 0.5'!W71</f>
        <v>8.4379599684535983E-2</v>
      </c>
      <c r="V40" s="34">
        <f>'L = 0.8'!W71</f>
        <v>5.2595265620922885E-2</v>
      </c>
      <c r="W40" s="34">
        <f>'L = 1.0'!W71</f>
        <v>4.0856312605708225E-2</v>
      </c>
      <c r="X40" s="35">
        <f>'L = 2.0'!W71</f>
        <v>1.7476002578503957E-2</v>
      </c>
    </row>
    <row r="41" spans="19:24" x14ac:dyDescent="0.3">
      <c r="S41" s="33">
        <f>'L = 0.1'!W72</f>
        <v>0.19675602927067001</v>
      </c>
      <c r="T41" s="34">
        <f>'L = 0.2'!W72</f>
        <v>0.15467631965239245</v>
      </c>
      <c r="U41" s="34">
        <f>'L = 0.5'!W72</f>
        <v>8.2377981477067583E-2</v>
      </c>
      <c r="V41" s="34">
        <f>'L = 0.8'!W72</f>
        <v>5.109367258868542E-2</v>
      </c>
      <c r="W41" s="34">
        <f>'L = 1.0'!W72</f>
        <v>3.9626063348676355E-2</v>
      </c>
      <c r="X41" s="35">
        <f>'L = 2.0'!W72</f>
        <v>1.6910660196061474E-2</v>
      </c>
    </row>
    <row r="42" spans="19:24" x14ac:dyDescent="0.3">
      <c r="S42" s="33">
        <f>'L = 0.1'!W73</f>
        <v>0.19549677319852793</v>
      </c>
      <c r="T42" s="34">
        <f>'L = 0.2'!W73</f>
        <v>0.15278205361839772</v>
      </c>
      <c r="U42" s="34">
        <f>'L = 0.5'!W73</f>
        <v>8.0448784266853784E-2</v>
      </c>
      <c r="V42" s="34">
        <f>'L = 0.8'!W73</f>
        <v>4.9661911965347076E-2</v>
      </c>
      <c r="W42" s="34">
        <f>'L = 1.0'!W73</f>
        <v>3.8457463995280453E-2</v>
      </c>
      <c r="X42" s="35">
        <f>'L = 2.0'!W73</f>
        <v>1.6376934933546111E-2</v>
      </c>
    </row>
    <row r="43" spans="19:24" x14ac:dyDescent="0.3">
      <c r="S43" s="33">
        <f>'L = 0.1'!W74</f>
        <v>0.19424628322055504</v>
      </c>
      <c r="T43" s="34">
        <f>'L = 0.2'!W74</f>
        <v>0.15091703186997654</v>
      </c>
      <c r="U43" s="34">
        <f>'L = 0.5'!W74</f>
        <v>7.8588818723025589E-2</v>
      </c>
      <c r="V43" s="34">
        <f>'L = 0.8'!W74</f>
        <v>4.8295710152214469E-2</v>
      </c>
      <c r="W43" s="34">
        <f>'L = 1.0'!W74</f>
        <v>3.7346362307050504E-2</v>
      </c>
      <c r="X43" s="35">
        <f>'L = 2.0'!W74</f>
        <v>1.5872367767294029E-2</v>
      </c>
    </row>
    <row r="44" spans="19:24" x14ac:dyDescent="0.3">
      <c r="S44" s="33">
        <f>'L = 0.1'!W75</f>
        <v>0.19300453475098633</v>
      </c>
      <c r="T44" s="34">
        <f>'L = 0.2'!W75</f>
        <v>0.14908088160063682</v>
      </c>
      <c r="U44" s="34">
        <f>'L = 0.5'!W75</f>
        <v>7.679504263538986E-2</v>
      </c>
      <c r="V44" s="34">
        <f>'L = 0.8'!W75</f>
        <v>4.699110453850823E-2</v>
      </c>
      <c r="W44" s="34">
        <f>'L = 1.0'!W75</f>
        <v>3.6288947078647465E-2</v>
      </c>
      <c r="X44" s="35">
        <f>'L = 2.0'!W75</f>
        <v>1.5394740751950346E-2</v>
      </c>
    </row>
    <row r="45" spans="19:24" x14ac:dyDescent="0.3">
      <c r="S45" s="33">
        <f>'L = 0.1'!W76</f>
        <v>0.19177150223934469</v>
      </c>
      <c r="T45" s="34">
        <f>'L = 0.2'!W76</f>
        <v>0.14727322733875944</v>
      </c>
      <c r="U45" s="34">
        <f>'L = 0.5'!W76</f>
        <v>7.5064555437078892E-2</v>
      </c>
      <c r="V45" s="34">
        <f>'L = 0.8'!W76</f>
        <v>4.5744418393244626E-2</v>
      </c>
      <c r="W45" s="34">
        <f>'L = 1.0'!W76</f>
        <v>3.5281715929677979E-2</v>
      </c>
      <c r="X45" s="35">
        <f>'L = 2.0'!W76</f>
        <v>1.494204883387442E-2</v>
      </c>
    </row>
    <row r="46" spans="19:24" x14ac:dyDescent="0.3">
      <c r="S46" s="33">
        <f>'L = 0.1'!W77</f>
        <v>0.19054715919260717</v>
      </c>
      <c r="T46" s="34">
        <f>'L = 0.2'!W77</f>
        <v>0.14549369143311303</v>
      </c>
      <c r="U46" s="34">
        <f>'L = 0.5'!W77</f>
        <v>7.3394592657723495E-2</v>
      </c>
      <c r="V46" s="34">
        <f>'L = 0.8'!W77</f>
        <v>4.4552237855972433E-2</v>
      </c>
      <c r="W46" s="34">
        <f>'L = 1.0'!W77</f>
        <v>3.4321446444006233E-2</v>
      </c>
      <c r="X46" s="35">
        <f>'L = 2.0'!W77</f>
        <v>1.4512475457271686E-2</v>
      </c>
    </row>
    <row r="47" spans="19:24" x14ac:dyDescent="0.3">
      <c r="S47" s="33">
        <f>'L = 0.1'!W78</f>
        <v>0.18933147819744614</v>
      </c>
      <c r="T47" s="34">
        <f>'L = 0.2'!W78</f>
        <v>0.14374189451842345</v>
      </c>
      <c r="U47" s="34">
        <f>'L = 0.5'!W78</f>
        <v>7.1782520362915866E-2</v>
      </c>
      <c r="V47" s="34">
        <f>'L = 0.8'!W78</f>
        <v>4.3411390864571117E-2</v>
      </c>
      <c r="W47" s="34">
        <f>'L = 1.0'!W78</f>
        <v>3.3405170289288667E-2</v>
      </c>
      <c r="X47" s="35">
        <f>'L = 2.0'!W78</f>
        <v>1.4104371390149013E-2</v>
      </c>
    </row>
    <row r="48" spans="19:24" x14ac:dyDescent="0.3">
      <c r="S48" s="33">
        <f>'L = 0.1'!W79</f>
        <v>0.18812443094252512</v>
      </c>
      <c r="T48" s="34">
        <f>'L = 0.2'!W79</f>
        <v>0.14201745596094947</v>
      </c>
      <c r="U48" s="34">
        <f>'L = 0.5'!W79</f>
        <v>7.0225829626116565E-2</v>
      </c>
      <c r="V48" s="34">
        <f>'L = 0.8'!W79</f>
        <v>4.231892786563711E-2</v>
      </c>
      <c r="W48" s="34">
        <f>'L = 1.0'!W79</f>
        <v>3.2530149989748153E-2</v>
      </c>
      <c r="X48" s="35">
        <f>'L = 2.0'!W79</f>
        <v>1.3716236292563345E-2</v>
      </c>
    </row>
    <row r="49" spans="19:24" x14ac:dyDescent="0.3">
      <c r="S49" s="33">
        <f>'L = 0.1'!W80</f>
        <v>0.18692598824083329</v>
      </c>
      <c r="T49" s="34">
        <f>'L = 0.2'!W80</f>
        <v>0.14031999428409275</v>
      </c>
      <c r="U49" s="34">
        <f>'L = 0.5'!W80</f>
        <v>6.8722131070765857E-2</v>
      </c>
      <c r="V49" s="34">
        <f>'L = 0.8'!W80</f>
        <v>4.1272104161486245E-2</v>
      </c>
      <c r="W49" s="34">
        <f>'L = 1.0'!W80</f>
        <v>3.1693858061538537E-2</v>
      </c>
      <c r="X49" s="35">
        <f>'L = 2.0'!W80</f>
        <v>1.3346702627756923E-2</v>
      </c>
    </row>
    <row r="50" spans="19:24" x14ac:dyDescent="0.3">
      <c r="S50" s="33">
        <f>'L = 0.1'!W81</f>
        <v>0.18573612005203777</v>
      </c>
      <c r="T50" s="34">
        <f>'L = 0.2'!W81</f>
        <v>0.13864912757413822</v>
      </c>
      <c r="U50" s="34">
        <f>'L = 0.5'!W81</f>
        <v>6.7269149513069115E-2</v>
      </c>
      <c r="V50" s="34">
        <f>'L = 0.8'!W81</f>
        <v>4.0268363756941823E-2</v>
      </c>
      <c r="W50" s="34">
        <f>'L = 1.0'!W81</f>
        <v>3.0893958252638846E-2</v>
      </c>
      <c r="X50" s="35">
        <f>'L = 2.0'!W81</f>
        <v>1.2994521580996572E-2</v>
      </c>
    </row>
    <row r="51" spans="19:24" x14ac:dyDescent="0.3">
      <c r="S51" s="33">
        <f>'L = 0.1'!W82</f>
        <v>0.18455479550483955</v>
      </c>
      <c r="T51" s="34">
        <f>'L = 0.2'!W82</f>
        <v>0.13700447386628825</v>
      </c>
      <c r="U51" s="34">
        <f>'L = 0.5'!W82</f>
        <v>6.5864718729635091E-2</v>
      </c>
      <c r="V51" s="34">
        <f>'L = 0.8'!W82</f>
        <v>3.9305324578471662E-2</v>
      </c>
      <c r="W51" s="34">
        <f>'L = 1.0'!W82</f>
        <v>3.0128288658322844E-2</v>
      </c>
      <c r="X51" s="35">
        <f>'L = 2.0'!W82</f>
        <v>1.2658550703919594E-2</v>
      </c>
    </row>
    <row r="52" spans="19:24" x14ac:dyDescent="0.3">
      <c r="S52" s="36">
        <f>'L = 0.1'!W83</f>
        <v>0.18338198291931324</v>
      </c>
      <c r="T52" s="37">
        <f>'L = 0.2'!W83</f>
        <v>0.13538565151120968</v>
      </c>
      <c r="U52" s="37">
        <f>'L = 0.5'!W83</f>
        <v>6.4506776368745827E-2</v>
      </c>
      <c r="V52" s="37">
        <f>'L = 0.8'!W83</f>
        <v>3.8380764947597533E-2</v>
      </c>
      <c r="W52" s="37">
        <f>'L = 1.0'!W83</f>
        <v>2.9394846509165816E-2</v>
      </c>
      <c r="X52" s="38">
        <f>'L = 2.0'!W83</f>
        <v>1.2337743046048972E-2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 = 0.1</vt:lpstr>
      <vt:lpstr>L = 0.2</vt:lpstr>
      <vt:lpstr>L = 0.5</vt:lpstr>
      <vt:lpstr>L = 0.8</vt:lpstr>
      <vt:lpstr>L = 1.0</vt:lpstr>
      <vt:lpstr>L = 2.0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Vijai Simha</dc:creator>
  <cp:lastModifiedBy>Vijai Simha</cp:lastModifiedBy>
  <dcterms:created xsi:type="dcterms:W3CDTF">2021-05-27T00:45:15Z</dcterms:created>
  <dcterms:modified xsi:type="dcterms:W3CDTF">2021-05-27T17:14:23Z</dcterms:modified>
</cp:coreProperties>
</file>