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search" sheetId="1" r:id="rId5"/>
    <sheet state="visible" name="Events" sheetId="2" r:id="rId6"/>
    <sheet state="visible" name="Workshops" sheetId="3" r:id="rId7"/>
  </sheets>
  <definedNames/>
  <calcPr/>
</workbook>
</file>

<file path=xl/sharedStrings.xml><?xml version="1.0" encoding="utf-8"?>
<sst xmlns="http://schemas.openxmlformats.org/spreadsheetml/2006/main" count="49" uniqueCount="47">
  <si>
    <t>💸 User Research cost calculator</t>
  </si>
  <si>
    <t>Change the numbers and drop-downs in the yellow boxes. Do not touch the purple or black boxes or bad things will happen. Potentially.</t>
  </si>
  <si>
    <t>Participants</t>
  </si>
  <si>
    <t>Day rate (no VAT)</t>
  </si>
  <si>
    <t>Had kick-off meeting with client?</t>
  </si>
  <si>
    <t>No</t>
  </si>
  <si>
    <t>Client recruiting participants?</t>
  </si>
  <si>
    <t>Yes</t>
  </si>
  <si>
    <t>Initial scoping</t>
  </si>
  <si>
    <t>Creating script</t>
  </si>
  <si>
    <t>Recruitment</t>
  </si>
  <si>
    <t>Scheduling</t>
  </si>
  <si>
    <t>Interview hours</t>
  </si>
  <si>
    <t>Transcription</t>
  </si>
  <si>
    <t>Synthesis</t>
  </si>
  <si>
    <t>Presenting back</t>
  </si>
  <si>
    <t>Overhead</t>
  </si>
  <si>
    <t>TOTAL</t>
  </si>
  <si>
    <t>hours</t>
  </si>
  <si>
    <t>days</t>
  </si>
  <si>
    <t>💸 Events cost calculator</t>
  </si>
  <si>
    <t>Days</t>
  </si>
  <si>
    <t>Internal rate</t>
  </si>
  <si>
    <t>Ticket cost</t>
  </si>
  <si>
    <t>Transport</t>
  </si>
  <si>
    <t>Accommodation</t>
  </si>
  <si>
    <t>Expenses (food, etc.)</t>
  </si>
  <si>
    <t>Equivalent pot</t>
  </si>
  <si>
    <t>Equivalent days (at min. day rate)</t>
  </si>
  <si>
    <t>💸 Workshops break-even calculator</t>
  </si>
  <si>
    <t>Target no. of participants</t>
  </si>
  <si>
    <t>Cost for participants</t>
  </si>
  <si>
    <t>Total income</t>
  </si>
  <si>
    <t>DELIVERY</t>
  </si>
  <si>
    <t>Number of member facilitators</t>
  </si>
  <si>
    <t>Number of collab. facilitators</t>
  </si>
  <si>
    <t>Length of workshop (hrs)</t>
  </si>
  <si>
    <t>Total expense (facilitation)</t>
  </si>
  <si>
    <t>PREP</t>
  </si>
  <si>
    <t>Member days</t>
  </si>
  <si>
    <t>Collaborator days</t>
  </si>
  <si>
    <t>Total expense (prep)</t>
  </si>
  <si>
    <t>RATES</t>
  </si>
  <si>
    <t>Internal member day rate</t>
  </si>
  <si>
    <t>Collaborator day rate</t>
  </si>
  <si>
    <t>Total budget</t>
  </si>
  <si>
    <t>Total cost for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</si>
</sst>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"/>
  </numFmts>
  <fonts count="8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485365"/>
      <name val="Quicksand"/>
    </font>
    <font>
      <b/>
      <sz val="14.0"/>
      <color rgb="FFFFFFFF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2" fontId="4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4" numFmtId="0" xfId="0" applyAlignment="1" applyFill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textRotation="15"/>
    </xf>
    <xf borderId="0" fillId="3" fontId="4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4" fontId="6" numFmtId="0" xfId="0" applyAlignment="1" applyFill="1" applyFont="1">
      <alignment horizontal="center"/>
    </xf>
    <xf borderId="0" fillId="5" fontId="7" numFmtId="4" xfId="0" applyAlignment="1" applyFill="1" applyFont="1" applyNumberFormat="1">
      <alignment horizontal="center"/>
    </xf>
    <xf borderId="0" fillId="0" fontId="7" numFmtId="0" xfId="0" applyAlignment="1" applyFont="1">
      <alignment readingOrder="0"/>
    </xf>
    <xf borderId="0" fillId="6" fontId="3" numFmtId="164" xfId="0" applyAlignment="1" applyFill="1" applyFont="1" applyNumberFormat="1">
      <alignment horizontal="center"/>
    </xf>
    <xf borderId="1" fillId="0" fontId="3" numFmtId="0" xfId="0" applyBorder="1" applyFont="1"/>
    <xf borderId="0" fillId="3" fontId="4" numFmtId="164" xfId="0" applyAlignment="1" applyFont="1" applyNumberFormat="1">
      <alignment horizontal="center"/>
    </xf>
    <xf borderId="0" fillId="3" fontId="4" numFmtId="4" xfId="0" applyAlignment="1" applyFont="1" applyNumberFormat="1">
      <alignment horizontal="center"/>
    </xf>
    <xf borderId="0" fillId="3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2</xdr:row>
      <xdr:rowOff>161925</xdr:rowOff>
    </xdr:from>
    <xdr:ext cx="4791075" cy="3543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1</xdr:row>
      <xdr:rowOff>180975</xdr:rowOff>
    </xdr:from>
    <xdr:ext cx="3629025" cy="3629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2</xdr:row>
      <xdr:rowOff>28575</xdr:rowOff>
    </xdr:from>
    <xdr:ext cx="4343400" cy="4486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</row>
    <row r="2">
      <c r="A2" s="2" t="s">
        <v>1</v>
      </c>
    </row>
    <row r="3" ht="27.75" customHeight="1"/>
    <row r="5">
      <c r="A5" s="3" t="s">
        <v>2</v>
      </c>
      <c r="B5" s="4">
        <v>10.0</v>
      </c>
    </row>
    <row r="6">
      <c r="A6" s="3" t="s">
        <v>3</v>
      </c>
      <c r="B6" s="5">
        <v>750.0</v>
      </c>
    </row>
    <row r="7">
      <c r="A7" s="6" t="s">
        <v>4</v>
      </c>
      <c r="B7" s="7" t="s">
        <v>5</v>
      </c>
      <c r="E7" s="8"/>
    </row>
    <row r="8">
      <c r="A8" s="6" t="s">
        <v>6</v>
      </c>
      <c r="B8" s="7" t="s">
        <v>7</v>
      </c>
    </row>
    <row r="9">
      <c r="E9" s="8"/>
    </row>
    <row r="10">
      <c r="A10" s="3" t="s">
        <v>8</v>
      </c>
      <c r="B10" s="9">
        <f>IF(B7="Yes",2,6)</f>
        <v>6</v>
      </c>
      <c r="D10" s="10"/>
      <c r="E10" s="8"/>
      <c r="I10" s="11"/>
    </row>
    <row r="11">
      <c r="A11" s="3" t="s">
        <v>9</v>
      </c>
      <c r="B11" s="12">
        <v>2.0</v>
      </c>
      <c r="D11" s="10"/>
      <c r="E11" s="8"/>
    </row>
    <row r="12">
      <c r="A12" s="3" t="s">
        <v>10</v>
      </c>
      <c r="B12" s="9">
        <f>IF(B8="Yes",2,12)</f>
        <v>2</v>
      </c>
      <c r="D12" s="10"/>
      <c r="E12" s="8"/>
    </row>
    <row r="13">
      <c r="A13" s="3" t="s">
        <v>11</v>
      </c>
      <c r="B13" s="9">
        <f>B5*0.5</f>
        <v>5</v>
      </c>
      <c r="D13" s="10"/>
      <c r="E13" s="8"/>
    </row>
    <row r="14">
      <c r="A14" s="3" t="s">
        <v>12</v>
      </c>
      <c r="B14" s="9">
        <f>B5*2</f>
        <v>20</v>
      </c>
      <c r="D14" s="10"/>
      <c r="E14" s="8"/>
    </row>
    <row r="15">
      <c r="A15" s="3" t="s">
        <v>13</v>
      </c>
      <c r="B15" s="9">
        <f>B5*0.5</f>
        <v>5</v>
      </c>
      <c r="D15" s="10"/>
      <c r="E15" s="8"/>
    </row>
    <row r="16">
      <c r="A16" s="3" t="s">
        <v>14</v>
      </c>
      <c r="B16" s="9">
        <f>B5*1.5</f>
        <v>15</v>
      </c>
      <c r="D16" s="10"/>
      <c r="E16" s="8"/>
    </row>
    <row r="17">
      <c r="A17" s="3" t="s">
        <v>15</v>
      </c>
      <c r="B17" s="12">
        <v>2.0</v>
      </c>
      <c r="D17" s="10"/>
    </row>
    <row r="18">
      <c r="A18" s="3" t="s">
        <v>16</v>
      </c>
      <c r="B18" s="9">
        <f>sum(B10:B17)/10</f>
        <v>5.7</v>
      </c>
      <c r="D18" s="10"/>
    </row>
    <row r="19">
      <c r="A19" s="13" t="s">
        <v>17</v>
      </c>
      <c r="B19" s="14">
        <f>sum(B10:B18)</f>
        <v>62.7</v>
      </c>
      <c r="C19" s="1" t="s">
        <v>18</v>
      </c>
    </row>
    <row r="20">
      <c r="B20" s="15">
        <f>B19/6</f>
        <v>10.45</v>
      </c>
      <c r="C20" s="16" t="s">
        <v>19</v>
      </c>
    </row>
    <row r="21">
      <c r="B21" s="17">
        <f>B20*B6</f>
        <v>7837.5</v>
      </c>
      <c r="D21" s="18"/>
    </row>
  </sheetData>
  <mergeCells count="2">
    <mergeCell ref="A1:C1"/>
    <mergeCell ref="A2:C3"/>
  </mergeCells>
  <dataValidations>
    <dataValidation type="list" allowBlank="1" showErrorMessage="1" sqref="B7:B8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20</v>
      </c>
    </row>
    <row r="2">
      <c r="A2" s="2" t="s">
        <v>1</v>
      </c>
    </row>
    <row r="3" ht="27.75" customHeight="1"/>
    <row r="5">
      <c r="A5" s="3" t="s">
        <v>21</v>
      </c>
      <c r="B5" s="4">
        <v>2.0</v>
      </c>
    </row>
    <row r="6">
      <c r="A6" s="3" t="s">
        <v>22</v>
      </c>
      <c r="B6" s="5">
        <v>385.0</v>
      </c>
    </row>
    <row r="7">
      <c r="A7" s="3" t="s">
        <v>23</v>
      </c>
      <c r="B7" s="5">
        <v>199.0</v>
      </c>
      <c r="E7" s="8"/>
    </row>
    <row r="8">
      <c r="A8" s="3" t="s">
        <v>24</v>
      </c>
      <c r="B8" s="5">
        <v>50.0</v>
      </c>
      <c r="E8" s="8"/>
    </row>
    <row r="9">
      <c r="A9" s="3" t="s">
        <v>25</v>
      </c>
      <c r="B9" s="5"/>
      <c r="E9" s="8"/>
    </row>
    <row r="10">
      <c r="A10" s="3" t="s">
        <v>26</v>
      </c>
      <c r="B10" s="5"/>
      <c r="E10" s="8"/>
    </row>
    <row r="11">
      <c r="E11" s="8"/>
    </row>
    <row r="12">
      <c r="A12" s="3" t="s">
        <v>27</v>
      </c>
      <c r="B12" s="19">
        <f>(B5*B6)+sum(B7:B10)</f>
        <v>1019</v>
      </c>
      <c r="D12" s="10"/>
      <c r="E12" s="8"/>
      <c r="I12" s="11"/>
    </row>
    <row r="13">
      <c r="A13" s="6" t="s">
        <v>28</v>
      </c>
      <c r="B13" s="20">
        <f>B12/(750*0.2)</f>
        <v>6.793333333</v>
      </c>
      <c r="D13" s="10"/>
      <c r="E13" s="8"/>
      <c r="I13" s="11"/>
    </row>
  </sheetData>
  <mergeCells count="2">
    <mergeCell ref="A1:C1"/>
    <mergeCell ref="A2: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29</v>
      </c>
    </row>
    <row r="2">
      <c r="A2" s="2" t="s">
        <v>1</v>
      </c>
    </row>
    <row r="3" ht="27.75" customHeight="1"/>
    <row r="5">
      <c r="A5" s="3" t="s">
        <v>30</v>
      </c>
      <c r="B5" s="4">
        <v>10.0</v>
      </c>
    </row>
    <row r="6">
      <c r="A6" s="3" t="s">
        <v>31</v>
      </c>
      <c r="B6" s="5">
        <v>0.0</v>
      </c>
    </row>
    <row r="7">
      <c r="A7" s="3" t="s">
        <v>32</v>
      </c>
      <c r="B7" s="21">
        <f>B5*B6</f>
        <v>0</v>
      </c>
      <c r="E7" s="8"/>
    </row>
    <row r="8">
      <c r="A8" s="3"/>
      <c r="B8" s="22"/>
      <c r="E8" s="8"/>
    </row>
    <row r="9">
      <c r="A9" s="23" t="s">
        <v>33</v>
      </c>
      <c r="B9" s="4"/>
      <c r="E9" s="8"/>
    </row>
    <row r="10">
      <c r="A10" s="3" t="s">
        <v>34</v>
      </c>
      <c r="B10" s="4">
        <v>2.0</v>
      </c>
      <c r="E10" s="8"/>
    </row>
    <row r="11">
      <c r="A11" s="3" t="s">
        <v>35</v>
      </c>
      <c r="B11" s="4">
        <v>0.0</v>
      </c>
      <c r="E11" s="8"/>
    </row>
    <row r="12">
      <c r="A12" s="3" t="s">
        <v>36</v>
      </c>
      <c r="B12" s="4">
        <v>1.5</v>
      </c>
      <c r="E12" s="8"/>
    </row>
    <row r="13">
      <c r="A13" s="3" t="s">
        <v>37</v>
      </c>
      <c r="B13" s="21">
        <f>((B10*(B21/6))*B12)+((B11*(B22/6)))</f>
        <v>375</v>
      </c>
      <c r="E13" s="8"/>
    </row>
    <row r="14">
      <c r="A14" s="3"/>
      <c r="B14" s="22"/>
      <c r="E14" s="8"/>
    </row>
    <row r="15">
      <c r="A15" s="23" t="s">
        <v>38</v>
      </c>
      <c r="B15" s="22"/>
      <c r="E15" s="8"/>
    </row>
    <row r="16">
      <c r="A16" s="3" t="s">
        <v>39</v>
      </c>
      <c r="B16" s="4">
        <v>3.0</v>
      </c>
      <c r="E16" s="8"/>
    </row>
    <row r="17">
      <c r="A17" s="3" t="s">
        <v>40</v>
      </c>
      <c r="B17" s="4">
        <v>0.0</v>
      </c>
      <c r="D17" s="10"/>
      <c r="E17" s="8"/>
      <c r="I17" s="11"/>
    </row>
    <row r="18">
      <c r="A18" s="3" t="s">
        <v>41</v>
      </c>
      <c r="B18" s="19">
        <f>(B16*B21)+(B17*B22)</f>
        <v>2250</v>
      </c>
      <c r="D18" s="10"/>
      <c r="E18" s="8"/>
      <c r="I18" s="11"/>
    </row>
    <row r="19">
      <c r="D19" s="10"/>
      <c r="E19" s="8"/>
      <c r="I19" s="11"/>
    </row>
    <row r="20">
      <c r="A20" s="23" t="s">
        <v>42</v>
      </c>
      <c r="B20" s="24"/>
      <c r="D20" s="10"/>
      <c r="E20" s="8"/>
      <c r="I20" s="11"/>
    </row>
    <row r="21">
      <c r="A21" s="3" t="s">
        <v>43</v>
      </c>
      <c r="B21" s="4">
        <v>750.0</v>
      </c>
      <c r="D21" s="10"/>
      <c r="E21" s="8"/>
      <c r="I21" s="11"/>
    </row>
    <row r="22">
      <c r="A22" s="3" t="s">
        <v>44</v>
      </c>
      <c r="B22" s="4">
        <v>180.0</v>
      </c>
      <c r="D22" s="10"/>
      <c r="E22" s="8"/>
      <c r="I22" s="11"/>
    </row>
    <row r="25">
      <c r="A25" s="3" t="s">
        <v>45</v>
      </c>
      <c r="B25" s="19">
        <f>(B5*B6)</f>
        <v>0</v>
      </c>
    </row>
    <row r="26">
      <c r="A26" s="6" t="s">
        <v>46</v>
      </c>
      <c r="B26" s="19">
        <f>B13+B18</f>
        <v>2625</v>
      </c>
    </row>
  </sheetData>
  <mergeCells count="2">
    <mergeCell ref="A1:C1"/>
    <mergeCell ref="A2:C3"/>
  </mergeCells>
  <drawing r:id="rId1"/>
</worksheet>
</file>