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5315" windowHeight="15825" activeTab="1"/>
  </bookViews>
  <sheets>
    <sheet name="RAW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3"/>
  <c r="I3"/>
  <c r="C62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B4" i="2"/>
  <c r="B5"/>
  <c r="B3"/>
  <c r="B3" i="3"/>
  <c r="E3" s="1"/>
  <c r="R3"/>
  <c r="B9"/>
  <c r="E9" s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3"/>
  <c r="B4"/>
  <c r="D4" s="1"/>
  <c r="C4" s="1"/>
  <c r="B5"/>
  <c r="E5" s="1"/>
  <c r="B6"/>
  <c r="D6" s="1"/>
  <c r="C6" s="1"/>
  <c r="B7"/>
  <c r="D7" s="1"/>
  <c r="C7" s="1"/>
  <c r="B8"/>
  <c r="D8" s="1"/>
  <c r="C8" s="1"/>
  <c r="B10"/>
  <c r="D10" s="1"/>
  <c r="C10" s="1"/>
  <c r="B11"/>
  <c r="E11" s="1"/>
  <c r="B12"/>
  <c r="D12" s="1"/>
  <c r="C12" s="1"/>
  <c r="B13"/>
  <c r="D13" s="1"/>
  <c r="C13" s="1"/>
  <c r="B14"/>
  <c r="E14" s="1"/>
  <c r="B15"/>
  <c r="E15" s="1"/>
  <c r="B16"/>
  <c r="E16" s="1"/>
  <c r="B17"/>
  <c r="E17" s="1"/>
  <c r="B18"/>
  <c r="D18" s="1"/>
  <c r="C18" s="1"/>
  <c r="B19"/>
  <c r="B20"/>
  <c r="B21"/>
  <c r="B22"/>
  <c r="B23"/>
  <c r="B24"/>
  <c r="B25"/>
  <c r="B26"/>
  <c r="E26" s="1"/>
  <c r="B27"/>
  <c r="B28"/>
  <c r="B29"/>
  <c r="E29" s="1"/>
  <c r="B30"/>
  <c r="B31"/>
  <c r="B32"/>
  <c r="B33"/>
  <c r="B34"/>
  <c r="B35"/>
  <c r="B36"/>
  <c r="B37"/>
  <c r="E37" s="1"/>
  <c r="B38"/>
  <c r="E38" s="1"/>
  <c r="B39"/>
  <c r="B40"/>
  <c r="E40" s="1"/>
  <c r="B41"/>
  <c r="B42"/>
  <c r="B43"/>
  <c r="E43" s="1"/>
  <c r="B44"/>
  <c r="B45"/>
  <c r="E45" s="1"/>
  <c r="B46"/>
  <c r="B47"/>
  <c r="B48"/>
  <c r="E48" s="1"/>
  <c r="B49"/>
  <c r="B50"/>
  <c r="E50" s="1"/>
  <c r="B51"/>
  <c r="B52"/>
  <c r="B53"/>
  <c r="B54"/>
  <c r="E54" s="1"/>
  <c r="B55"/>
  <c r="B56"/>
  <c r="B57"/>
  <c r="E57" s="1"/>
  <c r="B58"/>
  <c r="E58" s="1"/>
  <c r="B59"/>
  <c r="E59" s="1"/>
  <c r="B60"/>
  <c r="B61"/>
  <c r="E62"/>
  <c r="D3" l="1"/>
  <c r="C3" s="1"/>
  <c r="D14"/>
  <c r="C14" s="1"/>
  <c r="D15"/>
  <c r="C15" s="1"/>
  <c r="D9"/>
  <c r="C9" s="1"/>
  <c r="D16"/>
  <c r="C16" s="1"/>
  <c r="D17"/>
  <c r="C17" s="1"/>
  <c r="D11"/>
  <c r="C11" s="1"/>
  <c r="D5"/>
  <c r="C5" s="1"/>
  <c r="E21"/>
  <c r="E20"/>
  <c r="E33"/>
  <c r="E34"/>
  <c r="P4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E28"/>
  <c r="E27"/>
  <c r="E22"/>
  <c r="E19"/>
  <c r="E44"/>
  <c r="E10"/>
  <c r="E46"/>
  <c r="E12"/>
  <c r="E18"/>
  <c r="E42"/>
  <c r="E13"/>
  <c r="E52"/>
  <c r="E4"/>
  <c r="E25"/>
  <c r="E61"/>
  <c r="E32"/>
  <c r="E35"/>
  <c r="E56"/>
  <c r="E24"/>
  <c r="E8"/>
  <c r="E41"/>
  <c r="E36"/>
  <c r="E30"/>
  <c r="E60"/>
  <c r="E51"/>
  <c r="E6"/>
  <c r="E49"/>
  <c r="E53"/>
  <c r="E55"/>
  <c r="E39"/>
  <c r="E23"/>
  <c r="E7"/>
  <c r="E47"/>
  <c r="E31"/>
  <c r="H4" l="1"/>
  <c r="R4" l="1"/>
  <c r="I4"/>
  <c r="J4" s="1"/>
  <c r="H5"/>
  <c r="H6" l="1"/>
  <c r="R6" s="1"/>
  <c r="I5"/>
  <c r="J5" s="1"/>
  <c r="R5"/>
  <c r="H7" l="1"/>
  <c r="I6"/>
  <c r="J6" s="1"/>
  <c r="H8" l="1"/>
  <c r="I7"/>
  <c r="J7" s="1"/>
  <c r="R7"/>
  <c r="H9" l="1"/>
  <c r="I8"/>
  <c r="J8" s="1"/>
  <c r="R8"/>
  <c r="H10" l="1"/>
  <c r="I9"/>
  <c r="J9" s="1"/>
  <c r="R9"/>
  <c r="H11" l="1"/>
  <c r="I10"/>
  <c r="J10" s="1"/>
  <c r="R10"/>
  <c r="H12" l="1"/>
  <c r="I11"/>
  <c r="J11" s="1"/>
  <c r="R11"/>
  <c r="I12" l="1"/>
  <c r="J12" s="1"/>
  <c r="H13"/>
  <c r="H14" s="1"/>
  <c r="R12"/>
  <c r="I13" l="1"/>
  <c r="J13" s="1"/>
  <c r="R13"/>
  <c r="H15"/>
  <c r="I14"/>
  <c r="J14" s="1"/>
  <c r="R14"/>
  <c r="H16" l="1"/>
  <c r="I15"/>
  <c r="J15" s="1"/>
  <c r="R15"/>
  <c r="H17" l="1"/>
  <c r="I16"/>
  <c r="J16" s="1"/>
  <c r="R16"/>
  <c r="H18" l="1"/>
  <c r="I17"/>
  <c r="J17" s="1"/>
  <c r="R17"/>
  <c r="H19" l="1"/>
  <c r="I18"/>
  <c r="J18" s="1"/>
  <c r="R18"/>
  <c r="H20" l="1"/>
  <c r="I19"/>
  <c r="J19" s="1"/>
  <c r="R19"/>
  <c r="H21" l="1"/>
  <c r="I20"/>
  <c r="J20" s="1"/>
  <c r="R20"/>
  <c r="I21" l="1"/>
  <c r="J21" s="1"/>
  <c r="H22"/>
  <c r="R21"/>
  <c r="H23" l="1"/>
  <c r="I22"/>
  <c r="J22" s="1"/>
  <c r="R22"/>
  <c r="I23" l="1"/>
  <c r="J23" s="1"/>
  <c r="H24"/>
  <c r="R23"/>
  <c r="H25" l="1"/>
  <c r="I24"/>
  <c r="J24" s="1"/>
  <c r="R24"/>
  <c r="H26" l="1"/>
  <c r="I25"/>
  <c r="J25" s="1"/>
  <c r="R25"/>
  <c r="I26" l="1"/>
  <c r="J26" s="1"/>
  <c r="H27"/>
  <c r="R26"/>
  <c r="H28" l="1"/>
  <c r="I27"/>
  <c r="J27" s="1"/>
  <c r="R27"/>
  <c r="H29" l="1"/>
  <c r="I28"/>
  <c r="J28" s="1"/>
  <c r="R28"/>
  <c r="H30" l="1"/>
  <c r="I29"/>
  <c r="J29" s="1"/>
  <c r="R29"/>
  <c r="H31" l="1"/>
  <c r="I30"/>
  <c r="J30" s="1"/>
  <c r="R30"/>
  <c r="H32" l="1"/>
  <c r="I31"/>
  <c r="J31" s="1"/>
  <c r="R31"/>
  <c r="H33" l="1"/>
  <c r="I32"/>
  <c r="J32" s="1"/>
  <c r="R32"/>
  <c r="H34" l="1"/>
  <c r="I33"/>
  <c r="J33" s="1"/>
  <c r="R33"/>
  <c r="H35" l="1"/>
  <c r="I34"/>
  <c r="J34" s="1"/>
  <c r="R34"/>
  <c r="H36" l="1"/>
  <c r="I35"/>
  <c r="J35" s="1"/>
  <c r="R35"/>
  <c r="H37" l="1"/>
  <c r="I36"/>
  <c r="J36" s="1"/>
  <c r="R36"/>
  <c r="H38" l="1"/>
  <c r="I37"/>
  <c r="J37" s="1"/>
  <c r="R37"/>
  <c r="H39" l="1"/>
  <c r="I38"/>
  <c r="J38" s="1"/>
  <c r="R38"/>
  <c r="H40" l="1"/>
  <c r="I39"/>
  <c r="J39" s="1"/>
  <c r="R39"/>
  <c r="H41" l="1"/>
  <c r="I40"/>
  <c r="J40" s="1"/>
  <c r="R40"/>
  <c r="I41" l="1"/>
  <c r="J41" s="1"/>
  <c r="H42"/>
  <c r="R41"/>
  <c r="H43" l="1"/>
  <c r="I42"/>
  <c r="J42" s="1"/>
  <c r="R42"/>
  <c r="H44" l="1"/>
  <c r="R44" s="1"/>
  <c r="I43"/>
  <c r="J43" s="1"/>
  <c r="R43"/>
  <c r="H45" l="1"/>
  <c r="I44"/>
  <c r="J44" s="1"/>
  <c r="H46" l="1"/>
  <c r="I45"/>
  <c r="J45" s="1"/>
  <c r="R45"/>
  <c r="H47" l="1"/>
  <c r="I46"/>
  <c r="J46" s="1"/>
  <c r="R46"/>
  <c r="H48" l="1"/>
  <c r="I47"/>
  <c r="J47" s="1"/>
  <c r="R47"/>
  <c r="H49" l="1"/>
  <c r="I48"/>
  <c r="J48" s="1"/>
  <c r="R48"/>
  <c r="H50" l="1"/>
  <c r="I49"/>
  <c r="J49" s="1"/>
  <c r="R49"/>
  <c r="H51" l="1"/>
  <c r="I50"/>
  <c r="J50" s="1"/>
  <c r="R50"/>
  <c r="I51" l="1"/>
  <c r="J51" s="1"/>
  <c r="H52"/>
  <c r="R51"/>
  <c r="I52" l="1"/>
  <c r="J52" s="1"/>
  <c r="H53"/>
  <c r="R52"/>
  <c r="H54" l="1"/>
  <c r="R54" s="1"/>
  <c r="I53"/>
  <c r="J53" s="1"/>
  <c r="R53"/>
  <c r="I54" l="1"/>
  <c r="J54" s="1"/>
  <c r="H55"/>
  <c r="H56" l="1"/>
  <c r="I55"/>
  <c r="J55" s="1"/>
  <c r="R55"/>
  <c r="H57" l="1"/>
  <c r="I56"/>
  <c r="J56" s="1"/>
  <c r="R56"/>
  <c r="H58" l="1"/>
  <c r="I57"/>
  <c r="J57" s="1"/>
  <c r="R57"/>
  <c r="H59" l="1"/>
  <c r="I58"/>
  <c r="J58" s="1"/>
  <c r="R58"/>
  <c r="H60" l="1"/>
  <c r="I59"/>
  <c r="J59" s="1"/>
  <c r="R59"/>
  <c r="I60" l="1"/>
  <c r="J60" s="1"/>
  <c r="H61"/>
  <c r="R60"/>
  <c r="H62" l="1"/>
  <c r="I61"/>
  <c r="J61" s="1"/>
  <c r="R61"/>
  <c r="I62" l="1"/>
  <c r="J62" s="1"/>
  <c r="R62"/>
</calcChain>
</file>

<file path=xl/sharedStrings.xml><?xml version="1.0" encoding="utf-8"?>
<sst xmlns="http://schemas.openxmlformats.org/spreadsheetml/2006/main" count="149" uniqueCount="69">
  <si>
    <t>//</t>
  </si>
  <si>
    <t>Raw</t>
  </si>
  <si>
    <t>Type</t>
  </si>
  <si>
    <t>Size</t>
  </si>
  <si>
    <t>Name</t>
  </si>
  <si>
    <t>LastSpace</t>
  </si>
  <si>
    <t>Variable Sizes</t>
  </si>
  <si>
    <t>unsigned char</t>
  </si>
  <si>
    <t>unsigned short</t>
  </si>
  <si>
    <t>Actual RAM</t>
  </si>
  <si>
    <t>Diff</t>
  </si>
  <si>
    <t>Match?</t>
  </si>
  <si>
    <t>9C4</t>
  </si>
  <si>
    <t>9C5</t>
  </si>
  <si>
    <t>9C6</t>
  </si>
  <si>
    <t>9C7</t>
  </si>
  <si>
    <t>9C8</t>
  </si>
  <si>
    <t>9CA</t>
  </si>
  <si>
    <t>9CC</t>
  </si>
  <si>
    <t>9CD</t>
  </si>
  <si>
    <t>9CE</t>
  </si>
  <si>
    <t>9CF</t>
  </si>
  <si>
    <t>9D0</t>
  </si>
  <si>
    <t>9D2</t>
  </si>
  <si>
    <t>9D3</t>
  </si>
  <si>
    <t>9D4</t>
  </si>
  <si>
    <t>9D5</t>
  </si>
  <si>
    <t>9D6</t>
  </si>
  <si>
    <t>9D7</t>
  </si>
  <si>
    <t>9d8</t>
  </si>
  <si>
    <t>9d9</t>
  </si>
  <si>
    <t>9dA</t>
  </si>
  <si>
    <t>9db</t>
  </si>
  <si>
    <t>9dc</t>
  </si>
  <si>
    <t>9dd</t>
  </si>
  <si>
    <t>9de</t>
  </si>
  <si>
    <t>9df</t>
  </si>
  <si>
    <t>9eA</t>
  </si>
  <si>
    <t>9EB</t>
  </si>
  <si>
    <t>9EC</t>
  </si>
  <si>
    <t>9ED</t>
  </si>
  <si>
    <t>9EE</t>
  </si>
  <si>
    <t>9EF</t>
  </si>
  <si>
    <t>9F0</t>
  </si>
  <si>
    <t>9F1</t>
  </si>
  <si>
    <t>9F2</t>
  </si>
  <si>
    <t>9F3</t>
  </si>
  <si>
    <t>9F4</t>
  </si>
  <si>
    <t>9F6</t>
  </si>
  <si>
    <t>9F8</t>
  </si>
  <si>
    <t>9F9</t>
  </si>
  <si>
    <t>9FA</t>
  </si>
  <si>
    <t>9FC</t>
  </si>
  <si>
    <t>9FD</t>
  </si>
  <si>
    <t>A0A</t>
  </si>
  <si>
    <t>Variable</t>
  </si>
  <si>
    <t>unsigned char generalStatus;</t>
  </si>
  <si>
    <t>unsigned int txShortStatus;</t>
  </si>
  <si>
    <t>unsigned int rxShortStatus;</t>
  </si>
  <si>
    <t>unsigned int</t>
  </si>
  <si>
    <t>HIGH</t>
  </si>
  <si>
    <t>LOW</t>
  </si>
  <si>
    <t>0x00</t>
  </si>
  <si>
    <t>junk</t>
  </si>
  <si>
    <t>LOW HEX</t>
  </si>
  <si>
    <t>// ADV, "Diagnostic Packet Config", Selects Disabled/Enabled and which port the packets are presented on</t>
  </si>
  <si>
    <t>// ADV, "Touch Packet Config", Selects Disabled/Enabled and which port the packets are presented on</t>
  </si>
  <si>
    <t>// ADV, "Command Packet Config", Selects Disabled/Enabled and which port the packets are presented on</t>
  </si>
  <si>
    <t>// ADV, "Gesture Packet Config", Selects Disabled/Enabled and which port the packets are presented 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</si>
</sst>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readingOrder="1"/>
    </xf>
    <xf numFmtId="0" fontId="0" fillId="0" borderId="0" xfId="0" quotePrefix="1"/>
    <xf numFmtId="11" fontId="0" fillId="0" borderId="0" xfId="0" applyNumberFormat="1"/>
    <xf numFmtId="0" fontId="0" fillId="0" borderId="0" xfId="0" applyAlignment="1">
      <alignment vertical="top"/>
    </xf>
    <xf numFmtId="0" fontId="0" fillId="0" borderId="0" xfId="0" quotePrefix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selection activeCell="B2" sqref="B2:B4"/>
    </sheetView>
  </sheetViews>
  <sheetFormatPr defaultRowHeight="15"/>
  <cols>
    <col min="1" max="1" width="35.140625" bestFit="1" customWidth="1"/>
    <col min="2" max="2" width="34.7109375" bestFit="1" customWidth="1"/>
    <col min="3" max="3" width="0" hidden="1" customWidth="1"/>
    <col min="4" max="4" width="16.5703125" customWidth="1"/>
    <col min="5" max="5" width="11.42578125" hidden="1" customWidth="1"/>
    <col min="6" max="6" width="21.42578125" bestFit="1" customWidth="1"/>
    <col min="7" max="7" width="2.7109375" hidden="1" customWidth="1"/>
  </cols>
  <sheetData>
    <row r="1" spans="1:7">
      <c r="A1" t="s">
        <v>1</v>
      </c>
    </row>
    <row r="2" spans="1:7">
      <c r="B2" t="s">
        <v>56</v>
      </c>
      <c r="E2" t="s">
        <v>0</v>
      </c>
      <c r="F2">
        <v>43</v>
      </c>
    </row>
    <row r="3" spans="1:7">
      <c r="B3" t="s">
        <v>57</v>
      </c>
      <c r="E3" t="s">
        <v>0</v>
      </c>
      <c r="F3">
        <v>44</v>
      </c>
    </row>
    <row r="4" spans="1:7">
      <c r="B4" t="s">
        <v>58</v>
      </c>
    </row>
    <row r="5" spans="1:7">
      <c r="D5" t="s">
        <v>65</v>
      </c>
      <c r="E5">
        <v>46</v>
      </c>
    </row>
    <row r="6" spans="1:7">
      <c r="D6" t="s">
        <v>66</v>
      </c>
      <c r="E6" t="s">
        <v>0</v>
      </c>
      <c r="F6">
        <v>47</v>
      </c>
    </row>
    <row r="7" spans="1:7">
      <c r="D7" t="s">
        <v>67</v>
      </c>
      <c r="F7" t="s">
        <v>0</v>
      </c>
      <c r="G7">
        <v>49</v>
      </c>
    </row>
    <row r="8" spans="1:7">
      <c r="D8" t="s">
        <v>68</v>
      </c>
      <c r="E8" t="s">
        <v>0</v>
      </c>
      <c r="F8">
        <v>51</v>
      </c>
    </row>
    <row r="9" spans="1:7">
      <c r="E9">
        <v>52</v>
      </c>
    </row>
    <row r="10" spans="1:7">
      <c r="D10" t="s">
        <v>0</v>
      </c>
      <c r="E10">
        <v>53</v>
      </c>
    </row>
    <row r="11" spans="1:7">
      <c r="C11" t="s">
        <v>0</v>
      </c>
      <c r="D11">
        <v>55</v>
      </c>
    </row>
    <row r="30" spans="3:3">
      <c r="C30" t="s">
        <v>0</v>
      </c>
    </row>
    <row r="33" spans="3:3">
      <c r="C33" t="s">
        <v>0</v>
      </c>
    </row>
    <row r="40" spans="3:3">
      <c r="C40" t="s">
        <v>0</v>
      </c>
    </row>
    <row r="42" spans="3:3">
      <c r="C42" t="s">
        <v>0</v>
      </c>
    </row>
    <row r="43" spans="3:3">
      <c r="C43" t="s">
        <v>0</v>
      </c>
    </row>
    <row r="48" spans="3:3">
      <c r="C48" t="s">
        <v>0</v>
      </c>
    </row>
    <row r="51" spans="3:7">
      <c r="G51">
        <v>49</v>
      </c>
    </row>
    <row r="55" spans="3:7">
      <c r="C55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G22" sqref="G22"/>
    </sheetView>
  </sheetViews>
  <sheetFormatPr defaultRowHeight="15"/>
  <cols>
    <col min="2" max="2" width="14.28515625" bestFit="1" customWidth="1"/>
    <col min="7" max="7" width="25.5703125" bestFit="1" customWidth="1"/>
  </cols>
  <sheetData>
    <row r="1" spans="1:3">
      <c r="B1" t="s">
        <v>6</v>
      </c>
    </row>
    <row r="2" spans="1:3">
      <c r="B2" t="s">
        <v>2</v>
      </c>
      <c r="C2" t="s">
        <v>3</v>
      </c>
    </row>
    <row r="3" spans="1:3">
      <c r="A3" t="s">
        <v>7</v>
      </c>
      <c r="B3" t="str">
        <f>TRIM(LOWER(A3))</f>
        <v>unsigned char</v>
      </c>
      <c r="C3">
        <v>1</v>
      </c>
    </row>
    <row r="4" spans="1:3">
      <c r="A4" t="s">
        <v>8</v>
      </c>
      <c r="B4" t="str">
        <f t="shared" ref="B4:B5" si="0">TRIM(LOWER(A4))</f>
        <v>unsigned short</v>
      </c>
      <c r="C4">
        <v>2</v>
      </c>
    </row>
    <row r="5" spans="1:3">
      <c r="A5" t="s">
        <v>59</v>
      </c>
      <c r="B5" t="str">
        <f t="shared" si="0"/>
        <v>unsigned int</v>
      </c>
      <c r="C5">
        <v>4</v>
      </c>
    </row>
    <row r="6" spans="1:3">
      <c r="B6" t="s">
        <v>63</v>
      </c>
      <c r="C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2"/>
  <sheetViews>
    <sheetView workbookViewId="0">
      <selection activeCell="K8" sqref="K8"/>
    </sheetView>
  </sheetViews>
  <sheetFormatPr defaultRowHeight="15"/>
  <cols>
    <col min="1" max="1" width="34.7109375" bestFit="1" customWidth="1"/>
    <col min="2" max="2" width="9.140625" customWidth="1"/>
    <col min="3" max="3" width="4.5703125" customWidth="1"/>
    <col min="4" max="4" width="14.7109375" bestFit="1" customWidth="1"/>
    <col min="5" max="5" width="21.42578125" customWidth="1"/>
    <col min="6" max="6" width="2.7109375" hidden="1" customWidth="1"/>
    <col min="7" max="7" width="8.140625" customWidth="1"/>
    <col min="8" max="9" width="6.5703125" hidden="1" customWidth="1"/>
    <col min="10" max="12" width="6.5703125" customWidth="1"/>
    <col min="14" max="18" width="0" hidden="1" customWidth="1"/>
  </cols>
  <sheetData>
    <row r="1" spans="1:18">
      <c r="E1" t="s">
        <v>60</v>
      </c>
      <c r="G1" t="s">
        <v>62</v>
      </c>
    </row>
    <row r="2" spans="1:18" ht="15.75" thickBot="1">
      <c r="A2" t="s">
        <v>55</v>
      </c>
      <c r="B2" t="s">
        <v>5</v>
      </c>
      <c r="C2" t="s">
        <v>3</v>
      </c>
      <c r="D2" t="s">
        <v>2</v>
      </c>
      <c r="E2" t="s">
        <v>4</v>
      </c>
      <c r="G2" t="s">
        <v>60</v>
      </c>
      <c r="H2" t="s">
        <v>61</v>
      </c>
      <c r="I2" t="s">
        <v>64</v>
      </c>
      <c r="J2" t="s">
        <v>61</v>
      </c>
      <c r="N2" t="s">
        <v>9</v>
      </c>
      <c r="P2" t="s">
        <v>10</v>
      </c>
      <c r="R2" t="s">
        <v>11</v>
      </c>
    </row>
    <row r="3" spans="1:18" ht="15.75" thickBot="1">
      <c r="A3" t="s">
        <v>56</v>
      </c>
      <c r="B3">
        <f t="shared" ref="B3:B8" si="0">FIND("~",SUBSTITUTE(A3," ","~",LEN(A3)-LEN(SUBSTITUTE(A3," ",""))))</f>
        <v>14</v>
      </c>
      <c r="C3" s="1">
        <f>IFERROR(VLOOKUP(D3,Sheet2!$B$3:$C$16,2,FALSE),0)</f>
        <v>1</v>
      </c>
      <c r="D3" s="4" t="str">
        <f>IFERROR(IF(FIND("//",A3),"","nope"),TRIM(LOWER(MID(A3,1,B3))))</f>
        <v>unsigned char</v>
      </c>
      <c r="E3" s="4" t="str">
        <f t="shared" ref="E3:E34" si="1">IFERROR(MID(A3,B3,FIND(";",A3)-B3),"")</f>
        <v xml:space="preserve"> generalStatus</v>
      </c>
      <c r="F3" s="4" t="s">
        <v>0</v>
      </c>
      <c r="G3" s="4" t="str">
        <f>$G$1</f>
        <v>0x00</v>
      </c>
      <c r="H3" s="4">
        <v>0</v>
      </c>
      <c r="I3" s="5" t="str">
        <f>DEC2HEX(H3)</f>
        <v>0</v>
      </c>
      <c r="J3" s="5" t="str">
        <f>IF(LEN(I3)&lt;2,CONCATENATE("0x0",I3),CONCATENATE("0x",I3))</f>
        <v>0x00</v>
      </c>
      <c r="K3" s="2"/>
      <c r="L3" s="2"/>
      <c r="N3" t="s">
        <v>12</v>
      </c>
      <c r="O3">
        <f>HEX2DEC(N3)</f>
        <v>2500</v>
      </c>
      <c r="P3">
        <v>0</v>
      </c>
      <c r="R3" t="str">
        <f t="shared" ref="R3:R34" si="2">IF(H3=P3,"OK","FAIL")</f>
        <v>OK</v>
      </c>
    </row>
    <row r="4" spans="1:18" ht="15.75" thickBot="1">
      <c r="A4" t="s">
        <v>57</v>
      </c>
      <c r="B4">
        <f t="shared" si="0"/>
        <v>13</v>
      </c>
      <c r="C4" s="1">
        <f>IFERROR(VLOOKUP(D4,Sheet2!$B$3:$C$16,2,FALSE),0)</f>
        <v>4</v>
      </c>
      <c r="D4" s="4" t="str">
        <f t="shared" ref="D4:D62" si="3">IFERROR(IF(FIND("//",A4),"","nope"),TRIM(LOWER(MID(A4,1,B4))))</f>
        <v>unsigned int</v>
      </c>
      <c r="E4" s="4" t="str">
        <f t="shared" si="1"/>
        <v xml:space="preserve"> txShortStatus</v>
      </c>
      <c r="F4" s="4" t="s">
        <v>0</v>
      </c>
      <c r="G4" s="4" t="str">
        <f t="shared" ref="G4:G62" si="4">$G$1</f>
        <v>0x00</v>
      </c>
      <c r="H4" s="4">
        <f t="shared" ref="H4:H35" si="5">IFERROR(IF(AND(C4&gt;1,MOD(H3+C3,2)=1),H3+C3+1,H3+C3),H3)</f>
        <v>2</v>
      </c>
      <c r="I4" s="5" t="str">
        <f t="shared" ref="I4:I62" si="6">DEC2HEX(H4)</f>
        <v>2</v>
      </c>
      <c r="J4" s="5" t="str">
        <f t="shared" ref="J4:J62" si="7">IF(LEN(I4)&lt;2,CONCATENATE("0x0",I4),CONCATENATE("0x",I4))</f>
        <v>0x02</v>
      </c>
      <c r="N4" t="s">
        <v>13</v>
      </c>
      <c r="O4">
        <f t="shared" ref="O4:O8" si="8">HEX2DEC(N4)</f>
        <v>2501</v>
      </c>
      <c r="P4">
        <f>O4-O3+P3</f>
        <v>1</v>
      </c>
      <c r="R4" t="str">
        <f t="shared" si="2"/>
        <v>FAIL</v>
      </c>
    </row>
    <row r="5" spans="1:18" ht="15.75" thickBot="1">
      <c r="A5" t="s">
        <v>58</v>
      </c>
      <c r="B5">
        <f t="shared" si="0"/>
        <v>13</v>
      </c>
      <c r="C5" s="1">
        <f>IFERROR(VLOOKUP(D5,Sheet2!$B$3:$C$16,2,FALSE),0)</f>
        <v>4</v>
      </c>
      <c r="D5" s="4" t="str">
        <f t="shared" si="3"/>
        <v>unsigned int</v>
      </c>
      <c r="E5" s="4" t="str">
        <f t="shared" si="1"/>
        <v xml:space="preserve"> rxShortStatus</v>
      </c>
      <c r="F5" s="4" t="s">
        <v>0</v>
      </c>
      <c r="G5" s="4" t="str">
        <f t="shared" si="4"/>
        <v>0x00</v>
      </c>
      <c r="H5" s="4">
        <f t="shared" si="5"/>
        <v>6</v>
      </c>
      <c r="I5" s="5" t="str">
        <f t="shared" si="6"/>
        <v>6</v>
      </c>
      <c r="J5" s="5" t="str">
        <f t="shared" si="7"/>
        <v>0x06</v>
      </c>
      <c r="N5" t="s">
        <v>14</v>
      </c>
      <c r="O5">
        <f t="shared" si="8"/>
        <v>2502</v>
      </c>
      <c r="P5">
        <f t="shared" ref="P5:P8" si="9">O5-O4+P4</f>
        <v>2</v>
      </c>
      <c r="R5" t="str">
        <f t="shared" si="2"/>
        <v>FAIL</v>
      </c>
    </row>
    <row r="6" spans="1:18" ht="15.75" thickBot="1">
      <c r="B6" t="e">
        <f t="shared" si="0"/>
        <v>#VALUE!</v>
      </c>
      <c r="C6" s="1">
        <f>IFERROR(VLOOKUP(D6,Sheet2!$B$3:$C$16,2,FALSE),0)</f>
        <v>0</v>
      </c>
      <c r="D6" s="4" t="e">
        <f t="shared" si="3"/>
        <v>#VALUE!</v>
      </c>
      <c r="E6" s="4" t="str">
        <f t="shared" si="1"/>
        <v/>
      </c>
      <c r="F6" s="4" t="s">
        <v>0</v>
      </c>
      <c r="G6" s="4" t="str">
        <f t="shared" si="4"/>
        <v>0x00</v>
      </c>
      <c r="H6" s="4">
        <f t="shared" si="5"/>
        <v>10</v>
      </c>
      <c r="I6" s="5" t="str">
        <f t="shared" si="6"/>
        <v>A</v>
      </c>
      <c r="J6" s="5" t="str">
        <f t="shared" si="7"/>
        <v>0x0A</v>
      </c>
      <c r="N6" t="s">
        <v>15</v>
      </c>
      <c r="O6">
        <f t="shared" si="8"/>
        <v>2503</v>
      </c>
      <c r="P6">
        <f t="shared" si="9"/>
        <v>3</v>
      </c>
      <c r="R6" t="str">
        <f t="shared" si="2"/>
        <v>FAIL</v>
      </c>
    </row>
    <row r="7" spans="1:18" ht="15.75" thickBot="1">
      <c r="B7" t="e">
        <f t="shared" si="0"/>
        <v>#VALUE!</v>
      </c>
      <c r="C7" s="1">
        <f>IFERROR(VLOOKUP(D7,Sheet2!$B$3:$C$16,2,FALSE),0)</f>
        <v>0</v>
      </c>
      <c r="D7" s="4" t="e">
        <f t="shared" si="3"/>
        <v>#VALUE!</v>
      </c>
      <c r="E7" s="4" t="str">
        <f t="shared" si="1"/>
        <v/>
      </c>
      <c r="F7" s="4" t="s">
        <v>0</v>
      </c>
      <c r="G7" s="4" t="str">
        <f t="shared" si="4"/>
        <v>0x00</v>
      </c>
      <c r="H7" s="4">
        <f t="shared" si="5"/>
        <v>10</v>
      </c>
      <c r="I7" s="5" t="str">
        <f t="shared" si="6"/>
        <v>A</v>
      </c>
      <c r="J7" s="5" t="str">
        <f t="shared" si="7"/>
        <v>0x0A</v>
      </c>
      <c r="N7" t="s">
        <v>16</v>
      </c>
      <c r="O7">
        <f t="shared" si="8"/>
        <v>2504</v>
      </c>
      <c r="P7">
        <f t="shared" si="9"/>
        <v>4</v>
      </c>
      <c r="R7" t="str">
        <f t="shared" si="2"/>
        <v>FAIL</v>
      </c>
    </row>
    <row r="8" spans="1:18" ht="15.75" thickBot="1">
      <c r="B8" t="e">
        <f t="shared" si="0"/>
        <v>#VALUE!</v>
      </c>
      <c r="C8" s="1">
        <f>IFERROR(VLOOKUP(D8,Sheet2!$B$3:$C$16,2,FALSE),0)</f>
        <v>0</v>
      </c>
      <c r="D8" s="4" t="e">
        <f t="shared" si="3"/>
        <v>#VALUE!</v>
      </c>
      <c r="E8" s="4" t="str">
        <f t="shared" si="1"/>
        <v/>
      </c>
      <c r="F8" s="4" t="s">
        <v>0</v>
      </c>
      <c r="G8" s="4" t="str">
        <f t="shared" si="4"/>
        <v>0x00</v>
      </c>
      <c r="H8" s="4">
        <f t="shared" si="5"/>
        <v>10</v>
      </c>
      <c r="I8" s="5" t="str">
        <f t="shared" si="6"/>
        <v>A</v>
      </c>
      <c r="J8" s="5" t="str">
        <f t="shared" si="7"/>
        <v>0x0A</v>
      </c>
      <c r="N8" t="s">
        <v>17</v>
      </c>
      <c r="O8">
        <f t="shared" si="8"/>
        <v>2506</v>
      </c>
      <c r="P8">
        <f t="shared" si="9"/>
        <v>6</v>
      </c>
      <c r="R8" t="str">
        <f t="shared" si="2"/>
        <v>FAIL</v>
      </c>
    </row>
    <row r="9" spans="1:18" ht="15.75" thickBot="1">
      <c r="B9" t="e">
        <f t="shared" ref="B9:B48" si="10">FIND("~",SUBSTITUTE(A9," ","~",LEN(A9)-LEN(SUBSTITUTE(A9," ",""))))</f>
        <v>#VALUE!</v>
      </c>
      <c r="C9" s="1">
        <f>IFERROR(VLOOKUP(D9,Sheet2!$B$3:$C$16,2,FALSE),0)</f>
        <v>0</v>
      </c>
      <c r="D9" s="4" t="e">
        <f t="shared" si="3"/>
        <v>#VALUE!</v>
      </c>
      <c r="E9" s="4" t="str">
        <f t="shared" si="1"/>
        <v/>
      </c>
      <c r="F9" s="4" t="s">
        <v>0</v>
      </c>
      <c r="G9" s="4" t="str">
        <f t="shared" si="4"/>
        <v>0x00</v>
      </c>
      <c r="H9" s="4">
        <f t="shared" si="5"/>
        <v>10</v>
      </c>
      <c r="I9" s="5" t="str">
        <f t="shared" si="6"/>
        <v>A</v>
      </c>
      <c r="J9" s="5" t="str">
        <f t="shared" si="7"/>
        <v>0x0A</v>
      </c>
      <c r="N9" t="s">
        <v>18</v>
      </c>
      <c r="O9">
        <f t="shared" ref="O9:O27" si="11">HEX2DEC(N9)</f>
        <v>2508</v>
      </c>
      <c r="P9">
        <f t="shared" ref="P9:P40" si="12">O9-O8+P8</f>
        <v>8</v>
      </c>
      <c r="R9" t="str">
        <f t="shared" si="2"/>
        <v>FAIL</v>
      </c>
    </row>
    <row r="10" spans="1:18" ht="15.75" thickBot="1">
      <c r="B10" t="e">
        <f t="shared" si="10"/>
        <v>#VALUE!</v>
      </c>
      <c r="C10" s="1">
        <f>IFERROR(VLOOKUP(D10,Sheet2!$B$3:$C$16,2,FALSE),0)</f>
        <v>0</v>
      </c>
      <c r="D10" s="4" t="e">
        <f t="shared" si="3"/>
        <v>#VALUE!</v>
      </c>
      <c r="E10" s="4" t="str">
        <f t="shared" si="1"/>
        <v/>
      </c>
      <c r="F10" s="4" t="s">
        <v>0</v>
      </c>
      <c r="G10" s="4" t="str">
        <f t="shared" si="4"/>
        <v>0x00</v>
      </c>
      <c r="H10" s="4">
        <f t="shared" si="5"/>
        <v>10</v>
      </c>
      <c r="I10" s="5" t="str">
        <f t="shared" si="6"/>
        <v>A</v>
      </c>
      <c r="J10" s="5" t="str">
        <f t="shared" si="7"/>
        <v>0x0A</v>
      </c>
      <c r="N10" t="s">
        <v>19</v>
      </c>
      <c r="O10">
        <f t="shared" si="11"/>
        <v>2509</v>
      </c>
      <c r="P10">
        <f t="shared" si="12"/>
        <v>9</v>
      </c>
      <c r="R10" t="str">
        <f t="shared" si="2"/>
        <v>FAIL</v>
      </c>
    </row>
    <row r="11" spans="1:18" ht="15.75" thickBot="1">
      <c r="B11" t="e">
        <f t="shared" si="10"/>
        <v>#VALUE!</v>
      </c>
      <c r="C11" s="1">
        <f>IFERROR(VLOOKUP(D11,Sheet2!$B$3:$C$16,2,FALSE),0)</f>
        <v>0</v>
      </c>
      <c r="D11" s="4" t="e">
        <f t="shared" si="3"/>
        <v>#VALUE!</v>
      </c>
      <c r="E11" s="4" t="str">
        <f t="shared" si="1"/>
        <v/>
      </c>
      <c r="F11" s="4" t="s">
        <v>0</v>
      </c>
      <c r="G11" s="4" t="str">
        <f t="shared" si="4"/>
        <v>0x00</v>
      </c>
      <c r="H11" s="4">
        <f t="shared" si="5"/>
        <v>10</v>
      </c>
      <c r="I11" s="5" t="str">
        <f t="shared" si="6"/>
        <v>A</v>
      </c>
      <c r="J11" s="5" t="str">
        <f t="shared" si="7"/>
        <v>0x0A</v>
      </c>
      <c r="N11" t="s">
        <v>20</v>
      </c>
      <c r="O11">
        <f t="shared" si="11"/>
        <v>2510</v>
      </c>
      <c r="P11">
        <f t="shared" si="12"/>
        <v>10</v>
      </c>
      <c r="R11" t="str">
        <f t="shared" si="2"/>
        <v>OK</v>
      </c>
    </row>
    <row r="12" spans="1:18" ht="15.75" thickBot="1">
      <c r="B12" t="e">
        <f t="shared" si="10"/>
        <v>#VALUE!</v>
      </c>
      <c r="C12" s="1">
        <f>IFERROR(VLOOKUP(D12,Sheet2!$B$3:$C$16,2,FALSE),0)</f>
        <v>0</v>
      </c>
      <c r="D12" s="4" t="e">
        <f t="shared" si="3"/>
        <v>#VALUE!</v>
      </c>
      <c r="E12" s="4" t="str">
        <f t="shared" si="1"/>
        <v/>
      </c>
      <c r="F12" s="4" t="s">
        <v>0</v>
      </c>
      <c r="G12" s="4" t="str">
        <f t="shared" si="4"/>
        <v>0x00</v>
      </c>
      <c r="H12" s="4">
        <f t="shared" si="5"/>
        <v>10</v>
      </c>
      <c r="I12" s="5" t="str">
        <f t="shared" si="6"/>
        <v>A</v>
      </c>
      <c r="J12" s="5" t="str">
        <f t="shared" si="7"/>
        <v>0x0A</v>
      </c>
      <c r="N12" t="s">
        <v>21</v>
      </c>
      <c r="O12">
        <f t="shared" si="11"/>
        <v>2511</v>
      </c>
      <c r="P12">
        <f t="shared" si="12"/>
        <v>11</v>
      </c>
      <c r="R12" t="str">
        <f t="shared" si="2"/>
        <v>FAIL</v>
      </c>
    </row>
    <row r="13" spans="1:18" ht="15.75" thickBot="1">
      <c r="B13" t="e">
        <f t="shared" si="10"/>
        <v>#VALUE!</v>
      </c>
      <c r="C13" s="1">
        <f>IFERROR(VLOOKUP(D13,Sheet2!$B$3:$C$16,2,FALSE),0)</f>
        <v>0</v>
      </c>
      <c r="D13" s="4" t="e">
        <f t="shared" si="3"/>
        <v>#VALUE!</v>
      </c>
      <c r="E13" s="4" t="str">
        <f t="shared" si="1"/>
        <v/>
      </c>
      <c r="F13" s="4" t="s">
        <v>0</v>
      </c>
      <c r="G13" s="4" t="str">
        <f t="shared" si="4"/>
        <v>0x00</v>
      </c>
      <c r="H13" s="4">
        <f t="shared" si="5"/>
        <v>10</v>
      </c>
      <c r="I13" s="5" t="str">
        <f t="shared" si="6"/>
        <v>A</v>
      </c>
      <c r="J13" s="5" t="str">
        <f t="shared" si="7"/>
        <v>0x0A</v>
      </c>
      <c r="N13" t="s">
        <v>22</v>
      </c>
      <c r="O13">
        <f t="shared" si="11"/>
        <v>2512</v>
      </c>
      <c r="P13">
        <f t="shared" si="12"/>
        <v>12</v>
      </c>
      <c r="R13" t="str">
        <f t="shared" si="2"/>
        <v>FAIL</v>
      </c>
    </row>
    <row r="14" spans="1:18" ht="15.75" thickBot="1">
      <c r="B14" t="e">
        <f t="shared" si="10"/>
        <v>#VALUE!</v>
      </c>
      <c r="C14" s="1">
        <f>IFERROR(VLOOKUP(D14,Sheet2!$B$3:$C$16,2,FALSE),0)</f>
        <v>0</v>
      </c>
      <c r="D14" s="4" t="e">
        <f t="shared" si="3"/>
        <v>#VALUE!</v>
      </c>
      <c r="E14" s="4" t="str">
        <f t="shared" si="1"/>
        <v/>
      </c>
      <c r="F14" s="4" t="s">
        <v>0</v>
      </c>
      <c r="G14" s="4" t="str">
        <f t="shared" si="4"/>
        <v>0x00</v>
      </c>
      <c r="H14" s="4">
        <f t="shared" si="5"/>
        <v>10</v>
      </c>
      <c r="I14" s="5" t="str">
        <f t="shared" si="6"/>
        <v>A</v>
      </c>
      <c r="J14" s="5" t="str">
        <f t="shared" si="7"/>
        <v>0x0A</v>
      </c>
      <c r="N14" t="s">
        <v>23</v>
      </c>
      <c r="O14">
        <f t="shared" si="11"/>
        <v>2514</v>
      </c>
      <c r="P14">
        <f t="shared" si="12"/>
        <v>14</v>
      </c>
      <c r="R14" t="str">
        <f t="shared" si="2"/>
        <v>FAIL</v>
      </c>
    </row>
    <row r="15" spans="1:18" ht="15.75" thickBot="1">
      <c r="B15" t="e">
        <f t="shared" si="10"/>
        <v>#VALUE!</v>
      </c>
      <c r="C15" s="1">
        <f>IFERROR(VLOOKUP(D15,Sheet2!$B$3:$C$16,2,FALSE),0)</f>
        <v>0</v>
      </c>
      <c r="D15" s="4" t="e">
        <f t="shared" si="3"/>
        <v>#VALUE!</v>
      </c>
      <c r="E15" s="4" t="str">
        <f t="shared" si="1"/>
        <v/>
      </c>
      <c r="F15" s="4" t="s">
        <v>0</v>
      </c>
      <c r="G15" s="4" t="str">
        <f t="shared" si="4"/>
        <v>0x00</v>
      </c>
      <c r="H15" s="4">
        <f t="shared" si="5"/>
        <v>10</v>
      </c>
      <c r="I15" s="5" t="str">
        <f t="shared" si="6"/>
        <v>A</v>
      </c>
      <c r="J15" s="5" t="str">
        <f t="shared" si="7"/>
        <v>0x0A</v>
      </c>
      <c r="N15" t="s">
        <v>24</v>
      </c>
      <c r="O15">
        <f t="shared" si="11"/>
        <v>2515</v>
      </c>
      <c r="P15">
        <f t="shared" si="12"/>
        <v>15</v>
      </c>
      <c r="R15" t="str">
        <f t="shared" si="2"/>
        <v>FAIL</v>
      </c>
    </row>
    <row r="16" spans="1:18" ht="15.75" thickBot="1">
      <c r="B16" t="e">
        <f t="shared" si="10"/>
        <v>#VALUE!</v>
      </c>
      <c r="C16" s="1">
        <f>IFERROR(VLOOKUP(D16,Sheet2!$B$3:$C$16,2,FALSE),0)</f>
        <v>0</v>
      </c>
      <c r="D16" s="4" t="e">
        <f t="shared" si="3"/>
        <v>#VALUE!</v>
      </c>
      <c r="E16" s="4" t="str">
        <f t="shared" si="1"/>
        <v/>
      </c>
      <c r="F16" s="4" t="s">
        <v>0</v>
      </c>
      <c r="G16" s="4" t="str">
        <f t="shared" si="4"/>
        <v>0x00</v>
      </c>
      <c r="H16" s="4">
        <f t="shared" si="5"/>
        <v>10</v>
      </c>
      <c r="I16" s="5" t="str">
        <f t="shared" si="6"/>
        <v>A</v>
      </c>
      <c r="J16" s="5" t="str">
        <f t="shared" si="7"/>
        <v>0x0A</v>
      </c>
      <c r="N16" t="s">
        <v>25</v>
      </c>
      <c r="O16">
        <f t="shared" si="11"/>
        <v>2516</v>
      </c>
      <c r="P16">
        <f t="shared" si="12"/>
        <v>16</v>
      </c>
      <c r="R16" t="str">
        <f t="shared" si="2"/>
        <v>FAIL</v>
      </c>
    </row>
    <row r="17" spans="2:18" ht="15.75" thickBot="1">
      <c r="B17" t="e">
        <f t="shared" si="10"/>
        <v>#VALUE!</v>
      </c>
      <c r="C17" s="1">
        <f>IFERROR(VLOOKUP(D17,Sheet2!$B$3:$C$16,2,FALSE),0)</f>
        <v>0</v>
      </c>
      <c r="D17" s="4" t="e">
        <f t="shared" si="3"/>
        <v>#VALUE!</v>
      </c>
      <c r="E17" s="4" t="str">
        <f t="shared" si="1"/>
        <v/>
      </c>
      <c r="F17" s="4" t="s">
        <v>0</v>
      </c>
      <c r="G17" s="4" t="str">
        <f t="shared" si="4"/>
        <v>0x00</v>
      </c>
      <c r="H17" s="4">
        <f t="shared" si="5"/>
        <v>10</v>
      </c>
      <c r="I17" s="5" t="str">
        <f t="shared" si="6"/>
        <v>A</v>
      </c>
      <c r="J17" s="5" t="str">
        <f t="shared" si="7"/>
        <v>0x0A</v>
      </c>
      <c r="N17" t="s">
        <v>26</v>
      </c>
      <c r="O17">
        <f t="shared" si="11"/>
        <v>2517</v>
      </c>
      <c r="P17">
        <f t="shared" si="12"/>
        <v>17</v>
      </c>
      <c r="R17" t="str">
        <f t="shared" si="2"/>
        <v>FAIL</v>
      </c>
    </row>
    <row r="18" spans="2:18" ht="15.75" thickBot="1">
      <c r="B18" t="e">
        <f t="shared" si="10"/>
        <v>#VALUE!</v>
      </c>
      <c r="C18" s="1">
        <f>IFERROR(VLOOKUP(D18,Sheet2!$B$3:$C$16,2,FALSE),0)</f>
        <v>0</v>
      </c>
      <c r="D18" s="4" t="e">
        <f t="shared" si="3"/>
        <v>#VALUE!</v>
      </c>
      <c r="E18" s="4" t="str">
        <f t="shared" si="1"/>
        <v/>
      </c>
      <c r="F18" s="4" t="s">
        <v>0</v>
      </c>
      <c r="G18" s="4" t="str">
        <f t="shared" si="4"/>
        <v>0x00</v>
      </c>
      <c r="H18" s="4">
        <f t="shared" si="5"/>
        <v>10</v>
      </c>
      <c r="I18" s="5" t="str">
        <f t="shared" si="6"/>
        <v>A</v>
      </c>
      <c r="J18" s="5" t="str">
        <f t="shared" si="7"/>
        <v>0x0A</v>
      </c>
      <c r="N18" t="s">
        <v>27</v>
      </c>
      <c r="O18">
        <f t="shared" si="11"/>
        <v>2518</v>
      </c>
      <c r="P18">
        <f t="shared" si="12"/>
        <v>18</v>
      </c>
      <c r="R18" t="str">
        <f t="shared" si="2"/>
        <v>FAIL</v>
      </c>
    </row>
    <row r="19" spans="2:18" ht="15.75" thickBot="1">
      <c r="B19" t="e">
        <f t="shared" si="10"/>
        <v>#VALUE!</v>
      </c>
      <c r="C19" s="1">
        <f>IFERROR(VLOOKUP(D19,Sheet2!$B$3:$C$16,2,FALSE),0)</f>
        <v>0</v>
      </c>
      <c r="D19" s="4" t="e">
        <f t="shared" si="3"/>
        <v>#VALUE!</v>
      </c>
      <c r="E19" s="4" t="str">
        <f t="shared" si="1"/>
        <v/>
      </c>
      <c r="F19" s="4" t="s">
        <v>0</v>
      </c>
      <c r="G19" s="4" t="str">
        <f t="shared" si="4"/>
        <v>0x00</v>
      </c>
      <c r="H19" s="4">
        <f t="shared" si="5"/>
        <v>10</v>
      </c>
      <c r="I19" s="5" t="str">
        <f t="shared" si="6"/>
        <v>A</v>
      </c>
      <c r="J19" s="5" t="str">
        <f t="shared" si="7"/>
        <v>0x0A</v>
      </c>
      <c r="N19" t="s">
        <v>28</v>
      </c>
      <c r="O19">
        <f t="shared" si="11"/>
        <v>2519</v>
      </c>
      <c r="P19">
        <f t="shared" si="12"/>
        <v>19</v>
      </c>
      <c r="R19" t="str">
        <f t="shared" si="2"/>
        <v>FAIL</v>
      </c>
    </row>
    <row r="20" spans="2:18" ht="15.75" thickBot="1">
      <c r="B20" t="e">
        <f t="shared" si="10"/>
        <v>#VALUE!</v>
      </c>
      <c r="C20" s="1">
        <f>IFERROR(VLOOKUP(D20,Sheet2!$B$3:$C$16,2,FALSE),0)</f>
        <v>0</v>
      </c>
      <c r="D20" s="4" t="e">
        <f t="shared" si="3"/>
        <v>#VALUE!</v>
      </c>
      <c r="E20" s="4" t="str">
        <f t="shared" si="1"/>
        <v/>
      </c>
      <c r="F20" s="4" t="s">
        <v>0</v>
      </c>
      <c r="G20" s="4" t="str">
        <f t="shared" si="4"/>
        <v>0x00</v>
      </c>
      <c r="H20" s="4">
        <f t="shared" si="5"/>
        <v>10</v>
      </c>
      <c r="I20" s="5" t="str">
        <f t="shared" si="6"/>
        <v>A</v>
      </c>
      <c r="J20" s="5" t="str">
        <f t="shared" si="7"/>
        <v>0x0A</v>
      </c>
      <c r="N20" t="s">
        <v>29</v>
      </c>
      <c r="O20">
        <f t="shared" si="11"/>
        <v>2520</v>
      </c>
      <c r="P20">
        <f t="shared" si="12"/>
        <v>20</v>
      </c>
      <c r="R20" t="str">
        <f t="shared" si="2"/>
        <v>FAIL</v>
      </c>
    </row>
    <row r="21" spans="2:18" ht="15.75" thickBot="1">
      <c r="B21" t="e">
        <f t="shared" si="10"/>
        <v>#VALUE!</v>
      </c>
      <c r="C21" s="1">
        <f>IFERROR(VLOOKUP(D21,Sheet2!$B$3:$C$16,2,FALSE),0)</f>
        <v>0</v>
      </c>
      <c r="D21" s="4" t="e">
        <f t="shared" si="3"/>
        <v>#VALUE!</v>
      </c>
      <c r="E21" s="4" t="str">
        <f t="shared" si="1"/>
        <v/>
      </c>
      <c r="F21" s="4" t="s">
        <v>0</v>
      </c>
      <c r="G21" s="4" t="str">
        <f t="shared" si="4"/>
        <v>0x00</v>
      </c>
      <c r="H21" s="4">
        <f t="shared" si="5"/>
        <v>10</v>
      </c>
      <c r="I21" s="5" t="str">
        <f t="shared" si="6"/>
        <v>A</v>
      </c>
      <c r="J21" s="5" t="str">
        <f t="shared" si="7"/>
        <v>0x0A</v>
      </c>
      <c r="N21" t="s">
        <v>30</v>
      </c>
      <c r="O21">
        <f t="shared" si="11"/>
        <v>2521</v>
      </c>
      <c r="P21">
        <f t="shared" si="12"/>
        <v>21</v>
      </c>
      <c r="R21" t="str">
        <f t="shared" si="2"/>
        <v>FAIL</v>
      </c>
    </row>
    <row r="22" spans="2:18" ht="15.75" thickBot="1">
      <c r="B22" t="e">
        <f t="shared" si="10"/>
        <v>#VALUE!</v>
      </c>
      <c r="C22" s="1">
        <f>IFERROR(VLOOKUP(D22,Sheet2!$B$3:$C$16,2,FALSE),0)</f>
        <v>0</v>
      </c>
      <c r="D22" s="4" t="e">
        <f t="shared" si="3"/>
        <v>#VALUE!</v>
      </c>
      <c r="E22" s="4" t="str">
        <f t="shared" si="1"/>
        <v/>
      </c>
      <c r="F22" s="4" t="s">
        <v>0</v>
      </c>
      <c r="G22" s="4" t="str">
        <f t="shared" si="4"/>
        <v>0x00</v>
      </c>
      <c r="H22" s="4">
        <f t="shared" si="5"/>
        <v>10</v>
      </c>
      <c r="I22" s="5" t="str">
        <f t="shared" si="6"/>
        <v>A</v>
      </c>
      <c r="J22" s="5" t="str">
        <f t="shared" si="7"/>
        <v>0x0A</v>
      </c>
      <c r="N22" t="s">
        <v>31</v>
      </c>
      <c r="O22">
        <f t="shared" si="11"/>
        <v>2522</v>
      </c>
      <c r="P22">
        <f t="shared" si="12"/>
        <v>22</v>
      </c>
      <c r="R22" t="str">
        <f t="shared" si="2"/>
        <v>FAIL</v>
      </c>
    </row>
    <row r="23" spans="2:18" ht="15.75" thickBot="1">
      <c r="B23" t="e">
        <f t="shared" si="10"/>
        <v>#VALUE!</v>
      </c>
      <c r="C23" s="1">
        <f>IFERROR(VLOOKUP(D23,Sheet2!$B$3:$C$16,2,FALSE),0)</f>
        <v>0</v>
      </c>
      <c r="D23" s="4" t="e">
        <f t="shared" si="3"/>
        <v>#VALUE!</v>
      </c>
      <c r="E23" s="4" t="str">
        <f t="shared" si="1"/>
        <v/>
      </c>
      <c r="F23" s="4" t="s">
        <v>0</v>
      </c>
      <c r="G23" s="4" t="str">
        <f t="shared" si="4"/>
        <v>0x00</v>
      </c>
      <c r="H23" s="4">
        <f t="shared" si="5"/>
        <v>10</v>
      </c>
      <c r="I23" s="5" t="str">
        <f t="shared" si="6"/>
        <v>A</v>
      </c>
      <c r="J23" s="5" t="str">
        <f t="shared" si="7"/>
        <v>0x0A</v>
      </c>
      <c r="N23" t="s">
        <v>32</v>
      </c>
      <c r="O23">
        <f t="shared" si="11"/>
        <v>2523</v>
      </c>
      <c r="P23">
        <f t="shared" si="12"/>
        <v>23</v>
      </c>
      <c r="R23" t="str">
        <f t="shared" si="2"/>
        <v>FAIL</v>
      </c>
    </row>
    <row r="24" spans="2:18" ht="15.75" thickBot="1">
      <c r="B24" t="e">
        <f t="shared" si="10"/>
        <v>#VALUE!</v>
      </c>
      <c r="C24" s="1">
        <f>IFERROR(VLOOKUP(D24,Sheet2!$B$3:$C$16,2,FALSE),0)</f>
        <v>0</v>
      </c>
      <c r="D24" s="4" t="e">
        <f t="shared" si="3"/>
        <v>#VALUE!</v>
      </c>
      <c r="E24" s="4" t="str">
        <f t="shared" si="1"/>
        <v/>
      </c>
      <c r="F24" s="4" t="s">
        <v>0</v>
      </c>
      <c r="G24" s="4" t="str">
        <f t="shared" si="4"/>
        <v>0x00</v>
      </c>
      <c r="H24" s="4">
        <f t="shared" si="5"/>
        <v>10</v>
      </c>
      <c r="I24" s="5" t="str">
        <f t="shared" si="6"/>
        <v>A</v>
      </c>
      <c r="J24" s="5" t="str">
        <f t="shared" si="7"/>
        <v>0x0A</v>
      </c>
      <c r="N24" t="s">
        <v>33</v>
      </c>
      <c r="O24">
        <f t="shared" si="11"/>
        <v>2524</v>
      </c>
      <c r="P24">
        <f t="shared" si="12"/>
        <v>24</v>
      </c>
      <c r="R24" t="str">
        <f t="shared" si="2"/>
        <v>FAIL</v>
      </c>
    </row>
    <row r="25" spans="2:18" ht="15.75" thickBot="1">
      <c r="B25" t="e">
        <f t="shared" si="10"/>
        <v>#VALUE!</v>
      </c>
      <c r="C25" s="1">
        <f>IFERROR(VLOOKUP(D25,Sheet2!$B$3:$C$16,2,FALSE),0)</f>
        <v>0</v>
      </c>
      <c r="D25" s="4" t="e">
        <f t="shared" si="3"/>
        <v>#VALUE!</v>
      </c>
      <c r="E25" s="4" t="str">
        <f t="shared" si="1"/>
        <v/>
      </c>
      <c r="F25" s="4" t="s">
        <v>0</v>
      </c>
      <c r="G25" s="4" t="str">
        <f t="shared" si="4"/>
        <v>0x00</v>
      </c>
      <c r="H25" s="4">
        <f t="shared" si="5"/>
        <v>10</v>
      </c>
      <c r="I25" s="5" t="str">
        <f t="shared" si="6"/>
        <v>A</v>
      </c>
      <c r="J25" s="5" t="str">
        <f t="shared" si="7"/>
        <v>0x0A</v>
      </c>
      <c r="N25" t="s">
        <v>34</v>
      </c>
      <c r="O25">
        <f t="shared" si="11"/>
        <v>2525</v>
      </c>
      <c r="P25">
        <f t="shared" si="12"/>
        <v>25</v>
      </c>
      <c r="R25" t="str">
        <f t="shared" si="2"/>
        <v>FAIL</v>
      </c>
    </row>
    <row r="26" spans="2:18" ht="15.75" thickBot="1">
      <c r="B26" t="e">
        <f t="shared" si="10"/>
        <v>#VALUE!</v>
      </c>
      <c r="C26" s="1">
        <f>IFERROR(VLOOKUP(D26,Sheet2!$B$3:$C$16,2,FALSE),0)</f>
        <v>0</v>
      </c>
      <c r="D26" s="4" t="e">
        <f t="shared" si="3"/>
        <v>#VALUE!</v>
      </c>
      <c r="E26" s="4" t="str">
        <f t="shared" si="1"/>
        <v/>
      </c>
      <c r="F26" s="4" t="s">
        <v>0</v>
      </c>
      <c r="G26" s="4" t="str">
        <f t="shared" si="4"/>
        <v>0x00</v>
      </c>
      <c r="H26" s="4">
        <f t="shared" si="5"/>
        <v>10</v>
      </c>
      <c r="I26" s="5" t="str">
        <f t="shared" si="6"/>
        <v>A</v>
      </c>
      <c r="J26" s="5" t="str">
        <f t="shared" si="7"/>
        <v>0x0A</v>
      </c>
      <c r="N26" t="s">
        <v>35</v>
      </c>
      <c r="O26">
        <f t="shared" si="11"/>
        <v>2526</v>
      </c>
      <c r="P26">
        <f t="shared" si="12"/>
        <v>26</v>
      </c>
      <c r="R26" t="str">
        <f t="shared" si="2"/>
        <v>FAIL</v>
      </c>
    </row>
    <row r="27" spans="2:18" ht="15.75" thickBot="1">
      <c r="B27" t="e">
        <f t="shared" si="10"/>
        <v>#VALUE!</v>
      </c>
      <c r="C27" s="1">
        <f>IFERROR(VLOOKUP(D27,Sheet2!$B$3:$C$16,2,FALSE),0)</f>
        <v>0</v>
      </c>
      <c r="D27" s="4" t="e">
        <f t="shared" si="3"/>
        <v>#VALUE!</v>
      </c>
      <c r="E27" s="4" t="str">
        <f t="shared" si="1"/>
        <v/>
      </c>
      <c r="F27" s="4" t="s">
        <v>0</v>
      </c>
      <c r="G27" s="4" t="str">
        <f t="shared" si="4"/>
        <v>0x00</v>
      </c>
      <c r="H27" s="4">
        <f t="shared" si="5"/>
        <v>10</v>
      </c>
      <c r="I27" s="5" t="str">
        <f t="shared" si="6"/>
        <v>A</v>
      </c>
      <c r="J27" s="5" t="str">
        <f t="shared" si="7"/>
        <v>0x0A</v>
      </c>
      <c r="N27" t="s">
        <v>36</v>
      </c>
      <c r="O27">
        <f t="shared" si="11"/>
        <v>2527</v>
      </c>
      <c r="P27">
        <f t="shared" si="12"/>
        <v>27</v>
      </c>
      <c r="R27" t="str">
        <f t="shared" si="2"/>
        <v>FAIL</v>
      </c>
    </row>
    <row r="28" spans="2:18" ht="15.75" thickBot="1">
      <c r="B28" t="e">
        <f t="shared" si="10"/>
        <v>#VALUE!</v>
      </c>
      <c r="C28" s="1">
        <f>IFERROR(VLOOKUP(D28,Sheet2!$B$3:$C$16,2,FALSE),0)</f>
        <v>0</v>
      </c>
      <c r="D28" s="4" t="e">
        <f t="shared" si="3"/>
        <v>#VALUE!</v>
      </c>
      <c r="E28" s="4" t="str">
        <f t="shared" si="1"/>
        <v/>
      </c>
      <c r="F28" s="4" t="s">
        <v>0</v>
      </c>
      <c r="G28" s="4" t="str">
        <f t="shared" si="4"/>
        <v>0x00</v>
      </c>
      <c r="H28" s="4">
        <f t="shared" si="5"/>
        <v>10</v>
      </c>
      <c r="I28" s="5" t="str">
        <f t="shared" si="6"/>
        <v>A</v>
      </c>
      <c r="J28" s="5" t="str">
        <f t="shared" si="7"/>
        <v>0x0A</v>
      </c>
      <c r="N28" s="3">
        <v>0</v>
      </c>
      <c r="O28">
        <v>2528</v>
      </c>
      <c r="P28">
        <f t="shared" si="12"/>
        <v>28</v>
      </c>
      <c r="R28" t="str">
        <f t="shared" si="2"/>
        <v>FAIL</v>
      </c>
    </row>
    <row r="29" spans="2:18" ht="15.75" thickBot="1">
      <c r="B29" t="e">
        <f t="shared" si="10"/>
        <v>#VALUE!</v>
      </c>
      <c r="C29" s="1">
        <f>IFERROR(VLOOKUP(D29,Sheet2!$B$3:$C$16,2,FALSE),0)</f>
        <v>0</v>
      </c>
      <c r="D29" s="4" t="e">
        <f t="shared" si="3"/>
        <v>#VALUE!</v>
      </c>
      <c r="E29" s="4" t="str">
        <f t="shared" si="1"/>
        <v/>
      </c>
      <c r="F29" s="4" t="s">
        <v>0</v>
      </c>
      <c r="G29" s="4" t="str">
        <f t="shared" si="4"/>
        <v>0x00</v>
      </c>
      <c r="H29" s="4">
        <f t="shared" si="5"/>
        <v>10</v>
      </c>
      <c r="I29" s="5" t="str">
        <f t="shared" si="6"/>
        <v>A</v>
      </c>
      <c r="J29" s="5" t="str">
        <f t="shared" si="7"/>
        <v>0x0A</v>
      </c>
      <c r="N29" s="3">
        <v>1</v>
      </c>
      <c r="O29">
        <v>2529</v>
      </c>
      <c r="P29">
        <f t="shared" si="12"/>
        <v>29</v>
      </c>
      <c r="R29" t="str">
        <f t="shared" si="2"/>
        <v>FAIL</v>
      </c>
    </row>
    <row r="30" spans="2:18" ht="15.75" thickBot="1">
      <c r="B30" t="e">
        <f t="shared" si="10"/>
        <v>#VALUE!</v>
      </c>
      <c r="C30" s="1">
        <f>IFERROR(VLOOKUP(D30,Sheet2!$B$3:$C$16,2,FALSE),0)</f>
        <v>0</v>
      </c>
      <c r="D30" s="4" t="e">
        <f t="shared" si="3"/>
        <v>#VALUE!</v>
      </c>
      <c r="E30" s="4" t="str">
        <f t="shared" si="1"/>
        <v/>
      </c>
      <c r="F30" s="4" t="s">
        <v>0</v>
      </c>
      <c r="G30" s="4" t="str">
        <f t="shared" si="4"/>
        <v>0x00</v>
      </c>
      <c r="H30" s="4">
        <f t="shared" si="5"/>
        <v>10</v>
      </c>
      <c r="I30" s="5" t="str">
        <f t="shared" si="6"/>
        <v>A</v>
      </c>
      <c r="J30" s="5" t="str">
        <f t="shared" si="7"/>
        <v>0x0A</v>
      </c>
      <c r="N30" s="3">
        <v>2</v>
      </c>
      <c r="O30">
        <v>2530</v>
      </c>
      <c r="P30">
        <f t="shared" si="12"/>
        <v>30</v>
      </c>
      <c r="R30" t="str">
        <f t="shared" si="2"/>
        <v>FAIL</v>
      </c>
    </row>
    <row r="31" spans="2:18" ht="15.75" thickBot="1">
      <c r="B31" t="e">
        <f t="shared" si="10"/>
        <v>#VALUE!</v>
      </c>
      <c r="C31" s="1">
        <f>IFERROR(VLOOKUP(D31,Sheet2!$B$3:$C$16,2,FALSE),0)</f>
        <v>0</v>
      </c>
      <c r="D31" s="4" t="e">
        <f t="shared" si="3"/>
        <v>#VALUE!</v>
      </c>
      <c r="E31" s="4" t="str">
        <f t="shared" si="1"/>
        <v/>
      </c>
      <c r="F31" s="4" t="s">
        <v>0</v>
      </c>
      <c r="G31" s="4" t="str">
        <f t="shared" si="4"/>
        <v>0x00</v>
      </c>
      <c r="H31" s="4">
        <f t="shared" si="5"/>
        <v>10</v>
      </c>
      <c r="I31" s="5" t="str">
        <f t="shared" si="6"/>
        <v>A</v>
      </c>
      <c r="J31" s="5" t="str">
        <f t="shared" si="7"/>
        <v>0x0A</v>
      </c>
      <c r="N31" s="3">
        <v>3</v>
      </c>
      <c r="O31">
        <v>2531</v>
      </c>
      <c r="P31">
        <f t="shared" si="12"/>
        <v>31</v>
      </c>
      <c r="R31" t="str">
        <f t="shared" si="2"/>
        <v>FAIL</v>
      </c>
    </row>
    <row r="32" spans="2:18" ht="15.75" thickBot="1">
      <c r="B32" t="e">
        <f t="shared" si="10"/>
        <v>#VALUE!</v>
      </c>
      <c r="C32" s="1">
        <f>IFERROR(VLOOKUP(D32,Sheet2!$B$3:$C$16,2,FALSE),0)</f>
        <v>0</v>
      </c>
      <c r="D32" s="4" t="e">
        <f t="shared" si="3"/>
        <v>#VALUE!</v>
      </c>
      <c r="E32" s="4" t="str">
        <f t="shared" si="1"/>
        <v/>
      </c>
      <c r="F32" s="4" t="s">
        <v>0</v>
      </c>
      <c r="G32" s="4" t="str">
        <f t="shared" si="4"/>
        <v>0x00</v>
      </c>
      <c r="H32" s="4">
        <f t="shared" si="5"/>
        <v>10</v>
      </c>
      <c r="I32" s="5" t="str">
        <f t="shared" si="6"/>
        <v>A</v>
      </c>
      <c r="J32" s="5" t="str">
        <f t="shared" si="7"/>
        <v>0x0A</v>
      </c>
      <c r="N32" s="3">
        <v>4</v>
      </c>
      <c r="O32">
        <v>2532</v>
      </c>
      <c r="P32">
        <f t="shared" si="12"/>
        <v>32</v>
      </c>
      <c r="R32" t="str">
        <f t="shared" si="2"/>
        <v>FAIL</v>
      </c>
    </row>
    <row r="33" spans="2:18" ht="15.75" thickBot="1">
      <c r="B33" t="e">
        <f t="shared" si="10"/>
        <v>#VALUE!</v>
      </c>
      <c r="C33" s="1">
        <f>IFERROR(VLOOKUP(D33,Sheet2!$B$3:$C$16,2,FALSE),0)</f>
        <v>0</v>
      </c>
      <c r="D33" s="4" t="e">
        <f t="shared" si="3"/>
        <v>#VALUE!</v>
      </c>
      <c r="E33" s="4" t="str">
        <f t="shared" si="1"/>
        <v/>
      </c>
      <c r="F33" s="4" t="s">
        <v>0</v>
      </c>
      <c r="G33" s="4" t="str">
        <f t="shared" si="4"/>
        <v>0x00</v>
      </c>
      <c r="H33" s="4">
        <f t="shared" si="5"/>
        <v>10</v>
      </c>
      <c r="I33" s="5" t="str">
        <f t="shared" si="6"/>
        <v>A</v>
      </c>
      <c r="J33" s="5" t="str">
        <f t="shared" si="7"/>
        <v>0x0A</v>
      </c>
      <c r="N33" s="3">
        <v>6</v>
      </c>
      <c r="O33">
        <v>2534</v>
      </c>
      <c r="P33">
        <f t="shared" si="12"/>
        <v>34</v>
      </c>
      <c r="R33" t="str">
        <f t="shared" si="2"/>
        <v>FAIL</v>
      </c>
    </row>
    <row r="34" spans="2:18" ht="15.75" thickBot="1">
      <c r="B34" t="e">
        <f t="shared" si="10"/>
        <v>#VALUE!</v>
      </c>
      <c r="C34" s="1">
        <f>IFERROR(VLOOKUP(D34,Sheet2!$B$3:$C$16,2,FALSE),0)</f>
        <v>0</v>
      </c>
      <c r="D34" s="4" t="e">
        <f t="shared" si="3"/>
        <v>#VALUE!</v>
      </c>
      <c r="E34" s="4" t="str">
        <f t="shared" si="1"/>
        <v/>
      </c>
      <c r="F34" s="4" t="s">
        <v>0</v>
      </c>
      <c r="G34" s="4" t="str">
        <f t="shared" si="4"/>
        <v>0x00</v>
      </c>
      <c r="H34" s="4">
        <f t="shared" si="5"/>
        <v>10</v>
      </c>
      <c r="I34" s="5" t="str">
        <f t="shared" si="6"/>
        <v>A</v>
      </c>
      <c r="J34" s="5" t="str">
        <f t="shared" si="7"/>
        <v>0x0A</v>
      </c>
      <c r="N34" s="3">
        <v>8</v>
      </c>
      <c r="O34">
        <v>2536</v>
      </c>
      <c r="P34">
        <f t="shared" si="12"/>
        <v>36</v>
      </c>
      <c r="R34" t="str">
        <f t="shared" si="2"/>
        <v>FAIL</v>
      </c>
    </row>
    <row r="35" spans="2:18" ht="15.75" thickBot="1">
      <c r="B35" t="e">
        <f t="shared" si="10"/>
        <v>#VALUE!</v>
      </c>
      <c r="C35" s="1">
        <f>IFERROR(VLOOKUP(D35,Sheet2!$B$3:$C$16,2,FALSE),0)</f>
        <v>0</v>
      </c>
      <c r="D35" s="4" t="e">
        <f t="shared" si="3"/>
        <v>#VALUE!</v>
      </c>
      <c r="E35" s="4" t="str">
        <f t="shared" ref="E35:E62" si="13">IFERROR(MID(A35,B35,FIND(";",A35)-B35),"")</f>
        <v/>
      </c>
      <c r="F35" s="4" t="s">
        <v>0</v>
      </c>
      <c r="G35" s="4" t="str">
        <f t="shared" si="4"/>
        <v>0x00</v>
      </c>
      <c r="H35" s="4">
        <f t="shared" si="5"/>
        <v>10</v>
      </c>
      <c r="I35" s="5" t="str">
        <f t="shared" si="6"/>
        <v>A</v>
      </c>
      <c r="J35" s="5" t="str">
        <f t="shared" si="7"/>
        <v>0x0A</v>
      </c>
      <c r="N35" s="3">
        <v>9</v>
      </c>
      <c r="O35">
        <v>2537</v>
      </c>
      <c r="P35">
        <f t="shared" si="12"/>
        <v>37</v>
      </c>
      <c r="R35" t="str">
        <f t="shared" ref="R35:R62" si="14">IF(H35=P35,"OK","FAIL")</f>
        <v>FAIL</v>
      </c>
    </row>
    <row r="36" spans="2:18" ht="15.75" thickBot="1">
      <c r="B36" t="e">
        <f t="shared" si="10"/>
        <v>#VALUE!</v>
      </c>
      <c r="C36" s="1">
        <f>IFERROR(VLOOKUP(D36,Sheet2!$B$3:$C$16,2,FALSE),0)</f>
        <v>0</v>
      </c>
      <c r="D36" s="4" t="e">
        <f t="shared" si="3"/>
        <v>#VALUE!</v>
      </c>
      <c r="E36" s="4" t="str">
        <f t="shared" si="13"/>
        <v/>
      </c>
      <c r="F36" s="4" t="s">
        <v>0</v>
      </c>
      <c r="G36" s="4" t="str">
        <f t="shared" si="4"/>
        <v>0x00</v>
      </c>
      <c r="H36" s="4">
        <f t="shared" ref="H36:H62" si="15">IFERROR(IF(AND(C36&gt;1,MOD(H35+C35,2)=1),H35+C35+1,H35+C35),H35)</f>
        <v>10</v>
      </c>
      <c r="I36" s="5" t="str">
        <f t="shared" si="6"/>
        <v>A</v>
      </c>
      <c r="J36" s="5" t="str">
        <f t="shared" si="7"/>
        <v>0x0A</v>
      </c>
      <c r="N36" t="s">
        <v>37</v>
      </c>
      <c r="O36">
        <f t="shared" ref="O36:O62" si="16">HEX2DEC(N36)</f>
        <v>2538</v>
      </c>
      <c r="P36">
        <f t="shared" si="12"/>
        <v>38</v>
      </c>
      <c r="R36" t="str">
        <f t="shared" si="14"/>
        <v>FAIL</v>
      </c>
    </row>
    <row r="37" spans="2:18" ht="15.75" thickBot="1">
      <c r="B37" t="e">
        <f t="shared" si="10"/>
        <v>#VALUE!</v>
      </c>
      <c r="C37" s="1">
        <f>IFERROR(VLOOKUP(D37,Sheet2!$B$3:$C$16,2,FALSE),0)</f>
        <v>0</v>
      </c>
      <c r="D37" s="4" t="e">
        <f t="shared" si="3"/>
        <v>#VALUE!</v>
      </c>
      <c r="E37" s="4" t="str">
        <f t="shared" si="13"/>
        <v/>
      </c>
      <c r="F37" s="4" t="s">
        <v>0</v>
      </c>
      <c r="G37" s="4" t="str">
        <f t="shared" si="4"/>
        <v>0x00</v>
      </c>
      <c r="H37" s="4">
        <f t="shared" si="15"/>
        <v>10</v>
      </c>
      <c r="I37" s="5" t="str">
        <f t="shared" si="6"/>
        <v>A</v>
      </c>
      <c r="J37" s="5" t="str">
        <f t="shared" si="7"/>
        <v>0x0A</v>
      </c>
      <c r="N37" t="s">
        <v>38</v>
      </c>
      <c r="O37">
        <f t="shared" si="16"/>
        <v>2539</v>
      </c>
      <c r="P37">
        <f t="shared" si="12"/>
        <v>39</v>
      </c>
      <c r="R37" t="str">
        <f t="shared" si="14"/>
        <v>FAIL</v>
      </c>
    </row>
    <row r="38" spans="2:18" ht="15.75" thickBot="1">
      <c r="B38" t="e">
        <f t="shared" si="10"/>
        <v>#VALUE!</v>
      </c>
      <c r="C38" s="1">
        <f>IFERROR(VLOOKUP(D38,Sheet2!$B$3:$C$16,2,FALSE),0)</f>
        <v>0</v>
      </c>
      <c r="D38" s="4" t="e">
        <f t="shared" si="3"/>
        <v>#VALUE!</v>
      </c>
      <c r="E38" s="4" t="str">
        <f t="shared" si="13"/>
        <v/>
      </c>
      <c r="F38" s="4" t="s">
        <v>0</v>
      </c>
      <c r="G38" s="4" t="str">
        <f t="shared" si="4"/>
        <v>0x00</v>
      </c>
      <c r="H38" s="4">
        <f t="shared" si="15"/>
        <v>10</v>
      </c>
      <c r="I38" s="5" t="str">
        <f t="shared" si="6"/>
        <v>A</v>
      </c>
      <c r="J38" s="5" t="str">
        <f t="shared" si="7"/>
        <v>0x0A</v>
      </c>
      <c r="N38" t="s">
        <v>39</v>
      </c>
      <c r="O38">
        <f t="shared" si="16"/>
        <v>2540</v>
      </c>
      <c r="P38">
        <f t="shared" si="12"/>
        <v>40</v>
      </c>
      <c r="R38" t="str">
        <f t="shared" si="14"/>
        <v>FAIL</v>
      </c>
    </row>
    <row r="39" spans="2:18" ht="15.75" thickBot="1">
      <c r="B39" t="e">
        <f t="shared" si="10"/>
        <v>#VALUE!</v>
      </c>
      <c r="C39" s="1">
        <f>IFERROR(VLOOKUP(D39,Sheet2!$B$3:$C$16,2,FALSE),0)</f>
        <v>0</v>
      </c>
      <c r="D39" s="4" t="e">
        <f t="shared" si="3"/>
        <v>#VALUE!</v>
      </c>
      <c r="E39" s="4" t="str">
        <f t="shared" si="13"/>
        <v/>
      </c>
      <c r="F39" s="4" t="s">
        <v>0</v>
      </c>
      <c r="G39" s="4" t="str">
        <f t="shared" si="4"/>
        <v>0x00</v>
      </c>
      <c r="H39" s="4">
        <f t="shared" si="15"/>
        <v>10</v>
      </c>
      <c r="I39" s="5" t="str">
        <f t="shared" si="6"/>
        <v>A</v>
      </c>
      <c r="J39" s="5" t="str">
        <f t="shared" si="7"/>
        <v>0x0A</v>
      </c>
      <c r="N39" t="s">
        <v>40</v>
      </c>
      <c r="O39">
        <f t="shared" si="16"/>
        <v>2541</v>
      </c>
      <c r="P39">
        <f t="shared" si="12"/>
        <v>41</v>
      </c>
      <c r="R39" t="str">
        <f t="shared" si="14"/>
        <v>FAIL</v>
      </c>
    </row>
    <row r="40" spans="2:18" ht="15.75" thickBot="1">
      <c r="B40" t="e">
        <f t="shared" si="10"/>
        <v>#VALUE!</v>
      </c>
      <c r="C40" s="1">
        <f>IFERROR(VLOOKUP(D40,Sheet2!$B$3:$C$16,2,FALSE),0)</f>
        <v>0</v>
      </c>
      <c r="D40" s="4" t="e">
        <f t="shared" si="3"/>
        <v>#VALUE!</v>
      </c>
      <c r="E40" s="4" t="str">
        <f t="shared" si="13"/>
        <v/>
      </c>
      <c r="F40" s="4" t="s">
        <v>0</v>
      </c>
      <c r="G40" s="4" t="str">
        <f t="shared" si="4"/>
        <v>0x00</v>
      </c>
      <c r="H40" s="4">
        <f t="shared" si="15"/>
        <v>10</v>
      </c>
      <c r="I40" s="5" t="str">
        <f t="shared" si="6"/>
        <v>A</v>
      </c>
      <c r="J40" s="5" t="str">
        <f t="shared" si="7"/>
        <v>0x0A</v>
      </c>
      <c r="N40" t="s">
        <v>41</v>
      </c>
      <c r="O40">
        <f t="shared" si="16"/>
        <v>2542</v>
      </c>
      <c r="P40">
        <f t="shared" si="12"/>
        <v>42</v>
      </c>
      <c r="R40" t="str">
        <f t="shared" si="14"/>
        <v>FAIL</v>
      </c>
    </row>
    <row r="41" spans="2:18" ht="15.75" thickBot="1">
      <c r="B41" t="e">
        <f t="shared" si="10"/>
        <v>#VALUE!</v>
      </c>
      <c r="C41" s="1">
        <f>IFERROR(VLOOKUP(D41,Sheet2!$B$3:$C$16,2,FALSE),0)</f>
        <v>0</v>
      </c>
      <c r="D41" s="4" t="e">
        <f t="shared" si="3"/>
        <v>#VALUE!</v>
      </c>
      <c r="E41" s="4" t="str">
        <f t="shared" si="13"/>
        <v/>
      </c>
      <c r="F41" s="4" t="s">
        <v>0</v>
      </c>
      <c r="G41" s="4" t="str">
        <f t="shared" si="4"/>
        <v>0x00</v>
      </c>
      <c r="H41" s="4">
        <f t="shared" si="15"/>
        <v>10</v>
      </c>
      <c r="I41" s="5" t="str">
        <f t="shared" si="6"/>
        <v>A</v>
      </c>
      <c r="J41" s="5" t="str">
        <f t="shared" si="7"/>
        <v>0x0A</v>
      </c>
      <c r="N41" t="s">
        <v>42</v>
      </c>
      <c r="O41">
        <f t="shared" si="16"/>
        <v>2543</v>
      </c>
      <c r="P41">
        <f t="shared" ref="P41:P62" si="17">O41-O40+P40</f>
        <v>43</v>
      </c>
      <c r="R41" t="str">
        <f t="shared" si="14"/>
        <v>FAIL</v>
      </c>
    </row>
    <row r="42" spans="2:18" ht="15.75" thickBot="1">
      <c r="B42" t="e">
        <f t="shared" si="10"/>
        <v>#VALUE!</v>
      </c>
      <c r="C42" s="1">
        <f>IFERROR(VLOOKUP(D42,Sheet2!$B$3:$C$16,2,FALSE),0)</f>
        <v>0</v>
      </c>
      <c r="D42" s="4" t="e">
        <f t="shared" si="3"/>
        <v>#VALUE!</v>
      </c>
      <c r="E42" s="4" t="str">
        <f t="shared" si="13"/>
        <v/>
      </c>
      <c r="F42" s="4" t="s">
        <v>0</v>
      </c>
      <c r="G42" s="4" t="str">
        <f t="shared" si="4"/>
        <v>0x00</v>
      </c>
      <c r="H42" s="4">
        <f t="shared" si="15"/>
        <v>10</v>
      </c>
      <c r="I42" s="5" t="str">
        <f t="shared" si="6"/>
        <v>A</v>
      </c>
      <c r="J42" s="5" t="str">
        <f t="shared" si="7"/>
        <v>0x0A</v>
      </c>
      <c r="N42" t="s">
        <v>43</v>
      </c>
      <c r="O42">
        <f t="shared" si="16"/>
        <v>2544</v>
      </c>
      <c r="P42">
        <f t="shared" si="17"/>
        <v>44</v>
      </c>
      <c r="R42" t="str">
        <f t="shared" si="14"/>
        <v>FAIL</v>
      </c>
    </row>
    <row r="43" spans="2:18" ht="15.75" thickBot="1">
      <c r="B43" t="e">
        <f t="shared" si="10"/>
        <v>#VALUE!</v>
      </c>
      <c r="C43" s="1">
        <f>IFERROR(VLOOKUP(D43,Sheet2!$B$3:$C$16,2,FALSE),0)</f>
        <v>0</v>
      </c>
      <c r="D43" s="4" t="e">
        <f t="shared" si="3"/>
        <v>#VALUE!</v>
      </c>
      <c r="E43" s="4" t="str">
        <f t="shared" si="13"/>
        <v/>
      </c>
      <c r="F43" s="4" t="s">
        <v>0</v>
      </c>
      <c r="G43" s="4" t="str">
        <f t="shared" si="4"/>
        <v>0x00</v>
      </c>
      <c r="H43" s="4">
        <f t="shared" si="15"/>
        <v>10</v>
      </c>
      <c r="I43" s="5" t="str">
        <f t="shared" si="6"/>
        <v>A</v>
      </c>
      <c r="J43" s="5" t="str">
        <f t="shared" si="7"/>
        <v>0x0A</v>
      </c>
      <c r="N43" t="s">
        <v>44</v>
      </c>
      <c r="O43">
        <f t="shared" si="16"/>
        <v>2545</v>
      </c>
      <c r="P43">
        <f t="shared" si="17"/>
        <v>45</v>
      </c>
      <c r="R43" t="str">
        <f t="shared" si="14"/>
        <v>FAIL</v>
      </c>
    </row>
    <row r="44" spans="2:18" ht="15.75" thickBot="1">
      <c r="B44" t="e">
        <f t="shared" si="10"/>
        <v>#VALUE!</v>
      </c>
      <c r="C44" s="1">
        <f>IFERROR(VLOOKUP(D44,Sheet2!$B$3:$C$16,2,FALSE),0)</f>
        <v>0</v>
      </c>
      <c r="D44" s="4" t="e">
        <f t="shared" si="3"/>
        <v>#VALUE!</v>
      </c>
      <c r="E44" s="4" t="str">
        <f t="shared" si="13"/>
        <v/>
      </c>
      <c r="F44" s="4" t="s">
        <v>0</v>
      </c>
      <c r="G44" s="4" t="str">
        <f t="shared" si="4"/>
        <v>0x00</v>
      </c>
      <c r="H44" s="4">
        <f t="shared" si="15"/>
        <v>10</v>
      </c>
      <c r="I44" s="5" t="str">
        <f t="shared" si="6"/>
        <v>A</v>
      </c>
      <c r="J44" s="5" t="str">
        <f t="shared" si="7"/>
        <v>0x0A</v>
      </c>
      <c r="N44" t="s">
        <v>45</v>
      </c>
      <c r="O44">
        <f t="shared" si="16"/>
        <v>2546</v>
      </c>
      <c r="P44">
        <f t="shared" si="17"/>
        <v>46</v>
      </c>
      <c r="R44" t="str">
        <f t="shared" si="14"/>
        <v>FAIL</v>
      </c>
    </row>
    <row r="45" spans="2:18" ht="15.75" thickBot="1">
      <c r="B45" t="e">
        <f t="shared" si="10"/>
        <v>#VALUE!</v>
      </c>
      <c r="C45" s="1">
        <f>IFERROR(VLOOKUP(D45,Sheet2!$B$3:$C$16,2,FALSE),0)</f>
        <v>0</v>
      </c>
      <c r="D45" s="4" t="e">
        <f t="shared" si="3"/>
        <v>#VALUE!</v>
      </c>
      <c r="E45" s="4" t="str">
        <f t="shared" si="13"/>
        <v/>
      </c>
      <c r="F45" s="4" t="s">
        <v>0</v>
      </c>
      <c r="G45" s="4" t="str">
        <f t="shared" si="4"/>
        <v>0x00</v>
      </c>
      <c r="H45" s="4">
        <f t="shared" si="15"/>
        <v>10</v>
      </c>
      <c r="I45" s="5" t="str">
        <f t="shared" si="6"/>
        <v>A</v>
      </c>
      <c r="J45" s="5" t="str">
        <f t="shared" si="7"/>
        <v>0x0A</v>
      </c>
      <c r="N45" t="s">
        <v>46</v>
      </c>
      <c r="O45">
        <f t="shared" si="16"/>
        <v>2547</v>
      </c>
      <c r="P45">
        <f t="shared" si="17"/>
        <v>47</v>
      </c>
      <c r="R45" t="str">
        <f t="shared" si="14"/>
        <v>FAIL</v>
      </c>
    </row>
    <row r="46" spans="2:18" ht="15.75" thickBot="1">
      <c r="B46" t="e">
        <f t="shared" si="10"/>
        <v>#VALUE!</v>
      </c>
      <c r="C46" s="1">
        <f>IFERROR(VLOOKUP(D46,Sheet2!$B$3:$C$16,2,FALSE),0)</f>
        <v>0</v>
      </c>
      <c r="D46" s="4" t="e">
        <f t="shared" si="3"/>
        <v>#VALUE!</v>
      </c>
      <c r="E46" s="4" t="str">
        <f t="shared" si="13"/>
        <v/>
      </c>
      <c r="F46" s="4" t="s">
        <v>0</v>
      </c>
      <c r="G46" s="4" t="str">
        <f t="shared" si="4"/>
        <v>0x00</v>
      </c>
      <c r="H46" s="4">
        <f t="shared" si="15"/>
        <v>10</v>
      </c>
      <c r="I46" s="5" t="str">
        <f t="shared" si="6"/>
        <v>A</v>
      </c>
      <c r="J46" s="5" t="str">
        <f t="shared" si="7"/>
        <v>0x0A</v>
      </c>
      <c r="N46" t="s">
        <v>47</v>
      </c>
      <c r="O46">
        <f t="shared" si="16"/>
        <v>2548</v>
      </c>
      <c r="P46">
        <f t="shared" si="17"/>
        <v>48</v>
      </c>
      <c r="R46" t="str">
        <f t="shared" si="14"/>
        <v>FAIL</v>
      </c>
    </row>
    <row r="47" spans="2:18" ht="15.75" thickBot="1">
      <c r="B47" t="e">
        <f t="shared" si="10"/>
        <v>#VALUE!</v>
      </c>
      <c r="C47" s="1">
        <f>IFERROR(VLOOKUP(D47,Sheet2!$B$3:$C$16,2,FALSE),0)</f>
        <v>0</v>
      </c>
      <c r="D47" s="4" t="e">
        <f t="shared" si="3"/>
        <v>#VALUE!</v>
      </c>
      <c r="E47" s="4" t="str">
        <f t="shared" si="13"/>
        <v/>
      </c>
      <c r="F47" s="4" t="s">
        <v>0</v>
      </c>
      <c r="G47" s="4" t="str">
        <f t="shared" si="4"/>
        <v>0x00</v>
      </c>
      <c r="H47" s="4">
        <f t="shared" si="15"/>
        <v>10</v>
      </c>
      <c r="I47" s="5" t="str">
        <f t="shared" si="6"/>
        <v>A</v>
      </c>
      <c r="J47" s="5" t="str">
        <f t="shared" si="7"/>
        <v>0x0A</v>
      </c>
      <c r="N47" t="s">
        <v>48</v>
      </c>
      <c r="O47">
        <f t="shared" si="16"/>
        <v>2550</v>
      </c>
      <c r="P47">
        <f t="shared" si="17"/>
        <v>50</v>
      </c>
      <c r="R47" t="str">
        <f t="shared" si="14"/>
        <v>FAIL</v>
      </c>
    </row>
    <row r="48" spans="2:18" ht="15.75" thickBot="1">
      <c r="B48" t="e">
        <f t="shared" si="10"/>
        <v>#VALUE!</v>
      </c>
      <c r="C48" s="1">
        <f>IFERROR(VLOOKUP(D48,Sheet2!$B$3:$C$16,2,FALSE),0)</f>
        <v>0</v>
      </c>
      <c r="D48" s="4" t="e">
        <f t="shared" si="3"/>
        <v>#VALUE!</v>
      </c>
      <c r="E48" s="4" t="str">
        <f t="shared" si="13"/>
        <v/>
      </c>
      <c r="F48" s="4" t="s">
        <v>0</v>
      </c>
      <c r="G48" s="4" t="str">
        <f t="shared" si="4"/>
        <v>0x00</v>
      </c>
      <c r="H48" s="4">
        <f t="shared" si="15"/>
        <v>10</v>
      </c>
      <c r="I48" s="5" t="str">
        <f t="shared" si="6"/>
        <v>A</v>
      </c>
      <c r="J48" s="5" t="str">
        <f t="shared" si="7"/>
        <v>0x0A</v>
      </c>
      <c r="N48" t="s">
        <v>49</v>
      </c>
      <c r="O48">
        <f t="shared" si="16"/>
        <v>2552</v>
      </c>
      <c r="P48">
        <f t="shared" si="17"/>
        <v>52</v>
      </c>
      <c r="R48" t="str">
        <f t="shared" si="14"/>
        <v>FAIL</v>
      </c>
    </row>
    <row r="49" spans="2:18" ht="15.75" thickBot="1">
      <c r="B49" t="e">
        <f t="shared" ref="B49:B61" si="18">FIND("~",SUBSTITUTE(A49," ","~",LEN(A49)-LEN(SUBSTITUTE(A49," ",""))))</f>
        <v>#VALUE!</v>
      </c>
      <c r="C49" s="1">
        <f>IFERROR(VLOOKUP(D49,Sheet2!$B$3:$C$16,2,FALSE),0)</f>
        <v>0</v>
      </c>
      <c r="D49" s="4" t="e">
        <f t="shared" si="3"/>
        <v>#VALUE!</v>
      </c>
      <c r="E49" s="4" t="str">
        <f t="shared" si="13"/>
        <v/>
      </c>
      <c r="F49" s="4" t="s">
        <v>0</v>
      </c>
      <c r="G49" s="4" t="str">
        <f t="shared" si="4"/>
        <v>0x00</v>
      </c>
      <c r="H49" s="4">
        <f t="shared" si="15"/>
        <v>10</v>
      </c>
      <c r="I49" s="5" t="str">
        <f t="shared" si="6"/>
        <v>A</v>
      </c>
      <c r="J49" s="5" t="str">
        <f t="shared" si="7"/>
        <v>0x0A</v>
      </c>
      <c r="N49" t="s">
        <v>50</v>
      </c>
      <c r="O49">
        <f t="shared" si="16"/>
        <v>2553</v>
      </c>
      <c r="P49">
        <f t="shared" si="17"/>
        <v>53</v>
      </c>
      <c r="R49" t="str">
        <f t="shared" si="14"/>
        <v>FAIL</v>
      </c>
    </row>
    <row r="50" spans="2:18" ht="15.75" thickBot="1">
      <c r="B50" t="e">
        <f t="shared" si="18"/>
        <v>#VALUE!</v>
      </c>
      <c r="C50" s="1">
        <f>IFERROR(VLOOKUP(D50,Sheet2!$B$3:$C$16,2,FALSE),0)</f>
        <v>0</v>
      </c>
      <c r="D50" s="4" t="e">
        <f t="shared" si="3"/>
        <v>#VALUE!</v>
      </c>
      <c r="E50" s="4" t="str">
        <f t="shared" si="13"/>
        <v/>
      </c>
      <c r="F50" s="4" t="s">
        <v>0</v>
      </c>
      <c r="G50" s="4" t="str">
        <f t="shared" si="4"/>
        <v>0x00</v>
      </c>
      <c r="H50" s="4">
        <f t="shared" si="15"/>
        <v>10</v>
      </c>
      <c r="I50" s="5" t="str">
        <f t="shared" si="6"/>
        <v>A</v>
      </c>
      <c r="J50" s="5" t="str">
        <f t="shared" si="7"/>
        <v>0x0A</v>
      </c>
      <c r="N50" t="s">
        <v>51</v>
      </c>
      <c r="O50">
        <f t="shared" si="16"/>
        <v>2554</v>
      </c>
      <c r="P50">
        <f t="shared" si="17"/>
        <v>54</v>
      </c>
      <c r="R50" t="str">
        <f t="shared" si="14"/>
        <v>FAIL</v>
      </c>
    </row>
    <row r="51" spans="2:18" ht="15.75" thickBot="1">
      <c r="B51" t="e">
        <f t="shared" si="18"/>
        <v>#VALUE!</v>
      </c>
      <c r="C51" s="1">
        <f>IFERROR(VLOOKUP(D51,Sheet2!$B$3:$C$16,2,FALSE),0)</f>
        <v>0</v>
      </c>
      <c r="D51" s="4" t="e">
        <f t="shared" si="3"/>
        <v>#VALUE!</v>
      </c>
      <c r="E51" s="4" t="str">
        <f t="shared" si="13"/>
        <v/>
      </c>
      <c r="F51" s="4" t="s">
        <v>0</v>
      </c>
      <c r="G51" s="4" t="str">
        <f t="shared" si="4"/>
        <v>0x00</v>
      </c>
      <c r="H51" s="4">
        <f t="shared" si="15"/>
        <v>10</v>
      </c>
      <c r="I51" s="5" t="str">
        <f t="shared" si="6"/>
        <v>A</v>
      </c>
      <c r="J51" s="5" t="str">
        <f t="shared" si="7"/>
        <v>0x0A</v>
      </c>
      <c r="N51" t="s">
        <v>52</v>
      </c>
      <c r="O51">
        <f t="shared" si="16"/>
        <v>2556</v>
      </c>
      <c r="P51">
        <f t="shared" si="17"/>
        <v>56</v>
      </c>
      <c r="R51" t="str">
        <f t="shared" si="14"/>
        <v>FAIL</v>
      </c>
    </row>
    <row r="52" spans="2:18" ht="15.75" thickBot="1">
      <c r="B52" t="e">
        <f t="shared" si="18"/>
        <v>#VALUE!</v>
      </c>
      <c r="C52" s="1">
        <f>IFERROR(VLOOKUP(D52,Sheet2!$B$3:$C$16,2,FALSE),0)</f>
        <v>0</v>
      </c>
      <c r="D52" s="4" t="e">
        <f t="shared" si="3"/>
        <v>#VALUE!</v>
      </c>
      <c r="E52" s="4" t="str">
        <f t="shared" si="13"/>
        <v/>
      </c>
      <c r="F52" s="4" t="s">
        <v>0</v>
      </c>
      <c r="G52" s="4" t="str">
        <f t="shared" si="4"/>
        <v>0x00</v>
      </c>
      <c r="H52" s="4">
        <f t="shared" si="15"/>
        <v>10</v>
      </c>
      <c r="I52" s="5" t="str">
        <f t="shared" si="6"/>
        <v>A</v>
      </c>
      <c r="J52" s="5" t="str">
        <f t="shared" si="7"/>
        <v>0x0A</v>
      </c>
      <c r="N52" t="s">
        <v>53</v>
      </c>
      <c r="O52">
        <f t="shared" si="16"/>
        <v>2557</v>
      </c>
      <c r="P52">
        <f t="shared" si="17"/>
        <v>57</v>
      </c>
      <c r="R52" t="str">
        <f t="shared" si="14"/>
        <v>FAIL</v>
      </c>
    </row>
    <row r="53" spans="2:18" ht="15.75" thickBot="1">
      <c r="B53" t="e">
        <f t="shared" si="18"/>
        <v>#VALUE!</v>
      </c>
      <c r="C53" s="1">
        <f>IFERROR(VLOOKUP(D53,Sheet2!$B$3:$C$16,2,FALSE),0)</f>
        <v>0</v>
      </c>
      <c r="D53" s="4" t="e">
        <f t="shared" si="3"/>
        <v>#VALUE!</v>
      </c>
      <c r="E53" s="4" t="str">
        <f t="shared" si="13"/>
        <v/>
      </c>
      <c r="F53" s="4" t="s">
        <v>0</v>
      </c>
      <c r="G53" s="4" t="str">
        <f t="shared" si="4"/>
        <v>0x00</v>
      </c>
      <c r="H53" s="4">
        <f t="shared" si="15"/>
        <v>10</v>
      </c>
      <c r="I53" s="5" t="str">
        <f t="shared" si="6"/>
        <v>A</v>
      </c>
      <c r="J53" s="5" t="str">
        <f t="shared" si="7"/>
        <v>0x0A</v>
      </c>
      <c r="N53" t="s">
        <v>54</v>
      </c>
      <c r="O53">
        <f t="shared" si="16"/>
        <v>2570</v>
      </c>
      <c r="P53">
        <f t="shared" si="17"/>
        <v>70</v>
      </c>
      <c r="R53" t="str">
        <f t="shared" si="14"/>
        <v>FAIL</v>
      </c>
    </row>
    <row r="54" spans="2:18" ht="15.75" thickBot="1">
      <c r="B54" t="e">
        <f t="shared" si="18"/>
        <v>#VALUE!</v>
      </c>
      <c r="C54" s="1">
        <f>IFERROR(VLOOKUP(D54,Sheet2!$B$3:$C$16,2,FALSE),0)</f>
        <v>0</v>
      </c>
      <c r="D54" s="4" t="e">
        <f t="shared" si="3"/>
        <v>#VALUE!</v>
      </c>
      <c r="E54" s="4" t="str">
        <f t="shared" si="13"/>
        <v/>
      </c>
      <c r="F54" s="4" t="s">
        <v>0</v>
      </c>
      <c r="G54" s="4" t="str">
        <f t="shared" si="4"/>
        <v>0x00</v>
      </c>
      <c r="H54" s="4">
        <f t="shared" si="15"/>
        <v>10</v>
      </c>
      <c r="I54" s="5" t="str">
        <f t="shared" si="6"/>
        <v>A</v>
      </c>
      <c r="J54" s="5" t="str">
        <f t="shared" si="7"/>
        <v>0x0A</v>
      </c>
      <c r="O54">
        <f t="shared" si="16"/>
        <v>0</v>
      </c>
      <c r="P54">
        <f t="shared" si="17"/>
        <v>-2500</v>
      </c>
      <c r="R54" t="str">
        <f t="shared" si="14"/>
        <v>FAIL</v>
      </c>
    </row>
    <row r="55" spans="2:18" ht="15.75" thickBot="1">
      <c r="B55" t="e">
        <f t="shared" si="18"/>
        <v>#VALUE!</v>
      </c>
      <c r="C55" s="1">
        <f>IFERROR(VLOOKUP(D55,Sheet2!$B$3:$C$16,2,FALSE),0)</f>
        <v>0</v>
      </c>
      <c r="D55" s="4" t="e">
        <f t="shared" si="3"/>
        <v>#VALUE!</v>
      </c>
      <c r="E55" s="4" t="str">
        <f t="shared" si="13"/>
        <v/>
      </c>
      <c r="F55" s="4" t="s">
        <v>0</v>
      </c>
      <c r="G55" s="4" t="str">
        <f t="shared" si="4"/>
        <v>0x00</v>
      </c>
      <c r="H55" s="4">
        <f t="shared" si="15"/>
        <v>10</v>
      </c>
      <c r="I55" s="5" t="str">
        <f t="shared" si="6"/>
        <v>A</v>
      </c>
      <c r="J55" s="5" t="str">
        <f t="shared" si="7"/>
        <v>0x0A</v>
      </c>
      <c r="O55">
        <f t="shared" si="16"/>
        <v>0</v>
      </c>
      <c r="P55">
        <f t="shared" si="17"/>
        <v>-2500</v>
      </c>
      <c r="R55" t="str">
        <f t="shared" si="14"/>
        <v>FAIL</v>
      </c>
    </row>
    <row r="56" spans="2:18" ht="15.75" thickBot="1">
      <c r="B56" t="e">
        <f t="shared" si="18"/>
        <v>#VALUE!</v>
      </c>
      <c r="C56" s="1">
        <f>IFERROR(VLOOKUP(D56,Sheet2!$B$3:$C$16,2,FALSE),0)</f>
        <v>0</v>
      </c>
      <c r="D56" s="4" t="e">
        <f t="shared" si="3"/>
        <v>#VALUE!</v>
      </c>
      <c r="E56" s="4" t="str">
        <f t="shared" si="13"/>
        <v/>
      </c>
      <c r="F56" s="4" t="s">
        <v>0</v>
      </c>
      <c r="G56" s="4" t="str">
        <f t="shared" si="4"/>
        <v>0x00</v>
      </c>
      <c r="H56" s="4">
        <f t="shared" si="15"/>
        <v>10</v>
      </c>
      <c r="I56" s="5" t="str">
        <f t="shared" si="6"/>
        <v>A</v>
      </c>
      <c r="J56" s="5" t="str">
        <f t="shared" si="7"/>
        <v>0x0A</v>
      </c>
      <c r="O56">
        <f t="shared" si="16"/>
        <v>0</v>
      </c>
      <c r="P56">
        <f t="shared" si="17"/>
        <v>-2500</v>
      </c>
      <c r="R56" t="str">
        <f t="shared" si="14"/>
        <v>FAIL</v>
      </c>
    </row>
    <row r="57" spans="2:18" ht="15.75" thickBot="1">
      <c r="B57" t="e">
        <f t="shared" si="18"/>
        <v>#VALUE!</v>
      </c>
      <c r="C57" s="1">
        <f>IFERROR(VLOOKUP(D57,Sheet2!$B$3:$C$16,2,FALSE),0)</f>
        <v>0</v>
      </c>
      <c r="D57" s="4" t="e">
        <f t="shared" si="3"/>
        <v>#VALUE!</v>
      </c>
      <c r="E57" s="4" t="str">
        <f t="shared" si="13"/>
        <v/>
      </c>
      <c r="F57" s="4" t="s">
        <v>0</v>
      </c>
      <c r="G57" s="4" t="str">
        <f t="shared" si="4"/>
        <v>0x00</v>
      </c>
      <c r="H57" s="4">
        <f t="shared" si="15"/>
        <v>10</v>
      </c>
      <c r="I57" s="5" t="str">
        <f t="shared" si="6"/>
        <v>A</v>
      </c>
      <c r="J57" s="5" t="str">
        <f t="shared" si="7"/>
        <v>0x0A</v>
      </c>
      <c r="O57">
        <f t="shared" si="16"/>
        <v>0</v>
      </c>
      <c r="P57">
        <f t="shared" si="17"/>
        <v>-2500</v>
      </c>
      <c r="R57" t="str">
        <f t="shared" si="14"/>
        <v>FAIL</v>
      </c>
    </row>
    <row r="58" spans="2:18" ht="15.75" thickBot="1">
      <c r="B58" t="e">
        <f t="shared" si="18"/>
        <v>#VALUE!</v>
      </c>
      <c r="C58" s="1">
        <f>IFERROR(VLOOKUP(D58,Sheet2!$B$3:$C$16,2,FALSE),0)</f>
        <v>0</v>
      </c>
      <c r="D58" s="4" t="e">
        <f t="shared" si="3"/>
        <v>#VALUE!</v>
      </c>
      <c r="E58" s="4" t="str">
        <f t="shared" si="13"/>
        <v/>
      </c>
      <c r="F58" s="4" t="s">
        <v>0</v>
      </c>
      <c r="G58" s="4" t="str">
        <f t="shared" si="4"/>
        <v>0x00</v>
      </c>
      <c r="H58" s="4">
        <f t="shared" si="15"/>
        <v>10</v>
      </c>
      <c r="I58" s="5" t="str">
        <f t="shared" si="6"/>
        <v>A</v>
      </c>
      <c r="J58" s="5" t="str">
        <f t="shared" si="7"/>
        <v>0x0A</v>
      </c>
      <c r="O58">
        <f t="shared" si="16"/>
        <v>0</v>
      </c>
      <c r="P58">
        <f t="shared" si="17"/>
        <v>-2500</v>
      </c>
      <c r="R58" t="str">
        <f t="shared" si="14"/>
        <v>FAIL</v>
      </c>
    </row>
    <row r="59" spans="2:18" ht="15.75" thickBot="1">
      <c r="B59" t="e">
        <f t="shared" si="18"/>
        <v>#VALUE!</v>
      </c>
      <c r="C59" s="1">
        <f>IFERROR(VLOOKUP(D59,Sheet2!$B$3:$C$16,2,FALSE),0)</f>
        <v>0</v>
      </c>
      <c r="D59" s="4" t="e">
        <f t="shared" si="3"/>
        <v>#VALUE!</v>
      </c>
      <c r="E59" s="4" t="str">
        <f t="shared" si="13"/>
        <v/>
      </c>
      <c r="F59" s="4" t="s">
        <v>0</v>
      </c>
      <c r="G59" s="4" t="str">
        <f t="shared" si="4"/>
        <v>0x00</v>
      </c>
      <c r="H59" s="4">
        <f t="shared" si="15"/>
        <v>10</v>
      </c>
      <c r="I59" s="5" t="str">
        <f t="shared" si="6"/>
        <v>A</v>
      </c>
      <c r="J59" s="5" t="str">
        <f t="shared" si="7"/>
        <v>0x0A</v>
      </c>
      <c r="O59">
        <f t="shared" si="16"/>
        <v>0</v>
      </c>
      <c r="P59">
        <f t="shared" si="17"/>
        <v>-2500</v>
      </c>
      <c r="R59" t="str">
        <f t="shared" si="14"/>
        <v>FAIL</v>
      </c>
    </row>
    <row r="60" spans="2:18" ht="15.75" thickBot="1">
      <c r="B60" t="e">
        <f t="shared" si="18"/>
        <v>#VALUE!</v>
      </c>
      <c r="C60" s="1">
        <f>IFERROR(VLOOKUP(D60,Sheet2!$B$3:$C$16,2,FALSE),0)</f>
        <v>0</v>
      </c>
      <c r="D60" s="4" t="e">
        <f t="shared" si="3"/>
        <v>#VALUE!</v>
      </c>
      <c r="E60" s="4" t="str">
        <f t="shared" si="13"/>
        <v/>
      </c>
      <c r="F60" s="4" t="s">
        <v>0</v>
      </c>
      <c r="G60" s="4" t="str">
        <f t="shared" si="4"/>
        <v>0x00</v>
      </c>
      <c r="H60" s="4">
        <f t="shared" si="15"/>
        <v>10</v>
      </c>
      <c r="I60" s="5" t="str">
        <f t="shared" si="6"/>
        <v>A</v>
      </c>
      <c r="J60" s="5" t="str">
        <f t="shared" si="7"/>
        <v>0x0A</v>
      </c>
      <c r="O60">
        <f t="shared" si="16"/>
        <v>0</v>
      </c>
      <c r="P60">
        <f t="shared" si="17"/>
        <v>-2500</v>
      </c>
      <c r="R60" t="str">
        <f t="shared" si="14"/>
        <v>FAIL</v>
      </c>
    </row>
    <row r="61" spans="2:18" ht="15.75" thickBot="1">
      <c r="B61" t="e">
        <f t="shared" si="18"/>
        <v>#VALUE!</v>
      </c>
      <c r="C61" s="1">
        <f>IFERROR(VLOOKUP(D61,Sheet2!$B$3:$C$16,2,FALSE),0)</f>
        <v>0</v>
      </c>
      <c r="D61" s="4" t="e">
        <f t="shared" si="3"/>
        <v>#VALUE!</v>
      </c>
      <c r="E61" s="4" t="str">
        <f t="shared" si="13"/>
        <v/>
      </c>
      <c r="F61" s="4" t="s">
        <v>0</v>
      </c>
      <c r="G61" s="4" t="str">
        <f t="shared" si="4"/>
        <v>0x00</v>
      </c>
      <c r="H61" s="4">
        <f t="shared" si="15"/>
        <v>10</v>
      </c>
      <c r="I61" s="5" t="str">
        <f t="shared" si="6"/>
        <v>A</v>
      </c>
      <c r="J61" s="5" t="str">
        <f t="shared" si="7"/>
        <v>0x0A</v>
      </c>
      <c r="O61">
        <f t="shared" si="16"/>
        <v>0</v>
      </c>
      <c r="P61">
        <f t="shared" si="17"/>
        <v>-2500</v>
      </c>
      <c r="R61" t="str">
        <f t="shared" si="14"/>
        <v>FAIL</v>
      </c>
    </row>
    <row r="62" spans="2:18" ht="15.75" thickBot="1">
      <c r="C62" s="1">
        <f>IFERROR(VLOOKUP(D62,Sheet2!$B$3:$C$16,2,FALSE),0)</f>
        <v>0</v>
      </c>
      <c r="D62" s="4" t="str">
        <f t="shared" si="3"/>
        <v/>
      </c>
      <c r="E62" s="4" t="str">
        <f t="shared" si="13"/>
        <v/>
      </c>
      <c r="F62" s="4" t="s">
        <v>0</v>
      </c>
      <c r="G62" s="4" t="str">
        <f t="shared" si="4"/>
        <v>0x00</v>
      </c>
      <c r="H62" s="4">
        <f t="shared" si="15"/>
        <v>10</v>
      </c>
      <c r="I62" s="5" t="str">
        <f t="shared" si="6"/>
        <v>A</v>
      </c>
      <c r="J62" s="5" t="str">
        <f t="shared" si="7"/>
        <v>0x0A</v>
      </c>
      <c r="O62">
        <f t="shared" si="16"/>
        <v>0</v>
      </c>
      <c r="P62">
        <f t="shared" si="17"/>
        <v>-2500</v>
      </c>
      <c r="R62" t="str">
        <f t="shared" si="14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Sheet2</vt:lpstr>
      <vt:lpstr>Sheet3</vt:lpstr>
    </vt:vector>
  </TitlesOfParts>
  <Company>Microchip Technology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c13918</dc:creator>
  <cp:lastModifiedBy>c13918</cp:lastModifiedBy>
  <dcterms:created xsi:type="dcterms:W3CDTF">2012-04-18T21:04:16Z</dcterms:created>
  <dcterms:modified xsi:type="dcterms:W3CDTF">2012-09-25T17:33:19Z</dcterms:modified>
</cp:coreProperties>
</file>