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Scripts\Output\"/>
    </mc:Choice>
  </mc:AlternateContent>
  <xr:revisionPtr revIDLastSave="0" documentId="13_ncr:1_{D307EE8C-44A6-407F-A66C-DDE2726AD6F0}" xr6:coauthVersionLast="36" xr6:coauthVersionMax="36" xr10:uidLastSave="{00000000-0000-0000-0000-000000000000}"/>
  <bookViews>
    <workbookView xWindow="0" yWindow="75" windowWidth="10080" windowHeight="8850" tabRatio="907" activeTab="4" xr2:uid="{00000000-000D-0000-FFFF-FFFF00000000}"/>
  </bookViews>
  <sheets>
    <sheet name="Tuan 1" sheetId="1" r:id="rId1"/>
    <sheet name="Tuan 2" sheetId="2" r:id="rId2"/>
    <sheet name="Tuan 3" sheetId="3" r:id="rId3"/>
    <sheet name="Thang" sheetId="4" r:id="rId4"/>
    <sheet name="1,2" sheetId="5" r:id="rId5"/>
    <sheet name="3,4" sheetId="6" r:id="rId6"/>
    <sheet name="5,6" sheetId="7" r:id="rId7"/>
    <sheet name="7,8" sheetId="8" r:id="rId8"/>
    <sheet name="9,10" sheetId="9" r:id="rId9"/>
    <sheet name="11,12" sheetId="10" r:id="rId10"/>
    <sheet name="13,14" sheetId="11" r:id="rId11"/>
    <sheet name="15,16" sheetId="12" r:id="rId12"/>
    <sheet name="17,18" sheetId="13" r:id="rId13"/>
    <sheet name="19,20" sheetId="14" r:id="rId14"/>
    <sheet name="21,22" sheetId="15" r:id="rId15"/>
    <sheet name="23,24" sheetId="16" r:id="rId16"/>
    <sheet name="25,26" sheetId="17" r:id="rId17"/>
    <sheet name="27,28" sheetId="18" r:id="rId18"/>
    <sheet name="29,30" sheetId="19" r:id="rId19"/>
    <sheet name="31" sheetId="20" r:id="rId20"/>
    <sheet name="Precip" sheetId="21" r:id="rId21"/>
    <sheet name="Precip24" sheetId="22" r:id="rId22"/>
  </sheets>
  <calcPr calcId="191029"/>
</workbook>
</file>

<file path=xl/calcChain.xml><?xml version="1.0" encoding="utf-8"?>
<calcChain xmlns="http://schemas.openxmlformats.org/spreadsheetml/2006/main">
  <c r="G62" i="4" l="1"/>
  <c r="G61" i="4"/>
  <c r="G60" i="4"/>
  <c r="G59" i="4"/>
  <c r="G58" i="4"/>
  <c r="G35" i="4"/>
  <c r="H1" i="4"/>
  <c r="F1" i="4"/>
  <c r="E3" i="8" s="1"/>
  <c r="E22" i="8" s="1"/>
  <c r="C1" i="2" l="1"/>
  <c r="E30" i="8"/>
  <c r="G3" i="5"/>
  <c r="E57" i="8"/>
  <c r="H3" i="5"/>
  <c r="I62" i="5" s="1"/>
  <c r="H3" i="6"/>
  <c r="J3" i="11"/>
  <c r="J9" i="11" s="1"/>
  <c r="K3" i="7"/>
  <c r="K27" i="7" s="1"/>
  <c r="L3" i="7"/>
  <c r="L34" i="7" s="1"/>
  <c r="J3" i="5"/>
  <c r="J3" i="6"/>
  <c r="J56" i="6" s="1"/>
  <c r="E49" i="8"/>
  <c r="C1" i="1"/>
  <c r="C1" i="3"/>
  <c r="K3" i="5"/>
  <c r="E62" i="8"/>
  <c r="E59" i="8"/>
  <c r="E56" i="8"/>
  <c r="E53" i="8"/>
  <c r="E50" i="8"/>
  <c r="E47" i="8"/>
  <c r="E44" i="8"/>
  <c r="E41" i="8"/>
  <c r="E38" i="8"/>
  <c r="E35" i="8"/>
  <c r="E32" i="8"/>
  <c r="E29" i="8"/>
  <c r="E26" i="8"/>
  <c r="E23" i="8"/>
  <c r="E20" i="8"/>
  <c r="E17" i="8"/>
  <c r="E14" i="8"/>
  <c r="E11" i="8"/>
  <c r="E8" i="8"/>
  <c r="E5" i="8"/>
  <c r="G3" i="8"/>
  <c r="F3" i="8"/>
  <c r="E55" i="8"/>
  <c r="E54" i="8"/>
  <c r="E46" i="8"/>
  <c r="E45" i="8"/>
  <c r="E37" i="8"/>
  <c r="E36" i="8"/>
  <c r="E28" i="8"/>
  <c r="E27" i="8"/>
  <c r="E19" i="8"/>
  <c r="E18" i="8"/>
  <c r="E10" i="8"/>
  <c r="E9" i="8"/>
  <c r="H3" i="8"/>
  <c r="E61" i="8"/>
  <c r="E60" i="8"/>
  <c r="E52" i="8"/>
  <c r="E51" i="8"/>
  <c r="E43" i="8"/>
  <c r="E42" i="8"/>
  <c r="E34" i="8"/>
  <c r="E33" i="8"/>
  <c r="E25" i="8"/>
  <c r="E24" i="8"/>
  <c r="E16" i="8"/>
  <c r="E15" i="8"/>
  <c r="E7" i="8"/>
  <c r="E6" i="8"/>
  <c r="E12" i="8"/>
  <c r="E31" i="8"/>
  <c r="E39" i="8"/>
  <c r="E58" i="8"/>
  <c r="J61" i="11"/>
  <c r="J58" i="11"/>
  <c r="J55" i="11"/>
  <c r="J52" i="11"/>
  <c r="J49" i="11"/>
  <c r="J46" i="11"/>
  <c r="J43" i="11"/>
  <c r="J40" i="11"/>
  <c r="J37" i="11"/>
  <c r="J34" i="11"/>
  <c r="J57" i="11"/>
  <c r="J51" i="11"/>
  <c r="J45" i="11"/>
  <c r="J39" i="11"/>
  <c r="J33" i="11"/>
  <c r="J54" i="11"/>
  <c r="J44" i="11"/>
  <c r="J41" i="11"/>
  <c r="J28" i="11"/>
  <c r="J25" i="11"/>
  <c r="J22" i="11"/>
  <c r="J19" i="11"/>
  <c r="J16" i="11"/>
  <c r="J13" i="11"/>
  <c r="J10" i="11"/>
  <c r="J7" i="11"/>
  <c r="J48" i="11"/>
  <c r="J38" i="11"/>
  <c r="J35" i="11"/>
  <c r="J42" i="11"/>
  <c r="J32" i="11"/>
  <c r="J31" i="11"/>
  <c r="J29" i="11"/>
  <c r="J26" i="11"/>
  <c r="J23" i="11"/>
  <c r="J20" i="11"/>
  <c r="J17" i="11"/>
  <c r="J14" i="11"/>
  <c r="J11" i="11"/>
  <c r="J8" i="11"/>
  <c r="J5" i="11"/>
  <c r="M3" i="11"/>
  <c r="J62" i="11"/>
  <c r="J59" i="11"/>
  <c r="J36" i="11"/>
  <c r="L3" i="11"/>
  <c r="J30" i="11"/>
  <c r="J21" i="11"/>
  <c r="J12" i="11"/>
  <c r="J50" i="11"/>
  <c r="J53" i="11"/>
  <c r="J24" i="11"/>
  <c r="J15" i="11"/>
  <c r="J6" i="11"/>
  <c r="K3" i="11"/>
  <c r="J60" i="11"/>
  <c r="J47" i="11"/>
  <c r="J18" i="11"/>
  <c r="J27" i="11"/>
  <c r="K62" i="7"/>
  <c r="K59" i="7"/>
  <c r="K56" i="7"/>
  <c r="K53" i="7"/>
  <c r="K50" i="7"/>
  <c r="K47" i="7"/>
  <c r="K44" i="7"/>
  <c r="K41" i="7"/>
  <c r="K38" i="7"/>
  <c r="K35" i="7"/>
  <c r="K32" i="7"/>
  <c r="K29" i="7"/>
  <c r="K26" i="7"/>
  <c r="K23" i="7"/>
  <c r="K20" i="7"/>
  <c r="K17" i="7"/>
  <c r="K14" i="7"/>
  <c r="K11" i="7"/>
  <c r="K8" i="7"/>
  <c r="K61" i="7"/>
  <c r="K60" i="7"/>
  <c r="K52" i="7"/>
  <c r="K51" i="7"/>
  <c r="K43" i="7"/>
  <c r="K42" i="7"/>
  <c r="K34" i="7"/>
  <c r="K33" i="7"/>
  <c r="K25" i="7"/>
  <c r="K24" i="7"/>
  <c r="K16" i="7"/>
  <c r="K15" i="7"/>
  <c r="K7" i="7"/>
  <c r="K6" i="7"/>
  <c r="K58" i="7"/>
  <c r="K57" i="7"/>
  <c r="K49" i="7"/>
  <c r="K48" i="7"/>
  <c r="K40" i="7"/>
  <c r="K39" i="7"/>
  <c r="K31" i="7"/>
  <c r="K30" i="7"/>
  <c r="K22" i="7"/>
  <c r="K21" i="7"/>
  <c r="K13" i="7"/>
  <c r="K12" i="7"/>
  <c r="J56" i="11"/>
  <c r="L60" i="7"/>
  <c r="L57" i="7"/>
  <c r="L54" i="7"/>
  <c r="L51" i="7"/>
  <c r="L48" i="7"/>
  <c r="L45" i="7"/>
  <c r="L42" i="7"/>
  <c r="L39" i="7"/>
  <c r="L36" i="7"/>
  <c r="L33" i="7"/>
  <c r="L30" i="7"/>
  <c r="L27" i="7"/>
  <c r="L24" i="7"/>
  <c r="L21" i="7"/>
  <c r="L18" i="7"/>
  <c r="L15" i="7"/>
  <c r="L12" i="7"/>
  <c r="L9" i="7"/>
  <c r="L6" i="7"/>
  <c r="L59" i="7"/>
  <c r="L58" i="7"/>
  <c r="L50" i="7"/>
  <c r="L49" i="7"/>
  <c r="L41" i="7"/>
  <c r="L40" i="7"/>
  <c r="L32" i="7"/>
  <c r="L31" i="7"/>
  <c r="L23" i="7"/>
  <c r="L22" i="7"/>
  <c r="L14" i="7"/>
  <c r="L13" i="7"/>
  <c r="L56" i="7"/>
  <c r="L55" i="7"/>
  <c r="L47" i="7"/>
  <c r="L46" i="7"/>
  <c r="L38" i="7"/>
  <c r="L37" i="7"/>
  <c r="L29" i="7"/>
  <c r="L28" i="7"/>
  <c r="L20" i="7"/>
  <c r="L19" i="7"/>
  <c r="L11" i="7"/>
  <c r="L10" i="7"/>
  <c r="L5" i="7"/>
  <c r="K9" i="7"/>
  <c r="K28" i="7"/>
  <c r="K36" i="7"/>
  <c r="K55" i="7"/>
  <c r="E13" i="8"/>
  <c r="E21" i="8"/>
  <c r="E40" i="8"/>
  <c r="E48" i="8"/>
  <c r="K3" i="6"/>
  <c r="E3" i="7"/>
  <c r="J3" i="9"/>
  <c r="L3" i="6"/>
  <c r="G3" i="7"/>
  <c r="E3" i="20"/>
  <c r="E3" i="19"/>
  <c r="J3" i="19"/>
  <c r="J3" i="18"/>
  <c r="E3" i="17"/>
  <c r="J3" i="17"/>
  <c r="E3" i="18"/>
  <c r="E3" i="16"/>
  <c r="J3" i="16"/>
  <c r="E3" i="15"/>
  <c r="J3" i="15"/>
  <c r="E3" i="14"/>
  <c r="J3" i="14"/>
  <c r="J3" i="13"/>
  <c r="J3" i="12"/>
  <c r="E3" i="13"/>
  <c r="E3" i="12"/>
  <c r="E3" i="11"/>
  <c r="E3" i="9"/>
  <c r="M3" i="7"/>
  <c r="F3" i="7"/>
  <c r="M3" i="6"/>
  <c r="F3" i="6"/>
  <c r="E3" i="10"/>
  <c r="E3" i="5"/>
  <c r="L3" i="5"/>
  <c r="E3" i="6"/>
  <c r="H3" i="7"/>
  <c r="F3" i="5"/>
  <c r="M3" i="5"/>
  <c r="G3" i="6"/>
  <c r="J3" i="7"/>
  <c r="J3" i="8"/>
  <c r="J3" i="10"/>
  <c r="N62" i="5" l="1"/>
  <c r="N56" i="5"/>
  <c r="N50" i="5"/>
  <c r="N44" i="5"/>
  <c r="N38" i="5"/>
  <c r="F38" i="1" s="1"/>
  <c r="N32" i="5"/>
  <c r="N26" i="5"/>
  <c r="N20" i="5"/>
  <c r="N14" i="5"/>
  <c r="N8" i="5"/>
  <c r="N61" i="5"/>
  <c r="N55" i="5"/>
  <c r="N49" i="5"/>
  <c r="N43" i="5"/>
  <c r="N37" i="5"/>
  <c r="N31" i="5"/>
  <c r="N25" i="5"/>
  <c r="N19" i="5"/>
  <c r="N13" i="5"/>
  <c r="N7" i="5"/>
  <c r="N60" i="5"/>
  <c r="N54" i="5"/>
  <c r="N48" i="5"/>
  <c r="N42" i="5"/>
  <c r="N36" i="5"/>
  <c r="N30" i="5"/>
  <c r="N24" i="5"/>
  <c r="N18" i="5"/>
  <c r="N12" i="5"/>
  <c r="N6" i="5"/>
  <c r="N59" i="5"/>
  <c r="N53" i="5"/>
  <c r="N47" i="5"/>
  <c r="N41" i="5"/>
  <c r="N35" i="5"/>
  <c r="F35" i="1" s="1"/>
  <c r="N29" i="5"/>
  <c r="N23" i="5"/>
  <c r="N17" i="5"/>
  <c r="N11" i="5"/>
  <c r="N5" i="5"/>
  <c r="N58" i="5"/>
  <c r="N52" i="5"/>
  <c r="N46" i="5"/>
  <c r="N40" i="5"/>
  <c r="N34" i="5"/>
  <c r="N28" i="5"/>
  <c r="N22" i="5"/>
  <c r="N16" i="5"/>
  <c r="N10" i="5"/>
  <c r="N57" i="5"/>
  <c r="N51" i="5"/>
  <c r="N45" i="5"/>
  <c r="N39" i="5"/>
  <c r="F39" i="1" s="1"/>
  <c r="N33" i="5"/>
  <c r="N27" i="5"/>
  <c r="N21" i="5"/>
  <c r="N15" i="5"/>
  <c r="N9" i="5"/>
  <c r="N62" i="7"/>
  <c r="N56" i="7"/>
  <c r="N50" i="7"/>
  <c r="N44" i="7"/>
  <c r="N38" i="7"/>
  <c r="N32" i="7"/>
  <c r="N26" i="7"/>
  <c r="N20" i="7"/>
  <c r="N14" i="7"/>
  <c r="N8" i="7"/>
  <c r="N61" i="7"/>
  <c r="N55" i="7"/>
  <c r="N49" i="7"/>
  <c r="N43" i="7"/>
  <c r="N37" i="7"/>
  <c r="N31" i="7"/>
  <c r="N25" i="7"/>
  <c r="N19" i="7"/>
  <c r="N13" i="7"/>
  <c r="N7" i="7"/>
  <c r="N58" i="7"/>
  <c r="N40" i="7"/>
  <c r="N28" i="7"/>
  <c r="N16" i="7"/>
  <c r="N60" i="7"/>
  <c r="N54" i="7"/>
  <c r="N48" i="7"/>
  <c r="N42" i="7"/>
  <c r="N36" i="7"/>
  <c r="N30" i="7"/>
  <c r="N24" i="7"/>
  <c r="N18" i="7"/>
  <c r="N12" i="7"/>
  <c r="N6" i="7"/>
  <c r="N59" i="7"/>
  <c r="N53" i="7"/>
  <c r="N47" i="7"/>
  <c r="N41" i="7"/>
  <c r="N35" i="7"/>
  <c r="N29" i="7"/>
  <c r="N23" i="7"/>
  <c r="N17" i="7"/>
  <c r="N11" i="7"/>
  <c r="N5" i="7"/>
  <c r="N52" i="7"/>
  <c r="N46" i="7"/>
  <c r="N34" i="7"/>
  <c r="N22" i="7"/>
  <c r="N10" i="7"/>
  <c r="N57" i="7"/>
  <c r="N51" i="7"/>
  <c r="N45" i="7"/>
  <c r="N39" i="7"/>
  <c r="N33" i="7"/>
  <c r="N27" i="7"/>
  <c r="N21" i="7"/>
  <c r="N15" i="7"/>
  <c r="N9" i="7"/>
  <c r="I61" i="7"/>
  <c r="I55" i="7"/>
  <c r="I49" i="7"/>
  <c r="I43" i="7"/>
  <c r="I37" i="7"/>
  <c r="I31" i="7"/>
  <c r="I25" i="7"/>
  <c r="I19" i="7"/>
  <c r="I13" i="7"/>
  <c r="I7" i="7"/>
  <c r="I24" i="7"/>
  <c r="I12" i="7"/>
  <c r="I62" i="7"/>
  <c r="I50" i="7"/>
  <c r="I38" i="7"/>
  <c r="I26" i="7"/>
  <c r="I14" i="7"/>
  <c r="I60" i="7"/>
  <c r="I54" i="7"/>
  <c r="I48" i="7"/>
  <c r="I42" i="7"/>
  <c r="I36" i="7"/>
  <c r="I30" i="7"/>
  <c r="I18" i="7"/>
  <c r="I6" i="7"/>
  <c r="I56" i="7"/>
  <c r="I44" i="7"/>
  <c r="I32" i="7"/>
  <c r="I20" i="7"/>
  <c r="I8" i="7"/>
  <c r="I59" i="7"/>
  <c r="I53" i="7"/>
  <c r="I47" i="7"/>
  <c r="I41" i="7"/>
  <c r="I35" i="7"/>
  <c r="I29" i="7"/>
  <c r="I23" i="7"/>
  <c r="I17" i="7"/>
  <c r="I11" i="7"/>
  <c r="I5" i="7"/>
  <c r="I58" i="7"/>
  <c r="I52" i="7"/>
  <c r="I46" i="7"/>
  <c r="I40" i="7"/>
  <c r="I34" i="7"/>
  <c r="I28" i="7"/>
  <c r="I22" i="7"/>
  <c r="I16" i="7"/>
  <c r="I10" i="7"/>
  <c r="I57" i="7"/>
  <c r="I51" i="7"/>
  <c r="I45" i="7"/>
  <c r="I39" i="7"/>
  <c r="I33" i="7"/>
  <c r="I27" i="7"/>
  <c r="I21" i="7"/>
  <c r="I15" i="7"/>
  <c r="I9" i="7"/>
  <c r="L26" i="7"/>
  <c r="N61" i="6"/>
  <c r="N55" i="6"/>
  <c r="N49" i="6"/>
  <c r="N43" i="6"/>
  <c r="N37" i="6"/>
  <c r="N31" i="6"/>
  <c r="N25" i="6"/>
  <c r="N19" i="6"/>
  <c r="N13" i="6"/>
  <c r="N7" i="6"/>
  <c r="N23" i="6"/>
  <c r="N58" i="6"/>
  <c r="N46" i="6"/>
  <c r="N34" i="6"/>
  <c r="N22" i="6"/>
  <c r="N10" i="6"/>
  <c r="N57" i="6"/>
  <c r="N51" i="6"/>
  <c r="N45" i="6"/>
  <c r="N39" i="6"/>
  <c r="N33" i="6"/>
  <c r="N27" i="6"/>
  <c r="N21" i="6"/>
  <c r="N15" i="6"/>
  <c r="N9" i="6"/>
  <c r="N60" i="6"/>
  <c r="N54" i="6"/>
  <c r="N48" i="6"/>
  <c r="N42" i="6"/>
  <c r="N36" i="6"/>
  <c r="N30" i="6"/>
  <c r="N24" i="6"/>
  <c r="N18" i="6"/>
  <c r="N12" i="6"/>
  <c r="N6" i="6"/>
  <c r="N59" i="6"/>
  <c r="N53" i="6"/>
  <c r="N47" i="6"/>
  <c r="N41" i="6"/>
  <c r="N35" i="6"/>
  <c r="N29" i="6"/>
  <c r="N17" i="6"/>
  <c r="N11" i="6"/>
  <c r="N5" i="6"/>
  <c r="N52" i="6"/>
  <c r="N40" i="6"/>
  <c r="N28" i="6"/>
  <c r="N16" i="6"/>
  <c r="N62" i="6"/>
  <c r="N56" i="6"/>
  <c r="N50" i="6"/>
  <c r="N44" i="6"/>
  <c r="N38" i="6"/>
  <c r="N32" i="6"/>
  <c r="N26" i="6"/>
  <c r="N20" i="6"/>
  <c r="N14" i="6"/>
  <c r="N8" i="6"/>
  <c r="H60" i="6"/>
  <c r="I44" i="6"/>
  <c r="I25" i="6"/>
  <c r="I60" i="6"/>
  <c r="I54" i="6"/>
  <c r="I48" i="6"/>
  <c r="I42" i="6"/>
  <c r="I36" i="6"/>
  <c r="I30" i="6"/>
  <c r="I24" i="6"/>
  <c r="I18" i="6"/>
  <c r="I12" i="6"/>
  <c r="I6" i="6"/>
  <c r="I59" i="6"/>
  <c r="I53" i="6"/>
  <c r="I47" i="6"/>
  <c r="I41" i="6"/>
  <c r="I35" i="6"/>
  <c r="I29" i="6"/>
  <c r="I23" i="6"/>
  <c r="I17" i="6"/>
  <c r="I11" i="6"/>
  <c r="I5" i="6"/>
  <c r="I58" i="6"/>
  <c r="I52" i="6"/>
  <c r="I46" i="6"/>
  <c r="I40" i="6"/>
  <c r="I34" i="6"/>
  <c r="I28" i="6"/>
  <c r="I22" i="6"/>
  <c r="I16" i="6"/>
  <c r="I10" i="6"/>
  <c r="I62" i="6"/>
  <c r="I56" i="6"/>
  <c r="I50" i="6"/>
  <c r="I38" i="6"/>
  <c r="I32" i="6"/>
  <c r="I26" i="6"/>
  <c r="I20" i="6"/>
  <c r="I14" i="6"/>
  <c r="I8" i="6"/>
  <c r="I61" i="6"/>
  <c r="I55" i="6"/>
  <c r="I49" i="6"/>
  <c r="I43" i="6"/>
  <c r="I37" i="6"/>
  <c r="I31" i="6"/>
  <c r="I19" i="6"/>
  <c r="I13" i="6"/>
  <c r="I7" i="6"/>
  <c r="I57" i="6"/>
  <c r="I51" i="6"/>
  <c r="I45" i="6"/>
  <c r="I39" i="6"/>
  <c r="I33" i="6"/>
  <c r="I27" i="6"/>
  <c r="I21" i="6"/>
  <c r="I15" i="6"/>
  <c r="I9" i="6"/>
  <c r="F56" i="1"/>
  <c r="F32" i="1"/>
  <c r="F20" i="1"/>
  <c r="F6" i="1"/>
  <c r="F53" i="1"/>
  <c r="F47" i="1"/>
  <c r="F29" i="1"/>
  <c r="F52" i="1"/>
  <c r="F21" i="1"/>
  <c r="F15" i="1"/>
  <c r="J61" i="6"/>
  <c r="K19" i="7"/>
  <c r="L7" i="7"/>
  <c r="I5" i="5"/>
  <c r="E5" i="1" s="1"/>
  <c r="I10" i="5"/>
  <c r="I16" i="5"/>
  <c r="E16" i="1" s="1"/>
  <c r="I22" i="5"/>
  <c r="E22" i="1" s="1"/>
  <c r="I28" i="5"/>
  <c r="E28" i="1" s="1"/>
  <c r="I34" i="5"/>
  <c r="I40" i="5"/>
  <c r="E40" i="1" s="1"/>
  <c r="I46" i="5"/>
  <c r="I52" i="5"/>
  <c r="I58" i="5"/>
  <c r="E58" i="1" s="1"/>
  <c r="I11" i="5"/>
  <c r="I17" i="5"/>
  <c r="E17" i="1" s="1"/>
  <c r="I23" i="5"/>
  <c r="I29" i="5"/>
  <c r="I35" i="5"/>
  <c r="E35" i="1" s="1"/>
  <c r="I41" i="5"/>
  <c r="E41" i="1" s="1"/>
  <c r="I47" i="5"/>
  <c r="E47" i="1" s="1"/>
  <c r="I53" i="5"/>
  <c r="I59" i="5"/>
  <c r="E59" i="1" s="1"/>
  <c r="I6" i="5"/>
  <c r="I12" i="5"/>
  <c r="E12" i="1" s="1"/>
  <c r="I18" i="5"/>
  <c r="I24" i="5"/>
  <c r="I30" i="5"/>
  <c r="E30" i="1" s="1"/>
  <c r="I36" i="5"/>
  <c r="I42" i="5"/>
  <c r="I48" i="5"/>
  <c r="E48" i="1" s="1"/>
  <c r="I54" i="5"/>
  <c r="I60" i="5"/>
  <c r="I7" i="5"/>
  <c r="I13" i="5"/>
  <c r="E13" i="1" s="1"/>
  <c r="I19" i="5"/>
  <c r="I25" i="5"/>
  <c r="E25" i="1" s="1"/>
  <c r="I31" i="5"/>
  <c r="I37" i="5"/>
  <c r="E37" i="1" s="1"/>
  <c r="I43" i="5"/>
  <c r="E43" i="1" s="1"/>
  <c r="I49" i="5"/>
  <c r="E49" i="1" s="1"/>
  <c r="I55" i="5"/>
  <c r="I61" i="5"/>
  <c r="E61" i="1" s="1"/>
  <c r="I8" i="5"/>
  <c r="E8" i="1" s="1"/>
  <c r="I14" i="5"/>
  <c r="I20" i="5"/>
  <c r="E20" i="1" s="1"/>
  <c r="I26" i="5"/>
  <c r="I32" i="5"/>
  <c r="I38" i="5"/>
  <c r="E38" i="1" s="1"/>
  <c r="I44" i="5"/>
  <c r="E44" i="1" s="1"/>
  <c r="I50" i="5"/>
  <c r="I56" i="5"/>
  <c r="I9" i="5"/>
  <c r="I15" i="5"/>
  <c r="I21" i="5"/>
  <c r="E21" i="1" s="1"/>
  <c r="I27" i="5"/>
  <c r="E27" i="1" s="1"/>
  <c r="I33" i="5"/>
  <c r="I39" i="5"/>
  <c r="I45" i="5"/>
  <c r="E45" i="1" s="1"/>
  <c r="I51" i="5"/>
  <c r="I57" i="5"/>
  <c r="E57" i="1" s="1"/>
  <c r="J21" i="6"/>
  <c r="J44" i="6"/>
  <c r="L53" i="7"/>
  <c r="E62" i="5"/>
  <c r="E59" i="5"/>
  <c r="E60" i="5"/>
  <c r="E57" i="5"/>
  <c r="E54" i="5"/>
  <c r="E51" i="5"/>
  <c r="E48" i="5"/>
  <c r="E45" i="5"/>
  <c r="E42" i="5"/>
  <c r="E39" i="5"/>
  <c r="E36" i="5"/>
  <c r="E33" i="5"/>
  <c r="E30" i="5"/>
  <c r="E27" i="5"/>
  <c r="E24" i="5"/>
  <c r="E21" i="5"/>
  <c r="E18" i="5"/>
  <c r="E15" i="5"/>
  <c r="E12" i="5"/>
  <c r="E9" i="5"/>
  <c r="E6" i="5"/>
  <c r="E17" i="5"/>
  <c r="E7" i="5"/>
  <c r="E34" i="5"/>
  <c r="E31" i="5"/>
  <c r="E28" i="5"/>
  <c r="E22" i="5"/>
  <c r="E16" i="5"/>
  <c r="E14" i="5"/>
  <c r="E19" i="5"/>
  <c r="E5" i="5"/>
  <c r="E47" i="5"/>
  <c r="E38" i="5"/>
  <c r="E35" i="5"/>
  <c r="E58" i="5"/>
  <c r="E55" i="5"/>
  <c r="E52" i="5"/>
  <c r="E49" i="5"/>
  <c r="E46" i="5"/>
  <c r="E43" i="5"/>
  <c r="E40" i="5"/>
  <c r="E37" i="5"/>
  <c r="E25" i="5"/>
  <c r="E13" i="5"/>
  <c r="E56" i="5"/>
  <c r="E41" i="5"/>
  <c r="E32" i="5"/>
  <c r="E53" i="5"/>
  <c r="E8" i="5"/>
  <c r="E50" i="5"/>
  <c r="E44" i="5"/>
  <c r="E29" i="5"/>
  <c r="E26" i="5"/>
  <c r="E20" i="5"/>
  <c r="E11" i="5"/>
  <c r="E61" i="5"/>
  <c r="E23" i="5"/>
  <c r="E10" i="5"/>
  <c r="J7" i="6"/>
  <c r="J31" i="6"/>
  <c r="J26" i="6"/>
  <c r="F62" i="5"/>
  <c r="F59" i="5"/>
  <c r="F56" i="5"/>
  <c r="F53" i="5"/>
  <c r="F50" i="5"/>
  <c r="F47" i="5"/>
  <c r="F44" i="5"/>
  <c r="F41" i="5"/>
  <c r="F38" i="5"/>
  <c r="F35" i="5"/>
  <c r="F32" i="5"/>
  <c r="F29" i="5"/>
  <c r="F26" i="5"/>
  <c r="F23" i="5"/>
  <c r="F17" i="5"/>
  <c r="F61" i="5"/>
  <c r="F58" i="5"/>
  <c r="F55" i="5"/>
  <c r="F52" i="5"/>
  <c r="F49" i="5"/>
  <c r="F46" i="5"/>
  <c r="F43" i="5"/>
  <c r="F40" i="5"/>
  <c r="F37" i="5"/>
  <c r="F34" i="5"/>
  <c r="F31" i="5"/>
  <c r="F28" i="5"/>
  <c r="F25" i="5"/>
  <c r="F22" i="5"/>
  <c r="F20" i="5"/>
  <c r="F16" i="5"/>
  <c r="F15" i="5"/>
  <c r="F14" i="5"/>
  <c r="F6" i="5"/>
  <c r="F19" i="5"/>
  <c r="F18" i="5"/>
  <c r="F13" i="5"/>
  <c r="F5" i="5"/>
  <c r="F12" i="5"/>
  <c r="F60" i="5"/>
  <c r="F11" i="5"/>
  <c r="F57" i="5"/>
  <c r="F54" i="5"/>
  <c r="F51" i="5"/>
  <c r="F48" i="5"/>
  <c r="F45" i="5"/>
  <c r="F42" i="5"/>
  <c r="F39" i="5"/>
  <c r="F36" i="5"/>
  <c r="F33" i="5"/>
  <c r="F30" i="5"/>
  <c r="F27" i="5"/>
  <c r="F24" i="5"/>
  <c r="F21" i="5"/>
  <c r="F7" i="5"/>
  <c r="F9" i="5"/>
  <c r="F8" i="5"/>
  <c r="F10" i="5"/>
  <c r="K46" i="7"/>
  <c r="J34" i="6"/>
  <c r="J62" i="6"/>
  <c r="J27" i="6"/>
  <c r="J60" i="5"/>
  <c r="J61" i="5"/>
  <c r="J58" i="5"/>
  <c r="J55" i="5"/>
  <c r="J52" i="5"/>
  <c r="J49" i="5"/>
  <c r="J46" i="5"/>
  <c r="J43" i="5"/>
  <c r="J40" i="5"/>
  <c r="J37" i="5"/>
  <c r="J34" i="5"/>
  <c r="J31" i="5"/>
  <c r="J28" i="5"/>
  <c r="J25" i="5"/>
  <c r="J22" i="5"/>
  <c r="J19" i="5"/>
  <c r="J16" i="5"/>
  <c r="J13" i="5"/>
  <c r="J10" i="5"/>
  <c r="J7" i="5"/>
  <c r="J62" i="5"/>
  <c r="J11" i="5"/>
  <c r="J26" i="5"/>
  <c r="J23" i="5"/>
  <c r="J42" i="5"/>
  <c r="J56" i="5"/>
  <c r="J53" i="5"/>
  <c r="J50" i="5"/>
  <c r="J47" i="5"/>
  <c r="J44" i="5"/>
  <c r="J41" i="5"/>
  <c r="J38" i="5"/>
  <c r="J35" i="5"/>
  <c r="J32" i="5"/>
  <c r="J29" i="5"/>
  <c r="J20" i="5"/>
  <c r="J9" i="5"/>
  <c r="J59" i="5"/>
  <c r="J8" i="5"/>
  <c r="J57" i="5"/>
  <c r="J54" i="5"/>
  <c r="J51" i="5"/>
  <c r="J48" i="5"/>
  <c r="J45" i="5"/>
  <c r="J36" i="5"/>
  <c r="J12" i="5"/>
  <c r="J39" i="5"/>
  <c r="J33" i="5"/>
  <c r="J17" i="5"/>
  <c r="J24" i="5"/>
  <c r="J30" i="5"/>
  <c r="J21" i="5"/>
  <c r="J6" i="5"/>
  <c r="J14" i="5"/>
  <c r="J5" i="5"/>
  <c r="J27" i="5"/>
  <c r="J15" i="5"/>
  <c r="J18" i="5"/>
  <c r="H61" i="5"/>
  <c r="H58" i="5"/>
  <c r="H55" i="5"/>
  <c r="H52" i="5"/>
  <c r="H49" i="5"/>
  <c r="H46" i="5"/>
  <c r="H43" i="5"/>
  <c r="H40" i="5"/>
  <c r="H37" i="5"/>
  <c r="H34" i="5"/>
  <c r="H31" i="5"/>
  <c r="H28" i="5"/>
  <c r="H60" i="5"/>
  <c r="H57" i="5"/>
  <c r="H54" i="5"/>
  <c r="H51" i="5"/>
  <c r="H48" i="5"/>
  <c r="H45" i="5"/>
  <c r="H42" i="5"/>
  <c r="H39" i="5"/>
  <c r="H36" i="5"/>
  <c r="H33" i="5"/>
  <c r="H30" i="5"/>
  <c r="H27" i="5"/>
  <c r="H24" i="5"/>
  <c r="H21" i="5"/>
  <c r="H5" i="5"/>
  <c r="H25" i="5"/>
  <c r="H22" i="5"/>
  <c r="H19" i="5"/>
  <c r="H12" i="5"/>
  <c r="H11" i="5"/>
  <c r="H10" i="5"/>
  <c r="H56" i="5"/>
  <c r="H53" i="5"/>
  <c r="H50" i="5"/>
  <c r="H47" i="5"/>
  <c r="H44" i="5"/>
  <c r="H41" i="5"/>
  <c r="H38" i="5"/>
  <c r="H35" i="5"/>
  <c r="H32" i="5"/>
  <c r="H29" i="5"/>
  <c r="H9" i="5"/>
  <c r="H59" i="5"/>
  <c r="H62" i="5"/>
  <c r="H23" i="5"/>
  <c r="H20" i="5"/>
  <c r="H26" i="5"/>
  <c r="H18" i="5"/>
  <c r="H17" i="5"/>
  <c r="H14" i="5"/>
  <c r="H13" i="5"/>
  <c r="H6" i="5"/>
  <c r="H8" i="5"/>
  <c r="H16" i="5"/>
  <c r="H7" i="5"/>
  <c r="H15" i="5"/>
  <c r="J24" i="6"/>
  <c r="K60" i="5"/>
  <c r="K57" i="5"/>
  <c r="K54" i="5"/>
  <c r="K51" i="5"/>
  <c r="K48" i="5"/>
  <c r="K45" i="5"/>
  <c r="K42" i="5"/>
  <c r="K39" i="5"/>
  <c r="K36" i="5"/>
  <c r="K33" i="5"/>
  <c r="K30" i="5"/>
  <c r="K24" i="5"/>
  <c r="K21" i="5"/>
  <c r="K18" i="5"/>
  <c r="K15" i="5"/>
  <c r="K62" i="5"/>
  <c r="K59" i="5"/>
  <c r="K56" i="5"/>
  <c r="K53" i="5"/>
  <c r="K50" i="5"/>
  <c r="K47" i="5"/>
  <c r="K44" i="5"/>
  <c r="F44" i="1" s="1"/>
  <c r="K41" i="5"/>
  <c r="K38" i="5"/>
  <c r="K35" i="5"/>
  <c r="K32" i="5"/>
  <c r="K29" i="5"/>
  <c r="K26" i="5"/>
  <c r="K23" i="5"/>
  <c r="K20" i="5"/>
  <c r="K27" i="5"/>
  <c r="K10" i="5"/>
  <c r="K9" i="5"/>
  <c r="K8" i="5"/>
  <c r="K7" i="5"/>
  <c r="K58" i="5"/>
  <c r="K55" i="5"/>
  <c r="K52" i="5"/>
  <c r="K49" i="5"/>
  <c r="K46" i="5"/>
  <c r="K43" i="5"/>
  <c r="K40" i="5"/>
  <c r="K37" i="5"/>
  <c r="K34" i="5"/>
  <c r="K31" i="5"/>
  <c r="K28" i="5"/>
  <c r="K25" i="5"/>
  <c r="K22" i="5"/>
  <c r="K19" i="5"/>
  <c r="K11" i="5"/>
  <c r="K6" i="5"/>
  <c r="K61" i="5"/>
  <c r="K16" i="5"/>
  <c r="K5" i="5"/>
  <c r="K17" i="5"/>
  <c r="K14" i="5"/>
  <c r="K13" i="5"/>
  <c r="F13" i="1" s="1"/>
  <c r="K12" i="5"/>
  <c r="G61" i="5"/>
  <c r="G62" i="5"/>
  <c r="G59" i="5"/>
  <c r="G56" i="5"/>
  <c r="G53" i="5"/>
  <c r="G50" i="5"/>
  <c r="E50" i="1" s="1"/>
  <c r="G47" i="5"/>
  <c r="G44" i="5"/>
  <c r="G41" i="5"/>
  <c r="G38" i="5"/>
  <c r="G35" i="5"/>
  <c r="G32" i="5"/>
  <c r="G29" i="5"/>
  <c r="G26" i="5"/>
  <c r="G23" i="5"/>
  <c r="G20" i="5"/>
  <c r="G17" i="5"/>
  <c r="G14" i="5"/>
  <c r="G11" i="5"/>
  <c r="G8" i="5"/>
  <c r="G60" i="5"/>
  <c r="G58" i="5"/>
  <c r="G55" i="5"/>
  <c r="G52" i="5"/>
  <c r="G49" i="5"/>
  <c r="G46" i="5"/>
  <c r="G43" i="5"/>
  <c r="G40" i="5"/>
  <c r="G37" i="5"/>
  <c r="G34" i="5"/>
  <c r="G31" i="5"/>
  <c r="G28" i="5"/>
  <c r="G25" i="5"/>
  <c r="G22" i="5"/>
  <c r="G19" i="5"/>
  <c r="G18" i="5"/>
  <c r="G13" i="5"/>
  <c r="G5" i="5"/>
  <c r="G12" i="5"/>
  <c r="G10" i="5"/>
  <c r="G16" i="5"/>
  <c r="G15" i="5"/>
  <c r="G6" i="5"/>
  <c r="G48" i="5"/>
  <c r="G9" i="5"/>
  <c r="G45" i="5"/>
  <c r="G57" i="5"/>
  <c r="G39" i="5"/>
  <c r="G30" i="5"/>
  <c r="G21" i="5"/>
  <c r="G54" i="5"/>
  <c r="G36" i="5"/>
  <c r="G24" i="5"/>
  <c r="G51" i="5"/>
  <c r="G42" i="5"/>
  <c r="G33" i="5"/>
  <c r="G27" i="5"/>
  <c r="G7" i="5"/>
  <c r="J8" i="6"/>
  <c r="M62" i="5"/>
  <c r="M59" i="5"/>
  <c r="M56" i="5"/>
  <c r="M53" i="5"/>
  <c r="M50" i="5"/>
  <c r="M47" i="5"/>
  <c r="M44" i="5"/>
  <c r="M41" i="5"/>
  <c r="M38" i="5"/>
  <c r="M35" i="5"/>
  <c r="M32" i="5"/>
  <c r="M29" i="5"/>
  <c r="M26" i="5"/>
  <c r="M61" i="5"/>
  <c r="M58" i="5"/>
  <c r="M55" i="5"/>
  <c r="M52" i="5"/>
  <c r="M49" i="5"/>
  <c r="M46" i="5"/>
  <c r="M43" i="5"/>
  <c r="M40" i="5"/>
  <c r="M37" i="5"/>
  <c r="M34" i="5"/>
  <c r="M31" i="5"/>
  <c r="M28" i="5"/>
  <c r="M25" i="5"/>
  <c r="M22" i="5"/>
  <c r="M19" i="5"/>
  <c r="M23" i="5"/>
  <c r="M20" i="5"/>
  <c r="M17" i="5"/>
  <c r="M7" i="5"/>
  <c r="M6" i="5"/>
  <c r="M24" i="5"/>
  <c r="M21" i="5"/>
  <c r="M13" i="5"/>
  <c r="M16" i="5"/>
  <c r="M14" i="5"/>
  <c r="M5" i="5"/>
  <c r="M57" i="5"/>
  <c r="M54" i="5"/>
  <c r="M51" i="5"/>
  <c r="M48" i="5"/>
  <c r="M45" i="5"/>
  <c r="M42" i="5"/>
  <c r="M39" i="5"/>
  <c r="M36" i="5"/>
  <c r="M33" i="5"/>
  <c r="M30" i="5"/>
  <c r="M27" i="5"/>
  <c r="M15" i="5"/>
  <c r="M60" i="5"/>
  <c r="M9" i="5"/>
  <c r="M8" i="5"/>
  <c r="M11" i="5"/>
  <c r="M10" i="5"/>
  <c r="M18" i="5"/>
  <c r="M12" i="5"/>
  <c r="L62" i="5"/>
  <c r="L59" i="5"/>
  <c r="L60" i="5"/>
  <c r="L57" i="5"/>
  <c r="L54" i="5"/>
  <c r="L51" i="5"/>
  <c r="L48" i="5"/>
  <c r="L45" i="5"/>
  <c r="L42" i="5"/>
  <c r="L39" i="5"/>
  <c r="L36" i="5"/>
  <c r="L33" i="5"/>
  <c r="L30" i="5"/>
  <c r="L27" i="5"/>
  <c r="L24" i="5"/>
  <c r="L21" i="5"/>
  <c r="L18" i="5"/>
  <c r="L15" i="5"/>
  <c r="L12" i="5"/>
  <c r="L9" i="5"/>
  <c r="L6" i="5"/>
  <c r="L56" i="5"/>
  <c r="L53" i="5"/>
  <c r="L50" i="5"/>
  <c r="L47" i="5"/>
  <c r="L44" i="5"/>
  <c r="L41" i="5"/>
  <c r="L38" i="5"/>
  <c r="L35" i="5"/>
  <c r="L32" i="5"/>
  <c r="L29" i="5"/>
  <c r="L26" i="5"/>
  <c r="L23" i="5"/>
  <c r="L20" i="5"/>
  <c r="L8" i="5"/>
  <c r="L61" i="5"/>
  <c r="L16" i="5"/>
  <c r="L7" i="5"/>
  <c r="L17" i="5"/>
  <c r="L14" i="5"/>
  <c r="L5" i="5"/>
  <c r="L10" i="5"/>
  <c r="L55" i="5"/>
  <c r="L37" i="5"/>
  <c r="L25" i="5"/>
  <c r="L11" i="5"/>
  <c r="L46" i="5"/>
  <c r="L13" i="5"/>
  <c r="L52" i="5"/>
  <c r="L43" i="5"/>
  <c r="L34" i="5"/>
  <c r="L28" i="5"/>
  <c r="L19" i="5"/>
  <c r="L58" i="5"/>
  <c r="L49" i="5"/>
  <c r="L40" i="5"/>
  <c r="L31" i="5"/>
  <c r="L22" i="5"/>
  <c r="J48" i="6"/>
  <c r="J28" i="6"/>
  <c r="J23" i="6"/>
  <c r="E42" i="1"/>
  <c r="E24" i="1"/>
  <c r="J18" i="6"/>
  <c r="J5" i="6"/>
  <c r="J59" i="6"/>
  <c r="H50" i="6"/>
  <c r="E32" i="1"/>
  <c r="H53" i="6"/>
  <c r="H22" i="6"/>
  <c r="E9" i="1"/>
  <c r="H21" i="6"/>
  <c r="H40" i="6"/>
  <c r="J15" i="6"/>
  <c r="J19" i="6"/>
  <c r="J41" i="6"/>
  <c r="H6" i="6"/>
  <c r="H58" i="6"/>
  <c r="H15" i="6"/>
  <c r="H36" i="6"/>
  <c r="H23" i="6"/>
  <c r="H59" i="6"/>
  <c r="H33" i="6"/>
  <c r="J10" i="6"/>
  <c r="J13" i="6"/>
  <c r="J16" i="6"/>
  <c r="J6" i="6"/>
  <c r="J60" i="6"/>
  <c r="J20" i="6"/>
  <c r="J38" i="6"/>
  <c r="H8" i="6"/>
  <c r="H62" i="6"/>
  <c r="H47" i="6"/>
  <c r="H45" i="6"/>
  <c r="H48" i="6"/>
  <c r="H19" i="6"/>
  <c r="H37" i="6"/>
  <c r="H55" i="6"/>
  <c r="H38" i="6"/>
  <c r="H20" i="6"/>
  <c r="H26" i="6"/>
  <c r="H11" i="6"/>
  <c r="H9" i="6"/>
  <c r="H12" i="6"/>
  <c r="H7" i="6"/>
  <c r="H25" i="6"/>
  <c r="H43" i="6"/>
  <c r="H61" i="6"/>
  <c r="J40" i="6"/>
  <c r="J45" i="6"/>
  <c r="J9" i="6"/>
  <c r="J22" i="6"/>
  <c r="J25" i="6"/>
  <c r="J58" i="6"/>
  <c r="J12" i="6"/>
  <c r="H18" i="6"/>
  <c r="J43" i="6"/>
  <c r="J33" i="6"/>
  <c r="J36" i="6"/>
  <c r="J39" i="6"/>
  <c r="J37" i="6"/>
  <c r="J11" i="6"/>
  <c r="J29" i="6"/>
  <c r="J47" i="6"/>
  <c r="H39" i="6"/>
  <c r="H24" i="6"/>
  <c r="H14" i="6"/>
  <c r="H17" i="6"/>
  <c r="H10" i="6"/>
  <c r="H28" i="6"/>
  <c r="H46" i="6"/>
  <c r="H5" i="6"/>
  <c r="H41" i="6"/>
  <c r="J46" i="6"/>
  <c r="J49" i="6"/>
  <c r="J52" i="6"/>
  <c r="J42" i="6"/>
  <c r="J14" i="6"/>
  <c r="J32" i="6"/>
  <c r="J50" i="6"/>
  <c r="H44" i="6"/>
  <c r="H29" i="6"/>
  <c r="H27" i="6"/>
  <c r="H30" i="6"/>
  <c r="H13" i="6"/>
  <c r="H31" i="6"/>
  <c r="H49" i="6"/>
  <c r="L61" i="7"/>
  <c r="L62" i="7"/>
  <c r="L35" i="7"/>
  <c r="L8" i="7"/>
  <c r="L44" i="7"/>
  <c r="L52" i="7"/>
  <c r="L25" i="7"/>
  <c r="L17" i="7"/>
  <c r="L43" i="7"/>
  <c r="L16" i="7"/>
  <c r="H54" i="6"/>
  <c r="J30" i="6"/>
  <c r="J51" i="6"/>
  <c r="J54" i="6"/>
  <c r="J57" i="6"/>
  <c r="J55" i="6"/>
  <c r="J17" i="6"/>
  <c r="J35" i="6"/>
  <c r="J53" i="6"/>
  <c r="H56" i="6"/>
  <c r="H57" i="6"/>
  <c r="H42" i="6"/>
  <c r="H32" i="6"/>
  <c r="H35" i="6"/>
  <c r="H16" i="6"/>
  <c r="H34" i="6"/>
  <c r="H52" i="6"/>
  <c r="H51" i="6"/>
  <c r="K54" i="7"/>
  <c r="K37" i="7"/>
  <c r="K10" i="7"/>
  <c r="K18" i="7"/>
  <c r="K45" i="7"/>
  <c r="K5" i="7"/>
  <c r="M59" i="6"/>
  <c r="M54" i="6"/>
  <c r="M46" i="6"/>
  <c r="M41" i="6"/>
  <c r="M36" i="6"/>
  <c r="M28" i="6"/>
  <c r="M23" i="6"/>
  <c r="M18" i="6"/>
  <c r="M10" i="6"/>
  <c r="M5" i="6"/>
  <c r="M61" i="6"/>
  <c r="M56" i="6"/>
  <c r="M51" i="6"/>
  <c r="M43" i="6"/>
  <c r="M38" i="6"/>
  <c r="M33" i="6"/>
  <c r="M25" i="6"/>
  <c r="M20" i="6"/>
  <c r="M15" i="6"/>
  <c r="M7" i="6"/>
  <c r="M58" i="6"/>
  <c r="M53" i="6"/>
  <c r="M48" i="6"/>
  <c r="M40" i="6"/>
  <c r="M35" i="6"/>
  <c r="M30" i="6"/>
  <c r="M22" i="6"/>
  <c r="M17" i="6"/>
  <c r="M12" i="6"/>
  <c r="M55" i="6"/>
  <c r="M50" i="6"/>
  <c r="M45" i="6"/>
  <c r="M37" i="6"/>
  <c r="M32" i="6"/>
  <c r="M27" i="6"/>
  <c r="M19" i="6"/>
  <c r="M14" i="6"/>
  <c r="M9" i="6"/>
  <c r="M52" i="6"/>
  <c r="M24" i="6"/>
  <c r="M11" i="6"/>
  <c r="M39" i="6"/>
  <c r="M26" i="6"/>
  <c r="M13" i="6"/>
  <c r="M60" i="6"/>
  <c r="M47" i="6"/>
  <c r="M34" i="6"/>
  <c r="M6" i="6"/>
  <c r="M49" i="6"/>
  <c r="M62" i="6"/>
  <c r="M21" i="6"/>
  <c r="M8" i="6"/>
  <c r="M57" i="6"/>
  <c r="M44" i="6"/>
  <c r="M31" i="6"/>
  <c r="M42" i="6"/>
  <c r="M29" i="6"/>
  <c r="M16" i="6"/>
  <c r="J60" i="18"/>
  <c r="J57" i="18"/>
  <c r="J54" i="18"/>
  <c r="J51" i="18"/>
  <c r="J48" i="18"/>
  <c r="J45" i="18"/>
  <c r="J42" i="18"/>
  <c r="J39" i="18"/>
  <c r="J36" i="18"/>
  <c r="J33" i="18"/>
  <c r="J58" i="18"/>
  <c r="J52" i="18"/>
  <c r="J46" i="18"/>
  <c r="J43" i="18"/>
  <c r="J40" i="18"/>
  <c r="J37" i="18"/>
  <c r="J34" i="18"/>
  <c r="J31" i="18"/>
  <c r="J28" i="18"/>
  <c r="J25" i="18"/>
  <c r="J22" i="18"/>
  <c r="J59" i="18"/>
  <c r="J53" i="18"/>
  <c r="J47" i="18"/>
  <c r="J44" i="18"/>
  <c r="J41" i="18"/>
  <c r="J38" i="18"/>
  <c r="J35" i="18"/>
  <c r="J32" i="18"/>
  <c r="J29" i="18"/>
  <c r="J26" i="18"/>
  <c r="J23" i="18"/>
  <c r="J21" i="18"/>
  <c r="J18" i="18"/>
  <c r="J15" i="18"/>
  <c r="J12" i="18"/>
  <c r="J9" i="18"/>
  <c r="J6" i="18"/>
  <c r="K3" i="18"/>
  <c r="J49" i="18"/>
  <c r="J27" i="18"/>
  <c r="J56" i="18"/>
  <c r="J19" i="18"/>
  <c r="J16" i="18"/>
  <c r="J13" i="18"/>
  <c r="J10" i="18"/>
  <c r="J7" i="18"/>
  <c r="J62" i="18"/>
  <c r="J55" i="18"/>
  <c r="J20" i="18"/>
  <c r="J14" i="18"/>
  <c r="J8" i="18"/>
  <c r="M3" i="18"/>
  <c r="J24" i="18"/>
  <c r="J17" i="18"/>
  <c r="J11" i="18"/>
  <c r="J5" i="18"/>
  <c r="J50" i="18"/>
  <c r="L3" i="18"/>
  <c r="J30" i="18"/>
  <c r="J61" i="18"/>
  <c r="M62" i="11"/>
  <c r="M59" i="11"/>
  <c r="M56" i="11"/>
  <c r="M53" i="11"/>
  <c r="M50" i="11"/>
  <c r="M47" i="11"/>
  <c r="M44" i="11"/>
  <c r="M41" i="11"/>
  <c r="M38" i="11"/>
  <c r="M35" i="11"/>
  <c r="M32" i="11"/>
  <c r="M61" i="11"/>
  <c r="M58" i="11"/>
  <c r="M55" i="11"/>
  <c r="M52" i="11"/>
  <c r="M49" i="11"/>
  <c r="M46" i="11"/>
  <c r="M43" i="11"/>
  <c r="M40" i="11"/>
  <c r="M37" i="11"/>
  <c r="M34" i="11"/>
  <c r="M31" i="11"/>
  <c r="M45" i="11"/>
  <c r="M42" i="11"/>
  <c r="M39" i="11"/>
  <c r="M36" i="11"/>
  <c r="M27" i="11"/>
  <c r="M24" i="11"/>
  <c r="M21" i="11"/>
  <c r="M18" i="11"/>
  <c r="M15" i="11"/>
  <c r="M12" i="11"/>
  <c r="M9" i="11"/>
  <c r="M6" i="11"/>
  <c r="M33" i="11"/>
  <c r="M30" i="11"/>
  <c r="M60" i="11"/>
  <c r="M28" i="11"/>
  <c r="M25" i="11"/>
  <c r="M22" i="11"/>
  <c r="M19" i="11"/>
  <c r="M16" i="11"/>
  <c r="M13" i="11"/>
  <c r="M10" i="11"/>
  <c r="M7" i="11"/>
  <c r="M54" i="11"/>
  <c r="M26" i="11"/>
  <c r="M17" i="11"/>
  <c r="M8" i="11"/>
  <c r="M57" i="11"/>
  <c r="M51" i="11"/>
  <c r="M23" i="11"/>
  <c r="M14" i="11"/>
  <c r="M5" i="11"/>
  <c r="M29" i="11"/>
  <c r="M48" i="11"/>
  <c r="M11" i="11"/>
  <c r="M20" i="11"/>
  <c r="E59" i="16"/>
  <c r="E56" i="16"/>
  <c r="E53" i="16"/>
  <c r="E50" i="16"/>
  <c r="E60" i="16"/>
  <c r="E57" i="16"/>
  <c r="E54" i="16"/>
  <c r="E51" i="16"/>
  <c r="E48" i="16"/>
  <c r="E45" i="16"/>
  <c r="E42" i="16"/>
  <c r="E39" i="16"/>
  <c r="E36" i="16"/>
  <c r="E33" i="16"/>
  <c r="E30" i="16"/>
  <c r="E27" i="16"/>
  <c r="E24" i="16"/>
  <c r="E21" i="16"/>
  <c r="E18" i="16"/>
  <c r="E61" i="16"/>
  <c r="E58" i="16"/>
  <c r="E55" i="16"/>
  <c r="E52" i="16"/>
  <c r="E49" i="16"/>
  <c r="E46" i="16"/>
  <c r="E43" i="16"/>
  <c r="E40" i="16"/>
  <c r="E37" i="16"/>
  <c r="E34" i="16"/>
  <c r="E31" i="16"/>
  <c r="E28" i="16"/>
  <c r="E25" i="16"/>
  <c r="E22" i="16"/>
  <c r="E19" i="16"/>
  <c r="E16" i="16"/>
  <c r="E13" i="16"/>
  <c r="E9" i="16"/>
  <c r="E6" i="16"/>
  <c r="E62" i="16"/>
  <c r="E47" i="16"/>
  <c r="E41" i="16"/>
  <c r="E35" i="16"/>
  <c r="E29" i="16"/>
  <c r="E23" i="16"/>
  <c r="E17" i="16"/>
  <c r="E15" i="16"/>
  <c r="E14" i="16"/>
  <c r="F3" i="16"/>
  <c r="E44" i="16"/>
  <c r="E26" i="16"/>
  <c r="E5" i="16"/>
  <c r="E38" i="16"/>
  <c r="E20" i="16"/>
  <c r="E11" i="16"/>
  <c r="E10" i="16"/>
  <c r="E7" i="16"/>
  <c r="H3" i="16"/>
  <c r="E8" i="16"/>
  <c r="E12" i="16"/>
  <c r="E32" i="16"/>
  <c r="G3" i="16"/>
  <c r="E62" i="10"/>
  <c r="E59" i="10"/>
  <c r="E56" i="10"/>
  <c r="E53" i="10"/>
  <c r="E50" i="10"/>
  <c r="E47" i="10"/>
  <c r="E44" i="10"/>
  <c r="E41" i="10"/>
  <c r="E38" i="10"/>
  <c r="E35" i="10"/>
  <c r="E32" i="10"/>
  <c r="E29" i="10"/>
  <c r="E26" i="10"/>
  <c r="E23" i="10"/>
  <c r="E20" i="10"/>
  <c r="E17" i="10"/>
  <c r="E14" i="10"/>
  <c r="E11" i="10"/>
  <c r="E8" i="10"/>
  <c r="E5" i="10"/>
  <c r="G3" i="10"/>
  <c r="F3" i="10"/>
  <c r="E60" i="10"/>
  <c r="E57" i="10"/>
  <c r="E54" i="10"/>
  <c r="E51" i="10"/>
  <c r="E48" i="10"/>
  <c r="E45" i="10"/>
  <c r="E42" i="10"/>
  <c r="E37" i="10"/>
  <c r="E31" i="10"/>
  <c r="E55" i="10"/>
  <c r="E46" i="10"/>
  <c r="E39" i="10"/>
  <c r="E33" i="10"/>
  <c r="E22" i="10"/>
  <c r="E21" i="10"/>
  <c r="E13" i="10"/>
  <c r="E12" i="10"/>
  <c r="E61" i="10"/>
  <c r="E52" i="10"/>
  <c r="E43" i="10"/>
  <c r="E25" i="10"/>
  <c r="E24" i="10"/>
  <c r="E16" i="10"/>
  <c r="E15" i="10"/>
  <c r="E7" i="10"/>
  <c r="E6" i="10"/>
  <c r="E40" i="10"/>
  <c r="E18" i="10"/>
  <c r="E10" i="10"/>
  <c r="E36" i="10"/>
  <c r="H3" i="10"/>
  <c r="E49" i="10"/>
  <c r="E28" i="10"/>
  <c r="E9" i="10"/>
  <c r="E27" i="10"/>
  <c r="E19" i="10"/>
  <c r="E34" i="10"/>
  <c r="E30" i="10"/>
  <c r="E58" i="10"/>
  <c r="E61" i="11"/>
  <c r="E58" i="11"/>
  <c r="E55" i="11"/>
  <c r="E52" i="11"/>
  <c r="E49" i="11"/>
  <c r="E46" i="11"/>
  <c r="E43" i="11"/>
  <c r="E40" i="11"/>
  <c r="E37" i="11"/>
  <c r="E34" i="11"/>
  <c r="E60" i="11"/>
  <c r="E57" i="11"/>
  <c r="E54" i="11"/>
  <c r="E51" i="11"/>
  <c r="E48" i="11"/>
  <c r="E45" i="11"/>
  <c r="E42" i="11"/>
  <c r="E39" i="11"/>
  <c r="E36" i="11"/>
  <c r="E33" i="11"/>
  <c r="E53" i="11"/>
  <c r="E50" i="11"/>
  <c r="E31" i="11"/>
  <c r="H3" i="11"/>
  <c r="E47" i="11"/>
  <c r="E44" i="11"/>
  <c r="E29" i="11"/>
  <c r="E26" i="11"/>
  <c r="E23" i="11"/>
  <c r="E20" i="11"/>
  <c r="E17" i="11"/>
  <c r="E14" i="11"/>
  <c r="E11" i="11"/>
  <c r="E8" i="11"/>
  <c r="E5" i="11"/>
  <c r="G3" i="11"/>
  <c r="E41" i="11"/>
  <c r="E38" i="11"/>
  <c r="F3" i="11"/>
  <c r="E35" i="11"/>
  <c r="E30" i="11"/>
  <c r="E27" i="11"/>
  <c r="E24" i="11"/>
  <c r="E21" i="11"/>
  <c r="E18" i="11"/>
  <c r="E15" i="11"/>
  <c r="E12" i="11"/>
  <c r="E9" i="11"/>
  <c r="E6" i="11"/>
  <c r="E59" i="11"/>
  <c r="E25" i="11"/>
  <c r="E16" i="11"/>
  <c r="E7" i="11"/>
  <c r="E62" i="11"/>
  <c r="E32" i="11"/>
  <c r="E56" i="11"/>
  <c r="E22" i="11"/>
  <c r="E13" i="11"/>
  <c r="E19" i="11"/>
  <c r="E28" i="11"/>
  <c r="E10" i="11"/>
  <c r="E60" i="14"/>
  <c r="E57" i="14"/>
  <c r="E54" i="14"/>
  <c r="E51" i="14"/>
  <c r="E48" i="14"/>
  <c r="E45" i="14"/>
  <c r="E42" i="14"/>
  <c r="E39" i="14"/>
  <c r="E36" i="14"/>
  <c r="E33" i="14"/>
  <c r="E30" i="14"/>
  <c r="E27" i="14"/>
  <c r="E24" i="14"/>
  <c r="E21" i="14"/>
  <c r="E18" i="14"/>
  <c r="E58" i="14"/>
  <c r="E49" i="14"/>
  <c r="E40" i="14"/>
  <c r="E35" i="14"/>
  <c r="E22" i="14"/>
  <c r="E17" i="14"/>
  <c r="E15" i="14"/>
  <c r="E12" i="14"/>
  <c r="E9" i="14"/>
  <c r="E6" i="14"/>
  <c r="E62" i="14"/>
  <c r="E61" i="14"/>
  <c r="E14" i="14"/>
  <c r="E50" i="14"/>
  <c r="E29" i="14"/>
  <c r="E23" i="14"/>
  <c r="E16" i="14"/>
  <c r="E11" i="14"/>
  <c r="H3" i="14"/>
  <c r="E44" i="14"/>
  <c r="E43" i="14"/>
  <c r="E32" i="14"/>
  <c r="E26" i="14"/>
  <c r="E20" i="14"/>
  <c r="E19" i="14"/>
  <c r="E7" i="14"/>
  <c r="E59" i="14"/>
  <c r="E46" i="14"/>
  <c r="E38" i="14"/>
  <c r="E31" i="14"/>
  <c r="E52" i="14"/>
  <c r="E34" i="14"/>
  <c r="E8" i="14"/>
  <c r="E56" i="14"/>
  <c r="E41" i="14"/>
  <c r="E5" i="14"/>
  <c r="E37" i="14"/>
  <c r="E53" i="14"/>
  <c r="E13" i="14"/>
  <c r="G3" i="14"/>
  <c r="E10" i="14"/>
  <c r="F3" i="14"/>
  <c r="E47" i="14"/>
  <c r="E25" i="14"/>
  <c r="E55" i="14"/>
  <c r="E28" i="14"/>
  <c r="G60" i="7"/>
  <c r="G57" i="7"/>
  <c r="G54" i="7"/>
  <c r="G51" i="7"/>
  <c r="G48" i="7"/>
  <c r="G45" i="7"/>
  <c r="G42" i="7"/>
  <c r="G39" i="7"/>
  <c r="G36" i="7"/>
  <c r="G33" i="7"/>
  <c r="G30" i="7"/>
  <c r="G27" i="7"/>
  <c r="G24" i="7"/>
  <c r="G21" i="7"/>
  <c r="G18" i="7"/>
  <c r="G15" i="7"/>
  <c r="G12" i="7"/>
  <c r="G9" i="7"/>
  <c r="G56" i="7"/>
  <c r="G55" i="7"/>
  <c r="G47" i="7"/>
  <c r="G46" i="7"/>
  <c r="G38" i="7"/>
  <c r="G37" i="7"/>
  <c r="G29" i="7"/>
  <c r="G28" i="7"/>
  <c r="G20" i="7"/>
  <c r="G19" i="7"/>
  <c r="G11" i="7"/>
  <c r="G10" i="7"/>
  <c r="G5" i="7"/>
  <c r="G62" i="7"/>
  <c r="G61" i="7"/>
  <c r="G53" i="7"/>
  <c r="G52" i="7"/>
  <c r="G44" i="7"/>
  <c r="G43" i="7"/>
  <c r="G35" i="7"/>
  <c r="G34" i="7"/>
  <c r="G26" i="7"/>
  <c r="G25" i="7"/>
  <c r="G17" i="7"/>
  <c r="G16" i="7"/>
  <c r="G8" i="7"/>
  <c r="G7" i="7"/>
  <c r="G58" i="7"/>
  <c r="G50" i="7"/>
  <c r="G31" i="7"/>
  <c r="G23" i="7"/>
  <c r="G49" i="7"/>
  <c r="G41" i="7"/>
  <c r="G22" i="7"/>
  <c r="G14" i="7"/>
  <c r="G6" i="7"/>
  <c r="G40" i="7"/>
  <c r="G59" i="7"/>
  <c r="G13" i="7"/>
  <c r="G32" i="7"/>
  <c r="F60" i="6"/>
  <c r="F57" i="6"/>
  <c r="F54" i="6"/>
  <c r="F51" i="6"/>
  <c r="F48" i="6"/>
  <c r="F45" i="6"/>
  <c r="F42" i="6"/>
  <c r="F39" i="6"/>
  <c r="F36" i="6"/>
  <c r="F33" i="6"/>
  <c r="F30" i="6"/>
  <c r="F27" i="6"/>
  <c r="F24" i="6"/>
  <c r="F21" i="6"/>
  <c r="F18" i="6"/>
  <c r="F15" i="6"/>
  <c r="F12" i="6"/>
  <c r="F9" i="6"/>
  <c r="F6" i="6"/>
  <c r="F59" i="6"/>
  <c r="F46" i="6"/>
  <c r="F41" i="6"/>
  <c r="F28" i="6"/>
  <c r="F23" i="6"/>
  <c r="F10" i="6"/>
  <c r="F5" i="6"/>
  <c r="F61" i="6"/>
  <c r="F56" i="6"/>
  <c r="F43" i="6"/>
  <c r="F38" i="6"/>
  <c r="F25" i="6"/>
  <c r="F20" i="6"/>
  <c r="F7" i="6"/>
  <c r="F58" i="6"/>
  <c r="F53" i="6"/>
  <c r="F40" i="6"/>
  <c r="F35" i="6"/>
  <c r="F22" i="6"/>
  <c r="F17" i="6"/>
  <c r="F55" i="6"/>
  <c r="F50" i="6"/>
  <c r="F37" i="6"/>
  <c r="F32" i="6"/>
  <c r="F19" i="6"/>
  <c r="F14" i="6"/>
  <c r="F29" i="6"/>
  <c r="F16" i="6"/>
  <c r="F44" i="6"/>
  <c r="F31" i="6"/>
  <c r="F52" i="6"/>
  <c r="F11" i="6"/>
  <c r="F26" i="6"/>
  <c r="F13" i="6"/>
  <c r="F62" i="6"/>
  <c r="F49" i="6"/>
  <c r="F8" i="6"/>
  <c r="F47" i="6"/>
  <c r="F34" i="6"/>
  <c r="E61" i="12"/>
  <c r="E58" i="12"/>
  <c r="E55" i="12"/>
  <c r="E52" i="12"/>
  <c r="E49" i="12"/>
  <c r="E46" i="12"/>
  <c r="E43" i="12"/>
  <c r="E40" i="12"/>
  <c r="E37" i="12"/>
  <c r="E34" i="12"/>
  <c r="E31" i="12"/>
  <c r="E28" i="12"/>
  <c r="E25" i="12"/>
  <c r="E22" i="12"/>
  <c r="E19" i="12"/>
  <c r="E16" i="12"/>
  <c r="E13" i="12"/>
  <c r="E10" i="12"/>
  <c r="E7" i="12"/>
  <c r="H3" i="12"/>
  <c r="E60" i="12"/>
  <c r="E57" i="12"/>
  <c r="E54" i="12"/>
  <c r="E51" i="12"/>
  <c r="E48" i="12"/>
  <c r="E45" i="12"/>
  <c r="E42" i="12"/>
  <c r="E39" i="12"/>
  <c r="E36" i="12"/>
  <c r="E33" i="12"/>
  <c r="E30" i="12"/>
  <c r="E27" i="12"/>
  <c r="E24" i="12"/>
  <c r="E21" i="12"/>
  <c r="E18" i="12"/>
  <c r="E15" i="12"/>
  <c r="E12" i="12"/>
  <c r="E9" i="12"/>
  <c r="E6" i="12"/>
  <c r="E62" i="12"/>
  <c r="E56" i="12"/>
  <c r="E50" i="12"/>
  <c r="E44" i="12"/>
  <c r="E38" i="12"/>
  <c r="E32" i="12"/>
  <c r="E26" i="12"/>
  <c r="E20" i="12"/>
  <c r="E14" i="12"/>
  <c r="E8" i="12"/>
  <c r="G3" i="12"/>
  <c r="E17" i="12"/>
  <c r="F3" i="12"/>
  <c r="E53" i="12"/>
  <c r="E41" i="12"/>
  <c r="E29" i="12"/>
  <c r="E11" i="12"/>
  <c r="E59" i="12"/>
  <c r="E5" i="12"/>
  <c r="E47" i="12"/>
  <c r="E35" i="12"/>
  <c r="E23" i="12"/>
  <c r="J60" i="15"/>
  <c r="J57" i="15"/>
  <c r="J54" i="15"/>
  <c r="J51" i="15"/>
  <c r="J48" i="15"/>
  <c r="J45" i="15"/>
  <c r="J42" i="15"/>
  <c r="J39" i="15"/>
  <c r="J36" i="15"/>
  <c r="J33" i="15"/>
  <c r="J30" i="15"/>
  <c r="J27" i="15"/>
  <c r="J24" i="15"/>
  <c r="J49" i="15"/>
  <c r="J44" i="15"/>
  <c r="J31" i="15"/>
  <c r="J26" i="15"/>
  <c r="J59" i="15"/>
  <c r="J46" i="15"/>
  <c r="J41" i="15"/>
  <c r="J58" i="15"/>
  <c r="J53" i="15"/>
  <c r="J40" i="15"/>
  <c r="J47" i="15"/>
  <c r="J35" i="15"/>
  <c r="J34" i="15"/>
  <c r="J29" i="15"/>
  <c r="J28" i="15"/>
  <c r="J22" i="15"/>
  <c r="J19" i="15"/>
  <c r="J16" i="15"/>
  <c r="J13" i="15"/>
  <c r="J10" i="15"/>
  <c r="J7" i="15"/>
  <c r="J56" i="15"/>
  <c r="J43" i="15"/>
  <c r="J25" i="15"/>
  <c r="L3" i="15"/>
  <c r="J52" i="15"/>
  <c r="J32" i="15"/>
  <c r="J23" i="15"/>
  <c r="J14" i="15"/>
  <c r="J5" i="15"/>
  <c r="J21" i="15"/>
  <c r="J12" i="15"/>
  <c r="J55" i="15"/>
  <c r="J38" i="15"/>
  <c r="J9" i="15"/>
  <c r="J50" i="15"/>
  <c r="J37" i="15"/>
  <c r="J17" i="15"/>
  <c r="J61" i="15"/>
  <c r="J15" i="15"/>
  <c r="K3" i="15"/>
  <c r="J20" i="15"/>
  <c r="J6" i="15"/>
  <c r="J11" i="15"/>
  <c r="J8" i="15"/>
  <c r="J18" i="15"/>
  <c r="J62" i="15"/>
  <c r="M3" i="15"/>
  <c r="E61" i="17"/>
  <c r="E58" i="17"/>
  <c r="E55" i="17"/>
  <c r="E52" i="17"/>
  <c r="E49" i="17"/>
  <c r="E46" i="17"/>
  <c r="E43" i="17"/>
  <c r="E40" i="17"/>
  <c r="E37" i="17"/>
  <c r="E34" i="17"/>
  <c r="E31" i="17"/>
  <c r="E28" i="17"/>
  <c r="E25" i="17"/>
  <c r="E22" i="17"/>
  <c r="E19" i="17"/>
  <c r="E16" i="17"/>
  <c r="E13" i="17"/>
  <c r="E10" i="17"/>
  <c r="E7" i="17"/>
  <c r="H3" i="17"/>
  <c r="E5" i="17"/>
  <c r="E62" i="17"/>
  <c r="E56" i="17"/>
  <c r="E50" i="17"/>
  <c r="E44" i="17"/>
  <c r="E38" i="17"/>
  <c r="E32" i="17"/>
  <c r="E26" i="17"/>
  <c r="E20" i="17"/>
  <c r="E14" i="17"/>
  <c r="E8" i="17"/>
  <c r="E57" i="17"/>
  <c r="E51" i="17"/>
  <c r="E45" i="17"/>
  <c r="E39" i="17"/>
  <c r="E33" i="17"/>
  <c r="E27" i="17"/>
  <c r="E21" i="17"/>
  <c r="E15" i="17"/>
  <c r="E9" i="17"/>
  <c r="G3" i="17"/>
  <c r="E53" i="17"/>
  <c r="E35" i="17"/>
  <c r="E17" i="17"/>
  <c r="E60" i="17"/>
  <c r="E42" i="17"/>
  <c r="E24" i="17"/>
  <c r="E6" i="17"/>
  <c r="E54" i="17"/>
  <c r="E48" i="17"/>
  <c r="E47" i="17"/>
  <c r="E41" i="17"/>
  <c r="F3" i="17"/>
  <c r="E29" i="17"/>
  <c r="E23" i="17"/>
  <c r="E18" i="17"/>
  <c r="E59" i="17"/>
  <c r="E36" i="17"/>
  <c r="E30" i="17"/>
  <c r="E11" i="17"/>
  <c r="E12" i="17"/>
  <c r="L60" i="6"/>
  <c r="L57" i="6"/>
  <c r="L54" i="6"/>
  <c r="L51" i="6"/>
  <c r="L48" i="6"/>
  <c r="L45" i="6"/>
  <c r="L42" i="6"/>
  <c r="L39" i="6"/>
  <c r="L36" i="6"/>
  <c r="L33" i="6"/>
  <c r="L30" i="6"/>
  <c r="L27" i="6"/>
  <c r="L24" i="6"/>
  <c r="L21" i="6"/>
  <c r="L18" i="6"/>
  <c r="L15" i="6"/>
  <c r="L12" i="6"/>
  <c r="L9" i="6"/>
  <c r="L6" i="6"/>
  <c r="L62" i="6"/>
  <c r="L49" i="6"/>
  <c r="L44" i="6"/>
  <c r="L31" i="6"/>
  <c r="L26" i="6"/>
  <c r="L13" i="6"/>
  <c r="L8" i="6"/>
  <c r="L59" i="6"/>
  <c r="L46" i="6"/>
  <c r="L41" i="6"/>
  <c r="L28" i="6"/>
  <c r="L23" i="6"/>
  <c r="L10" i="6"/>
  <c r="L5" i="6"/>
  <c r="L61" i="6"/>
  <c r="L56" i="6"/>
  <c r="L43" i="6"/>
  <c r="L38" i="6"/>
  <c r="L25" i="6"/>
  <c r="L20" i="6"/>
  <c r="L7" i="6"/>
  <c r="L58" i="6"/>
  <c r="L53" i="6"/>
  <c r="L40" i="6"/>
  <c r="L35" i="6"/>
  <c r="L22" i="6"/>
  <c r="L17" i="6"/>
  <c r="L50" i="6"/>
  <c r="L37" i="6"/>
  <c r="L52" i="6"/>
  <c r="L32" i="6"/>
  <c r="L19" i="6"/>
  <c r="L47" i="6"/>
  <c r="L34" i="6"/>
  <c r="L29" i="6"/>
  <c r="L16" i="6"/>
  <c r="L11" i="6"/>
  <c r="L55" i="6"/>
  <c r="L14" i="6"/>
  <c r="K61" i="11"/>
  <c r="K58" i="11"/>
  <c r="K55" i="11"/>
  <c r="K52" i="11"/>
  <c r="K49" i="11"/>
  <c r="K46" i="11"/>
  <c r="K43" i="11"/>
  <c r="K40" i="11"/>
  <c r="K37" i="11"/>
  <c r="K34" i="11"/>
  <c r="K60" i="11"/>
  <c r="K57" i="11"/>
  <c r="K54" i="11"/>
  <c r="K51" i="11"/>
  <c r="K48" i="11"/>
  <c r="K45" i="11"/>
  <c r="K42" i="11"/>
  <c r="K39" i="11"/>
  <c r="K36" i="11"/>
  <c r="K33" i="11"/>
  <c r="K30" i="11"/>
  <c r="K38" i="11"/>
  <c r="K35" i="11"/>
  <c r="K32" i="11"/>
  <c r="K31" i="11"/>
  <c r="K29" i="11"/>
  <c r="K26" i="11"/>
  <c r="K23" i="11"/>
  <c r="K20" i="11"/>
  <c r="K17" i="11"/>
  <c r="K14" i="11"/>
  <c r="K11" i="11"/>
  <c r="K8" i="11"/>
  <c r="K5" i="11"/>
  <c r="K62" i="11"/>
  <c r="K59" i="11"/>
  <c r="K56" i="11"/>
  <c r="K53" i="11"/>
  <c r="K27" i="11"/>
  <c r="K24" i="11"/>
  <c r="K21" i="11"/>
  <c r="K18" i="11"/>
  <c r="K15" i="11"/>
  <c r="K12" i="11"/>
  <c r="K9" i="11"/>
  <c r="K6" i="11"/>
  <c r="K50" i="11"/>
  <c r="K41" i="11"/>
  <c r="K28" i="11"/>
  <c r="K19" i="11"/>
  <c r="K10" i="11"/>
  <c r="K25" i="11"/>
  <c r="K16" i="11"/>
  <c r="K7" i="11"/>
  <c r="K13" i="11"/>
  <c r="K22" i="11"/>
  <c r="K47" i="11"/>
  <c r="K44" i="11"/>
  <c r="H62" i="8"/>
  <c r="H61" i="8"/>
  <c r="H58" i="8"/>
  <c r="H55" i="8"/>
  <c r="H52" i="8"/>
  <c r="H49" i="8"/>
  <c r="H46" i="8"/>
  <c r="H43" i="8"/>
  <c r="H40" i="8"/>
  <c r="H37" i="8"/>
  <c r="H34" i="8"/>
  <c r="H31" i="8"/>
  <c r="H28" i="8"/>
  <c r="H25" i="8"/>
  <c r="H22" i="8"/>
  <c r="H19" i="8"/>
  <c r="H16" i="8"/>
  <c r="H13" i="8"/>
  <c r="H10" i="8"/>
  <c r="H7" i="8"/>
  <c r="H60" i="8"/>
  <c r="H59" i="8"/>
  <c r="H51" i="8"/>
  <c r="H50" i="8"/>
  <c r="H42" i="8"/>
  <c r="H41" i="8"/>
  <c r="H33" i="8"/>
  <c r="H32" i="8"/>
  <c r="H24" i="8"/>
  <c r="H23" i="8"/>
  <c r="H15" i="8"/>
  <c r="H14" i="8"/>
  <c r="H6" i="8"/>
  <c r="H5" i="8"/>
  <c r="H57" i="8"/>
  <c r="H56" i="8"/>
  <c r="H48" i="8"/>
  <c r="H47" i="8"/>
  <c r="H39" i="8"/>
  <c r="H38" i="8"/>
  <c r="H30" i="8"/>
  <c r="H29" i="8"/>
  <c r="H21" i="8"/>
  <c r="H20" i="8"/>
  <c r="H12" i="8"/>
  <c r="H11" i="8"/>
  <c r="H53" i="8"/>
  <c r="H45" i="8"/>
  <c r="H26" i="8"/>
  <c r="H18" i="8"/>
  <c r="H44" i="8"/>
  <c r="H36" i="8"/>
  <c r="H17" i="8"/>
  <c r="H9" i="8"/>
  <c r="H54" i="8"/>
  <c r="H35" i="8"/>
  <c r="H27" i="8"/>
  <c r="H8" i="8"/>
  <c r="H61" i="7"/>
  <c r="H58" i="7"/>
  <c r="H55" i="7"/>
  <c r="H52" i="7"/>
  <c r="H49" i="7"/>
  <c r="H46" i="7"/>
  <c r="H43" i="7"/>
  <c r="H40" i="7"/>
  <c r="H37" i="7"/>
  <c r="H34" i="7"/>
  <c r="H31" i="7"/>
  <c r="H28" i="7"/>
  <c r="H25" i="7"/>
  <c r="H22" i="7"/>
  <c r="H19" i="7"/>
  <c r="H16" i="7"/>
  <c r="H13" i="7"/>
  <c r="H10" i="7"/>
  <c r="H7" i="7"/>
  <c r="H5" i="7"/>
  <c r="H62" i="7"/>
  <c r="H54" i="7"/>
  <c r="H53" i="7"/>
  <c r="H45" i="7"/>
  <c r="H44" i="7"/>
  <c r="H36" i="7"/>
  <c r="H35" i="7"/>
  <c r="H27" i="7"/>
  <c r="H26" i="7"/>
  <c r="H18" i="7"/>
  <c r="H17" i="7"/>
  <c r="H9" i="7"/>
  <c r="H8" i="7"/>
  <c r="H60" i="7"/>
  <c r="H59" i="7"/>
  <c r="H51" i="7"/>
  <c r="H50" i="7"/>
  <c r="H42" i="7"/>
  <c r="H41" i="7"/>
  <c r="H33" i="7"/>
  <c r="H32" i="7"/>
  <c r="H24" i="7"/>
  <c r="H23" i="7"/>
  <c r="H15" i="7"/>
  <c r="H14" i="7"/>
  <c r="H47" i="7"/>
  <c r="H20" i="7"/>
  <c r="H12" i="7"/>
  <c r="H6" i="7"/>
  <c r="H57" i="7"/>
  <c r="H38" i="7"/>
  <c r="H30" i="7"/>
  <c r="H11" i="7"/>
  <c r="H56" i="7"/>
  <c r="H48" i="7"/>
  <c r="H29" i="7"/>
  <c r="H21" i="7"/>
  <c r="H39" i="7"/>
  <c r="J62" i="8"/>
  <c r="J61" i="8"/>
  <c r="J59" i="8"/>
  <c r="J56" i="8"/>
  <c r="J53" i="8"/>
  <c r="J50" i="8"/>
  <c r="J47" i="8"/>
  <c r="J44" i="8"/>
  <c r="J41" i="8"/>
  <c r="J38" i="8"/>
  <c r="J35" i="8"/>
  <c r="J32" i="8"/>
  <c r="J29" i="8"/>
  <c r="J26" i="8"/>
  <c r="J23" i="8"/>
  <c r="J20" i="8"/>
  <c r="J17" i="8"/>
  <c r="J14" i="8"/>
  <c r="J11" i="8"/>
  <c r="J8" i="8"/>
  <c r="J5" i="8"/>
  <c r="M3" i="8"/>
  <c r="J58" i="8"/>
  <c r="J57" i="8"/>
  <c r="J49" i="8"/>
  <c r="J48" i="8"/>
  <c r="J40" i="8"/>
  <c r="J39" i="8"/>
  <c r="J31" i="8"/>
  <c r="J30" i="8"/>
  <c r="J22" i="8"/>
  <c r="J21" i="8"/>
  <c r="J13" i="8"/>
  <c r="J12" i="8"/>
  <c r="J55" i="8"/>
  <c r="J54" i="8"/>
  <c r="J46" i="8"/>
  <c r="J45" i="8"/>
  <c r="J37" i="8"/>
  <c r="J36" i="8"/>
  <c r="J28" i="8"/>
  <c r="J27" i="8"/>
  <c r="J19" i="8"/>
  <c r="J18" i="8"/>
  <c r="J10" i="8"/>
  <c r="J9" i="8"/>
  <c r="L3" i="8"/>
  <c r="J42" i="8"/>
  <c r="J34" i="8"/>
  <c r="J15" i="8"/>
  <c r="J7" i="8"/>
  <c r="K3" i="8"/>
  <c r="J60" i="8"/>
  <c r="J52" i="8"/>
  <c r="J33" i="8"/>
  <c r="J25" i="8"/>
  <c r="J6" i="8"/>
  <c r="J51" i="8"/>
  <c r="J43" i="8"/>
  <c r="J24" i="8"/>
  <c r="J16" i="8"/>
  <c r="E62" i="6"/>
  <c r="E54" i="6"/>
  <c r="E49" i="6"/>
  <c r="E44" i="6"/>
  <c r="E36" i="6"/>
  <c r="E31" i="6"/>
  <c r="E26" i="6"/>
  <c r="E18" i="6"/>
  <c r="E13" i="6"/>
  <c r="E8" i="6"/>
  <c r="E59" i="6"/>
  <c r="E51" i="6"/>
  <c r="E46" i="6"/>
  <c r="E41" i="6"/>
  <c r="E33" i="6"/>
  <c r="E28" i="6"/>
  <c r="E23" i="6"/>
  <c r="E15" i="6"/>
  <c r="E10" i="6"/>
  <c r="E5" i="6"/>
  <c r="E61" i="6"/>
  <c r="E56" i="6"/>
  <c r="E48" i="6"/>
  <c r="E43" i="6"/>
  <c r="E38" i="6"/>
  <c r="E30" i="6"/>
  <c r="E25" i="6"/>
  <c r="E20" i="6"/>
  <c r="E12" i="6"/>
  <c r="E7" i="6"/>
  <c r="E58" i="6"/>
  <c r="E53" i="6"/>
  <c r="E45" i="6"/>
  <c r="E40" i="6"/>
  <c r="E35" i="6"/>
  <c r="E27" i="6"/>
  <c r="E22" i="6"/>
  <c r="E17" i="6"/>
  <c r="E9" i="6"/>
  <c r="E55" i="6"/>
  <c r="E42" i="6"/>
  <c r="E14" i="6"/>
  <c r="E57" i="6"/>
  <c r="E29" i="6"/>
  <c r="E16" i="6"/>
  <c r="E50" i="6"/>
  <c r="E37" i="6"/>
  <c r="E24" i="6"/>
  <c r="E52" i="6"/>
  <c r="E39" i="6"/>
  <c r="E11" i="6"/>
  <c r="E47" i="6"/>
  <c r="E34" i="6"/>
  <c r="E21" i="6"/>
  <c r="E32" i="6"/>
  <c r="E19" i="6"/>
  <c r="E6" i="6"/>
  <c r="E60" i="6"/>
  <c r="F60" i="7"/>
  <c r="F57" i="7"/>
  <c r="F54" i="7"/>
  <c r="F51" i="7"/>
  <c r="F48" i="7"/>
  <c r="F45" i="7"/>
  <c r="F42" i="7"/>
  <c r="F39" i="7"/>
  <c r="F36" i="7"/>
  <c r="F33" i="7"/>
  <c r="F30" i="7"/>
  <c r="F27" i="7"/>
  <c r="F24" i="7"/>
  <c r="F21" i="7"/>
  <c r="F18" i="7"/>
  <c r="F15" i="7"/>
  <c r="F12" i="7"/>
  <c r="F9" i="7"/>
  <c r="F6" i="7"/>
  <c r="F56" i="7"/>
  <c r="F55" i="7"/>
  <c r="F47" i="7"/>
  <c r="F46" i="7"/>
  <c r="F38" i="7"/>
  <c r="F37" i="7"/>
  <c r="F29" i="7"/>
  <c r="F28" i="7"/>
  <c r="F20" i="7"/>
  <c r="F19" i="7"/>
  <c r="F11" i="7"/>
  <c r="F10" i="7"/>
  <c r="F5" i="7"/>
  <c r="F62" i="7"/>
  <c r="F61" i="7"/>
  <c r="F53" i="7"/>
  <c r="F52" i="7"/>
  <c r="F44" i="7"/>
  <c r="F43" i="7"/>
  <c r="F35" i="7"/>
  <c r="F34" i="7"/>
  <c r="F26" i="7"/>
  <c r="F25" i="7"/>
  <c r="F17" i="7"/>
  <c r="F16" i="7"/>
  <c r="F8" i="7"/>
  <c r="F7" i="7"/>
  <c r="F58" i="7"/>
  <c r="F50" i="7"/>
  <c r="F23" i="7"/>
  <c r="F49" i="7"/>
  <c r="F41" i="7"/>
  <c r="F22" i="7"/>
  <c r="F14" i="7"/>
  <c r="F59" i="7"/>
  <c r="F40" i="7"/>
  <c r="F32" i="7"/>
  <c r="F13" i="7"/>
  <c r="F31" i="7"/>
  <c r="J61" i="12"/>
  <c r="J58" i="12"/>
  <c r="J55" i="12"/>
  <c r="J52" i="12"/>
  <c r="J49" i="12"/>
  <c r="J46" i="12"/>
  <c r="J43" i="12"/>
  <c r="J40" i="12"/>
  <c r="J37" i="12"/>
  <c r="J34" i="12"/>
  <c r="J31" i="12"/>
  <c r="J28" i="12"/>
  <c r="J25" i="12"/>
  <c r="J22" i="12"/>
  <c r="J19" i="12"/>
  <c r="J16" i="12"/>
  <c r="J13" i="12"/>
  <c r="J10" i="12"/>
  <c r="J7" i="12"/>
  <c r="L3" i="12"/>
  <c r="J57" i="12"/>
  <c r="J51" i="12"/>
  <c r="J45" i="12"/>
  <c r="J39" i="12"/>
  <c r="J33" i="12"/>
  <c r="J27" i="12"/>
  <c r="J21" i="12"/>
  <c r="J15" i="12"/>
  <c r="J9" i="12"/>
  <c r="K3" i="12"/>
  <c r="J59" i="12"/>
  <c r="J53" i="12"/>
  <c r="J47" i="12"/>
  <c r="J41" i="12"/>
  <c r="J35" i="12"/>
  <c r="J29" i="12"/>
  <c r="J23" i="12"/>
  <c r="J60" i="12"/>
  <c r="J48" i="12"/>
  <c r="J36" i="12"/>
  <c r="J24" i="12"/>
  <c r="J11" i="12"/>
  <c r="J20" i="12"/>
  <c r="J18" i="12"/>
  <c r="J62" i="12"/>
  <c r="J50" i="12"/>
  <c r="J38" i="12"/>
  <c r="J26" i="12"/>
  <c r="J5" i="12"/>
  <c r="J54" i="12"/>
  <c r="J42" i="12"/>
  <c r="J30" i="12"/>
  <c r="J14" i="12"/>
  <c r="J12" i="12"/>
  <c r="J56" i="12"/>
  <c r="J44" i="12"/>
  <c r="J32" i="12"/>
  <c r="J17" i="12"/>
  <c r="M3" i="12"/>
  <c r="J6" i="12"/>
  <c r="J8" i="12"/>
  <c r="J62" i="16"/>
  <c r="J60" i="16"/>
  <c r="J57" i="16"/>
  <c r="J54" i="16"/>
  <c r="J51" i="16"/>
  <c r="J48" i="16"/>
  <c r="J45" i="16"/>
  <c r="J42" i="16"/>
  <c r="J39" i="16"/>
  <c r="J36" i="16"/>
  <c r="J33" i="16"/>
  <c r="J30" i="16"/>
  <c r="J27" i="16"/>
  <c r="J24" i="16"/>
  <c r="J21" i="16"/>
  <c r="J18" i="16"/>
  <c r="J15" i="16"/>
  <c r="J12" i="16"/>
  <c r="J58" i="16"/>
  <c r="J49" i="16"/>
  <c r="J43" i="16"/>
  <c r="J37" i="16"/>
  <c r="J31" i="16"/>
  <c r="J25" i="16"/>
  <c r="J19" i="16"/>
  <c r="J11" i="16"/>
  <c r="L3" i="16"/>
  <c r="J56" i="16"/>
  <c r="J9" i="16"/>
  <c r="J6" i="16"/>
  <c r="K3" i="16"/>
  <c r="J40" i="16"/>
  <c r="J35" i="16"/>
  <c r="J22" i="16"/>
  <c r="J17" i="16"/>
  <c r="J10" i="16"/>
  <c r="J38" i="16"/>
  <c r="J20" i="16"/>
  <c r="J61" i="16"/>
  <c r="J32" i="16"/>
  <c r="J13" i="16"/>
  <c r="J53" i="16"/>
  <c r="J41" i="16"/>
  <c r="J23" i="16"/>
  <c r="J52" i="16"/>
  <c r="J44" i="16"/>
  <c r="J26" i="16"/>
  <c r="J47" i="16"/>
  <c r="J29" i="16"/>
  <c r="J8" i="16"/>
  <c r="M3" i="16"/>
  <c r="J59" i="16"/>
  <c r="J34" i="16"/>
  <c r="J16" i="16"/>
  <c r="J7" i="16"/>
  <c r="J14" i="16"/>
  <c r="J5" i="16"/>
  <c r="J46" i="16"/>
  <c r="J28" i="16"/>
  <c r="J55" i="16"/>
  <c r="J50" i="16"/>
  <c r="J60" i="19"/>
  <c r="J57" i="19"/>
  <c r="J54" i="19"/>
  <c r="J51" i="19"/>
  <c r="J48" i="19"/>
  <c r="J45" i="19"/>
  <c r="J42" i="19"/>
  <c r="J58" i="19"/>
  <c r="J49" i="19"/>
  <c r="J55" i="19"/>
  <c r="J46" i="19"/>
  <c r="J62" i="19"/>
  <c r="J53" i="19"/>
  <c r="J44" i="19"/>
  <c r="J40" i="19"/>
  <c r="J37" i="19"/>
  <c r="J34" i="19"/>
  <c r="J31" i="19"/>
  <c r="J28" i="19"/>
  <c r="J25" i="19"/>
  <c r="J61" i="19"/>
  <c r="J52" i="19"/>
  <c r="J43" i="19"/>
  <c r="J56" i="19"/>
  <c r="J33" i="19"/>
  <c r="J24" i="19"/>
  <c r="L3" i="19"/>
  <c r="J50" i="19"/>
  <c r="J38" i="19"/>
  <c r="J29" i="19"/>
  <c r="J21" i="19"/>
  <c r="J18" i="19"/>
  <c r="J15" i="19"/>
  <c r="J12" i="19"/>
  <c r="J9" i="19"/>
  <c r="J6" i="19"/>
  <c r="K3" i="19"/>
  <c r="J47" i="19"/>
  <c r="J36" i="19"/>
  <c r="J27" i="19"/>
  <c r="J30" i="19"/>
  <c r="J32" i="19"/>
  <c r="J22" i="19"/>
  <c r="J16" i="19"/>
  <c r="J10" i="19"/>
  <c r="J39" i="19"/>
  <c r="J59" i="19"/>
  <c r="J35" i="19"/>
  <c r="J17" i="19"/>
  <c r="J11" i="19"/>
  <c r="J5" i="19"/>
  <c r="J26" i="19"/>
  <c r="J20" i="19"/>
  <c r="J23" i="19"/>
  <c r="J19" i="19"/>
  <c r="J8" i="19"/>
  <c r="M3" i="19"/>
  <c r="J41" i="19"/>
  <c r="J7" i="19"/>
  <c r="J14" i="19"/>
  <c r="J13" i="19"/>
  <c r="E62" i="7"/>
  <c r="E59" i="7"/>
  <c r="E56" i="7"/>
  <c r="E53" i="7"/>
  <c r="E50" i="7"/>
  <c r="E47" i="7"/>
  <c r="E44" i="7"/>
  <c r="E41" i="7"/>
  <c r="E38" i="7"/>
  <c r="E35" i="7"/>
  <c r="E32" i="7"/>
  <c r="E29" i="7"/>
  <c r="E26" i="7"/>
  <c r="E23" i="7"/>
  <c r="E20" i="7"/>
  <c r="E17" i="7"/>
  <c r="E14" i="7"/>
  <c r="E11" i="7"/>
  <c r="E8" i="7"/>
  <c r="E58" i="7"/>
  <c r="E57" i="7"/>
  <c r="E49" i="7"/>
  <c r="E48" i="7"/>
  <c r="E40" i="7"/>
  <c r="E39" i="7"/>
  <c r="E31" i="7"/>
  <c r="E30" i="7"/>
  <c r="E22" i="7"/>
  <c r="E21" i="7"/>
  <c r="E13" i="7"/>
  <c r="E12" i="7"/>
  <c r="E6" i="7"/>
  <c r="E55" i="7"/>
  <c r="E54" i="7"/>
  <c r="E46" i="7"/>
  <c r="E45" i="7"/>
  <c r="E37" i="7"/>
  <c r="E36" i="7"/>
  <c r="E28" i="7"/>
  <c r="E27" i="7"/>
  <c r="E19" i="7"/>
  <c r="E18" i="7"/>
  <c r="E10" i="7"/>
  <c r="E9" i="7"/>
  <c r="E5" i="7"/>
  <c r="E61" i="7"/>
  <c r="E42" i="7"/>
  <c r="E34" i="7"/>
  <c r="E15" i="7"/>
  <c r="E7" i="7"/>
  <c r="E60" i="7"/>
  <c r="E52" i="7"/>
  <c r="E33" i="7"/>
  <c r="E25" i="7"/>
  <c r="E43" i="7"/>
  <c r="E51" i="7"/>
  <c r="E16" i="7"/>
  <c r="E24" i="7"/>
  <c r="G60" i="8"/>
  <c r="G57" i="8"/>
  <c r="G54" i="8"/>
  <c r="G51" i="8"/>
  <c r="G48" i="8"/>
  <c r="G45" i="8"/>
  <c r="G42" i="8"/>
  <c r="G39" i="8"/>
  <c r="G36" i="8"/>
  <c r="G33" i="8"/>
  <c r="G30" i="8"/>
  <c r="G27" i="8"/>
  <c r="G24" i="8"/>
  <c r="G21" i="8"/>
  <c r="G18" i="8"/>
  <c r="G15" i="8"/>
  <c r="G12" i="8"/>
  <c r="G9" i="8"/>
  <c r="G6" i="8"/>
  <c r="G62" i="8"/>
  <c r="G61" i="8"/>
  <c r="G53" i="8"/>
  <c r="G52" i="8"/>
  <c r="G44" i="8"/>
  <c r="G43" i="8"/>
  <c r="G35" i="8"/>
  <c r="G34" i="8"/>
  <c r="G26" i="8"/>
  <c r="G25" i="8"/>
  <c r="G17" i="8"/>
  <c r="G16" i="8"/>
  <c r="G8" i="8"/>
  <c r="G7" i="8"/>
  <c r="G59" i="8"/>
  <c r="G58" i="8"/>
  <c r="G50" i="8"/>
  <c r="G49" i="8"/>
  <c r="G41" i="8"/>
  <c r="G40" i="8"/>
  <c r="G32" i="8"/>
  <c r="G31" i="8"/>
  <c r="G23" i="8"/>
  <c r="G22" i="8"/>
  <c r="G14" i="8"/>
  <c r="G13" i="8"/>
  <c r="G5" i="8"/>
  <c r="G56" i="8"/>
  <c r="G37" i="8"/>
  <c r="G29" i="8"/>
  <c r="G10" i="8"/>
  <c r="G55" i="8"/>
  <c r="G47" i="8"/>
  <c r="G28" i="8"/>
  <c r="G20" i="8"/>
  <c r="G38" i="8"/>
  <c r="G19" i="8"/>
  <c r="G46" i="8"/>
  <c r="G11" i="8"/>
  <c r="J61" i="10"/>
  <c r="J58" i="10"/>
  <c r="J55" i="10"/>
  <c r="J52" i="10"/>
  <c r="J49" i="10"/>
  <c r="J46" i="10"/>
  <c r="J43" i="10"/>
  <c r="J40" i="10"/>
  <c r="J37" i="10"/>
  <c r="J34" i="10"/>
  <c r="J31" i="10"/>
  <c r="J28" i="10"/>
  <c r="J62" i="10"/>
  <c r="J59" i="10"/>
  <c r="J56" i="10"/>
  <c r="J53" i="10"/>
  <c r="J50" i="10"/>
  <c r="J47" i="10"/>
  <c r="J44" i="10"/>
  <c r="J41" i="10"/>
  <c r="J38" i="10"/>
  <c r="J35" i="10"/>
  <c r="J32" i="10"/>
  <c r="J29" i="10"/>
  <c r="J26" i="10"/>
  <c r="J23" i="10"/>
  <c r="J20" i="10"/>
  <c r="J17" i="10"/>
  <c r="J14" i="10"/>
  <c r="J11" i="10"/>
  <c r="J8" i="10"/>
  <c r="J5" i="10"/>
  <c r="M3" i="10"/>
  <c r="J60" i="10"/>
  <c r="J51" i="10"/>
  <c r="J42" i="10"/>
  <c r="J27" i="10"/>
  <c r="J19" i="10"/>
  <c r="J18" i="10"/>
  <c r="J10" i="10"/>
  <c r="J9" i="10"/>
  <c r="L3" i="10"/>
  <c r="J54" i="10"/>
  <c r="J45" i="10"/>
  <c r="J36" i="10"/>
  <c r="J30" i="10"/>
  <c r="J25" i="10"/>
  <c r="J24" i="10"/>
  <c r="J16" i="10"/>
  <c r="J15" i="10"/>
  <c r="J7" i="10"/>
  <c r="J6" i="10"/>
  <c r="K3" i="10"/>
  <c r="J39" i="10"/>
  <c r="J33" i="10"/>
  <c r="J12" i="10"/>
  <c r="J48" i="10"/>
  <c r="J22" i="10"/>
  <c r="J57" i="10"/>
  <c r="J21" i="10"/>
  <c r="J13" i="10"/>
  <c r="E56" i="15"/>
  <c r="E51" i="15"/>
  <c r="E43" i="15"/>
  <c r="E38" i="15"/>
  <c r="E33" i="15"/>
  <c r="E62" i="15"/>
  <c r="E61" i="15"/>
  <c r="E58" i="15"/>
  <c r="E53" i="15"/>
  <c r="E48" i="15"/>
  <c r="E40" i="15"/>
  <c r="E35" i="15"/>
  <c r="E60" i="15"/>
  <c r="E52" i="15"/>
  <c r="E47" i="15"/>
  <c r="E42" i="15"/>
  <c r="E59" i="15"/>
  <c r="E46" i="15"/>
  <c r="E39" i="15"/>
  <c r="E50" i="15"/>
  <c r="E26" i="15"/>
  <c r="H3" i="15"/>
  <c r="E55" i="15"/>
  <c r="E45" i="15"/>
  <c r="E37" i="15"/>
  <c r="E29" i="15"/>
  <c r="E21" i="15"/>
  <c r="E18" i="15"/>
  <c r="E15" i="15"/>
  <c r="E12" i="15"/>
  <c r="E9" i="15"/>
  <c r="E6" i="15"/>
  <c r="E41" i="15"/>
  <c r="E34" i="15"/>
  <c r="E27" i="15"/>
  <c r="E19" i="15"/>
  <c r="E10" i="15"/>
  <c r="E49" i="15"/>
  <c r="E36" i="15"/>
  <c r="E32" i="15"/>
  <c r="E28" i="15"/>
  <c r="E17" i="15"/>
  <c r="E8" i="15"/>
  <c r="E23" i="15"/>
  <c r="E11" i="15"/>
  <c r="F3" i="15"/>
  <c r="E30" i="15"/>
  <c r="E16" i="15"/>
  <c r="E44" i="15"/>
  <c r="E31" i="15"/>
  <c r="E25" i="15"/>
  <c r="E14" i="15"/>
  <c r="E7" i="15"/>
  <c r="G3" i="15"/>
  <c r="E20" i="15"/>
  <c r="E57" i="15"/>
  <c r="E24" i="15"/>
  <c r="E13" i="15"/>
  <c r="E22" i="15"/>
  <c r="E54" i="15"/>
  <c r="E5" i="15"/>
  <c r="F60" i="8"/>
  <c r="F57" i="8"/>
  <c r="F54" i="8"/>
  <c r="F51" i="8"/>
  <c r="F48" i="8"/>
  <c r="F45" i="8"/>
  <c r="I45" i="8" s="1"/>
  <c r="K45" i="1" s="1"/>
  <c r="F42" i="8"/>
  <c r="I42" i="8" s="1"/>
  <c r="K42" i="1" s="1"/>
  <c r="F39" i="8"/>
  <c r="F36" i="8"/>
  <c r="F33" i="8"/>
  <c r="F30" i="8"/>
  <c r="I30" i="8" s="1"/>
  <c r="K30" i="1" s="1"/>
  <c r="F27" i="8"/>
  <c r="F24" i="8"/>
  <c r="F21" i="8"/>
  <c r="F18" i="8"/>
  <c r="F15" i="8"/>
  <c r="F12" i="8"/>
  <c r="F9" i="8"/>
  <c r="I9" i="8" s="1"/>
  <c r="K9" i="1" s="1"/>
  <c r="F6" i="8"/>
  <c r="F61" i="8"/>
  <c r="F53" i="8"/>
  <c r="F52" i="8"/>
  <c r="F44" i="8"/>
  <c r="F43" i="8"/>
  <c r="F35" i="8"/>
  <c r="F34" i="8"/>
  <c r="F26" i="8"/>
  <c r="F25" i="8"/>
  <c r="F17" i="8"/>
  <c r="F16" i="8"/>
  <c r="F8" i="8"/>
  <c r="F7" i="8"/>
  <c r="F62" i="8"/>
  <c r="F59" i="8"/>
  <c r="I59" i="8" s="1"/>
  <c r="K59" i="1" s="1"/>
  <c r="F58" i="8"/>
  <c r="F50" i="8"/>
  <c r="I50" i="8" s="1"/>
  <c r="K50" i="1" s="1"/>
  <c r="F49" i="8"/>
  <c r="F41" i="8"/>
  <c r="I41" i="8" s="1"/>
  <c r="K41" i="1" s="1"/>
  <c r="F40" i="8"/>
  <c r="F32" i="8"/>
  <c r="I32" i="8" s="1"/>
  <c r="K32" i="1" s="1"/>
  <c r="F31" i="8"/>
  <c r="F23" i="8"/>
  <c r="I23" i="8" s="1"/>
  <c r="K23" i="1" s="1"/>
  <c r="F22" i="8"/>
  <c r="F14" i="8"/>
  <c r="I14" i="8" s="1"/>
  <c r="K14" i="1" s="1"/>
  <c r="F13" i="8"/>
  <c r="F5" i="8"/>
  <c r="I5" i="8" s="1"/>
  <c r="K5" i="1" s="1"/>
  <c r="F56" i="8"/>
  <c r="F37" i="8"/>
  <c r="F29" i="8"/>
  <c r="F10" i="8"/>
  <c r="F55" i="8"/>
  <c r="F47" i="8"/>
  <c r="F28" i="8"/>
  <c r="F20" i="8"/>
  <c r="F46" i="8"/>
  <c r="F38" i="8"/>
  <c r="F19" i="8"/>
  <c r="F11" i="8"/>
  <c r="I11" i="8" s="1"/>
  <c r="K11" i="1" s="1"/>
  <c r="M60" i="7"/>
  <c r="M57" i="7"/>
  <c r="M54" i="7"/>
  <c r="M51" i="7"/>
  <c r="M48" i="7"/>
  <c r="M45" i="7"/>
  <c r="M42" i="7"/>
  <c r="M39" i="7"/>
  <c r="M36" i="7"/>
  <c r="M33" i="7"/>
  <c r="M30" i="7"/>
  <c r="M27" i="7"/>
  <c r="M24" i="7"/>
  <c r="M21" i="7"/>
  <c r="M18" i="7"/>
  <c r="M15" i="7"/>
  <c r="M12" i="7"/>
  <c r="M9" i="7"/>
  <c r="M59" i="7"/>
  <c r="M58" i="7"/>
  <c r="M50" i="7"/>
  <c r="M49" i="7"/>
  <c r="M41" i="7"/>
  <c r="M40" i="7"/>
  <c r="M32" i="7"/>
  <c r="M31" i="7"/>
  <c r="M23" i="7"/>
  <c r="M22" i="7"/>
  <c r="M14" i="7"/>
  <c r="M13" i="7"/>
  <c r="M6" i="7"/>
  <c r="M56" i="7"/>
  <c r="M55" i="7"/>
  <c r="M47" i="7"/>
  <c r="M46" i="7"/>
  <c r="M38" i="7"/>
  <c r="M37" i="7"/>
  <c r="M29" i="7"/>
  <c r="M28" i="7"/>
  <c r="M20" i="7"/>
  <c r="M19" i="7"/>
  <c r="M11" i="7"/>
  <c r="M10" i="7"/>
  <c r="M5" i="7"/>
  <c r="M52" i="7"/>
  <c r="M44" i="7"/>
  <c r="M25" i="7"/>
  <c r="M17" i="7"/>
  <c r="M62" i="7"/>
  <c r="M43" i="7"/>
  <c r="M35" i="7"/>
  <c r="M16" i="7"/>
  <c r="M8" i="7"/>
  <c r="M7" i="7"/>
  <c r="M26" i="7"/>
  <c r="M61" i="7"/>
  <c r="M34" i="7"/>
  <c r="M53" i="7"/>
  <c r="E62" i="19"/>
  <c r="E59" i="19"/>
  <c r="E56" i="19"/>
  <c r="E53" i="19"/>
  <c r="E50" i="19"/>
  <c r="E47" i="19"/>
  <c r="E44" i="19"/>
  <c r="E54" i="19"/>
  <c r="E45" i="19"/>
  <c r="E39" i="19"/>
  <c r="E36" i="19"/>
  <c r="E33" i="19"/>
  <c r="E30" i="19"/>
  <c r="E27" i="19"/>
  <c r="E24" i="19"/>
  <c r="E60" i="19"/>
  <c r="E51" i="19"/>
  <c r="E42" i="19"/>
  <c r="E40" i="19"/>
  <c r="E37" i="19"/>
  <c r="E34" i="19"/>
  <c r="E31" i="19"/>
  <c r="E28" i="19"/>
  <c r="E25" i="19"/>
  <c r="E58" i="19"/>
  <c r="E49" i="19"/>
  <c r="E57" i="19"/>
  <c r="E48" i="19"/>
  <c r="E41" i="19"/>
  <c r="E38" i="19"/>
  <c r="E35" i="19"/>
  <c r="E32" i="19"/>
  <c r="E29" i="19"/>
  <c r="E26" i="19"/>
  <c r="E23" i="19"/>
  <c r="E43" i="19"/>
  <c r="E21" i="19"/>
  <c r="E18" i="19"/>
  <c r="E15" i="19"/>
  <c r="E12" i="19"/>
  <c r="E9" i="19"/>
  <c r="E6" i="19"/>
  <c r="E61" i="19"/>
  <c r="E22" i="19"/>
  <c r="E19" i="19"/>
  <c r="E16" i="19"/>
  <c r="E13" i="19"/>
  <c r="E10" i="19"/>
  <c r="E7" i="19"/>
  <c r="E52" i="19"/>
  <c r="E17" i="19"/>
  <c r="E11" i="19"/>
  <c r="E5" i="19"/>
  <c r="E55" i="19"/>
  <c r="H3" i="19"/>
  <c r="E20" i="19"/>
  <c r="E14" i="19"/>
  <c r="E8" i="19"/>
  <c r="G3" i="19"/>
  <c r="F3" i="19"/>
  <c r="E46" i="19"/>
  <c r="K57" i="6"/>
  <c r="K52" i="6"/>
  <c r="K47" i="6"/>
  <c r="K39" i="6"/>
  <c r="K34" i="6"/>
  <c r="K29" i="6"/>
  <c r="K21" i="6"/>
  <c r="K16" i="6"/>
  <c r="K11" i="6"/>
  <c r="K62" i="6"/>
  <c r="K54" i="6"/>
  <c r="K49" i="6"/>
  <c r="K44" i="6"/>
  <c r="K36" i="6"/>
  <c r="K31" i="6"/>
  <c r="K26" i="6"/>
  <c r="K18" i="6"/>
  <c r="K13" i="6"/>
  <c r="K8" i="6"/>
  <c r="K59" i="6"/>
  <c r="K51" i="6"/>
  <c r="K46" i="6"/>
  <c r="K41" i="6"/>
  <c r="K33" i="6"/>
  <c r="K28" i="6"/>
  <c r="K23" i="6"/>
  <c r="K15" i="6"/>
  <c r="K10" i="6"/>
  <c r="K5" i="6"/>
  <c r="K61" i="6"/>
  <c r="K56" i="6"/>
  <c r="K48" i="6"/>
  <c r="K43" i="6"/>
  <c r="K38" i="6"/>
  <c r="K30" i="6"/>
  <c r="K25" i="6"/>
  <c r="K20" i="6"/>
  <c r="K12" i="6"/>
  <c r="K7" i="6"/>
  <c r="K35" i="6"/>
  <c r="K22" i="6"/>
  <c r="K9" i="6"/>
  <c r="K50" i="6"/>
  <c r="K37" i="6"/>
  <c r="K24" i="6"/>
  <c r="K58" i="6"/>
  <c r="K45" i="6"/>
  <c r="K17" i="6"/>
  <c r="K6" i="6"/>
  <c r="K60" i="6"/>
  <c r="K32" i="6"/>
  <c r="K19" i="6"/>
  <c r="K55" i="6"/>
  <c r="K42" i="6"/>
  <c r="K14" i="6"/>
  <c r="K53" i="6"/>
  <c r="K40" i="6"/>
  <c r="K27" i="6"/>
  <c r="L62" i="11"/>
  <c r="L59" i="11"/>
  <c r="L56" i="11"/>
  <c r="L53" i="11"/>
  <c r="L50" i="11"/>
  <c r="L47" i="11"/>
  <c r="L44" i="11"/>
  <c r="L41" i="11"/>
  <c r="L38" i="11"/>
  <c r="L35" i="11"/>
  <c r="L32" i="11"/>
  <c r="L58" i="11"/>
  <c r="L52" i="11"/>
  <c r="L46" i="11"/>
  <c r="L40" i="11"/>
  <c r="L34" i="11"/>
  <c r="L61" i="11"/>
  <c r="L51" i="11"/>
  <c r="L48" i="11"/>
  <c r="L31" i="11"/>
  <c r="L29" i="11"/>
  <c r="L26" i="11"/>
  <c r="N26" i="11" s="1"/>
  <c r="H26" i="2" s="1"/>
  <c r="L23" i="11"/>
  <c r="L20" i="11"/>
  <c r="N20" i="11" s="1"/>
  <c r="H20" i="2" s="1"/>
  <c r="L17" i="11"/>
  <c r="L14" i="11"/>
  <c r="L11" i="11"/>
  <c r="L8" i="11"/>
  <c r="L5" i="11"/>
  <c r="L55" i="11"/>
  <c r="L45" i="11"/>
  <c r="L42" i="11"/>
  <c r="L49" i="11"/>
  <c r="L39" i="11"/>
  <c r="L36" i="11"/>
  <c r="L27" i="11"/>
  <c r="L24" i="11"/>
  <c r="L21" i="11"/>
  <c r="L18" i="11"/>
  <c r="L15" i="11"/>
  <c r="L12" i="11"/>
  <c r="L9" i="11"/>
  <c r="L6" i="11"/>
  <c r="L43" i="11"/>
  <c r="L33" i="11"/>
  <c r="L30" i="11"/>
  <c r="L37" i="11"/>
  <c r="L28" i="11"/>
  <c r="L19" i="11"/>
  <c r="L10" i="11"/>
  <c r="L54" i="11"/>
  <c r="L22" i="11"/>
  <c r="L13" i="11"/>
  <c r="L7" i="11"/>
  <c r="L60" i="11"/>
  <c r="L16" i="11"/>
  <c r="L57" i="11"/>
  <c r="L25" i="11"/>
  <c r="J62" i="7"/>
  <c r="J59" i="7"/>
  <c r="J56" i="7"/>
  <c r="J53" i="7"/>
  <c r="J50" i="7"/>
  <c r="J47" i="7"/>
  <c r="J44" i="7"/>
  <c r="J41" i="7"/>
  <c r="J38" i="7"/>
  <c r="J35" i="7"/>
  <c r="J32" i="7"/>
  <c r="J29" i="7"/>
  <c r="J26" i="7"/>
  <c r="J23" i="7"/>
  <c r="J20" i="7"/>
  <c r="J17" i="7"/>
  <c r="J14" i="7"/>
  <c r="J11" i="7"/>
  <c r="J8" i="7"/>
  <c r="J5" i="7"/>
  <c r="J61" i="7"/>
  <c r="J60" i="7"/>
  <c r="J52" i="7"/>
  <c r="J51" i="7"/>
  <c r="J43" i="7"/>
  <c r="J42" i="7"/>
  <c r="J34" i="7"/>
  <c r="J33" i="7"/>
  <c r="J25" i="7"/>
  <c r="J24" i="7"/>
  <c r="J16" i="7"/>
  <c r="J15" i="7"/>
  <c r="J7" i="7"/>
  <c r="J6" i="7"/>
  <c r="J58" i="7"/>
  <c r="J57" i="7"/>
  <c r="J49" i="7"/>
  <c r="J48" i="7"/>
  <c r="J40" i="7"/>
  <c r="J40" i="1" s="1"/>
  <c r="J39" i="7"/>
  <c r="J31" i="7"/>
  <c r="J30" i="7"/>
  <c r="J22" i="7"/>
  <c r="J21" i="7"/>
  <c r="J13" i="7"/>
  <c r="J12" i="7"/>
  <c r="J55" i="7"/>
  <c r="J9" i="7"/>
  <c r="J54" i="7"/>
  <c r="J46" i="7"/>
  <c r="J27" i="7"/>
  <c r="J19" i="7"/>
  <c r="J45" i="7"/>
  <c r="J37" i="7"/>
  <c r="J18" i="7"/>
  <c r="J10" i="7"/>
  <c r="J36" i="7"/>
  <c r="J28" i="7"/>
  <c r="J60" i="13"/>
  <c r="J55" i="13"/>
  <c r="J50" i="13"/>
  <c r="J42" i="13"/>
  <c r="J57" i="13"/>
  <c r="J52" i="13"/>
  <c r="J47" i="13"/>
  <c r="J39" i="13"/>
  <c r="J37" i="13"/>
  <c r="J34" i="13"/>
  <c r="J31" i="13"/>
  <c r="J28" i="13"/>
  <c r="J25" i="13"/>
  <c r="J22" i="13"/>
  <c r="J19" i="13"/>
  <c r="J16" i="13"/>
  <c r="J13" i="13"/>
  <c r="J10" i="13"/>
  <c r="J7" i="13"/>
  <c r="J61" i="13"/>
  <c r="J56" i="13"/>
  <c r="J48" i="13"/>
  <c r="J43" i="13"/>
  <c r="J38" i="13"/>
  <c r="L3" i="13"/>
  <c r="J58" i="13"/>
  <c r="J45" i="13"/>
  <c r="J33" i="13"/>
  <c r="J27" i="13"/>
  <c r="J21" i="13"/>
  <c r="J15" i="13"/>
  <c r="J9" i="13"/>
  <c r="K3" i="13"/>
  <c r="J62" i="13"/>
  <c r="J49" i="13"/>
  <c r="J59" i="13"/>
  <c r="J46" i="13"/>
  <c r="J35" i="13"/>
  <c r="J29" i="13"/>
  <c r="J23" i="13"/>
  <c r="J17" i="13"/>
  <c r="J11" i="13"/>
  <c r="J5" i="13"/>
  <c r="J40" i="13"/>
  <c r="J30" i="13"/>
  <c r="J18" i="13"/>
  <c r="J6" i="13"/>
  <c r="J54" i="13"/>
  <c r="J51" i="13"/>
  <c r="J32" i="13"/>
  <c r="J20" i="13"/>
  <c r="J8" i="13"/>
  <c r="J53" i="13"/>
  <c r="J36" i="13"/>
  <c r="J24" i="13"/>
  <c r="J12" i="13"/>
  <c r="J41" i="13"/>
  <c r="J26" i="13"/>
  <c r="J14" i="13"/>
  <c r="M3" i="13"/>
  <c r="J44" i="13"/>
  <c r="E51" i="1"/>
  <c r="E18" i="1"/>
  <c r="E15" i="1"/>
  <c r="E55" i="1"/>
  <c r="E46" i="1"/>
  <c r="E62" i="1"/>
  <c r="E29" i="1"/>
  <c r="E19" i="1"/>
  <c r="E62" i="9"/>
  <c r="E59" i="9"/>
  <c r="E56" i="9"/>
  <c r="E53" i="9"/>
  <c r="E50" i="9"/>
  <c r="E47" i="9"/>
  <c r="E44" i="9"/>
  <c r="E41" i="9"/>
  <c r="E38" i="9"/>
  <c r="E35" i="9"/>
  <c r="E32" i="9"/>
  <c r="E29" i="9"/>
  <c r="E26" i="9"/>
  <c r="E23" i="9"/>
  <c r="E20" i="9"/>
  <c r="E17" i="9"/>
  <c r="E14" i="9"/>
  <c r="E11" i="9"/>
  <c r="E8" i="9"/>
  <c r="E5" i="9"/>
  <c r="G3" i="9"/>
  <c r="F3" i="9"/>
  <c r="H3" i="9"/>
  <c r="E61" i="9"/>
  <c r="E60" i="9"/>
  <c r="E52" i="9"/>
  <c r="E51" i="9"/>
  <c r="E43" i="9"/>
  <c r="E42" i="9"/>
  <c r="E34" i="9"/>
  <c r="E33" i="9"/>
  <c r="E25" i="9"/>
  <c r="E24" i="9"/>
  <c r="E16" i="9"/>
  <c r="E15" i="9"/>
  <c r="E7" i="9"/>
  <c r="E6" i="9"/>
  <c r="E55" i="9"/>
  <c r="E54" i="9"/>
  <c r="E46" i="9"/>
  <c r="E45" i="9"/>
  <c r="E58" i="9"/>
  <c r="E39" i="9"/>
  <c r="E30" i="9"/>
  <c r="E21" i="9"/>
  <c r="E13" i="9"/>
  <c r="E9" i="9"/>
  <c r="E57" i="9"/>
  <c r="E49" i="9"/>
  <c r="E37" i="9"/>
  <c r="E28" i="9"/>
  <c r="E31" i="9"/>
  <c r="E22" i="9"/>
  <c r="E18" i="9"/>
  <c r="E10" i="9"/>
  <c r="E27" i="9"/>
  <c r="E19" i="9"/>
  <c r="E36" i="9"/>
  <c r="E12" i="9"/>
  <c r="E48" i="9"/>
  <c r="E40" i="9"/>
  <c r="E60" i="18"/>
  <c r="E57" i="18"/>
  <c r="E54" i="18"/>
  <c r="E51" i="18"/>
  <c r="E48" i="18"/>
  <c r="E61" i="18"/>
  <c r="E58" i="18"/>
  <c r="E55" i="18"/>
  <c r="E52" i="18"/>
  <c r="E49" i="18"/>
  <c r="E59" i="18"/>
  <c r="E53" i="18"/>
  <c r="E62" i="18"/>
  <c r="E50" i="18"/>
  <c r="E44" i="18"/>
  <c r="E38" i="18"/>
  <c r="E25" i="18"/>
  <c r="E24" i="18"/>
  <c r="E45" i="18"/>
  <c r="E39" i="18"/>
  <c r="E33" i="18"/>
  <c r="E32" i="18"/>
  <c r="E23" i="18"/>
  <c r="E19" i="18"/>
  <c r="E16" i="18"/>
  <c r="E13" i="18"/>
  <c r="E10" i="18"/>
  <c r="E7" i="18"/>
  <c r="E46" i="18"/>
  <c r="E40" i="18"/>
  <c r="E34" i="18"/>
  <c r="E31" i="18"/>
  <c r="E30" i="18"/>
  <c r="E22" i="18"/>
  <c r="H3" i="18"/>
  <c r="E42" i="18"/>
  <c r="E27" i="18"/>
  <c r="E41" i="18"/>
  <c r="E20" i="18"/>
  <c r="E14" i="18"/>
  <c r="E8" i="18"/>
  <c r="G3" i="18"/>
  <c r="E36" i="18"/>
  <c r="E28" i="18"/>
  <c r="F3" i="18"/>
  <c r="E43" i="18"/>
  <c r="E26" i="18"/>
  <c r="E21" i="18"/>
  <c r="E15" i="18"/>
  <c r="E9" i="18"/>
  <c r="E35" i="18"/>
  <c r="E29" i="18"/>
  <c r="E5" i="18"/>
  <c r="E12" i="18"/>
  <c r="E6" i="18"/>
  <c r="E47" i="18"/>
  <c r="E11" i="18"/>
  <c r="E37" i="18"/>
  <c r="E56" i="18"/>
  <c r="E17" i="18"/>
  <c r="E18" i="18"/>
  <c r="E58" i="20"/>
  <c r="E52" i="20"/>
  <c r="E46" i="20"/>
  <c r="E40" i="20"/>
  <c r="E34" i="20"/>
  <c r="E28" i="20"/>
  <c r="E22" i="20"/>
  <c r="E16" i="20"/>
  <c r="E10" i="20"/>
  <c r="E59" i="20"/>
  <c r="E53" i="20"/>
  <c r="E61" i="20"/>
  <c r="E55" i="20"/>
  <c r="E49" i="20"/>
  <c r="E43" i="20"/>
  <c r="E37" i="20"/>
  <c r="E31" i="20"/>
  <c r="E25" i="20"/>
  <c r="E19" i="20"/>
  <c r="E13" i="20"/>
  <c r="E7" i="20"/>
  <c r="G3" i="20"/>
  <c r="E62" i="20"/>
  <c r="E57" i="20"/>
  <c r="E42" i="20"/>
  <c r="E33" i="20"/>
  <c r="E24" i="20"/>
  <c r="E15" i="20"/>
  <c r="E6" i="20"/>
  <c r="E56" i="20"/>
  <c r="E45" i="20"/>
  <c r="E36" i="20"/>
  <c r="E27" i="20"/>
  <c r="E18" i="20"/>
  <c r="E9" i="20"/>
  <c r="E51" i="20"/>
  <c r="E41" i="20"/>
  <c r="E32" i="20"/>
  <c r="E23" i="20"/>
  <c r="E14" i="20"/>
  <c r="E5" i="20"/>
  <c r="E60" i="20"/>
  <c r="E48" i="20"/>
  <c r="E39" i="20"/>
  <c r="E30" i="20"/>
  <c r="E21" i="20"/>
  <c r="E12" i="20"/>
  <c r="H3" i="20"/>
  <c r="E29" i="20"/>
  <c r="E50" i="20"/>
  <c r="E44" i="20"/>
  <c r="E17" i="20"/>
  <c r="E38" i="20"/>
  <c r="E11" i="20"/>
  <c r="E47" i="20"/>
  <c r="E54" i="20"/>
  <c r="E20" i="20"/>
  <c r="E8" i="20"/>
  <c r="F3" i="20"/>
  <c r="E35" i="20"/>
  <c r="E26" i="20"/>
  <c r="E60" i="13"/>
  <c r="E57" i="13"/>
  <c r="E54" i="13"/>
  <c r="E51" i="13"/>
  <c r="E48" i="13"/>
  <c r="E45" i="13"/>
  <c r="E42" i="13"/>
  <c r="E39" i="13"/>
  <c r="E62" i="13"/>
  <c r="E49" i="13"/>
  <c r="E44" i="13"/>
  <c r="E37" i="13"/>
  <c r="E34" i="13"/>
  <c r="E31" i="13"/>
  <c r="E28" i="13"/>
  <c r="E25" i="13"/>
  <c r="E22" i="13"/>
  <c r="E19" i="13"/>
  <c r="E16" i="13"/>
  <c r="E13" i="13"/>
  <c r="E10" i="13"/>
  <c r="E7" i="13"/>
  <c r="E59" i="13"/>
  <c r="E46" i="13"/>
  <c r="E41" i="13"/>
  <c r="H3" i="13"/>
  <c r="E55" i="13"/>
  <c r="E50" i="13"/>
  <c r="E36" i="13"/>
  <c r="E33" i="13"/>
  <c r="E30" i="13"/>
  <c r="E27" i="13"/>
  <c r="E24" i="13"/>
  <c r="E21" i="13"/>
  <c r="E18" i="13"/>
  <c r="E15" i="13"/>
  <c r="E12" i="13"/>
  <c r="E9" i="13"/>
  <c r="E6" i="13"/>
  <c r="E47" i="13"/>
  <c r="E61" i="13"/>
  <c r="E38" i="13"/>
  <c r="E32" i="13"/>
  <c r="E26" i="13"/>
  <c r="E20" i="13"/>
  <c r="E14" i="13"/>
  <c r="E8" i="13"/>
  <c r="G3" i="13"/>
  <c r="E58" i="13"/>
  <c r="F3" i="13"/>
  <c r="E52" i="13"/>
  <c r="E43" i="13"/>
  <c r="E35" i="13"/>
  <c r="E23" i="13"/>
  <c r="E11" i="13"/>
  <c r="E40" i="13"/>
  <c r="E53" i="13"/>
  <c r="E29" i="13"/>
  <c r="E56" i="13"/>
  <c r="E17" i="13"/>
  <c r="E5" i="13"/>
  <c r="J62" i="9"/>
  <c r="J59" i="9"/>
  <c r="J56" i="9"/>
  <c r="J53" i="9"/>
  <c r="J50" i="9"/>
  <c r="J47" i="9"/>
  <c r="J44" i="9"/>
  <c r="J41" i="9"/>
  <c r="J38" i="9"/>
  <c r="J35" i="9"/>
  <c r="J32" i="9"/>
  <c r="J29" i="9"/>
  <c r="J26" i="9"/>
  <c r="J23" i="9"/>
  <c r="J20" i="9"/>
  <c r="J17" i="9"/>
  <c r="J14" i="9"/>
  <c r="J11" i="9"/>
  <c r="J8" i="9"/>
  <c r="J5" i="9"/>
  <c r="M3" i="9"/>
  <c r="J58" i="9"/>
  <c r="J57" i="9"/>
  <c r="J49" i="9"/>
  <c r="J48" i="9"/>
  <c r="J40" i="9"/>
  <c r="J39" i="9"/>
  <c r="J31" i="9"/>
  <c r="J30" i="9"/>
  <c r="J22" i="9"/>
  <c r="J21" i="9"/>
  <c r="J13" i="9"/>
  <c r="J12" i="9"/>
  <c r="J55" i="9"/>
  <c r="J54" i="9"/>
  <c r="J46" i="9"/>
  <c r="J45" i="9"/>
  <c r="J37" i="9"/>
  <c r="J36" i="9"/>
  <c r="J28" i="9"/>
  <c r="J27" i="9"/>
  <c r="J25" i="9"/>
  <c r="J18" i="9"/>
  <c r="J10" i="9"/>
  <c r="J6" i="9"/>
  <c r="J60" i="9"/>
  <c r="J52" i="9"/>
  <c r="J33" i="9"/>
  <c r="L3" i="9"/>
  <c r="J19" i="9"/>
  <c r="J15" i="9"/>
  <c r="J7" i="9"/>
  <c r="K3" i="9"/>
  <c r="J51" i="9"/>
  <c r="J43" i="9"/>
  <c r="J61" i="9"/>
  <c r="J9" i="9"/>
  <c r="J42" i="9"/>
  <c r="J16" i="9"/>
  <c r="J34" i="9"/>
  <c r="J24" i="9"/>
  <c r="G61" i="6"/>
  <c r="G56" i="6"/>
  <c r="G51" i="6"/>
  <c r="G43" i="6"/>
  <c r="G38" i="6"/>
  <c r="G33" i="6"/>
  <c r="G25" i="6"/>
  <c r="G20" i="6"/>
  <c r="G15" i="6"/>
  <c r="G7" i="6"/>
  <c r="G58" i="6"/>
  <c r="G53" i="6"/>
  <c r="G48" i="6"/>
  <c r="G40" i="6"/>
  <c r="G35" i="6"/>
  <c r="G30" i="6"/>
  <c r="G22" i="6"/>
  <c r="G17" i="6"/>
  <c r="G12" i="6"/>
  <c r="G55" i="6"/>
  <c r="G50" i="6"/>
  <c r="G45" i="6"/>
  <c r="G37" i="6"/>
  <c r="G32" i="6"/>
  <c r="G27" i="6"/>
  <c r="G19" i="6"/>
  <c r="G14" i="6"/>
  <c r="G9" i="6"/>
  <c r="G60" i="6"/>
  <c r="G52" i="6"/>
  <c r="G47" i="6"/>
  <c r="G42" i="6"/>
  <c r="G34" i="6"/>
  <c r="G29" i="6"/>
  <c r="G24" i="6"/>
  <c r="G16" i="6"/>
  <c r="G11" i="6"/>
  <c r="G6" i="6"/>
  <c r="G57" i="6"/>
  <c r="G44" i="6"/>
  <c r="G31" i="6"/>
  <c r="G18" i="6"/>
  <c r="G5" i="6"/>
  <c r="G59" i="6"/>
  <c r="G46" i="6"/>
  <c r="G39" i="6"/>
  <c r="G26" i="6"/>
  <c r="G13" i="6"/>
  <c r="G54" i="6"/>
  <c r="G41" i="6"/>
  <c r="G28" i="6"/>
  <c r="G36" i="6"/>
  <c r="G23" i="6"/>
  <c r="G10" i="6"/>
  <c r="G21" i="6"/>
  <c r="G8" i="6"/>
  <c r="G62" i="6"/>
  <c r="G49" i="6"/>
  <c r="J61" i="14"/>
  <c r="J58" i="14"/>
  <c r="J55" i="14"/>
  <c r="J52" i="14"/>
  <c r="J49" i="14"/>
  <c r="J46" i="14"/>
  <c r="J43" i="14"/>
  <c r="J40" i="14"/>
  <c r="J62" i="14"/>
  <c r="J53" i="14"/>
  <c r="J44" i="14"/>
  <c r="J33" i="14"/>
  <c r="J28" i="14"/>
  <c r="J23" i="14"/>
  <c r="L3" i="14"/>
  <c r="J54" i="14"/>
  <c r="J42" i="14"/>
  <c r="J41" i="14"/>
  <c r="J39" i="14"/>
  <c r="J20" i="14"/>
  <c r="J12" i="14"/>
  <c r="J7" i="14"/>
  <c r="J57" i="14"/>
  <c r="J56" i="14"/>
  <c r="J38" i="14"/>
  <c r="J32" i="14"/>
  <c r="J26" i="14"/>
  <c r="J25" i="14"/>
  <c r="J19" i="14"/>
  <c r="J9" i="14"/>
  <c r="J51" i="14"/>
  <c r="J50" i="14"/>
  <c r="J35" i="14"/>
  <c r="J29" i="14"/>
  <c r="J22" i="14"/>
  <c r="J16" i="14"/>
  <c r="J13" i="14"/>
  <c r="J8" i="14"/>
  <c r="M3" i="14"/>
  <c r="J34" i="14"/>
  <c r="J27" i="14"/>
  <c r="J15" i="14"/>
  <c r="J5" i="14"/>
  <c r="J60" i="14"/>
  <c r="J45" i="14"/>
  <c r="J37" i="14"/>
  <c r="J30" i="14"/>
  <c r="J18" i="14"/>
  <c r="J6" i="14"/>
  <c r="J47" i="14"/>
  <c r="J10" i="14"/>
  <c r="K3" i="14"/>
  <c r="J48" i="14"/>
  <c r="J36" i="14"/>
  <c r="J21" i="14"/>
  <c r="J17" i="14"/>
  <c r="J11" i="14"/>
  <c r="J59" i="14"/>
  <c r="J14" i="14"/>
  <c r="J24" i="14"/>
  <c r="J31" i="14"/>
  <c r="F23" i="1"/>
  <c r="F45" i="1"/>
  <c r="F27" i="1"/>
  <c r="J60" i="17"/>
  <c r="J57" i="17"/>
  <c r="J54" i="17"/>
  <c r="J51" i="17"/>
  <c r="J48" i="17"/>
  <c r="J45" i="17"/>
  <c r="J42" i="17"/>
  <c r="J39" i="17"/>
  <c r="J36" i="17"/>
  <c r="J33" i="17"/>
  <c r="J30" i="17"/>
  <c r="J27" i="17"/>
  <c r="J24" i="17"/>
  <c r="J21" i="17"/>
  <c r="J18" i="17"/>
  <c r="J15" i="17"/>
  <c r="J12" i="17"/>
  <c r="J9" i="17"/>
  <c r="J6" i="17"/>
  <c r="K3" i="17"/>
  <c r="J61" i="17"/>
  <c r="J58" i="17"/>
  <c r="J55" i="17"/>
  <c r="J52" i="17"/>
  <c r="J49" i="17"/>
  <c r="J46" i="17"/>
  <c r="J43" i="17"/>
  <c r="J40" i="17"/>
  <c r="J37" i="17"/>
  <c r="J34" i="17"/>
  <c r="J31" i="17"/>
  <c r="J28" i="17"/>
  <c r="J25" i="17"/>
  <c r="J22" i="17"/>
  <c r="J19" i="17"/>
  <c r="J16" i="17"/>
  <c r="J13" i="17"/>
  <c r="J10" i="17"/>
  <c r="J7" i="17"/>
  <c r="J62" i="17"/>
  <c r="J56" i="17"/>
  <c r="J50" i="17"/>
  <c r="J44" i="17"/>
  <c r="J38" i="17"/>
  <c r="J32" i="17"/>
  <c r="J26" i="17"/>
  <c r="J20" i="17"/>
  <c r="J14" i="17"/>
  <c r="J8" i="17"/>
  <c r="L3" i="17"/>
  <c r="J59" i="17"/>
  <c r="J53" i="17"/>
  <c r="J47" i="17"/>
  <c r="J41" i="17"/>
  <c r="J35" i="17"/>
  <c r="J29" i="17"/>
  <c r="J23" i="17"/>
  <c r="J17" i="17"/>
  <c r="J11" i="17"/>
  <c r="J5" i="17"/>
  <c r="M3" i="17"/>
  <c r="J33" i="1" l="1"/>
  <c r="J27" i="1"/>
  <c r="J13" i="1"/>
  <c r="H16" i="1"/>
  <c r="F34" i="1"/>
  <c r="F24" i="1"/>
  <c r="F11" i="1"/>
  <c r="F51" i="1"/>
  <c r="F30" i="1"/>
  <c r="F17" i="1"/>
  <c r="F46" i="1"/>
  <c r="J6" i="1"/>
  <c r="J60" i="1"/>
  <c r="F43" i="1"/>
  <c r="J36" i="1"/>
  <c r="J34" i="1"/>
  <c r="H22" i="1"/>
  <c r="I10" i="8"/>
  <c r="K10" i="1" s="1"/>
  <c r="I21" i="8"/>
  <c r="K21" i="1" s="1"/>
  <c r="F33" i="1"/>
  <c r="F42" i="1"/>
  <c r="N50" i="11"/>
  <c r="H50" i="2" s="1"/>
  <c r="N35" i="11"/>
  <c r="H35" i="2" s="1"/>
  <c r="H60" i="1"/>
  <c r="H52" i="1"/>
  <c r="I28" i="8"/>
  <c r="K28" i="1" s="1"/>
  <c r="I48" i="8"/>
  <c r="K48" i="1" s="1"/>
  <c r="N49" i="11"/>
  <c r="H49" i="2" s="1"/>
  <c r="I15" i="8"/>
  <c r="K15" i="1" s="1"/>
  <c r="N33" i="11"/>
  <c r="H33" i="2" s="1"/>
  <c r="H43" i="1"/>
  <c r="N16" i="11"/>
  <c r="H16" i="2" s="1"/>
  <c r="N21" i="11"/>
  <c r="H21" i="2" s="1"/>
  <c r="N42" i="11"/>
  <c r="H42" i="2" s="1"/>
  <c r="I54" i="8"/>
  <c r="K54" i="1" s="1"/>
  <c r="J53" i="1"/>
  <c r="N22" i="11"/>
  <c r="H22" i="2" s="1"/>
  <c r="N53" i="11"/>
  <c r="H53" i="2" s="1"/>
  <c r="H53" i="1"/>
  <c r="I38" i="1"/>
  <c r="I26" i="8"/>
  <c r="K26" i="1" s="1"/>
  <c r="I8" i="1"/>
  <c r="I62" i="1"/>
  <c r="N19" i="11"/>
  <c r="H19" i="2" s="1"/>
  <c r="H5" i="1"/>
  <c r="I38" i="8"/>
  <c r="K38" i="1" s="1"/>
  <c r="I18" i="1"/>
  <c r="E39" i="1"/>
  <c r="J9" i="1"/>
  <c r="N58" i="11"/>
  <c r="H58" i="2" s="1"/>
  <c r="J39" i="1"/>
  <c r="I52" i="8"/>
  <c r="K52" i="1" s="1"/>
  <c r="H54" i="1"/>
  <c r="N37" i="11"/>
  <c r="H37" i="2" s="1"/>
  <c r="H24" i="1"/>
  <c r="I16" i="8"/>
  <c r="K16" i="1" s="1"/>
  <c r="H21" i="1"/>
  <c r="H57" i="1"/>
  <c r="N7" i="11"/>
  <c r="H7" i="2" s="1"/>
  <c r="H42" i="1"/>
  <c r="I51" i="8"/>
  <c r="K51" i="1" s="1"/>
  <c r="I53" i="8"/>
  <c r="K53" i="1" s="1"/>
  <c r="I57" i="8"/>
  <c r="K57" i="1" s="1"/>
  <c r="I25" i="1"/>
  <c r="I45" i="1"/>
  <c r="H26" i="1"/>
  <c r="I24" i="8"/>
  <c r="K24" i="1" s="1"/>
  <c r="N27" i="11"/>
  <c r="H27" i="2" s="1"/>
  <c r="N51" i="11"/>
  <c r="H51" i="2" s="1"/>
  <c r="N25" i="11"/>
  <c r="H25" i="2" s="1"/>
  <c r="F25" i="1"/>
  <c r="F41" i="1"/>
  <c r="F48" i="1"/>
  <c r="F61" i="1"/>
  <c r="F28" i="1"/>
  <c r="N11" i="11"/>
  <c r="H11" i="2" s="1"/>
  <c r="J26" i="1"/>
  <c r="J62" i="1"/>
  <c r="H9" i="1"/>
  <c r="H29" i="1"/>
  <c r="I33" i="8"/>
  <c r="K33" i="1" s="1"/>
  <c r="N56" i="11"/>
  <c r="H56" i="2" s="1"/>
  <c r="N47" i="11"/>
  <c r="H47" i="2" s="1"/>
  <c r="H45" i="1"/>
  <c r="H18" i="1"/>
  <c r="J46" i="1"/>
  <c r="J48" i="1"/>
  <c r="J41" i="1"/>
  <c r="N18" i="11"/>
  <c r="H18" i="2" s="1"/>
  <c r="I51" i="1"/>
  <c r="J45" i="1"/>
  <c r="H27" i="1"/>
  <c r="H58" i="1"/>
  <c r="H38" i="1"/>
  <c r="I22" i="8"/>
  <c r="K22" i="1" s="1"/>
  <c r="I6" i="8"/>
  <c r="K6" i="1" s="1"/>
  <c r="I60" i="8"/>
  <c r="K60" i="1" s="1"/>
  <c r="F55" i="1"/>
  <c r="J19" i="1"/>
  <c r="J12" i="1"/>
  <c r="N61" i="11"/>
  <c r="H61" i="2" s="1"/>
  <c r="I22" i="1"/>
  <c r="N30" i="11"/>
  <c r="H30" i="2" s="1"/>
  <c r="H36" i="1"/>
  <c r="E33" i="1"/>
  <c r="F59" i="1"/>
  <c r="E60" i="1"/>
  <c r="E6" i="1"/>
  <c r="E14" i="1"/>
  <c r="E7" i="1"/>
  <c r="E36" i="1"/>
  <c r="E54" i="1"/>
  <c r="F16" i="1"/>
  <c r="F12" i="1"/>
  <c r="F8" i="1"/>
  <c r="F26" i="1"/>
  <c r="F62" i="1"/>
  <c r="I44" i="8"/>
  <c r="K44" i="1" s="1"/>
  <c r="I31" i="8"/>
  <c r="K31" i="1" s="1"/>
  <c r="N34" i="11"/>
  <c r="H34" i="2" s="1"/>
  <c r="N52" i="11"/>
  <c r="H52" i="2" s="1"/>
  <c r="J31" i="1"/>
  <c r="J58" i="1"/>
  <c r="J25" i="1"/>
  <c r="J14" i="1"/>
  <c r="J32" i="1"/>
  <c r="N5" i="11"/>
  <c r="H5" i="2" s="1"/>
  <c r="N23" i="11"/>
  <c r="H23" i="2" s="1"/>
  <c r="H10" i="1"/>
  <c r="H62" i="1"/>
  <c r="I46" i="8"/>
  <c r="K46" i="1" s="1"/>
  <c r="I29" i="8"/>
  <c r="K29" i="1" s="1"/>
  <c r="I49" i="8"/>
  <c r="K49" i="1" s="1"/>
  <c r="I19" i="1"/>
  <c r="I46" i="1"/>
  <c r="I48" i="1"/>
  <c r="I14" i="1"/>
  <c r="I50" i="1"/>
  <c r="J61" i="1"/>
  <c r="J56" i="1"/>
  <c r="N38" i="11"/>
  <c r="H38" i="2" s="1"/>
  <c r="I56" i="8"/>
  <c r="K56" i="1" s="1"/>
  <c r="I17" i="8"/>
  <c r="K17" i="1" s="1"/>
  <c r="J10" i="1"/>
  <c r="J21" i="1"/>
  <c r="J42" i="1"/>
  <c r="J59" i="1"/>
  <c r="H8" i="1"/>
  <c r="I9" i="1"/>
  <c r="I58" i="1"/>
  <c r="N29" i="11"/>
  <c r="H29" i="2" s="1"/>
  <c r="N8" i="11"/>
  <c r="H8" i="2" s="1"/>
  <c r="N13" i="11"/>
  <c r="H13" i="2" s="1"/>
  <c r="N60" i="11"/>
  <c r="H60" i="2" s="1"/>
  <c r="N40" i="11"/>
  <c r="H40" i="2" s="1"/>
  <c r="H55" i="1"/>
  <c r="H32" i="1"/>
  <c r="H37" i="1"/>
  <c r="J43" i="1"/>
  <c r="N24" i="11"/>
  <c r="H24" i="2" s="1"/>
  <c r="I43" i="1"/>
  <c r="I15" i="1"/>
  <c r="I12" i="1"/>
  <c r="I26" i="1"/>
  <c r="J37" i="1"/>
  <c r="J30" i="1"/>
  <c r="J57" i="1"/>
  <c r="J24" i="1"/>
  <c r="J29" i="1"/>
  <c r="I19" i="8"/>
  <c r="K19" i="1" s="1"/>
  <c r="I62" i="8"/>
  <c r="K62" i="1" s="1"/>
  <c r="I34" i="1"/>
  <c r="I40" i="1"/>
  <c r="I47" i="1"/>
  <c r="I47" i="8"/>
  <c r="K47" i="1" s="1"/>
  <c r="I43" i="8"/>
  <c r="K43" i="1" s="1"/>
  <c r="N39" i="11"/>
  <c r="H39" i="2" s="1"/>
  <c r="H47" i="1"/>
  <c r="H17" i="1"/>
  <c r="H33" i="1"/>
  <c r="H51" i="1"/>
  <c r="N44" i="11"/>
  <c r="H44" i="2" s="1"/>
  <c r="N62" i="11"/>
  <c r="H62" i="2" s="1"/>
  <c r="H61" i="1"/>
  <c r="H13" i="1"/>
  <c r="I13" i="8"/>
  <c r="K13" i="1" s="1"/>
  <c r="I40" i="8"/>
  <c r="K40" i="1" s="1"/>
  <c r="I7" i="8"/>
  <c r="K7" i="1" s="1"/>
  <c r="I34" i="8"/>
  <c r="K34" i="1" s="1"/>
  <c r="I61" i="8"/>
  <c r="K61" i="1" s="1"/>
  <c r="I18" i="8"/>
  <c r="K18" i="1" s="1"/>
  <c r="I36" i="8"/>
  <c r="K36" i="1" s="1"/>
  <c r="I39" i="1"/>
  <c r="I27" i="8"/>
  <c r="K27" i="1" s="1"/>
  <c r="I12" i="8"/>
  <c r="K12" i="1" s="1"/>
  <c r="I58" i="8"/>
  <c r="K58" i="1" s="1"/>
  <c r="N14" i="11"/>
  <c r="H14" i="2" s="1"/>
  <c r="N31" i="11"/>
  <c r="H31" i="2" s="1"/>
  <c r="N36" i="11"/>
  <c r="H36" i="2" s="1"/>
  <c r="N54" i="11"/>
  <c r="H54" i="2" s="1"/>
  <c r="H48" i="1"/>
  <c r="N48" i="11"/>
  <c r="H48" i="2" s="1"/>
  <c r="N55" i="11"/>
  <c r="H55" i="2" s="1"/>
  <c r="N59" i="11"/>
  <c r="H59" i="2" s="1"/>
  <c r="H49" i="1"/>
  <c r="H14" i="1"/>
  <c r="H23" i="1"/>
  <c r="H50" i="1"/>
  <c r="H46" i="1"/>
  <c r="H11" i="1"/>
  <c r="J20" i="1"/>
  <c r="H19" i="1"/>
  <c r="H39" i="1"/>
  <c r="I8" i="8"/>
  <c r="K8" i="1" s="1"/>
  <c r="I35" i="8"/>
  <c r="K35" i="1" s="1"/>
  <c r="I33" i="1"/>
  <c r="J15" i="1"/>
  <c r="J5" i="1"/>
  <c r="H40" i="1"/>
  <c r="H7" i="1"/>
  <c r="I20" i="8"/>
  <c r="K20" i="1" s="1"/>
  <c r="I24" i="1"/>
  <c r="I52" i="1"/>
  <c r="I61" i="1"/>
  <c r="I27" i="1"/>
  <c r="I54" i="1"/>
  <c r="J22" i="1"/>
  <c r="J49" i="1"/>
  <c r="J16" i="1"/>
  <c r="J8" i="1"/>
  <c r="J44" i="1"/>
  <c r="I60" i="1"/>
  <c r="I30" i="1"/>
  <c r="J51" i="1"/>
  <c r="J47" i="1"/>
  <c r="N46" i="11"/>
  <c r="H46" i="2" s="1"/>
  <c r="H6" i="1"/>
  <c r="H28" i="1"/>
  <c r="H44" i="1"/>
  <c r="I25" i="8"/>
  <c r="K25" i="1" s="1"/>
  <c r="I7" i="1"/>
  <c r="I36" i="1"/>
  <c r="I41" i="1"/>
  <c r="H35" i="1"/>
  <c r="H30" i="1"/>
  <c r="F37" i="1"/>
  <c r="E34" i="1"/>
  <c r="E52" i="1"/>
  <c r="J28" i="1"/>
  <c r="J35" i="1"/>
  <c r="N28" i="11"/>
  <c r="H28" i="2" s="1"/>
  <c r="H41" i="1"/>
  <c r="H34" i="1"/>
  <c r="I39" i="8"/>
  <c r="K39" i="1" s="1"/>
  <c r="I31" i="1"/>
  <c r="I59" i="1"/>
  <c r="N12" i="11"/>
  <c r="H12" i="2" s="1"/>
  <c r="F36" i="1"/>
  <c r="F7" i="1"/>
  <c r="E26" i="1"/>
  <c r="E23" i="1"/>
  <c r="J23" i="1"/>
  <c r="N15" i="11"/>
  <c r="H15" i="2" s="1"/>
  <c r="H15" i="1"/>
  <c r="H31" i="1"/>
  <c r="I13" i="1"/>
  <c r="I11" i="1"/>
  <c r="I29" i="1"/>
  <c r="N41" i="11"/>
  <c r="H41" i="2" s="1"/>
  <c r="N17" i="11"/>
  <c r="H17" i="2" s="1"/>
  <c r="N32" i="11"/>
  <c r="H32" i="2" s="1"/>
  <c r="F22" i="1"/>
  <c r="F40" i="1"/>
  <c r="F58" i="1"/>
  <c r="F57" i="1"/>
  <c r="F5" i="1"/>
  <c r="J18" i="1"/>
  <c r="J54" i="1"/>
  <c r="N57" i="11"/>
  <c r="H57" i="2" s="1"/>
  <c r="H12" i="1"/>
  <c r="H59" i="1"/>
  <c r="I21" i="1"/>
  <c r="I32" i="1"/>
  <c r="F50" i="1"/>
  <c r="F54" i="1"/>
  <c r="F18" i="1"/>
  <c r="E56" i="1"/>
  <c r="E10" i="1"/>
  <c r="N10" i="11"/>
  <c r="H10" i="2" s="1"/>
  <c r="N43" i="11"/>
  <c r="H43" i="2" s="1"/>
  <c r="H20" i="1"/>
  <c r="H56" i="1"/>
  <c r="I37" i="8"/>
  <c r="K37" i="1" s="1"/>
  <c r="I49" i="1"/>
  <c r="I35" i="1"/>
  <c r="I53" i="1"/>
  <c r="N6" i="11"/>
  <c r="H6" i="2" s="1"/>
  <c r="N45" i="11"/>
  <c r="H45" i="2" s="1"/>
  <c r="F9" i="1"/>
  <c r="F60" i="1"/>
  <c r="F14" i="1"/>
  <c r="E53" i="1"/>
  <c r="E11" i="1"/>
  <c r="E31" i="1"/>
  <c r="J55" i="1"/>
  <c r="J52" i="1"/>
  <c r="J50" i="1"/>
  <c r="H25" i="1"/>
  <c r="I55" i="8"/>
  <c r="K55" i="1" s="1"/>
  <c r="I16" i="1"/>
  <c r="I5" i="1"/>
  <c r="I28" i="1"/>
  <c r="I55" i="1"/>
  <c r="I57" i="1"/>
  <c r="I20" i="1"/>
  <c r="I56" i="1"/>
  <c r="F31" i="1"/>
  <c r="L61" i="17"/>
  <c r="L58" i="17"/>
  <c r="L55" i="17"/>
  <c r="L52" i="17"/>
  <c r="L49" i="17"/>
  <c r="L46" i="17"/>
  <c r="L43" i="17"/>
  <c r="L40" i="17"/>
  <c r="L37" i="17"/>
  <c r="L34" i="17"/>
  <c r="L31" i="17"/>
  <c r="L28" i="17"/>
  <c r="L25" i="17"/>
  <c r="L22" i="17"/>
  <c r="L19" i="17"/>
  <c r="L16" i="17"/>
  <c r="L13" i="17"/>
  <c r="L10" i="17"/>
  <c r="L7" i="17"/>
  <c r="L62" i="17"/>
  <c r="L59" i="17"/>
  <c r="L56" i="17"/>
  <c r="L53" i="17"/>
  <c r="L50" i="17"/>
  <c r="L47" i="17"/>
  <c r="L44" i="17"/>
  <c r="L41" i="17"/>
  <c r="L38" i="17"/>
  <c r="L35" i="17"/>
  <c r="L32" i="17"/>
  <c r="L29" i="17"/>
  <c r="L26" i="17"/>
  <c r="L23" i="17"/>
  <c r="L20" i="17"/>
  <c r="L17" i="17"/>
  <c r="L14" i="17"/>
  <c r="L11" i="17"/>
  <c r="L8" i="17"/>
  <c r="L5" i="17"/>
  <c r="L57" i="17"/>
  <c r="L51" i="17"/>
  <c r="L45" i="17"/>
  <c r="L39" i="17"/>
  <c r="L33" i="17"/>
  <c r="L27" i="17"/>
  <c r="L21" i="17"/>
  <c r="L15" i="17"/>
  <c r="L9" i="17"/>
  <c r="L60" i="17"/>
  <c r="L54" i="17"/>
  <c r="L48" i="17"/>
  <c r="L42" i="17"/>
  <c r="L36" i="17"/>
  <c r="L30" i="17"/>
  <c r="L24" i="17"/>
  <c r="L18" i="17"/>
  <c r="L12" i="17"/>
  <c r="L6" i="17"/>
  <c r="K61" i="17"/>
  <c r="K58" i="17"/>
  <c r="K55" i="17"/>
  <c r="K52" i="17"/>
  <c r="K49" i="17"/>
  <c r="K46" i="17"/>
  <c r="K43" i="17"/>
  <c r="K40" i="17"/>
  <c r="K37" i="17"/>
  <c r="K34" i="17"/>
  <c r="K31" i="17"/>
  <c r="K28" i="17"/>
  <c r="K25" i="17"/>
  <c r="K22" i="17"/>
  <c r="K19" i="17"/>
  <c r="K16" i="17"/>
  <c r="K13" i="17"/>
  <c r="K10" i="17"/>
  <c r="K7" i="17"/>
  <c r="K59" i="17"/>
  <c r="K53" i="17"/>
  <c r="K47" i="17"/>
  <c r="K41" i="17"/>
  <c r="K35" i="17"/>
  <c r="K29" i="17"/>
  <c r="K23" i="17"/>
  <c r="K17" i="17"/>
  <c r="K11" i="17"/>
  <c r="K5" i="17"/>
  <c r="K60" i="17"/>
  <c r="K54" i="17"/>
  <c r="K48" i="17"/>
  <c r="K42" i="17"/>
  <c r="K36" i="17"/>
  <c r="K30" i="17"/>
  <c r="K24" i="17"/>
  <c r="K18" i="17"/>
  <c r="K12" i="17"/>
  <c r="K6" i="17"/>
  <c r="K56" i="17"/>
  <c r="K38" i="17"/>
  <c r="K20" i="17"/>
  <c r="K45" i="17"/>
  <c r="K27" i="17"/>
  <c r="N27" i="17" s="1"/>
  <c r="J27" i="3" s="1"/>
  <c r="K9" i="17"/>
  <c r="K21" i="17"/>
  <c r="K15" i="17"/>
  <c r="K62" i="17"/>
  <c r="K14" i="17"/>
  <c r="K8" i="17"/>
  <c r="K50" i="17"/>
  <c r="K44" i="17"/>
  <c r="K39" i="17"/>
  <c r="K26" i="17"/>
  <c r="K57" i="17"/>
  <c r="K51" i="17"/>
  <c r="K32" i="17"/>
  <c r="K33" i="17"/>
  <c r="K62" i="9"/>
  <c r="K59" i="9"/>
  <c r="K56" i="9"/>
  <c r="K53" i="9"/>
  <c r="K50" i="9"/>
  <c r="K47" i="9"/>
  <c r="K44" i="9"/>
  <c r="K41" i="9"/>
  <c r="K38" i="9"/>
  <c r="K35" i="9"/>
  <c r="K32" i="9"/>
  <c r="K29" i="9"/>
  <c r="K26" i="9"/>
  <c r="K23" i="9"/>
  <c r="K20" i="9"/>
  <c r="K17" i="9"/>
  <c r="K14" i="9"/>
  <c r="K11" i="9"/>
  <c r="K8" i="9"/>
  <c r="K5" i="9"/>
  <c r="K55" i="9"/>
  <c r="K54" i="9"/>
  <c r="K46" i="9"/>
  <c r="K45" i="9"/>
  <c r="K37" i="9"/>
  <c r="K36" i="9"/>
  <c r="K28" i="9"/>
  <c r="K27" i="9"/>
  <c r="K19" i="9"/>
  <c r="K18" i="9"/>
  <c r="K10" i="9"/>
  <c r="K9" i="9"/>
  <c r="K58" i="9"/>
  <c r="K57" i="9"/>
  <c r="K49" i="9"/>
  <c r="K48" i="9"/>
  <c r="K40" i="9"/>
  <c r="K39" i="9"/>
  <c r="K60" i="9"/>
  <c r="K52" i="9"/>
  <c r="K33" i="9"/>
  <c r="K22" i="9"/>
  <c r="K15" i="9"/>
  <c r="K7" i="9"/>
  <c r="K51" i="9"/>
  <c r="K43" i="9"/>
  <c r="K31" i="9"/>
  <c r="K34" i="9"/>
  <c r="K24" i="9"/>
  <c r="K16" i="9"/>
  <c r="K12" i="9"/>
  <c r="K61" i="9"/>
  <c r="K6" i="9"/>
  <c r="K42" i="9"/>
  <c r="K30" i="9"/>
  <c r="K25" i="9"/>
  <c r="K21" i="9"/>
  <c r="K13" i="9"/>
  <c r="G61" i="13"/>
  <c r="G58" i="13"/>
  <c r="G55" i="13"/>
  <c r="G52" i="13"/>
  <c r="G49" i="13"/>
  <c r="G46" i="13"/>
  <c r="G43" i="13"/>
  <c r="G40" i="13"/>
  <c r="G56" i="13"/>
  <c r="G51" i="13"/>
  <c r="G38" i="13"/>
  <c r="G35" i="13"/>
  <c r="G32" i="13"/>
  <c r="G29" i="13"/>
  <c r="G26" i="13"/>
  <c r="G23" i="13"/>
  <c r="G20" i="13"/>
  <c r="G17" i="13"/>
  <c r="G14" i="13"/>
  <c r="G11" i="13"/>
  <c r="G8" i="13"/>
  <c r="G5" i="13"/>
  <c r="G53" i="13"/>
  <c r="G48" i="13"/>
  <c r="G62" i="13"/>
  <c r="G57" i="13"/>
  <c r="G44" i="13"/>
  <c r="G39" i="13"/>
  <c r="G37" i="13"/>
  <c r="G34" i="13"/>
  <c r="G31" i="13"/>
  <c r="G28" i="13"/>
  <c r="G25" i="13"/>
  <c r="G22" i="13"/>
  <c r="G19" i="13"/>
  <c r="G16" i="13"/>
  <c r="G13" i="13"/>
  <c r="G10" i="13"/>
  <c r="G7" i="13"/>
  <c r="G54" i="13"/>
  <c r="G41" i="13"/>
  <c r="G45" i="13"/>
  <c r="G33" i="13"/>
  <c r="G27" i="13"/>
  <c r="G21" i="13"/>
  <c r="G15" i="13"/>
  <c r="G9" i="13"/>
  <c r="G42" i="13"/>
  <c r="G30" i="13"/>
  <c r="G18" i="13"/>
  <c r="G6" i="13"/>
  <c r="G60" i="13"/>
  <c r="G59" i="13"/>
  <c r="G47" i="13"/>
  <c r="G12" i="13"/>
  <c r="G24" i="13"/>
  <c r="G50" i="13"/>
  <c r="G36" i="13"/>
  <c r="G60" i="9"/>
  <c r="G57" i="9"/>
  <c r="G54" i="9"/>
  <c r="G51" i="9"/>
  <c r="G48" i="9"/>
  <c r="G45" i="9"/>
  <c r="G42" i="9"/>
  <c r="G39" i="9"/>
  <c r="G36" i="9"/>
  <c r="G33" i="9"/>
  <c r="G30" i="9"/>
  <c r="G27" i="9"/>
  <c r="G24" i="9"/>
  <c r="G21" i="9"/>
  <c r="G18" i="9"/>
  <c r="G15" i="9"/>
  <c r="G12" i="9"/>
  <c r="G9" i="9"/>
  <c r="G6" i="9"/>
  <c r="G59" i="9"/>
  <c r="G58" i="9"/>
  <c r="G50" i="9"/>
  <c r="G49" i="9"/>
  <c r="G41" i="9"/>
  <c r="G40" i="9"/>
  <c r="G32" i="9"/>
  <c r="G31" i="9"/>
  <c r="G23" i="9"/>
  <c r="G22" i="9"/>
  <c r="G14" i="9"/>
  <c r="G13" i="9"/>
  <c r="G5" i="9"/>
  <c r="G62" i="9"/>
  <c r="G61" i="9"/>
  <c r="G53" i="9"/>
  <c r="G52" i="9"/>
  <c r="G44" i="9"/>
  <c r="G43" i="9"/>
  <c r="G55" i="9"/>
  <c r="G47" i="9"/>
  <c r="G37" i="9"/>
  <c r="G28" i="9"/>
  <c r="G25" i="9"/>
  <c r="G17" i="9"/>
  <c r="G10" i="9"/>
  <c r="G46" i="9"/>
  <c r="G35" i="9"/>
  <c r="G38" i="9"/>
  <c r="G29" i="9"/>
  <c r="G26" i="9"/>
  <c r="G19" i="9"/>
  <c r="G11" i="9"/>
  <c r="G7" i="9"/>
  <c r="G34" i="9"/>
  <c r="G20" i="9"/>
  <c r="G16" i="9"/>
  <c r="G8" i="9"/>
  <c r="G56" i="9"/>
  <c r="J11" i="1"/>
  <c r="L62" i="10"/>
  <c r="L59" i="10"/>
  <c r="L56" i="10"/>
  <c r="L53" i="10"/>
  <c r="L50" i="10"/>
  <c r="L47" i="10"/>
  <c r="L44" i="10"/>
  <c r="L41" i="10"/>
  <c r="L38" i="10"/>
  <c r="L35" i="10"/>
  <c r="L32" i="10"/>
  <c r="L29" i="10"/>
  <c r="L60" i="10"/>
  <c r="L57" i="10"/>
  <c r="L54" i="10"/>
  <c r="L51" i="10"/>
  <c r="L48" i="10"/>
  <c r="L45" i="10"/>
  <c r="L42" i="10"/>
  <c r="L39" i="10"/>
  <c r="L36" i="10"/>
  <c r="L33" i="10"/>
  <c r="L30" i="10"/>
  <c r="L27" i="10"/>
  <c r="L24" i="10"/>
  <c r="L21" i="10"/>
  <c r="L18" i="10"/>
  <c r="L15" i="10"/>
  <c r="L12" i="10"/>
  <c r="L9" i="10"/>
  <c r="L6" i="10"/>
  <c r="L58" i="10"/>
  <c r="L49" i="10"/>
  <c r="L40" i="10"/>
  <c r="L26" i="10"/>
  <c r="L25" i="10"/>
  <c r="L17" i="10"/>
  <c r="L16" i="10"/>
  <c r="L8" i="10"/>
  <c r="L7" i="10"/>
  <c r="L61" i="10"/>
  <c r="L52" i="10"/>
  <c r="L43" i="10"/>
  <c r="L37" i="10"/>
  <c r="L31" i="10"/>
  <c r="L23" i="10"/>
  <c r="L22" i="10"/>
  <c r="L14" i="10"/>
  <c r="L13" i="10"/>
  <c r="L5" i="10"/>
  <c r="L34" i="10"/>
  <c r="L28" i="10"/>
  <c r="L55" i="10"/>
  <c r="L20" i="10"/>
  <c r="L19" i="10"/>
  <c r="L11" i="10"/>
  <c r="L46" i="10"/>
  <c r="L10" i="10"/>
  <c r="I10" i="1"/>
  <c r="I37" i="1"/>
  <c r="I44" i="1"/>
  <c r="M60" i="16"/>
  <c r="M57" i="16"/>
  <c r="M54" i="16"/>
  <c r="M51" i="16"/>
  <c r="M58" i="16"/>
  <c r="M55" i="16"/>
  <c r="M52" i="16"/>
  <c r="M49" i="16"/>
  <c r="M46" i="16"/>
  <c r="M43" i="16"/>
  <c r="M40" i="16"/>
  <c r="M37" i="16"/>
  <c r="M34" i="16"/>
  <c r="M31" i="16"/>
  <c r="M28" i="16"/>
  <c r="M25" i="16"/>
  <c r="M22" i="16"/>
  <c r="M19" i="16"/>
  <c r="M16" i="16"/>
  <c r="M61" i="16"/>
  <c r="M59" i="16"/>
  <c r="M56" i="16"/>
  <c r="M53" i="16"/>
  <c r="M50" i="16"/>
  <c r="M47" i="16"/>
  <c r="M44" i="16"/>
  <c r="M41" i="16"/>
  <c r="M38" i="16"/>
  <c r="M35" i="16"/>
  <c r="M32" i="16"/>
  <c r="M29" i="16"/>
  <c r="M26" i="16"/>
  <c r="M23" i="16"/>
  <c r="M20" i="16"/>
  <c r="M17" i="16"/>
  <c r="M14" i="16"/>
  <c r="M11" i="16"/>
  <c r="M10" i="16"/>
  <c r="M7" i="16"/>
  <c r="M45" i="16"/>
  <c r="M39" i="16"/>
  <c r="M33" i="16"/>
  <c r="M27" i="16"/>
  <c r="M21" i="16"/>
  <c r="M15" i="16"/>
  <c r="M12" i="16"/>
  <c r="M36" i="16"/>
  <c r="M18" i="16"/>
  <c r="M6" i="16"/>
  <c r="M5" i="16"/>
  <c r="M48" i="16"/>
  <c r="M30" i="16"/>
  <c r="M8" i="16"/>
  <c r="M62" i="16"/>
  <c r="M13" i="16"/>
  <c r="M24" i="16"/>
  <c r="M9" i="16"/>
  <c r="M42" i="16"/>
  <c r="L61" i="16"/>
  <c r="L62" i="16"/>
  <c r="L58" i="16"/>
  <c r="L55" i="16"/>
  <c r="L52" i="16"/>
  <c r="L49" i="16"/>
  <c r="L46" i="16"/>
  <c r="L43" i="16"/>
  <c r="L40" i="16"/>
  <c r="L37" i="16"/>
  <c r="L34" i="16"/>
  <c r="L31" i="16"/>
  <c r="L28" i="16"/>
  <c r="L25" i="16"/>
  <c r="L22" i="16"/>
  <c r="L19" i="16"/>
  <c r="L16" i="16"/>
  <c r="L13" i="16"/>
  <c r="L56" i="16"/>
  <c r="L44" i="16"/>
  <c r="L38" i="16"/>
  <c r="L32" i="16"/>
  <c r="L26" i="16"/>
  <c r="L20" i="16"/>
  <c r="L54" i="16"/>
  <c r="L10" i="16"/>
  <c r="L7" i="16"/>
  <c r="L60" i="16"/>
  <c r="L57" i="16"/>
  <c r="L47" i="16"/>
  <c r="L42" i="16"/>
  <c r="L29" i="16"/>
  <c r="L24" i="16"/>
  <c r="L9" i="16"/>
  <c r="L8" i="16"/>
  <c r="L59" i="16"/>
  <c r="L45" i="16"/>
  <c r="L27" i="16"/>
  <c r="L12" i="16"/>
  <c r="L53" i="16"/>
  <c r="L50" i="16"/>
  <c r="L39" i="16"/>
  <c r="L21" i="16"/>
  <c r="L14" i="16"/>
  <c r="L48" i="16"/>
  <c r="L30" i="16"/>
  <c r="L33" i="16"/>
  <c r="L15" i="16"/>
  <c r="L51" i="16"/>
  <c r="L36" i="16"/>
  <c r="L18" i="16"/>
  <c r="L6" i="16"/>
  <c r="L41" i="16"/>
  <c r="L23" i="16"/>
  <c r="L5" i="16"/>
  <c r="L11" i="16"/>
  <c r="L35" i="16"/>
  <c r="L17" i="16"/>
  <c r="G21" i="1"/>
  <c r="G24" i="1"/>
  <c r="G14" i="1"/>
  <c r="G27" i="1"/>
  <c r="G7" i="1"/>
  <c r="G43" i="1"/>
  <c r="G15" i="1"/>
  <c r="G51" i="1"/>
  <c r="G31" i="1"/>
  <c r="H62" i="17"/>
  <c r="H59" i="17"/>
  <c r="H56" i="17"/>
  <c r="H53" i="17"/>
  <c r="H50" i="17"/>
  <c r="H47" i="17"/>
  <c r="H44" i="17"/>
  <c r="H41" i="17"/>
  <c r="H38" i="17"/>
  <c r="H35" i="17"/>
  <c r="H32" i="17"/>
  <c r="H29" i="17"/>
  <c r="H26" i="17"/>
  <c r="H23" i="17"/>
  <c r="H20" i="17"/>
  <c r="H17" i="17"/>
  <c r="H14" i="17"/>
  <c r="H11" i="17"/>
  <c r="H8" i="17"/>
  <c r="H5" i="17"/>
  <c r="H60" i="17"/>
  <c r="H57" i="17"/>
  <c r="H54" i="17"/>
  <c r="H51" i="17"/>
  <c r="H48" i="17"/>
  <c r="H45" i="17"/>
  <c r="H42" i="17"/>
  <c r="H39" i="17"/>
  <c r="H36" i="17"/>
  <c r="H33" i="17"/>
  <c r="H30" i="17"/>
  <c r="H27" i="17"/>
  <c r="H24" i="17"/>
  <c r="H21" i="17"/>
  <c r="H18" i="17"/>
  <c r="H15" i="17"/>
  <c r="H12" i="17"/>
  <c r="H9" i="17"/>
  <c r="H6" i="17"/>
  <c r="H61" i="17"/>
  <c r="H55" i="17"/>
  <c r="H49" i="17"/>
  <c r="H43" i="17"/>
  <c r="H37" i="17"/>
  <c r="H31" i="17"/>
  <c r="H25" i="17"/>
  <c r="H19" i="17"/>
  <c r="H13" i="17"/>
  <c r="H7" i="17"/>
  <c r="H58" i="17"/>
  <c r="H52" i="17"/>
  <c r="H46" i="17"/>
  <c r="H40" i="17"/>
  <c r="H34" i="17"/>
  <c r="H28" i="17"/>
  <c r="H22" i="17"/>
  <c r="H16" i="17"/>
  <c r="H10" i="17"/>
  <c r="F62" i="12"/>
  <c r="F59" i="12"/>
  <c r="F56" i="12"/>
  <c r="F53" i="12"/>
  <c r="F50" i="12"/>
  <c r="F47" i="12"/>
  <c r="F44" i="12"/>
  <c r="F41" i="12"/>
  <c r="F38" i="12"/>
  <c r="F35" i="12"/>
  <c r="F32" i="12"/>
  <c r="F29" i="12"/>
  <c r="F26" i="12"/>
  <c r="F23" i="12"/>
  <c r="F20" i="12"/>
  <c r="F17" i="12"/>
  <c r="F14" i="12"/>
  <c r="F11" i="12"/>
  <c r="F8" i="12"/>
  <c r="F5" i="12"/>
  <c r="F61" i="12"/>
  <c r="F55" i="12"/>
  <c r="F49" i="12"/>
  <c r="F43" i="12"/>
  <c r="F37" i="12"/>
  <c r="F31" i="12"/>
  <c r="F25" i="12"/>
  <c r="F19" i="12"/>
  <c r="F13" i="12"/>
  <c r="F7" i="12"/>
  <c r="F57" i="12"/>
  <c r="F51" i="12"/>
  <c r="F45" i="12"/>
  <c r="F39" i="12"/>
  <c r="F33" i="12"/>
  <c r="F27" i="12"/>
  <c r="F58" i="12"/>
  <c r="F46" i="12"/>
  <c r="F34" i="12"/>
  <c r="F15" i="12"/>
  <c r="F22" i="12"/>
  <c r="F6" i="12"/>
  <c r="F60" i="12"/>
  <c r="F48" i="12"/>
  <c r="F36" i="12"/>
  <c r="F24" i="12"/>
  <c r="F9" i="12"/>
  <c r="F52" i="12"/>
  <c r="F40" i="12"/>
  <c r="F28" i="12"/>
  <c r="F18" i="12"/>
  <c r="F16" i="12"/>
  <c r="F54" i="12"/>
  <c r="F42" i="12"/>
  <c r="F30" i="12"/>
  <c r="F10" i="12"/>
  <c r="F12" i="12"/>
  <c r="F21" i="12"/>
  <c r="H62" i="16"/>
  <c r="H59" i="16"/>
  <c r="H56" i="16"/>
  <c r="H53" i="16"/>
  <c r="H50" i="16"/>
  <c r="H47" i="16"/>
  <c r="H44" i="16"/>
  <c r="H41" i="16"/>
  <c r="H38" i="16"/>
  <c r="H35" i="16"/>
  <c r="H32" i="16"/>
  <c r="H29" i="16"/>
  <c r="H26" i="16"/>
  <c r="H23" i="16"/>
  <c r="H20" i="16"/>
  <c r="H17" i="16"/>
  <c r="H14" i="16"/>
  <c r="H11" i="16"/>
  <c r="H60" i="16"/>
  <c r="H51" i="16"/>
  <c r="H48" i="16"/>
  <c r="H42" i="16"/>
  <c r="H36" i="16"/>
  <c r="H30" i="16"/>
  <c r="H24" i="16"/>
  <c r="H18" i="16"/>
  <c r="H13" i="16"/>
  <c r="H12" i="16"/>
  <c r="H58" i="16"/>
  <c r="H8" i="16"/>
  <c r="H5" i="16"/>
  <c r="H55" i="16"/>
  <c r="H52" i="16"/>
  <c r="H46" i="16"/>
  <c r="H33" i="16"/>
  <c r="H28" i="16"/>
  <c r="H57" i="16"/>
  <c r="H54" i="16"/>
  <c r="H49" i="16"/>
  <c r="H31" i="16"/>
  <c r="H15" i="16"/>
  <c r="H43" i="16"/>
  <c r="H25" i="16"/>
  <c r="H34" i="16"/>
  <c r="H16" i="16"/>
  <c r="H37" i="16"/>
  <c r="H19" i="16"/>
  <c r="H40" i="16"/>
  <c r="H22" i="16"/>
  <c r="H10" i="16"/>
  <c r="H45" i="16"/>
  <c r="H27" i="16"/>
  <c r="H9" i="16"/>
  <c r="H21" i="16"/>
  <c r="H39" i="16"/>
  <c r="H6" i="16"/>
  <c r="H61" i="16"/>
  <c r="H7" i="16"/>
  <c r="F10" i="1"/>
  <c r="M62" i="17"/>
  <c r="M59" i="17"/>
  <c r="M56" i="17"/>
  <c r="M53" i="17"/>
  <c r="M50" i="17"/>
  <c r="M47" i="17"/>
  <c r="M44" i="17"/>
  <c r="M41" i="17"/>
  <c r="M38" i="17"/>
  <c r="M35" i="17"/>
  <c r="M32" i="17"/>
  <c r="M29" i="17"/>
  <c r="M26" i="17"/>
  <c r="M23" i="17"/>
  <c r="M20" i="17"/>
  <c r="N20" i="17" s="1"/>
  <c r="J20" i="3" s="1"/>
  <c r="M17" i="17"/>
  <c r="M14" i="17"/>
  <c r="M11" i="17"/>
  <c r="M8" i="17"/>
  <c r="M5" i="17"/>
  <c r="M60" i="17"/>
  <c r="M54" i="17"/>
  <c r="M48" i="17"/>
  <c r="M42" i="17"/>
  <c r="M36" i="17"/>
  <c r="M30" i="17"/>
  <c r="M24" i="17"/>
  <c r="M18" i="17"/>
  <c r="M12" i="17"/>
  <c r="M6" i="17"/>
  <c r="M61" i="17"/>
  <c r="M55" i="17"/>
  <c r="M49" i="17"/>
  <c r="M43" i="17"/>
  <c r="M37" i="17"/>
  <c r="M31" i="17"/>
  <c r="M25" i="17"/>
  <c r="M19" i="17"/>
  <c r="M13" i="17"/>
  <c r="M7" i="17"/>
  <c r="M45" i="17"/>
  <c r="M27" i="17"/>
  <c r="M9" i="17"/>
  <c r="M52" i="17"/>
  <c r="M34" i="17"/>
  <c r="M16" i="17"/>
  <c r="M58" i="17"/>
  <c r="M10" i="17"/>
  <c r="M57" i="17"/>
  <c r="N57" i="17" s="1"/>
  <c r="J57" i="3" s="1"/>
  <c r="M51" i="17"/>
  <c r="M39" i="17"/>
  <c r="M33" i="17"/>
  <c r="M28" i="17"/>
  <c r="M15" i="17"/>
  <c r="M46" i="17"/>
  <c r="M40" i="17"/>
  <c r="M22" i="17"/>
  <c r="M21" i="17"/>
  <c r="N21" i="17" s="1"/>
  <c r="J21" i="3" s="1"/>
  <c r="H61" i="20"/>
  <c r="H55" i="20"/>
  <c r="H49" i="20"/>
  <c r="H43" i="20"/>
  <c r="H37" i="20"/>
  <c r="H31" i="20"/>
  <c r="H25" i="20"/>
  <c r="H19" i="20"/>
  <c r="H13" i="20"/>
  <c r="H7" i="20"/>
  <c r="H62" i="20"/>
  <c r="H56" i="20"/>
  <c r="H50" i="20"/>
  <c r="H58" i="20"/>
  <c r="H52" i="20"/>
  <c r="H46" i="20"/>
  <c r="H40" i="20"/>
  <c r="H34" i="20"/>
  <c r="H28" i="20"/>
  <c r="H22" i="20"/>
  <c r="H16" i="20"/>
  <c r="H10" i="20"/>
  <c r="H54" i="20"/>
  <c r="H45" i="20"/>
  <c r="H36" i="20"/>
  <c r="H27" i="20"/>
  <c r="H18" i="20"/>
  <c r="H9" i="20"/>
  <c r="H53" i="20"/>
  <c r="H39" i="20"/>
  <c r="H30" i="20"/>
  <c r="H21" i="20"/>
  <c r="H12" i="20"/>
  <c r="H60" i="20"/>
  <c r="H48" i="20"/>
  <c r="H44" i="20"/>
  <c r="H35" i="20"/>
  <c r="H26" i="20"/>
  <c r="H17" i="20"/>
  <c r="H8" i="20"/>
  <c r="H57" i="20"/>
  <c r="H42" i="20"/>
  <c r="H33" i="20"/>
  <c r="H24" i="20"/>
  <c r="H15" i="20"/>
  <c r="H6" i="20"/>
  <c r="H51" i="20"/>
  <c r="H23" i="20"/>
  <c r="H38" i="20"/>
  <c r="H11" i="20"/>
  <c r="H32" i="20"/>
  <c r="H5" i="20"/>
  <c r="H14" i="20"/>
  <c r="H20" i="20"/>
  <c r="H41" i="20"/>
  <c r="H29" i="20"/>
  <c r="H59" i="20"/>
  <c r="H47" i="20"/>
  <c r="L62" i="13"/>
  <c r="L57" i="13"/>
  <c r="L49" i="13"/>
  <c r="L44" i="13"/>
  <c r="L39" i="13"/>
  <c r="L59" i="13"/>
  <c r="L54" i="13"/>
  <c r="L46" i="13"/>
  <c r="L41" i="13"/>
  <c r="L35" i="13"/>
  <c r="L32" i="13"/>
  <c r="L29" i="13"/>
  <c r="L26" i="13"/>
  <c r="L23" i="13"/>
  <c r="L20" i="13"/>
  <c r="L17" i="13"/>
  <c r="L14" i="13"/>
  <c r="L11" i="13"/>
  <c r="L8" i="13"/>
  <c r="L5" i="13"/>
  <c r="L55" i="13"/>
  <c r="L50" i="13"/>
  <c r="L45" i="13"/>
  <c r="L52" i="13"/>
  <c r="L42" i="13"/>
  <c r="L34" i="13"/>
  <c r="L28" i="13"/>
  <c r="L22" i="13"/>
  <c r="L16" i="13"/>
  <c r="L10" i="13"/>
  <c r="L56" i="13"/>
  <c r="L43" i="13"/>
  <c r="L53" i="13"/>
  <c r="L40" i="13"/>
  <c r="L36" i="13"/>
  <c r="L30" i="13"/>
  <c r="L24" i="13"/>
  <c r="L18" i="13"/>
  <c r="L12" i="13"/>
  <c r="L6" i="13"/>
  <c r="L60" i="13"/>
  <c r="L37" i="13"/>
  <c r="L25" i="13"/>
  <c r="L13" i="13"/>
  <c r="L51" i="13"/>
  <c r="L48" i="13"/>
  <c r="L27" i="13"/>
  <c r="L15" i="13"/>
  <c r="L47" i="13"/>
  <c r="L31" i="13"/>
  <c r="L19" i="13"/>
  <c r="L7" i="13"/>
  <c r="L58" i="13"/>
  <c r="L33" i="13"/>
  <c r="L21" i="13"/>
  <c r="L9" i="13"/>
  <c r="L61" i="13"/>
  <c r="L38" i="13"/>
  <c r="F61" i="15"/>
  <c r="F58" i="15"/>
  <c r="F55" i="15"/>
  <c r="F52" i="15"/>
  <c r="F49" i="15"/>
  <c r="F46" i="15"/>
  <c r="F43" i="15"/>
  <c r="F40" i="15"/>
  <c r="F37" i="15"/>
  <c r="F34" i="15"/>
  <c r="F31" i="15"/>
  <c r="F28" i="15"/>
  <c r="F25" i="15"/>
  <c r="F62" i="15"/>
  <c r="F53" i="15"/>
  <c r="F48" i="15"/>
  <c r="F35" i="15"/>
  <c r="F30" i="15"/>
  <c r="F50" i="15"/>
  <c r="F45" i="15"/>
  <c r="F32" i="15"/>
  <c r="F57" i="15"/>
  <c r="F44" i="15"/>
  <c r="F56" i="15"/>
  <c r="F60" i="15"/>
  <c r="F47" i="15"/>
  <c r="F23" i="15"/>
  <c r="F20" i="15"/>
  <c r="F17" i="15"/>
  <c r="F14" i="15"/>
  <c r="F11" i="15"/>
  <c r="F8" i="15"/>
  <c r="F5" i="15"/>
  <c r="F42" i="15"/>
  <c r="F36" i="15"/>
  <c r="F24" i="15"/>
  <c r="F18" i="15"/>
  <c r="F9" i="15"/>
  <c r="F38" i="15"/>
  <c r="F16" i="15"/>
  <c r="F7" i="15"/>
  <c r="F51" i="15"/>
  <c r="F19" i="15"/>
  <c r="F59" i="15"/>
  <c r="F54" i="15"/>
  <c r="F26" i="15"/>
  <c r="F12" i="15"/>
  <c r="F27" i="15"/>
  <c r="F22" i="15"/>
  <c r="F10" i="15"/>
  <c r="F15" i="15"/>
  <c r="F41" i="15"/>
  <c r="F29" i="15"/>
  <c r="F6" i="15"/>
  <c r="F33" i="15"/>
  <c r="F13" i="15"/>
  <c r="F39" i="15"/>
  <c r="F21" i="15"/>
  <c r="H62" i="15"/>
  <c r="H59" i="15"/>
  <c r="H56" i="15"/>
  <c r="H53" i="15"/>
  <c r="H50" i="15"/>
  <c r="H47" i="15"/>
  <c r="H44" i="15"/>
  <c r="H41" i="15"/>
  <c r="H38" i="15"/>
  <c r="H35" i="15"/>
  <c r="H32" i="15"/>
  <c r="H29" i="15"/>
  <c r="H26" i="15"/>
  <c r="H61" i="15"/>
  <c r="H60" i="15"/>
  <c r="H55" i="15"/>
  <c r="H42" i="15"/>
  <c r="H37" i="15"/>
  <c r="H57" i="15"/>
  <c r="H52" i="15"/>
  <c r="H39" i="15"/>
  <c r="H34" i="15"/>
  <c r="H51" i="15"/>
  <c r="H46" i="15"/>
  <c r="H40" i="15"/>
  <c r="H54" i="15"/>
  <c r="H33" i="15"/>
  <c r="H30" i="15"/>
  <c r="H21" i="15"/>
  <c r="H18" i="15"/>
  <c r="H15" i="15"/>
  <c r="H12" i="15"/>
  <c r="H9" i="15"/>
  <c r="H6" i="15"/>
  <c r="H49" i="15"/>
  <c r="H27" i="15"/>
  <c r="H58" i="15"/>
  <c r="H28" i="15"/>
  <c r="H16" i="15"/>
  <c r="H7" i="15"/>
  <c r="H43" i="15"/>
  <c r="H24" i="15"/>
  <c r="H23" i="15"/>
  <c r="H14" i="15"/>
  <c r="H5" i="15"/>
  <c r="H20" i="15"/>
  <c r="H8" i="15"/>
  <c r="H13" i="15"/>
  <c r="H36" i="15"/>
  <c r="H11" i="15"/>
  <c r="H17" i="15"/>
  <c r="H48" i="15"/>
  <c r="H25" i="15"/>
  <c r="H22" i="15"/>
  <c r="H19" i="15"/>
  <c r="H45" i="15"/>
  <c r="H31" i="15"/>
  <c r="H10" i="15"/>
  <c r="K62" i="10"/>
  <c r="K59" i="10"/>
  <c r="K56" i="10"/>
  <c r="K53" i="10"/>
  <c r="K50" i="10"/>
  <c r="K47" i="10"/>
  <c r="K44" i="10"/>
  <c r="K41" i="10"/>
  <c r="K38" i="10"/>
  <c r="K35" i="10"/>
  <c r="K32" i="10"/>
  <c r="K29" i="10"/>
  <c r="K26" i="10"/>
  <c r="K23" i="10"/>
  <c r="K20" i="10"/>
  <c r="K17" i="10"/>
  <c r="K14" i="10"/>
  <c r="K11" i="10"/>
  <c r="K8" i="10"/>
  <c r="K5" i="10"/>
  <c r="K60" i="10"/>
  <c r="K57" i="10"/>
  <c r="K54" i="10"/>
  <c r="K51" i="10"/>
  <c r="K48" i="10"/>
  <c r="K45" i="10"/>
  <c r="K42" i="10"/>
  <c r="K34" i="10"/>
  <c r="K28" i="10"/>
  <c r="K58" i="10"/>
  <c r="K49" i="10"/>
  <c r="K40" i="10"/>
  <c r="K36" i="10"/>
  <c r="K30" i="10"/>
  <c r="K25" i="10"/>
  <c r="K24" i="10"/>
  <c r="K16" i="10"/>
  <c r="K15" i="10"/>
  <c r="K7" i="10"/>
  <c r="K6" i="10"/>
  <c r="K55" i="10"/>
  <c r="K46" i="10"/>
  <c r="K27" i="10"/>
  <c r="K19" i="10"/>
  <c r="K18" i="10"/>
  <c r="K10" i="10"/>
  <c r="K9" i="10"/>
  <c r="K61" i="10"/>
  <c r="K12" i="10"/>
  <c r="K39" i="10"/>
  <c r="K43" i="10"/>
  <c r="K31" i="10"/>
  <c r="K22" i="10"/>
  <c r="K52" i="10"/>
  <c r="K37" i="10"/>
  <c r="K33" i="10"/>
  <c r="K21" i="10"/>
  <c r="K13" i="10"/>
  <c r="K62" i="19"/>
  <c r="K59" i="19"/>
  <c r="K56" i="19"/>
  <c r="K53" i="19"/>
  <c r="K50" i="19"/>
  <c r="K47" i="19"/>
  <c r="K44" i="19"/>
  <c r="K41" i="19"/>
  <c r="K57" i="19"/>
  <c r="K48" i="19"/>
  <c r="K39" i="19"/>
  <c r="K36" i="19"/>
  <c r="K33" i="19"/>
  <c r="K30" i="19"/>
  <c r="K27" i="19"/>
  <c r="K24" i="19"/>
  <c r="K54" i="19"/>
  <c r="K45" i="19"/>
  <c r="K40" i="19"/>
  <c r="K37" i="19"/>
  <c r="K34" i="19"/>
  <c r="K31" i="19"/>
  <c r="K28" i="19"/>
  <c r="K25" i="19"/>
  <c r="K61" i="19"/>
  <c r="K52" i="19"/>
  <c r="K43" i="19"/>
  <c r="K60" i="19"/>
  <c r="K51" i="19"/>
  <c r="K42" i="19"/>
  <c r="K38" i="19"/>
  <c r="K35" i="19"/>
  <c r="K32" i="19"/>
  <c r="K29" i="19"/>
  <c r="K26" i="19"/>
  <c r="K23" i="19"/>
  <c r="K21" i="19"/>
  <c r="K18" i="19"/>
  <c r="K15" i="19"/>
  <c r="K12" i="19"/>
  <c r="K9" i="19"/>
  <c r="K6" i="19"/>
  <c r="K58" i="19"/>
  <c r="K55" i="19"/>
  <c r="K22" i="19"/>
  <c r="K19" i="19"/>
  <c r="K16" i="19"/>
  <c r="K13" i="19"/>
  <c r="K10" i="19"/>
  <c r="K7" i="19"/>
  <c r="K46" i="19"/>
  <c r="K20" i="19"/>
  <c r="K14" i="19"/>
  <c r="K8" i="19"/>
  <c r="K49" i="19"/>
  <c r="K17" i="19"/>
  <c r="K11" i="19"/>
  <c r="K5" i="19"/>
  <c r="G34" i="1"/>
  <c r="G37" i="1"/>
  <c r="G42" i="1"/>
  <c r="G35" i="1"/>
  <c r="G12" i="1"/>
  <c r="G48" i="1"/>
  <c r="G23" i="1"/>
  <c r="G59" i="1"/>
  <c r="G36" i="1"/>
  <c r="L61" i="15"/>
  <c r="L58" i="15"/>
  <c r="L55" i="15"/>
  <c r="L52" i="15"/>
  <c r="L49" i="15"/>
  <c r="L46" i="15"/>
  <c r="L43" i="15"/>
  <c r="L40" i="15"/>
  <c r="L37" i="15"/>
  <c r="L34" i="15"/>
  <c r="L31" i="15"/>
  <c r="L28" i="15"/>
  <c r="L25" i="15"/>
  <c r="L56" i="15"/>
  <c r="L51" i="15"/>
  <c r="L38" i="15"/>
  <c r="L33" i="15"/>
  <c r="L53" i="15"/>
  <c r="L48" i="15"/>
  <c r="L35" i="15"/>
  <c r="L47" i="15"/>
  <c r="L42" i="15"/>
  <c r="L54" i="15"/>
  <c r="L41" i="15"/>
  <c r="L45" i="15"/>
  <c r="L36" i="15"/>
  <c r="L27" i="15"/>
  <c r="L23" i="15"/>
  <c r="L20" i="15"/>
  <c r="L17" i="15"/>
  <c r="L14" i="15"/>
  <c r="L11" i="15"/>
  <c r="L8" i="15"/>
  <c r="L5" i="15"/>
  <c r="L62" i="15"/>
  <c r="L50" i="15"/>
  <c r="L32" i="15"/>
  <c r="L30" i="15"/>
  <c r="L21" i="15"/>
  <c r="L12" i="15"/>
  <c r="L60" i="15"/>
  <c r="L57" i="15"/>
  <c r="L26" i="15"/>
  <c r="L19" i="15"/>
  <c r="L10" i="15"/>
  <c r="L59" i="15"/>
  <c r="L24" i="15"/>
  <c r="L13" i="15"/>
  <c r="L18" i="15"/>
  <c r="L6" i="15"/>
  <c r="L16" i="15"/>
  <c r="L9" i="15"/>
  <c r="L29" i="15"/>
  <c r="L22" i="15"/>
  <c r="L39" i="15"/>
  <c r="L7" i="15"/>
  <c r="L44" i="15"/>
  <c r="L15" i="15"/>
  <c r="G62" i="11"/>
  <c r="G59" i="11"/>
  <c r="G56" i="11"/>
  <c r="G53" i="11"/>
  <c r="G50" i="11"/>
  <c r="G47" i="11"/>
  <c r="G44" i="11"/>
  <c r="G41" i="11"/>
  <c r="G38" i="11"/>
  <c r="G35" i="11"/>
  <c r="G32" i="11"/>
  <c r="G61" i="11"/>
  <c r="G58" i="11"/>
  <c r="G55" i="11"/>
  <c r="G52" i="11"/>
  <c r="G49" i="11"/>
  <c r="G46" i="11"/>
  <c r="G43" i="11"/>
  <c r="G40" i="11"/>
  <c r="G37" i="11"/>
  <c r="G34" i="11"/>
  <c r="G31" i="11"/>
  <c r="G60" i="11"/>
  <c r="G57" i="11"/>
  <c r="G54" i="11"/>
  <c r="G51" i="11"/>
  <c r="G30" i="11"/>
  <c r="G27" i="11"/>
  <c r="G24" i="11"/>
  <c r="G21" i="11"/>
  <c r="G18" i="11"/>
  <c r="G15" i="11"/>
  <c r="G12" i="11"/>
  <c r="G9" i="11"/>
  <c r="G6" i="11"/>
  <c r="G48" i="11"/>
  <c r="G45" i="11"/>
  <c r="G42" i="11"/>
  <c r="G39" i="11"/>
  <c r="G28" i="11"/>
  <c r="G25" i="11"/>
  <c r="G22" i="11"/>
  <c r="G19" i="11"/>
  <c r="G16" i="11"/>
  <c r="G13" i="11"/>
  <c r="G10" i="11"/>
  <c r="G7" i="11"/>
  <c r="G33" i="11"/>
  <c r="G23" i="11"/>
  <c r="G14" i="11"/>
  <c r="G5" i="11"/>
  <c r="G36" i="11"/>
  <c r="G29" i="11"/>
  <c r="G20" i="11"/>
  <c r="G11" i="11"/>
  <c r="G8" i="11"/>
  <c r="G17" i="11"/>
  <c r="G26" i="11"/>
  <c r="H60" i="11"/>
  <c r="H57" i="11"/>
  <c r="H54" i="11"/>
  <c r="H51" i="11"/>
  <c r="H48" i="11"/>
  <c r="H45" i="11"/>
  <c r="H42" i="11"/>
  <c r="H39" i="11"/>
  <c r="H36" i="11"/>
  <c r="H33" i="11"/>
  <c r="H62" i="11"/>
  <c r="H56" i="11"/>
  <c r="H50" i="11"/>
  <c r="H44" i="11"/>
  <c r="H38" i="11"/>
  <c r="H32" i="11"/>
  <c r="H47" i="11"/>
  <c r="H37" i="11"/>
  <c r="H34" i="11"/>
  <c r="H30" i="11"/>
  <c r="H27" i="11"/>
  <c r="H24" i="11"/>
  <c r="H21" i="11"/>
  <c r="H18" i="11"/>
  <c r="H15" i="11"/>
  <c r="H12" i="11"/>
  <c r="H9" i="11"/>
  <c r="H6" i="11"/>
  <c r="H41" i="11"/>
  <c r="H61" i="11"/>
  <c r="H58" i="11"/>
  <c r="H35" i="11"/>
  <c r="H28" i="11"/>
  <c r="H25" i="11"/>
  <c r="H22" i="11"/>
  <c r="H19" i="11"/>
  <c r="H16" i="11"/>
  <c r="H13" i="11"/>
  <c r="H10" i="11"/>
  <c r="H7" i="11"/>
  <c r="H55" i="11"/>
  <c r="H52" i="11"/>
  <c r="H59" i="11"/>
  <c r="H46" i="11"/>
  <c r="H23" i="11"/>
  <c r="H14" i="11"/>
  <c r="H5" i="11"/>
  <c r="H49" i="11"/>
  <c r="H26" i="11"/>
  <c r="H17" i="11"/>
  <c r="H8" i="11"/>
  <c r="H43" i="11"/>
  <c r="H53" i="11"/>
  <c r="H40" i="11"/>
  <c r="H29" i="11"/>
  <c r="H11" i="11"/>
  <c r="H20" i="11"/>
  <c r="H31" i="11"/>
  <c r="F49" i="1"/>
  <c r="L61" i="18"/>
  <c r="L58" i="18"/>
  <c r="L55" i="18"/>
  <c r="L52" i="18"/>
  <c r="L49" i="18"/>
  <c r="L46" i="18"/>
  <c r="L43" i="18"/>
  <c r="L40" i="18"/>
  <c r="L37" i="18"/>
  <c r="L34" i="18"/>
  <c r="L59" i="18"/>
  <c r="L53" i="18"/>
  <c r="L47" i="18"/>
  <c r="L44" i="18"/>
  <c r="L41" i="18"/>
  <c r="L38" i="18"/>
  <c r="L35" i="18"/>
  <c r="L32" i="18"/>
  <c r="L29" i="18"/>
  <c r="L26" i="18"/>
  <c r="L23" i="18"/>
  <c r="L60" i="18"/>
  <c r="L54" i="18"/>
  <c r="L48" i="18"/>
  <c r="L45" i="18"/>
  <c r="L42" i="18"/>
  <c r="L39" i="18"/>
  <c r="L36" i="18"/>
  <c r="L33" i="18"/>
  <c r="L30" i="18"/>
  <c r="L27" i="18"/>
  <c r="L24" i="18"/>
  <c r="L57" i="18"/>
  <c r="L19" i="18"/>
  <c r="L16" i="18"/>
  <c r="L13" i="18"/>
  <c r="L10" i="18"/>
  <c r="L7" i="18"/>
  <c r="L56" i="18"/>
  <c r="L25" i="18"/>
  <c r="L51" i="18"/>
  <c r="L20" i="18"/>
  <c r="L17" i="18"/>
  <c r="L14" i="18"/>
  <c r="L11" i="18"/>
  <c r="L8" i="18"/>
  <c r="L5" i="18"/>
  <c r="L50" i="18"/>
  <c r="L21" i="18"/>
  <c r="L15" i="18"/>
  <c r="L9" i="18"/>
  <c r="L31" i="18"/>
  <c r="L22" i="18"/>
  <c r="L18" i="18"/>
  <c r="L12" i="18"/>
  <c r="L6" i="18"/>
  <c r="L28" i="18"/>
  <c r="L62" i="18"/>
  <c r="M61" i="18"/>
  <c r="M58" i="18"/>
  <c r="M55" i="18"/>
  <c r="M52" i="18"/>
  <c r="M49" i="18"/>
  <c r="M62" i="18"/>
  <c r="M59" i="18"/>
  <c r="M56" i="18"/>
  <c r="M53" i="18"/>
  <c r="M50" i="18"/>
  <c r="M47" i="18"/>
  <c r="M57" i="18"/>
  <c r="M51" i="18"/>
  <c r="M60" i="18"/>
  <c r="M54" i="18"/>
  <c r="M42" i="18"/>
  <c r="M36" i="18"/>
  <c r="M26" i="18"/>
  <c r="M25" i="18"/>
  <c r="M43" i="18"/>
  <c r="M37" i="18"/>
  <c r="M24" i="18"/>
  <c r="M20" i="18"/>
  <c r="M17" i="18"/>
  <c r="M14" i="18"/>
  <c r="M11" i="18"/>
  <c r="M8" i="18"/>
  <c r="M5" i="18"/>
  <c r="M44" i="18"/>
  <c r="M38" i="18"/>
  <c r="M32" i="18"/>
  <c r="M31" i="18"/>
  <c r="M23" i="18"/>
  <c r="M22" i="18"/>
  <c r="M46" i="18"/>
  <c r="M34" i="18"/>
  <c r="M28" i="18"/>
  <c r="M48" i="18"/>
  <c r="M45" i="18"/>
  <c r="M33" i="18"/>
  <c r="M18" i="18"/>
  <c r="M12" i="18"/>
  <c r="M6" i="18"/>
  <c r="M40" i="18"/>
  <c r="M29" i="18"/>
  <c r="M35" i="18"/>
  <c r="M27" i="18"/>
  <c r="M19" i="18"/>
  <c r="M13" i="18"/>
  <c r="M7" i="18"/>
  <c r="M15" i="18"/>
  <c r="M41" i="18"/>
  <c r="M16" i="18"/>
  <c r="M10" i="18"/>
  <c r="M9" i="18"/>
  <c r="M39" i="18"/>
  <c r="M21" i="18"/>
  <c r="M30" i="18"/>
  <c r="M60" i="9"/>
  <c r="M57" i="9"/>
  <c r="M54" i="9"/>
  <c r="M51" i="9"/>
  <c r="M48" i="9"/>
  <c r="M45" i="9"/>
  <c r="M42" i="9"/>
  <c r="M39" i="9"/>
  <c r="M36" i="9"/>
  <c r="M33" i="9"/>
  <c r="M30" i="9"/>
  <c r="M27" i="9"/>
  <c r="M24" i="9"/>
  <c r="M21" i="9"/>
  <c r="M18" i="9"/>
  <c r="M15" i="9"/>
  <c r="M12" i="9"/>
  <c r="M9" i="9"/>
  <c r="M6" i="9"/>
  <c r="M62" i="9"/>
  <c r="M61" i="9"/>
  <c r="M53" i="9"/>
  <c r="M52" i="9"/>
  <c r="M44" i="9"/>
  <c r="M43" i="9"/>
  <c r="M35" i="9"/>
  <c r="M34" i="9"/>
  <c r="M26" i="9"/>
  <c r="M25" i="9"/>
  <c r="M17" i="9"/>
  <c r="M16" i="9"/>
  <c r="M8" i="9"/>
  <c r="M7" i="9"/>
  <c r="M56" i="9"/>
  <c r="M55" i="9"/>
  <c r="M47" i="9"/>
  <c r="M46" i="9"/>
  <c r="M49" i="9"/>
  <c r="M41" i="9"/>
  <c r="M31" i="9"/>
  <c r="M23" i="9"/>
  <c r="M19" i="9"/>
  <c r="M11" i="9"/>
  <c r="M59" i="9"/>
  <c r="M40" i="9"/>
  <c r="M38" i="9"/>
  <c r="M29" i="9"/>
  <c r="M32" i="9"/>
  <c r="M20" i="9"/>
  <c r="M13" i="9"/>
  <c r="M5" i="9"/>
  <c r="M37" i="9"/>
  <c r="M22" i="9"/>
  <c r="M14" i="9"/>
  <c r="M10" i="9"/>
  <c r="M58" i="9"/>
  <c r="M50" i="9"/>
  <c r="M28" i="9"/>
  <c r="F59" i="20"/>
  <c r="F53" i="20"/>
  <c r="F47" i="20"/>
  <c r="F41" i="20"/>
  <c r="F35" i="20"/>
  <c r="F29" i="20"/>
  <c r="F23" i="20"/>
  <c r="F17" i="20"/>
  <c r="F11" i="20"/>
  <c r="F5" i="20"/>
  <c r="F60" i="20"/>
  <c r="F54" i="20"/>
  <c r="F48" i="20"/>
  <c r="F62" i="20"/>
  <c r="F56" i="20"/>
  <c r="F50" i="20"/>
  <c r="F44" i="20"/>
  <c r="F38" i="20"/>
  <c r="F32" i="20"/>
  <c r="F26" i="20"/>
  <c r="F20" i="20"/>
  <c r="F14" i="20"/>
  <c r="F8" i="20"/>
  <c r="F52" i="20"/>
  <c r="F40" i="20"/>
  <c r="F31" i="20"/>
  <c r="F22" i="20"/>
  <c r="F13" i="20"/>
  <c r="F51" i="20"/>
  <c r="F43" i="20"/>
  <c r="F34" i="20"/>
  <c r="F25" i="20"/>
  <c r="F16" i="20"/>
  <c r="F7" i="20"/>
  <c r="F58" i="20"/>
  <c r="F39" i="20"/>
  <c r="F30" i="20"/>
  <c r="F21" i="20"/>
  <c r="F12" i="20"/>
  <c r="F55" i="20"/>
  <c r="F46" i="20"/>
  <c r="F37" i="20"/>
  <c r="F28" i="20"/>
  <c r="F19" i="20"/>
  <c r="F10" i="20"/>
  <c r="F45" i="20"/>
  <c r="F18" i="20"/>
  <c r="F57" i="20"/>
  <c r="F33" i="20"/>
  <c r="F6" i="20"/>
  <c r="F49" i="20"/>
  <c r="F27" i="20"/>
  <c r="F61" i="20"/>
  <c r="F36" i="20"/>
  <c r="F42" i="20"/>
  <c r="F9" i="20"/>
  <c r="F24" i="20"/>
  <c r="F15" i="20"/>
  <c r="G61" i="18"/>
  <c r="G58" i="18"/>
  <c r="G55" i="18"/>
  <c r="G52" i="18"/>
  <c r="G49" i="18"/>
  <c r="G62" i="18"/>
  <c r="G59" i="18"/>
  <c r="G56" i="18"/>
  <c r="G53" i="18"/>
  <c r="G50" i="18"/>
  <c r="G60" i="18"/>
  <c r="G54" i="18"/>
  <c r="G48" i="18"/>
  <c r="G57" i="18"/>
  <c r="G45" i="18"/>
  <c r="G39" i="18"/>
  <c r="G33" i="18"/>
  <c r="G32" i="18"/>
  <c r="G31" i="18"/>
  <c r="G23" i="18"/>
  <c r="G22" i="18"/>
  <c r="G46" i="18"/>
  <c r="G40" i="18"/>
  <c r="G34" i="18"/>
  <c r="G30" i="18"/>
  <c r="G20" i="18"/>
  <c r="G17" i="18"/>
  <c r="G14" i="18"/>
  <c r="G11" i="18"/>
  <c r="G8" i="18"/>
  <c r="G5" i="18"/>
  <c r="G47" i="18"/>
  <c r="G41" i="18"/>
  <c r="G35" i="18"/>
  <c r="G29" i="18"/>
  <c r="G28" i="18"/>
  <c r="G37" i="18"/>
  <c r="G25" i="18"/>
  <c r="G36" i="18"/>
  <c r="G21" i="18"/>
  <c r="G15" i="18"/>
  <c r="G9" i="18"/>
  <c r="G43" i="18"/>
  <c r="G26" i="18"/>
  <c r="G38" i="18"/>
  <c r="G24" i="18"/>
  <c r="G16" i="18"/>
  <c r="G10" i="18"/>
  <c r="G51" i="18"/>
  <c r="G42" i="18"/>
  <c r="G12" i="18"/>
  <c r="G19" i="18"/>
  <c r="G27" i="18"/>
  <c r="G18" i="18"/>
  <c r="G44" i="18"/>
  <c r="G13" i="18"/>
  <c r="G6" i="18"/>
  <c r="G7" i="18"/>
  <c r="M61" i="13"/>
  <c r="M58" i="13"/>
  <c r="M55" i="13"/>
  <c r="M52" i="13"/>
  <c r="M49" i="13"/>
  <c r="M46" i="13"/>
  <c r="M43" i="13"/>
  <c r="M40" i="13"/>
  <c r="M59" i="13"/>
  <c r="M54" i="13"/>
  <c r="M41" i="13"/>
  <c r="M35" i="13"/>
  <c r="M32" i="13"/>
  <c r="M29" i="13"/>
  <c r="M26" i="13"/>
  <c r="M23" i="13"/>
  <c r="M20" i="13"/>
  <c r="M17" i="13"/>
  <c r="M14" i="13"/>
  <c r="M11" i="13"/>
  <c r="M8" i="13"/>
  <c r="M5" i="13"/>
  <c r="M56" i="13"/>
  <c r="M51" i="13"/>
  <c r="M38" i="13"/>
  <c r="M60" i="13"/>
  <c r="M47" i="13"/>
  <c r="M42" i="13"/>
  <c r="M37" i="13"/>
  <c r="M34" i="13"/>
  <c r="M31" i="13"/>
  <c r="M28" i="13"/>
  <c r="M25" i="13"/>
  <c r="M22" i="13"/>
  <c r="M19" i="13"/>
  <c r="M16" i="13"/>
  <c r="M13" i="13"/>
  <c r="M10" i="13"/>
  <c r="M7" i="13"/>
  <c r="M62" i="13"/>
  <c r="M39" i="13"/>
  <c r="M53" i="13"/>
  <c r="M36" i="13"/>
  <c r="M30" i="13"/>
  <c r="M24" i="13"/>
  <c r="M18" i="13"/>
  <c r="M12" i="13"/>
  <c r="M6" i="13"/>
  <c r="M50" i="13"/>
  <c r="M57" i="13"/>
  <c r="M48" i="13"/>
  <c r="M27" i="13"/>
  <c r="M15" i="13"/>
  <c r="M45" i="13"/>
  <c r="M44" i="13"/>
  <c r="M9" i="13"/>
  <c r="M21" i="13"/>
  <c r="M33" i="13"/>
  <c r="J17" i="1"/>
  <c r="H62" i="19"/>
  <c r="H59" i="19"/>
  <c r="H56" i="19"/>
  <c r="H53" i="19"/>
  <c r="H50" i="19"/>
  <c r="H47" i="19"/>
  <c r="H44" i="19"/>
  <c r="H60" i="19"/>
  <c r="H51" i="19"/>
  <c r="H42" i="19"/>
  <c r="H57" i="19"/>
  <c r="H48" i="19"/>
  <c r="H55" i="19"/>
  <c r="H46" i="19"/>
  <c r="H39" i="19"/>
  <c r="H36" i="19"/>
  <c r="H33" i="19"/>
  <c r="H30" i="19"/>
  <c r="H27" i="19"/>
  <c r="H24" i="19"/>
  <c r="H54" i="19"/>
  <c r="H45" i="19"/>
  <c r="H35" i="19"/>
  <c r="H26" i="19"/>
  <c r="H61" i="19"/>
  <c r="H40" i="19"/>
  <c r="H31" i="19"/>
  <c r="H20" i="19"/>
  <c r="H17" i="19"/>
  <c r="H14" i="19"/>
  <c r="H11" i="19"/>
  <c r="H8" i="19"/>
  <c r="H5" i="19"/>
  <c r="H58" i="19"/>
  <c r="H38" i="19"/>
  <c r="H29" i="19"/>
  <c r="H41" i="19"/>
  <c r="H23" i="19"/>
  <c r="H25" i="19"/>
  <c r="H21" i="19"/>
  <c r="H15" i="19"/>
  <c r="H9" i="19"/>
  <c r="H49" i="19"/>
  <c r="H32" i="19"/>
  <c r="H43" i="19"/>
  <c r="H28" i="19"/>
  <c r="H22" i="19"/>
  <c r="H16" i="19"/>
  <c r="H10" i="19"/>
  <c r="H37" i="19"/>
  <c r="H13" i="19"/>
  <c r="H34" i="19"/>
  <c r="H12" i="19"/>
  <c r="H19" i="19"/>
  <c r="H7" i="19"/>
  <c r="H6" i="19"/>
  <c r="H52" i="19"/>
  <c r="H18" i="19"/>
  <c r="I42" i="1"/>
  <c r="K59" i="16"/>
  <c r="K56" i="16"/>
  <c r="K53" i="16"/>
  <c r="K50" i="16"/>
  <c r="K62" i="16"/>
  <c r="N62" i="16" s="1"/>
  <c r="H62" i="3" s="1"/>
  <c r="K60" i="16"/>
  <c r="K57" i="16"/>
  <c r="K54" i="16"/>
  <c r="K51" i="16"/>
  <c r="K48" i="16"/>
  <c r="K45" i="16"/>
  <c r="K42" i="16"/>
  <c r="K39" i="16"/>
  <c r="K36" i="16"/>
  <c r="K33" i="16"/>
  <c r="K30" i="16"/>
  <c r="K27" i="16"/>
  <c r="K24" i="16"/>
  <c r="K21" i="16"/>
  <c r="K18" i="16"/>
  <c r="N18" i="16" s="1"/>
  <c r="H18" i="3" s="1"/>
  <c r="K61" i="16"/>
  <c r="K58" i="16"/>
  <c r="K55" i="16"/>
  <c r="N55" i="16" s="1"/>
  <c r="H55" i="3" s="1"/>
  <c r="K52" i="16"/>
  <c r="K49" i="16"/>
  <c r="K46" i="16"/>
  <c r="K43" i="16"/>
  <c r="K40" i="16"/>
  <c r="K37" i="16"/>
  <c r="N37" i="16" s="1"/>
  <c r="H37" i="3" s="1"/>
  <c r="K34" i="16"/>
  <c r="K31" i="16"/>
  <c r="K28" i="16"/>
  <c r="K25" i="16"/>
  <c r="K22" i="16"/>
  <c r="K19" i="16"/>
  <c r="K16" i="16"/>
  <c r="K13" i="16"/>
  <c r="K9" i="16"/>
  <c r="K6" i="16"/>
  <c r="K44" i="16"/>
  <c r="K38" i="16"/>
  <c r="K32" i="16"/>
  <c r="N32" i="16" s="1"/>
  <c r="H32" i="3" s="1"/>
  <c r="K26" i="16"/>
  <c r="K20" i="16"/>
  <c r="K15" i="16"/>
  <c r="K11" i="16"/>
  <c r="K47" i="16"/>
  <c r="K29" i="16"/>
  <c r="K8" i="16"/>
  <c r="K7" i="16"/>
  <c r="K41" i="16"/>
  <c r="K23" i="16"/>
  <c r="K5" i="16"/>
  <c r="K10" i="16"/>
  <c r="N10" i="16" s="1"/>
  <c r="H10" i="3" s="1"/>
  <c r="K12" i="16"/>
  <c r="K35" i="16"/>
  <c r="K14" i="16"/>
  <c r="N14" i="16" s="1"/>
  <c r="H14" i="3" s="1"/>
  <c r="K17" i="16"/>
  <c r="N19" i="16"/>
  <c r="H19" i="3" s="1"/>
  <c r="L62" i="12"/>
  <c r="L59" i="12"/>
  <c r="L56" i="12"/>
  <c r="L53" i="12"/>
  <c r="L50" i="12"/>
  <c r="L47" i="12"/>
  <c r="L44" i="12"/>
  <c r="L41" i="12"/>
  <c r="L38" i="12"/>
  <c r="L35" i="12"/>
  <c r="L32" i="12"/>
  <c r="L29" i="12"/>
  <c r="L26" i="12"/>
  <c r="L23" i="12"/>
  <c r="L20" i="12"/>
  <c r="L17" i="12"/>
  <c r="L14" i="12"/>
  <c r="L11" i="12"/>
  <c r="L8" i="12"/>
  <c r="L5" i="12"/>
  <c r="L58" i="12"/>
  <c r="L52" i="12"/>
  <c r="L46" i="12"/>
  <c r="L40" i="12"/>
  <c r="L34" i="12"/>
  <c r="L28" i="12"/>
  <c r="L22" i="12"/>
  <c r="L16" i="12"/>
  <c r="L10" i="12"/>
  <c r="L60" i="12"/>
  <c r="L54" i="12"/>
  <c r="L48" i="12"/>
  <c r="L42" i="12"/>
  <c r="L36" i="12"/>
  <c r="L30" i="12"/>
  <c r="L24" i="12"/>
  <c r="L55" i="12"/>
  <c r="L43" i="12"/>
  <c r="L31" i="12"/>
  <c r="L18" i="12"/>
  <c r="L9" i="12"/>
  <c r="L7" i="12"/>
  <c r="L57" i="12"/>
  <c r="L45" i="12"/>
  <c r="L33" i="12"/>
  <c r="L12" i="12"/>
  <c r="L61" i="12"/>
  <c r="L49" i="12"/>
  <c r="L37" i="12"/>
  <c r="L25" i="12"/>
  <c r="L21" i="12"/>
  <c r="L19" i="12"/>
  <c r="L51" i="12"/>
  <c r="L39" i="12"/>
  <c r="L27" i="12"/>
  <c r="L15" i="12"/>
  <c r="L6" i="12"/>
  <c r="L13" i="12"/>
  <c r="G60" i="1"/>
  <c r="G47" i="1"/>
  <c r="G50" i="1"/>
  <c r="G55" i="1"/>
  <c r="G40" i="1"/>
  <c r="G20" i="1"/>
  <c r="G56" i="1"/>
  <c r="G28" i="1"/>
  <c r="G8" i="1"/>
  <c r="G44" i="1"/>
  <c r="L60" i="8"/>
  <c r="L57" i="8"/>
  <c r="L54" i="8"/>
  <c r="L51" i="8"/>
  <c r="L48" i="8"/>
  <c r="L45" i="8"/>
  <c r="L42" i="8"/>
  <c r="L39" i="8"/>
  <c r="L36" i="8"/>
  <c r="L33" i="8"/>
  <c r="L30" i="8"/>
  <c r="L27" i="8"/>
  <c r="L24" i="8"/>
  <c r="L21" i="8"/>
  <c r="L18" i="8"/>
  <c r="L15" i="8"/>
  <c r="L12" i="8"/>
  <c r="L9" i="8"/>
  <c r="L6" i="8"/>
  <c r="L62" i="8"/>
  <c r="L56" i="8"/>
  <c r="L55" i="8"/>
  <c r="L47" i="8"/>
  <c r="L46" i="8"/>
  <c r="L38" i="8"/>
  <c r="L37" i="8"/>
  <c r="L29" i="8"/>
  <c r="L28" i="8"/>
  <c r="L20" i="8"/>
  <c r="L19" i="8"/>
  <c r="L11" i="8"/>
  <c r="L10" i="8"/>
  <c r="L53" i="8"/>
  <c r="L52" i="8"/>
  <c r="L44" i="8"/>
  <c r="L43" i="8"/>
  <c r="L35" i="8"/>
  <c r="L34" i="8"/>
  <c r="L26" i="8"/>
  <c r="L25" i="8"/>
  <c r="L17" i="8"/>
  <c r="L16" i="8"/>
  <c r="L8" i="8"/>
  <c r="L7" i="8"/>
  <c r="L61" i="8"/>
  <c r="L58" i="8"/>
  <c r="L50" i="8"/>
  <c r="L31" i="8"/>
  <c r="L23" i="8"/>
  <c r="L49" i="8"/>
  <c r="L41" i="8"/>
  <c r="L22" i="8"/>
  <c r="L14" i="8"/>
  <c r="L59" i="8"/>
  <c r="L40" i="8"/>
  <c r="L32" i="8"/>
  <c r="L13" i="8"/>
  <c r="L5" i="8"/>
  <c r="M61" i="15"/>
  <c r="M53" i="15"/>
  <c r="M48" i="15"/>
  <c r="M43" i="15"/>
  <c r="M35" i="15"/>
  <c r="M30" i="15"/>
  <c r="M25" i="15"/>
  <c r="M62" i="15"/>
  <c r="M58" i="15"/>
  <c r="M50" i="15"/>
  <c r="M45" i="15"/>
  <c r="M40" i="15"/>
  <c r="M32" i="15"/>
  <c r="M60" i="15"/>
  <c r="M57" i="15"/>
  <c r="M52" i="15"/>
  <c r="M44" i="15"/>
  <c r="M39" i="15"/>
  <c r="M51" i="15"/>
  <c r="M37" i="15"/>
  <c r="M36" i="15"/>
  <c r="M55" i="15"/>
  <c r="M42" i="15"/>
  <c r="M38" i="15"/>
  <c r="M26" i="15"/>
  <c r="M47" i="15"/>
  <c r="M31" i="15"/>
  <c r="M29" i="15"/>
  <c r="M24" i="15"/>
  <c r="M22" i="15"/>
  <c r="M19" i="15"/>
  <c r="M16" i="15"/>
  <c r="M13" i="15"/>
  <c r="M10" i="15"/>
  <c r="M7" i="15"/>
  <c r="M46" i="15"/>
  <c r="M20" i="15"/>
  <c r="M11" i="15"/>
  <c r="M54" i="15"/>
  <c r="M33" i="15"/>
  <c r="M18" i="15"/>
  <c r="M9" i="15"/>
  <c r="M21" i="15"/>
  <c r="M6" i="15"/>
  <c r="M41" i="15"/>
  <c r="M34" i="15"/>
  <c r="M27" i="15"/>
  <c r="M14" i="15"/>
  <c r="M56" i="15"/>
  <c r="M12" i="15"/>
  <c r="M59" i="15"/>
  <c r="M17" i="15"/>
  <c r="M49" i="15"/>
  <c r="M8" i="15"/>
  <c r="M23" i="15"/>
  <c r="M28" i="15"/>
  <c r="M5" i="15"/>
  <c r="M15" i="15"/>
  <c r="G62" i="12"/>
  <c r="G59" i="12"/>
  <c r="G56" i="12"/>
  <c r="G53" i="12"/>
  <c r="G50" i="12"/>
  <c r="G47" i="12"/>
  <c r="G44" i="12"/>
  <c r="G41" i="12"/>
  <c r="G38" i="12"/>
  <c r="G35" i="12"/>
  <c r="G32" i="12"/>
  <c r="G29" i="12"/>
  <c r="G26" i="12"/>
  <c r="G23" i="12"/>
  <c r="G20" i="12"/>
  <c r="G17" i="12"/>
  <c r="G14" i="12"/>
  <c r="G11" i="12"/>
  <c r="G8" i="12"/>
  <c r="G5" i="12"/>
  <c r="G61" i="12"/>
  <c r="G58" i="12"/>
  <c r="G55" i="12"/>
  <c r="G52" i="12"/>
  <c r="G49" i="12"/>
  <c r="G46" i="12"/>
  <c r="G43" i="12"/>
  <c r="G40" i="12"/>
  <c r="G37" i="12"/>
  <c r="G34" i="12"/>
  <c r="G31" i="12"/>
  <c r="G28" i="12"/>
  <c r="G25" i="12"/>
  <c r="G22" i="12"/>
  <c r="G19" i="12"/>
  <c r="G16" i="12"/>
  <c r="G13" i="12"/>
  <c r="G10" i="12"/>
  <c r="G7" i="12"/>
  <c r="G57" i="12"/>
  <c r="G51" i="12"/>
  <c r="G45" i="12"/>
  <c r="G39" i="12"/>
  <c r="G33" i="12"/>
  <c r="G27" i="12"/>
  <c r="G21" i="12"/>
  <c r="G15" i="12"/>
  <c r="G9" i="12"/>
  <c r="G6" i="12"/>
  <c r="G60" i="12"/>
  <c r="G48" i="12"/>
  <c r="G36" i="12"/>
  <c r="G24" i="12"/>
  <c r="G18" i="12"/>
  <c r="G30" i="12"/>
  <c r="G42" i="12"/>
  <c r="G54" i="12"/>
  <c r="G12" i="12"/>
  <c r="H60" i="12"/>
  <c r="H57" i="12"/>
  <c r="H54" i="12"/>
  <c r="H51" i="12"/>
  <c r="H48" i="12"/>
  <c r="H45" i="12"/>
  <c r="H42" i="12"/>
  <c r="H39" i="12"/>
  <c r="H36" i="12"/>
  <c r="H33" i="12"/>
  <c r="H30" i="12"/>
  <c r="H27" i="12"/>
  <c r="H24" i="12"/>
  <c r="H21" i="12"/>
  <c r="H18" i="12"/>
  <c r="H15" i="12"/>
  <c r="H12" i="12"/>
  <c r="H9" i="12"/>
  <c r="H6" i="12"/>
  <c r="H62" i="12"/>
  <c r="H56" i="12"/>
  <c r="H50" i="12"/>
  <c r="H44" i="12"/>
  <c r="H38" i="12"/>
  <c r="H32" i="12"/>
  <c r="H26" i="12"/>
  <c r="H20" i="12"/>
  <c r="H14" i="12"/>
  <c r="H8" i="12"/>
  <c r="H58" i="12"/>
  <c r="H52" i="12"/>
  <c r="H46" i="12"/>
  <c r="H40" i="12"/>
  <c r="H34" i="12"/>
  <c r="H28" i="12"/>
  <c r="H53" i="12"/>
  <c r="H41" i="12"/>
  <c r="H29" i="12"/>
  <c r="H22" i="12"/>
  <c r="H13" i="12"/>
  <c r="H11" i="12"/>
  <c r="H55" i="12"/>
  <c r="H43" i="12"/>
  <c r="H31" i="12"/>
  <c r="H16" i="12"/>
  <c r="H59" i="12"/>
  <c r="H47" i="12"/>
  <c r="H35" i="12"/>
  <c r="H23" i="12"/>
  <c r="H7" i="12"/>
  <c r="H5" i="12"/>
  <c r="H61" i="12"/>
  <c r="H49" i="12"/>
  <c r="H37" i="12"/>
  <c r="H25" i="12"/>
  <c r="H19" i="12"/>
  <c r="H17" i="12"/>
  <c r="H10" i="12"/>
  <c r="H60" i="14"/>
  <c r="H57" i="14"/>
  <c r="H54" i="14"/>
  <c r="H51" i="14"/>
  <c r="H48" i="14"/>
  <c r="H45" i="14"/>
  <c r="H42" i="14"/>
  <c r="H55" i="14"/>
  <c r="H46" i="14"/>
  <c r="H39" i="14"/>
  <c r="H34" i="14"/>
  <c r="H26" i="14"/>
  <c r="H21" i="14"/>
  <c r="H16" i="14"/>
  <c r="H53" i="14"/>
  <c r="H52" i="14"/>
  <c r="H28" i="14"/>
  <c r="H22" i="14"/>
  <c r="H13" i="14"/>
  <c r="H5" i="14"/>
  <c r="H41" i="14"/>
  <c r="H40" i="14"/>
  <c r="H33" i="14"/>
  <c r="H27" i="14"/>
  <c r="H20" i="14"/>
  <c r="H15" i="14"/>
  <c r="H10" i="14"/>
  <c r="H62" i="14"/>
  <c r="H61" i="14"/>
  <c r="H47" i="14"/>
  <c r="H37" i="14"/>
  <c r="H36" i="14"/>
  <c r="H30" i="14"/>
  <c r="H24" i="14"/>
  <c r="H23" i="14"/>
  <c r="H17" i="14"/>
  <c r="H11" i="14"/>
  <c r="H6" i="14"/>
  <c r="H50" i="14"/>
  <c r="H29" i="14"/>
  <c r="H8" i="14"/>
  <c r="H56" i="14"/>
  <c r="H43" i="14"/>
  <c r="H32" i="14"/>
  <c r="H12" i="14"/>
  <c r="H58" i="14"/>
  <c r="H25" i="14"/>
  <c r="H18" i="14"/>
  <c r="H9" i="14"/>
  <c r="H49" i="14"/>
  <c r="H44" i="14"/>
  <c r="H7" i="14"/>
  <c r="H19" i="14"/>
  <c r="H35" i="14"/>
  <c r="H59" i="14"/>
  <c r="H31" i="14"/>
  <c r="H14" i="14"/>
  <c r="H38" i="14"/>
  <c r="G60" i="16"/>
  <c r="G57" i="16"/>
  <c r="G54" i="16"/>
  <c r="G51" i="16"/>
  <c r="G61" i="16"/>
  <c r="G58" i="16"/>
  <c r="G55" i="16"/>
  <c r="G52" i="16"/>
  <c r="G49" i="16"/>
  <c r="G46" i="16"/>
  <c r="G43" i="16"/>
  <c r="G40" i="16"/>
  <c r="G37" i="16"/>
  <c r="G34" i="16"/>
  <c r="G31" i="16"/>
  <c r="G28" i="16"/>
  <c r="G25" i="16"/>
  <c r="G22" i="16"/>
  <c r="G19" i="16"/>
  <c r="G16" i="16"/>
  <c r="G59" i="16"/>
  <c r="G56" i="16"/>
  <c r="G53" i="16"/>
  <c r="G50" i="16"/>
  <c r="G47" i="16"/>
  <c r="G44" i="16"/>
  <c r="G41" i="16"/>
  <c r="G38" i="16"/>
  <c r="G35" i="16"/>
  <c r="G32" i="16"/>
  <c r="G29" i="16"/>
  <c r="G26" i="16"/>
  <c r="G23" i="16"/>
  <c r="G20" i="16"/>
  <c r="G17" i="16"/>
  <c r="G14" i="16"/>
  <c r="G62" i="16"/>
  <c r="G10" i="16"/>
  <c r="G7" i="16"/>
  <c r="G48" i="16"/>
  <c r="G42" i="16"/>
  <c r="G36" i="16"/>
  <c r="G30" i="16"/>
  <c r="G24" i="16"/>
  <c r="G18" i="16"/>
  <c r="G13" i="16"/>
  <c r="G12" i="16"/>
  <c r="G33" i="16"/>
  <c r="G11" i="16"/>
  <c r="G45" i="16"/>
  <c r="G27" i="16"/>
  <c r="G9" i="16"/>
  <c r="G8" i="16"/>
  <c r="G5" i="16"/>
  <c r="G15" i="16"/>
  <c r="G6" i="16"/>
  <c r="G39" i="16"/>
  <c r="G21" i="16"/>
  <c r="F19" i="1"/>
  <c r="G60" i="20"/>
  <c r="G54" i="20"/>
  <c r="G48" i="20"/>
  <c r="G42" i="20"/>
  <c r="G36" i="20"/>
  <c r="G30" i="20"/>
  <c r="G24" i="20"/>
  <c r="G18" i="20"/>
  <c r="G12" i="20"/>
  <c r="G6" i="20"/>
  <c r="G61" i="20"/>
  <c r="G55" i="20"/>
  <c r="G49" i="20"/>
  <c r="G62" i="20"/>
  <c r="G57" i="20"/>
  <c r="G51" i="20"/>
  <c r="G45" i="20"/>
  <c r="G39" i="20"/>
  <c r="G33" i="20"/>
  <c r="G27" i="20"/>
  <c r="G21" i="20"/>
  <c r="G15" i="20"/>
  <c r="G9" i="20"/>
  <c r="G59" i="20"/>
  <c r="G47" i="20"/>
  <c r="G38" i="20"/>
  <c r="G29" i="20"/>
  <c r="G20" i="20"/>
  <c r="G11" i="20"/>
  <c r="G58" i="20"/>
  <c r="G41" i="20"/>
  <c r="G32" i="20"/>
  <c r="G23" i="20"/>
  <c r="G14" i="20"/>
  <c r="G5" i="20"/>
  <c r="G53" i="20"/>
  <c r="G46" i="20"/>
  <c r="G37" i="20"/>
  <c r="G28" i="20"/>
  <c r="G19" i="20"/>
  <c r="G10" i="20"/>
  <c r="G50" i="20"/>
  <c r="G44" i="20"/>
  <c r="G35" i="20"/>
  <c r="G26" i="20"/>
  <c r="G17" i="20"/>
  <c r="G8" i="20"/>
  <c r="G34" i="20"/>
  <c r="G7" i="20"/>
  <c r="G22" i="20"/>
  <c r="G56" i="20"/>
  <c r="G43" i="20"/>
  <c r="G16" i="20"/>
  <c r="G25" i="20"/>
  <c r="G31" i="20"/>
  <c r="G52" i="20"/>
  <c r="G40" i="20"/>
  <c r="G13" i="20"/>
  <c r="H62" i="18"/>
  <c r="H59" i="18"/>
  <c r="H56" i="18"/>
  <c r="H53" i="18"/>
  <c r="H50" i="18"/>
  <c r="H47" i="18"/>
  <c r="H44" i="18"/>
  <c r="H41" i="18"/>
  <c r="H38" i="18"/>
  <c r="H35" i="18"/>
  <c r="H57" i="18"/>
  <c r="H51" i="18"/>
  <c r="H45" i="18"/>
  <c r="H42" i="18"/>
  <c r="H39" i="18"/>
  <c r="H36" i="18"/>
  <c r="H33" i="18"/>
  <c r="H30" i="18"/>
  <c r="H27" i="18"/>
  <c r="H24" i="18"/>
  <c r="H58" i="18"/>
  <c r="H52" i="18"/>
  <c r="H46" i="18"/>
  <c r="H43" i="18"/>
  <c r="H40" i="18"/>
  <c r="H37" i="18"/>
  <c r="H34" i="18"/>
  <c r="H31" i="18"/>
  <c r="H28" i="18"/>
  <c r="H25" i="18"/>
  <c r="H22" i="18"/>
  <c r="H61" i="18"/>
  <c r="H20" i="18"/>
  <c r="H17" i="18"/>
  <c r="H14" i="18"/>
  <c r="H11" i="18"/>
  <c r="H8" i="18"/>
  <c r="H5" i="18"/>
  <c r="H60" i="18"/>
  <c r="H54" i="18"/>
  <c r="H29" i="18"/>
  <c r="H49" i="18"/>
  <c r="H21" i="18"/>
  <c r="H18" i="18"/>
  <c r="H15" i="18"/>
  <c r="H12" i="18"/>
  <c r="H9" i="18"/>
  <c r="H6" i="18"/>
  <c r="H19" i="18"/>
  <c r="H13" i="18"/>
  <c r="H7" i="18"/>
  <c r="H26" i="18"/>
  <c r="H48" i="18"/>
  <c r="H16" i="18"/>
  <c r="H10" i="18"/>
  <c r="H23" i="18"/>
  <c r="H55" i="18"/>
  <c r="H32" i="18"/>
  <c r="J7" i="1"/>
  <c r="J38" i="1"/>
  <c r="F61" i="19"/>
  <c r="F58" i="19"/>
  <c r="F55" i="19"/>
  <c r="F52" i="19"/>
  <c r="F49" i="19"/>
  <c r="F46" i="19"/>
  <c r="F43" i="19"/>
  <c r="F62" i="19"/>
  <c r="F53" i="19"/>
  <c r="F44" i="19"/>
  <c r="F59" i="19"/>
  <c r="F50" i="19"/>
  <c r="F57" i="19"/>
  <c r="F48" i="19"/>
  <c r="F41" i="19"/>
  <c r="F38" i="19"/>
  <c r="F35" i="19"/>
  <c r="F32" i="19"/>
  <c r="F29" i="19"/>
  <c r="F26" i="19"/>
  <c r="F23" i="19"/>
  <c r="F56" i="19"/>
  <c r="F47" i="19"/>
  <c r="F51" i="19"/>
  <c r="F37" i="19"/>
  <c r="F28" i="19"/>
  <c r="F45" i="19"/>
  <c r="F33" i="19"/>
  <c r="F24" i="19"/>
  <c r="F22" i="19"/>
  <c r="F19" i="19"/>
  <c r="F16" i="19"/>
  <c r="F13" i="19"/>
  <c r="F10" i="19"/>
  <c r="F7" i="19"/>
  <c r="F42" i="19"/>
  <c r="F40" i="19"/>
  <c r="F31" i="19"/>
  <c r="F34" i="19"/>
  <c r="F36" i="19"/>
  <c r="F20" i="19"/>
  <c r="F14" i="19"/>
  <c r="F8" i="19"/>
  <c r="F60" i="19"/>
  <c r="F25" i="19"/>
  <c r="F54" i="19"/>
  <c r="F39" i="19"/>
  <c r="F21" i="19"/>
  <c r="F15" i="19"/>
  <c r="F9" i="19"/>
  <c r="F6" i="19"/>
  <c r="F5" i="19"/>
  <c r="F12" i="19"/>
  <c r="F30" i="19"/>
  <c r="F18" i="19"/>
  <c r="F11" i="19"/>
  <c r="F27" i="19"/>
  <c r="F17" i="19"/>
  <c r="M60" i="10"/>
  <c r="M57" i="10"/>
  <c r="M54" i="10"/>
  <c r="M51" i="10"/>
  <c r="M48" i="10"/>
  <c r="M45" i="10"/>
  <c r="M42" i="10"/>
  <c r="M39" i="10"/>
  <c r="M36" i="10"/>
  <c r="M33" i="10"/>
  <c r="M30" i="10"/>
  <c r="M27" i="10"/>
  <c r="M24" i="10"/>
  <c r="M21" i="10"/>
  <c r="M18" i="10"/>
  <c r="M15" i="10"/>
  <c r="M12" i="10"/>
  <c r="M9" i="10"/>
  <c r="M6" i="10"/>
  <c r="N6" i="10" s="1"/>
  <c r="F6" i="2" s="1"/>
  <c r="M61" i="10"/>
  <c r="M58" i="10"/>
  <c r="M55" i="10"/>
  <c r="M52" i="10"/>
  <c r="M49" i="10"/>
  <c r="M46" i="10"/>
  <c r="M43" i="10"/>
  <c r="M40" i="10"/>
  <c r="M35" i="10"/>
  <c r="M29" i="10"/>
  <c r="M56" i="10"/>
  <c r="M47" i="10"/>
  <c r="M37" i="10"/>
  <c r="M31" i="10"/>
  <c r="M23" i="10"/>
  <c r="M22" i="10"/>
  <c r="M14" i="10"/>
  <c r="M13" i="10"/>
  <c r="N13" i="10" s="1"/>
  <c r="F13" i="2" s="1"/>
  <c r="M5" i="10"/>
  <c r="M62" i="10"/>
  <c r="M53" i="10"/>
  <c r="M44" i="10"/>
  <c r="M26" i="10"/>
  <c r="M25" i="10"/>
  <c r="M17" i="10"/>
  <c r="N17" i="10" s="1"/>
  <c r="F17" i="2" s="1"/>
  <c r="M16" i="10"/>
  <c r="M8" i="10"/>
  <c r="M7" i="10"/>
  <c r="M50" i="10"/>
  <c r="M32" i="10"/>
  <c r="M20" i="10"/>
  <c r="M28" i="10"/>
  <c r="M59" i="10"/>
  <c r="M38" i="10"/>
  <c r="M19" i="10"/>
  <c r="M11" i="10"/>
  <c r="M34" i="10"/>
  <c r="N34" i="10" s="1"/>
  <c r="F34" i="2" s="1"/>
  <c r="M10" i="10"/>
  <c r="M41" i="10"/>
  <c r="I17" i="1"/>
  <c r="G6" i="1"/>
  <c r="G11" i="1"/>
  <c r="G16" i="1"/>
  <c r="G9" i="1"/>
  <c r="G45" i="1"/>
  <c r="G25" i="1"/>
  <c r="G61" i="1"/>
  <c r="G33" i="1"/>
  <c r="G13" i="1"/>
  <c r="G49" i="1"/>
  <c r="K62" i="8"/>
  <c r="K59" i="8"/>
  <c r="K56" i="8"/>
  <c r="K53" i="8"/>
  <c r="K50" i="8"/>
  <c r="K47" i="8"/>
  <c r="K44" i="8"/>
  <c r="K41" i="8"/>
  <c r="K38" i="8"/>
  <c r="K35" i="8"/>
  <c r="K32" i="8"/>
  <c r="K29" i="8"/>
  <c r="K26" i="8"/>
  <c r="K23" i="8"/>
  <c r="K20" i="8"/>
  <c r="K17" i="8"/>
  <c r="K14" i="8"/>
  <c r="K11" i="8"/>
  <c r="K8" i="8"/>
  <c r="K5" i="8"/>
  <c r="K58" i="8"/>
  <c r="K57" i="8"/>
  <c r="K49" i="8"/>
  <c r="K48" i="8"/>
  <c r="K40" i="8"/>
  <c r="K39" i="8"/>
  <c r="K31" i="8"/>
  <c r="K30" i="8"/>
  <c r="K22" i="8"/>
  <c r="K21" i="8"/>
  <c r="K13" i="8"/>
  <c r="K12" i="8"/>
  <c r="K55" i="8"/>
  <c r="K54" i="8"/>
  <c r="K46" i="8"/>
  <c r="K45" i="8"/>
  <c r="K37" i="8"/>
  <c r="K36" i="8"/>
  <c r="K28" i="8"/>
  <c r="K27" i="8"/>
  <c r="K19" i="8"/>
  <c r="K18" i="8"/>
  <c r="K10" i="8"/>
  <c r="K9" i="8"/>
  <c r="K42" i="8"/>
  <c r="K34" i="8"/>
  <c r="K15" i="8"/>
  <c r="K7" i="8"/>
  <c r="K61" i="8"/>
  <c r="K60" i="8"/>
  <c r="K52" i="8"/>
  <c r="K33" i="8"/>
  <c r="K25" i="8"/>
  <c r="K6" i="8"/>
  <c r="K51" i="8"/>
  <c r="K16" i="8"/>
  <c r="K24" i="8"/>
  <c r="K43" i="8"/>
  <c r="M60" i="8"/>
  <c r="M57" i="8"/>
  <c r="M54" i="8"/>
  <c r="M51" i="8"/>
  <c r="M48" i="8"/>
  <c r="M45" i="8"/>
  <c r="M42" i="8"/>
  <c r="M39" i="8"/>
  <c r="M36" i="8"/>
  <c r="M33" i="8"/>
  <c r="M30" i="8"/>
  <c r="M27" i="8"/>
  <c r="M24" i="8"/>
  <c r="M21" i="8"/>
  <c r="M18" i="8"/>
  <c r="M15" i="8"/>
  <c r="M12" i="8"/>
  <c r="M9" i="8"/>
  <c r="M6" i="8"/>
  <c r="M56" i="8"/>
  <c r="M55" i="8"/>
  <c r="M47" i="8"/>
  <c r="M46" i="8"/>
  <c r="M38" i="8"/>
  <c r="M37" i="8"/>
  <c r="M29" i="8"/>
  <c r="M28" i="8"/>
  <c r="M20" i="8"/>
  <c r="M19" i="8"/>
  <c r="M11" i="8"/>
  <c r="M10" i="8"/>
  <c r="M53" i="8"/>
  <c r="M52" i="8"/>
  <c r="M44" i="8"/>
  <c r="M43" i="8"/>
  <c r="M35" i="8"/>
  <c r="M34" i="8"/>
  <c r="M26" i="8"/>
  <c r="M25" i="8"/>
  <c r="M17" i="8"/>
  <c r="M16" i="8"/>
  <c r="M8" i="8"/>
  <c r="M7" i="8"/>
  <c r="M61" i="8"/>
  <c r="M58" i="8"/>
  <c r="M50" i="8"/>
  <c r="M31" i="8"/>
  <c r="M23" i="8"/>
  <c r="M49" i="8"/>
  <c r="M41" i="8"/>
  <c r="M22" i="8"/>
  <c r="M14" i="8"/>
  <c r="M62" i="8"/>
  <c r="M5" i="8"/>
  <c r="M32" i="8"/>
  <c r="M13" i="8"/>
  <c r="M40" i="8"/>
  <c r="M59" i="8"/>
  <c r="F61" i="17"/>
  <c r="F58" i="17"/>
  <c r="F55" i="17"/>
  <c r="F52" i="17"/>
  <c r="F49" i="17"/>
  <c r="F46" i="17"/>
  <c r="F43" i="17"/>
  <c r="F40" i="17"/>
  <c r="F37" i="17"/>
  <c r="F34" i="17"/>
  <c r="F31" i="17"/>
  <c r="F28" i="17"/>
  <c r="F25" i="17"/>
  <c r="F22" i="17"/>
  <c r="F19" i="17"/>
  <c r="F16" i="17"/>
  <c r="F13" i="17"/>
  <c r="F10" i="17"/>
  <c r="F7" i="17"/>
  <c r="F62" i="17"/>
  <c r="F59" i="17"/>
  <c r="F56" i="17"/>
  <c r="F53" i="17"/>
  <c r="F50" i="17"/>
  <c r="F47" i="17"/>
  <c r="F44" i="17"/>
  <c r="F41" i="17"/>
  <c r="F38" i="17"/>
  <c r="F35" i="17"/>
  <c r="F32" i="17"/>
  <c r="F29" i="17"/>
  <c r="F26" i="17"/>
  <c r="F23" i="17"/>
  <c r="F20" i="17"/>
  <c r="F17" i="17"/>
  <c r="F14" i="17"/>
  <c r="F11" i="17"/>
  <c r="F8" i="17"/>
  <c r="F5" i="17"/>
  <c r="F60" i="17"/>
  <c r="F54" i="17"/>
  <c r="F48" i="17"/>
  <c r="F42" i="17"/>
  <c r="F36" i="17"/>
  <c r="F30" i="17"/>
  <c r="F24" i="17"/>
  <c r="F18" i="17"/>
  <c r="F12" i="17"/>
  <c r="F6" i="17"/>
  <c r="F57" i="17"/>
  <c r="F51" i="17"/>
  <c r="F45" i="17"/>
  <c r="F39" i="17"/>
  <c r="F33" i="17"/>
  <c r="F27" i="17"/>
  <c r="F21" i="17"/>
  <c r="F15" i="17"/>
  <c r="F9" i="17"/>
  <c r="G62" i="17"/>
  <c r="G59" i="17"/>
  <c r="G56" i="17"/>
  <c r="G53" i="17"/>
  <c r="G50" i="17"/>
  <c r="G47" i="17"/>
  <c r="G44" i="17"/>
  <c r="G41" i="17"/>
  <c r="G38" i="17"/>
  <c r="G35" i="17"/>
  <c r="G32" i="17"/>
  <c r="G29" i="17"/>
  <c r="G26" i="17"/>
  <c r="G23" i="17"/>
  <c r="G20" i="17"/>
  <c r="G17" i="17"/>
  <c r="G14" i="17"/>
  <c r="G11" i="17"/>
  <c r="G8" i="17"/>
  <c r="G57" i="17"/>
  <c r="G51" i="17"/>
  <c r="G45" i="17"/>
  <c r="G39" i="17"/>
  <c r="G33" i="17"/>
  <c r="G27" i="17"/>
  <c r="G21" i="17"/>
  <c r="G15" i="17"/>
  <c r="G9" i="17"/>
  <c r="G58" i="17"/>
  <c r="G52" i="17"/>
  <c r="G46" i="17"/>
  <c r="G40" i="17"/>
  <c r="G34" i="17"/>
  <c r="G28" i="17"/>
  <c r="G22" i="17"/>
  <c r="G16" i="17"/>
  <c r="G10" i="17"/>
  <c r="G60" i="17"/>
  <c r="G42" i="17"/>
  <c r="G24" i="17"/>
  <c r="G6" i="17"/>
  <c r="G49" i="17"/>
  <c r="G31" i="17"/>
  <c r="G13" i="17"/>
  <c r="G43" i="17"/>
  <c r="G37" i="17"/>
  <c r="G36" i="17"/>
  <c r="G30" i="17"/>
  <c r="G18" i="17"/>
  <c r="G12" i="17"/>
  <c r="G61" i="17"/>
  <c r="G7" i="17"/>
  <c r="G48" i="17"/>
  <c r="G5" i="17"/>
  <c r="G25" i="17"/>
  <c r="G19" i="17"/>
  <c r="G55" i="17"/>
  <c r="G54" i="17"/>
  <c r="K60" i="15"/>
  <c r="K59" i="15"/>
  <c r="K54" i="15"/>
  <c r="K46" i="15"/>
  <c r="K41" i="15"/>
  <c r="K36" i="15"/>
  <c r="K28" i="15"/>
  <c r="K56" i="15"/>
  <c r="K51" i="15"/>
  <c r="K43" i="15"/>
  <c r="K38" i="15"/>
  <c r="K33" i="15"/>
  <c r="N33" i="15" s="1"/>
  <c r="F33" i="3" s="1"/>
  <c r="K62" i="15"/>
  <c r="K61" i="15"/>
  <c r="K55" i="15"/>
  <c r="N55" i="15" s="1"/>
  <c r="F55" i="3" s="1"/>
  <c r="K50" i="15"/>
  <c r="K45" i="15"/>
  <c r="K57" i="15"/>
  <c r="K44" i="15"/>
  <c r="K35" i="15"/>
  <c r="K34" i="15"/>
  <c r="K58" i="15"/>
  <c r="K48" i="15"/>
  <c r="K37" i="15"/>
  <c r="K53" i="15"/>
  <c r="K40" i="15"/>
  <c r="K21" i="15"/>
  <c r="K18" i="15"/>
  <c r="K15" i="15"/>
  <c r="K12" i="15"/>
  <c r="K9" i="15"/>
  <c r="K6" i="15"/>
  <c r="K49" i="15"/>
  <c r="K29" i="15"/>
  <c r="K25" i="15"/>
  <c r="K24" i="15"/>
  <c r="K22" i="15"/>
  <c r="K13" i="15"/>
  <c r="K30" i="15"/>
  <c r="K20" i="15"/>
  <c r="K11" i="15"/>
  <c r="K32" i="15"/>
  <c r="K17" i="15"/>
  <c r="K5" i="15"/>
  <c r="K10" i="15"/>
  <c r="K52" i="15"/>
  <c r="K39" i="15"/>
  <c r="K23" i="15"/>
  <c r="K8" i="15"/>
  <c r="K42" i="15"/>
  <c r="K26" i="15"/>
  <c r="K14" i="15"/>
  <c r="K19" i="15"/>
  <c r="K47" i="15"/>
  <c r="K31" i="15"/>
  <c r="K7" i="15"/>
  <c r="K16" i="15"/>
  <c r="K27" i="15"/>
  <c r="F62" i="14"/>
  <c r="F59" i="14"/>
  <c r="F56" i="14"/>
  <c r="F53" i="14"/>
  <c r="F50" i="14"/>
  <c r="F47" i="14"/>
  <c r="F44" i="14"/>
  <c r="F41" i="14"/>
  <c r="F57" i="14"/>
  <c r="F48" i="14"/>
  <c r="F37" i="14"/>
  <c r="F32" i="14"/>
  <c r="F27" i="14"/>
  <c r="F19" i="14"/>
  <c r="F49" i="14"/>
  <c r="F36" i="14"/>
  <c r="F30" i="14"/>
  <c r="F29" i="14"/>
  <c r="F23" i="14"/>
  <c r="F17" i="14"/>
  <c r="F16" i="14"/>
  <c r="F11" i="14"/>
  <c r="F6" i="14"/>
  <c r="F52" i="14"/>
  <c r="F51" i="14"/>
  <c r="F35" i="14"/>
  <c r="F34" i="14"/>
  <c r="F28" i="14"/>
  <c r="F22" i="14"/>
  <c r="F13" i="14"/>
  <c r="F8" i="14"/>
  <c r="F58" i="14"/>
  <c r="F46" i="14"/>
  <c r="F45" i="14"/>
  <c r="F38" i="14"/>
  <c r="F31" i="14"/>
  <c r="F25" i="14"/>
  <c r="F12" i="14"/>
  <c r="F61" i="14"/>
  <c r="F24" i="14"/>
  <c r="F14" i="14"/>
  <c r="F54" i="14"/>
  <c r="F5" i="14"/>
  <c r="F43" i="14"/>
  <c r="F39" i="14"/>
  <c r="F20" i="14"/>
  <c r="F15" i="14"/>
  <c r="F40" i="14"/>
  <c r="F10" i="14"/>
  <c r="F33" i="14"/>
  <c r="F26" i="14"/>
  <c r="F7" i="14"/>
  <c r="F60" i="14"/>
  <c r="F18" i="14"/>
  <c r="F9" i="14"/>
  <c r="F42" i="14"/>
  <c r="F21" i="14"/>
  <c r="F55" i="14"/>
  <c r="H60" i="10"/>
  <c r="H57" i="10"/>
  <c r="H54" i="10"/>
  <c r="H51" i="10"/>
  <c r="H48" i="10"/>
  <c r="H45" i="10"/>
  <c r="H42" i="10"/>
  <c r="H39" i="10"/>
  <c r="H36" i="10"/>
  <c r="H33" i="10"/>
  <c r="H30" i="10"/>
  <c r="H61" i="10"/>
  <c r="H58" i="10"/>
  <c r="H55" i="10"/>
  <c r="H52" i="10"/>
  <c r="H49" i="10"/>
  <c r="H46" i="10"/>
  <c r="H43" i="10"/>
  <c r="H40" i="10"/>
  <c r="H37" i="10"/>
  <c r="H34" i="10"/>
  <c r="H31" i="10"/>
  <c r="H28" i="10"/>
  <c r="H25" i="10"/>
  <c r="H22" i="10"/>
  <c r="H19" i="10"/>
  <c r="H16" i="10"/>
  <c r="H13" i="10"/>
  <c r="H10" i="10"/>
  <c r="H7" i="10"/>
  <c r="H62" i="10"/>
  <c r="H53" i="10"/>
  <c r="H44" i="10"/>
  <c r="H21" i="10"/>
  <c r="H20" i="10"/>
  <c r="H12" i="10"/>
  <c r="H11" i="10"/>
  <c r="H56" i="10"/>
  <c r="H47" i="10"/>
  <c r="H35" i="10"/>
  <c r="H29" i="10"/>
  <c r="H27" i="10"/>
  <c r="H26" i="10"/>
  <c r="H18" i="10"/>
  <c r="H17" i="10"/>
  <c r="H9" i="10"/>
  <c r="H8" i="10"/>
  <c r="H38" i="10"/>
  <c r="H32" i="10"/>
  <c r="H50" i="10"/>
  <c r="H23" i="10"/>
  <c r="H15" i="10"/>
  <c r="H59" i="10"/>
  <c r="H14" i="10"/>
  <c r="H6" i="10"/>
  <c r="H24" i="10"/>
  <c r="H41" i="10"/>
  <c r="H5" i="10"/>
  <c r="F62" i="16"/>
  <c r="F61" i="16"/>
  <c r="F58" i="16"/>
  <c r="F55" i="16"/>
  <c r="F52" i="16"/>
  <c r="F49" i="16"/>
  <c r="F46" i="16"/>
  <c r="F43" i="16"/>
  <c r="F40" i="16"/>
  <c r="F37" i="16"/>
  <c r="F34" i="16"/>
  <c r="F31" i="16"/>
  <c r="F28" i="16"/>
  <c r="F25" i="16"/>
  <c r="F22" i="16"/>
  <c r="F19" i="16"/>
  <c r="F16" i="16"/>
  <c r="F13" i="16"/>
  <c r="F53" i="16"/>
  <c r="F47" i="16"/>
  <c r="F41" i="16"/>
  <c r="F35" i="16"/>
  <c r="F29" i="16"/>
  <c r="F23" i="16"/>
  <c r="F17" i="16"/>
  <c r="F15" i="16"/>
  <c r="F14" i="16"/>
  <c r="F60" i="16"/>
  <c r="F51" i="16"/>
  <c r="F10" i="16"/>
  <c r="F7" i="16"/>
  <c r="F44" i="16"/>
  <c r="F39" i="16"/>
  <c r="F26" i="16"/>
  <c r="F21" i="16"/>
  <c r="F6" i="16"/>
  <c r="F5" i="16"/>
  <c r="F42" i="16"/>
  <c r="F24" i="16"/>
  <c r="F59" i="16"/>
  <c r="F56" i="16"/>
  <c r="F36" i="16"/>
  <c r="I36" i="16" s="1"/>
  <c r="G36" i="3" s="1"/>
  <c r="F18" i="16"/>
  <c r="F12" i="16"/>
  <c r="F45" i="16"/>
  <c r="F27" i="16"/>
  <c r="F48" i="16"/>
  <c r="F30" i="16"/>
  <c r="F57" i="16"/>
  <c r="F33" i="16"/>
  <c r="F54" i="16"/>
  <c r="F38" i="16"/>
  <c r="F20" i="16"/>
  <c r="F11" i="16"/>
  <c r="F32" i="16"/>
  <c r="F9" i="16"/>
  <c r="F50" i="16"/>
  <c r="I50" i="16" s="1"/>
  <c r="G50" i="3" s="1"/>
  <c r="F8" i="16"/>
  <c r="K60" i="18"/>
  <c r="K57" i="18"/>
  <c r="N57" i="18" s="1"/>
  <c r="L57" i="3" s="1"/>
  <c r="K54" i="18"/>
  <c r="K51" i="18"/>
  <c r="K48" i="18"/>
  <c r="K61" i="18"/>
  <c r="K58" i="18"/>
  <c r="K55" i="18"/>
  <c r="K52" i="18"/>
  <c r="K49" i="18"/>
  <c r="K62" i="18"/>
  <c r="N62" i="18" s="1"/>
  <c r="L62" i="3" s="1"/>
  <c r="K56" i="18"/>
  <c r="K50" i="18"/>
  <c r="K59" i="18"/>
  <c r="K47" i="18"/>
  <c r="K41" i="18"/>
  <c r="K35" i="18"/>
  <c r="K28" i="18"/>
  <c r="K27" i="18"/>
  <c r="K42" i="18"/>
  <c r="K36" i="18"/>
  <c r="K26" i="18"/>
  <c r="K19" i="18"/>
  <c r="N19" i="18" s="1"/>
  <c r="L19" i="3" s="1"/>
  <c r="K16" i="18"/>
  <c r="K13" i="18"/>
  <c r="K10" i="18"/>
  <c r="K7" i="18"/>
  <c r="K43" i="18"/>
  <c r="K37" i="18"/>
  <c r="K25" i="18"/>
  <c r="K24" i="18"/>
  <c r="K39" i="18"/>
  <c r="K30" i="18"/>
  <c r="K53" i="18"/>
  <c r="K38" i="18"/>
  <c r="N38" i="18" s="1"/>
  <c r="L38" i="3" s="1"/>
  <c r="K17" i="18"/>
  <c r="K11" i="18"/>
  <c r="K5" i="18"/>
  <c r="K45" i="18"/>
  <c r="K33" i="18"/>
  <c r="K31" i="18"/>
  <c r="K22" i="18"/>
  <c r="K40" i="18"/>
  <c r="K29" i="18"/>
  <c r="K18" i="18"/>
  <c r="K12" i="18"/>
  <c r="K6" i="18"/>
  <c r="K23" i="18"/>
  <c r="K8" i="18"/>
  <c r="K34" i="18"/>
  <c r="N34" i="18" s="1"/>
  <c r="L34" i="3" s="1"/>
  <c r="K15" i="18"/>
  <c r="K21" i="18"/>
  <c r="K20" i="18"/>
  <c r="K14" i="18"/>
  <c r="K44" i="18"/>
  <c r="K32" i="18"/>
  <c r="K9" i="18"/>
  <c r="K46" i="18"/>
  <c r="K60" i="14"/>
  <c r="K57" i="14"/>
  <c r="K54" i="14"/>
  <c r="K51" i="14"/>
  <c r="K48" i="14"/>
  <c r="K45" i="14"/>
  <c r="K42" i="14"/>
  <c r="K39" i="14"/>
  <c r="K36" i="14"/>
  <c r="K33" i="14"/>
  <c r="K30" i="14"/>
  <c r="K27" i="14"/>
  <c r="K24" i="14"/>
  <c r="K21" i="14"/>
  <c r="K18" i="14"/>
  <c r="K61" i="14"/>
  <c r="K52" i="14"/>
  <c r="K43" i="14"/>
  <c r="K38" i="14"/>
  <c r="K25" i="14"/>
  <c r="K20" i="14"/>
  <c r="K15" i="14"/>
  <c r="K12" i="14"/>
  <c r="K9" i="14"/>
  <c r="K6" i="14"/>
  <c r="K56" i="14"/>
  <c r="K55" i="14"/>
  <c r="K32" i="14"/>
  <c r="K26" i="14"/>
  <c r="K19" i="14"/>
  <c r="K59" i="14"/>
  <c r="K58" i="14"/>
  <c r="K44" i="14"/>
  <c r="K37" i="14"/>
  <c r="K31" i="14"/>
  <c r="K14" i="14"/>
  <c r="K34" i="14"/>
  <c r="K28" i="14"/>
  <c r="K10" i="14"/>
  <c r="K5" i="14"/>
  <c r="K41" i="14"/>
  <c r="K47" i="14"/>
  <c r="K62" i="14"/>
  <c r="K49" i="14"/>
  <c r="K35" i="14"/>
  <c r="K23" i="14"/>
  <c r="K16" i="14"/>
  <c r="K13" i="14"/>
  <c r="K53" i="14"/>
  <c r="K40" i="14"/>
  <c r="K7" i="14"/>
  <c r="K29" i="14"/>
  <c r="K22" i="14"/>
  <c r="K50" i="14"/>
  <c r="K8" i="14"/>
  <c r="K17" i="14"/>
  <c r="K46" i="14"/>
  <c r="K11" i="14"/>
  <c r="L60" i="9"/>
  <c r="N60" i="9" s="1"/>
  <c r="N60" i="1" s="1"/>
  <c r="L57" i="9"/>
  <c r="L54" i="9"/>
  <c r="L51" i="9"/>
  <c r="L48" i="9"/>
  <c r="L45" i="9"/>
  <c r="L42" i="9"/>
  <c r="L39" i="9"/>
  <c r="L36" i="9"/>
  <c r="L33" i="9"/>
  <c r="L30" i="9"/>
  <c r="L27" i="9"/>
  <c r="L24" i="9"/>
  <c r="L21" i="9"/>
  <c r="L18" i="9"/>
  <c r="L15" i="9"/>
  <c r="L12" i="9"/>
  <c r="L9" i="9"/>
  <c r="L6" i="9"/>
  <c r="L56" i="9"/>
  <c r="L55" i="9"/>
  <c r="L47" i="9"/>
  <c r="L46" i="9"/>
  <c r="L38" i="9"/>
  <c r="L37" i="9"/>
  <c r="L29" i="9"/>
  <c r="L28" i="9"/>
  <c r="L20" i="9"/>
  <c r="L19" i="9"/>
  <c r="L11" i="9"/>
  <c r="L10" i="9"/>
  <c r="L62" i="9"/>
  <c r="L61" i="9"/>
  <c r="L53" i="9"/>
  <c r="L52" i="9"/>
  <c r="L44" i="9"/>
  <c r="L43" i="9"/>
  <c r="N43" i="9" s="1"/>
  <c r="N43" i="1" s="1"/>
  <c r="L35" i="9"/>
  <c r="L34" i="9"/>
  <c r="L26" i="9"/>
  <c r="L22" i="9"/>
  <c r="L14" i="9"/>
  <c r="L7" i="9"/>
  <c r="L49" i="9"/>
  <c r="L41" i="9"/>
  <c r="L31" i="9"/>
  <c r="L23" i="9"/>
  <c r="L16" i="9"/>
  <c r="L8" i="9"/>
  <c r="L59" i="9"/>
  <c r="L40" i="9"/>
  <c r="L32" i="9"/>
  <c r="L25" i="9"/>
  <c r="L17" i="9"/>
  <c r="L13" i="9"/>
  <c r="L5" i="9"/>
  <c r="L58" i="9"/>
  <c r="L50" i="9"/>
  <c r="F59" i="13"/>
  <c r="F54" i="13"/>
  <c r="F46" i="13"/>
  <c r="F41" i="13"/>
  <c r="F61" i="13"/>
  <c r="F56" i="13"/>
  <c r="F51" i="13"/>
  <c r="F43" i="13"/>
  <c r="F38" i="13"/>
  <c r="F35" i="13"/>
  <c r="F32" i="13"/>
  <c r="F29" i="13"/>
  <c r="F26" i="13"/>
  <c r="F23" i="13"/>
  <c r="F20" i="13"/>
  <c r="F17" i="13"/>
  <c r="F14" i="13"/>
  <c r="F11" i="13"/>
  <c r="F8" i="13"/>
  <c r="F5" i="13"/>
  <c r="F60" i="13"/>
  <c r="F52" i="13"/>
  <c r="F47" i="13"/>
  <c r="F42" i="13"/>
  <c r="F57" i="13"/>
  <c r="F44" i="13"/>
  <c r="F37" i="13"/>
  <c r="F31" i="13"/>
  <c r="F25" i="13"/>
  <c r="F19" i="13"/>
  <c r="F13" i="13"/>
  <c r="F7" i="13"/>
  <c r="F58" i="13"/>
  <c r="F48" i="13"/>
  <c r="F55" i="13"/>
  <c r="F45" i="13"/>
  <c r="F33" i="13"/>
  <c r="F27" i="13"/>
  <c r="F21" i="13"/>
  <c r="F15" i="13"/>
  <c r="F9" i="13"/>
  <c r="F49" i="13"/>
  <c r="F28" i="13"/>
  <c r="F16" i="13"/>
  <c r="F40" i="13"/>
  <c r="F30" i="13"/>
  <c r="F18" i="13"/>
  <c r="F6" i="13"/>
  <c r="F62" i="13"/>
  <c r="F39" i="13"/>
  <c r="F34" i="13"/>
  <c r="F22" i="13"/>
  <c r="F10" i="13"/>
  <c r="F50" i="13"/>
  <c r="F36" i="13"/>
  <c r="F24" i="13"/>
  <c r="F12" i="13"/>
  <c r="F53" i="13"/>
  <c r="H61" i="13"/>
  <c r="H53" i="13"/>
  <c r="H48" i="13"/>
  <c r="H43" i="13"/>
  <c r="H58" i="13"/>
  <c r="H50" i="13"/>
  <c r="H45" i="13"/>
  <c r="H40" i="13"/>
  <c r="H36" i="13"/>
  <c r="H33" i="13"/>
  <c r="H30" i="13"/>
  <c r="H27" i="13"/>
  <c r="H24" i="13"/>
  <c r="H21" i="13"/>
  <c r="H18" i="13"/>
  <c r="H15" i="13"/>
  <c r="H12" i="13"/>
  <c r="H9" i="13"/>
  <c r="H6" i="13"/>
  <c r="H59" i="13"/>
  <c r="H54" i="13"/>
  <c r="H49" i="13"/>
  <c r="H41" i="13"/>
  <c r="H51" i="13"/>
  <c r="H38" i="13"/>
  <c r="H32" i="13"/>
  <c r="H26" i="13"/>
  <c r="H20" i="13"/>
  <c r="H14" i="13"/>
  <c r="H8" i="13"/>
  <c r="H55" i="13"/>
  <c r="H42" i="13"/>
  <c r="H62" i="13"/>
  <c r="H52" i="13"/>
  <c r="H39" i="13"/>
  <c r="H34" i="13"/>
  <c r="H28" i="13"/>
  <c r="H22" i="13"/>
  <c r="H16" i="13"/>
  <c r="H10" i="13"/>
  <c r="H46" i="13"/>
  <c r="H35" i="13"/>
  <c r="H23" i="13"/>
  <c r="H11" i="13"/>
  <c r="H60" i="13"/>
  <c r="H57" i="13"/>
  <c r="H37" i="13"/>
  <c r="H25" i="13"/>
  <c r="H13" i="13"/>
  <c r="H56" i="13"/>
  <c r="H29" i="13"/>
  <c r="H17" i="13"/>
  <c r="H5" i="13"/>
  <c r="H44" i="13"/>
  <c r="H31" i="13"/>
  <c r="H19" i="13"/>
  <c r="H7" i="13"/>
  <c r="H47" i="13"/>
  <c r="H61" i="9"/>
  <c r="H58" i="9"/>
  <c r="H55" i="9"/>
  <c r="H52" i="9"/>
  <c r="H49" i="9"/>
  <c r="H46" i="9"/>
  <c r="H43" i="9"/>
  <c r="H40" i="9"/>
  <c r="H37" i="9"/>
  <c r="H34" i="9"/>
  <c r="H31" i="9"/>
  <c r="H28" i="9"/>
  <c r="H25" i="9"/>
  <c r="H22" i="9"/>
  <c r="H19" i="9"/>
  <c r="H16" i="9"/>
  <c r="H13" i="9"/>
  <c r="H10" i="9"/>
  <c r="H7" i="9"/>
  <c r="H60" i="9"/>
  <c r="H59" i="9"/>
  <c r="H51" i="9"/>
  <c r="H50" i="9"/>
  <c r="H42" i="9"/>
  <c r="H41" i="9"/>
  <c r="H33" i="9"/>
  <c r="H32" i="9"/>
  <c r="H24" i="9"/>
  <c r="H23" i="9"/>
  <c r="H15" i="9"/>
  <c r="H14" i="9"/>
  <c r="H6" i="9"/>
  <c r="H5" i="9"/>
  <c r="H57" i="9"/>
  <c r="H56" i="9"/>
  <c r="H48" i="9"/>
  <c r="H47" i="9"/>
  <c r="H39" i="9"/>
  <c r="H38" i="9"/>
  <c r="H30" i="9"/>
  <c r="H29" i="9"/>
  <c r="H21" i="9"/>
  <c r="H17" i="9"/>
  <c r="H9" i="9"/>
  <c r="H44" i="9"/>
  <c r="H35" i="9"/>
  <c r="H26" i="9"/>
  <c r="H18" i="9"/>
  <c r="H11" i="9"/>
  <c r="H62" i="9"/>
  <c r="H54" i="9"/>
  <c r="H27" i="9"/>
  <c r="H45" i="9"/>
  <c r="H36" i="9"/>
  <c r="H53" i="9"/>
  <c r="H12" i="9"/>
  <c r="H8" i="9"/>
  <c r="H20" i="9"/>
  <c r="G60" i="19"/>
  <c r="G57" i="19"/>
  <c r="G54" i="19"/>
  <c r="G51" i="19"/>
  <c r="G48" i="19"/>
  <c r="G45" i="19"/>
  <c r="G42" i="19"/>
  <c r="G61" i="19"/>
  <c r="G52" i="19"/>
  <c r="G43" i="19"/>
  <c r="G40" i="19"/>
  <c r="G37" i="19"/>
  <c r="G34" i="19"/>
  <c r="G31" i="19"/>
  <c r="G28" i="19"/>
  <c r="G25" i="19"/>
  <c r="G58" i="19"/>
  <c r="G49" i="19"/>
  <c r="G41" i="19"/>
  <c r="G38" i="19"/>
  <c r="G35" i="19"/>
  <c r="G32" i="19"/>
  <c r="G29" i="19"/>
  <c r="G26" i="19"/>
  <c r="G23" i="19"/>
  <c r="G56" i="19"/>
  <c r="G47" i="19"/>
  <c r="G55" i="19"/>
  <c r="G46" i="19"/>
  <c r="G39" i="19"/>
  <c r="G36" i="19"/>
  <c r="G33" i="19"/>
  <c r="G30" i="19"/>
  <c r="G27" i="19"/>
  <c r="G24" i="19"/>
  <c r="G59" i="19"/>
  <c r="G22" i="19"/>
  <c r="G19" i="19"/>
  <c r="G16" i="19"/>
  <c r="G13" i="19"/>
  <c r="G10" i="19"/>
  <c r="G7" i="19"/>
  <c r="G53" i="19"/>
  <c r="G50" i="19"/>
  <c r="G20" i="19"/>
  <c r="G17" i="19"/>
  <c r="G14" i="19"/>
  <c r="G11" i="19"/>
  <c r="G8" i="19"/>
  <c r="G5" i="19"/>
  <c r="G18" i="19"/>
  <c r="G12" i="19"/>
  <c r="G6" i="19"/>
  <c r="G44" i="19"/>
  <c r="G21" i="19"/>
  <c r="G15" i="19"/>
  <c r="G9" i="19"/>
  <c r="G62" i="19"/>
  <c r="K61" i="12"/>
  <c r="K58" i="12"/>
  <c r="K55" i="12"/>
  <c r="K52" i="12"/>
  <c r="K49" i="12"/>
  <c r="K46" i="12"/>
  <c r="K43" i="12"/>
  <c r="K40" i="12"/>
  <c r="K37" i="12"/>
  <c r="K34" i="12"/>
  <c r="K31" i="12"/>
  <c r="K28" i="12"/>
  <c r="K25" i="12"/>
  <c r="K22" i="12"/>
  <c r="K19" i="12"/>
  <c r="K16" i="12"/>
  <c r="K13" i="12"/>
  <c r="K10" i="12"/>
  <c r="K7" i="12"/>
  <c r="K60" i="12"/>
  <c r="K57" i="12"/>
  <c r="K54" i="12"/>
  <c r="K51" i="12"/>
  <c r="K48" i="12"/>
  <c r="K45" i="12"/>
  <c r="K42" i="12"/>
  <c r="K39" i="12"/>
  <c r="K36" i="12"/>
  <c r="K33" i="12"/>
  <c r="K30" i="12"/>
  <c r="K27" i="12"/>
  <c r="K24" i="12"/>
  <c r="K21" i="12"/>
  <c r="K18" i="12"/>
  <c r="K15" i="12"/>
  <c r="K12" i="12"/>
  <c r="K9" i="12"/>
  <c r="K6" i="12"/>
  <c r="K59" i="12"/>
  <c r="K53" i="12"/>
  <c r="K47" i="12"/>
  <c r="K41" i="12"/>
  <c r="K35" i="12"/>
  <c r="K29" i="12"/>
  <c r="K23" i="12"/>
  <c r="K17" i="12"/>
  <c r="K11" i="12"/>
  <c r="K5" i="12"/>
  <c r="K20" i="12"/>
  <c r="K62" i="12"/>
  <c r="K50" i="12"/>
  <c r="K38" i="12"/>
  <c r="K26" i="12"/>
  <c r="K14" i="12"/>
  <c r="K44" i="12"/>
  <c r="K56" i="12"/>
  <c r="K8" i="12"/>
  <c r="K32" i="12"/>
  <c r="G19" i="1"/>
  <c r="G39" i="1"/>
  <c r="G29" i="1"/>
  <c r="G17" i="1"/>
  <c r="G53" i="1"/>
  <c r="G30" i="1"/>
  <c r="G5" i="1"/>
  <c r="G41" i="1"/>
  <c r="G18" i="1"/>
  <c r="G54" i="1"/>
  <c r="N9" i="11"/>
  <c r="H9" i="2" s="1"/>
  <c r="F62" i="11"/>
  <c r="F59" i="11"/>
  <c r="F56" i="11"/>
  <c r="F53" i="11"/>
  <c r="F50" i="11"/>
  <c r="F47" i="11"/>
  <c r="F44" i="11"/>
  <c r="F41" i="11"/>
  <c r="F38" i="11"/>
  <c r="F35" i="11"/>
  <c r="F61" i="11"/>
  <c r="F55" i="11"/>
  <c r="F49" i="11"/>
  <c r="F43" i="11"/>
  <c r="F37" i="11"/>
  <c r="F40" i="11"/>
  <c r="F29" i="11"/>
  <c r="F26" i="11"/>
  <c r="F23" i="11"/>
  <c r="I23" i="11" s="1"/>
  <c r="G23" i="2" s="1"/>
  <c r="F20" i="11"/>
  <c r="F17" i="11"/>
  <c r="F14" i="11"/>
  <c r="F11" i="11"/>
  <c r="F8" i="11"/>
  <c r="F5" i="11"/>
  <c r="F60" i="11"/>
  <c r="F57" i="11"/>
  <c r="F34" i="11"/>
  <c r="F54" i="11"/>
  <c r="I54" i="11" s="1"/>
  <c r="G54" i="2" s="1"/>
  <c r="F51" i="11"/>
  <c r="F30" i="11"/>
  <c r="F27" i="11"/>
  <c r="F24" i="11"/>
  <c r="F21" i="11"/>
  <c r="F18" i="11"/>
  <c r="F15" i="11"/>
  <c r="F12" i="11"/>
  <c r="F9" i="11"/>
  <c r="F6" i="11"/>
  <c r="F58" i="11"/>
  <c r="F48" i="11"/>
  <c r="F45" i="11"/>
  <c r="F32" i="11"/>
  <c r="F42" i="11"/>
  <c r="F25" i="11"/>
  <c r="F16" i="11"/>
  <c r="F7" i="11"/>
  <c r="F46" i="11"/>
  <c r="F33" i="11"/>
  <c r="F28" i="11"/>
  <c r="F19" i="11"/>
  <c r="F10" i="11"/>
  <c r="F31" i="11"/>
  <c r="F52" i="11"/>
  <c r="F39" i="11"/>
  <c r="F13" i="11"/>
  <c r="F36" i="11"/>
  <c r="F22" i="11"/>
  <c r="F62" i="10"/>
  <c r="F59" i="10"/>
  <c r="F56" i="10"/>
  <c r="F53" i="10"/>
  <c r="F50" i="10"/>
  <c r="F47" i="10"/>
  <c r="F44" i="10"/>
  <c r="F41" i="10"/>
  <c r="F38" i="10"/>
  <c r="F35" i="10"/>
  <c r="F32" i="10"/>
  <c r="F29" i="10"/>
  <c r="F60" i="10"/>
  <c r="F57" i="10"/>
  <c r="F54" i="10"/>
  <c r="F51" i="10"/>
  <c r="F48" i="10"/>
  <c r="F45" i="10"/>
  <c r="F42" i="10"/>
  <c r="F39" i="10"/>
  <c r="F36" i="10"/>
  <c r="F33" i="10"/>
  <c r="F30" i="10"/>
  <c r="F27" i="10"/>
  <c r="F24" i="10"/>
  <c r="F21" i="10"/>
  <c r="F18" i="10"/>
  <c r="F15" i="10"/>
  <c r="F12" i="10"/>
  <c r="F9" i="10"/>
  <c r="F6" i="10"/>
  <c r="F55" i="10"/>
  <c r="F46" i="10"/>
  <c r="F23" i="10"/>
  <c r="F22" i="10"/>
  <c r="F14" i="10"/>
  <c r="F13" i="10"/>
  <c r="F5" i="10"/>
  <c r="F58" i="10"/>
  <c r="F49" i="10"/>
  <c r="F40" i="10"/>
  <c r="F34" i="10"/>
  <c r="F28" i="10"/>
  <c r="F20" i="10"/>
  <c r="F19" i="10"/>
  <c r="F11" i="10"/>
  <c r="F10" i="10"/>
  <c r="F37" i="10"/>
  <c r="F31" i="10"/>
  <c r="F61" i="10"/>
  <c r="F26" i="10"/>
  <c r="F7" i="10"/>
  <c r="F43" i="10"/>
  <c r="F25" i="10"/>
  <c r="F17" i="10"/>
  <c r="F16" i="10"/>
  <c r="F8" i="10"/>
  <c r="F52" i="10"/>
  <c r="M61" i="14"/>
  <c r="M58" i="14"/>
  <c r="M55" i="14"/>
  <c r="M52" i="14"/>
  <c r="M49" i="14"/>
  <c r="M46" i="14"/>
  <c r="M43" i="14"/>
  <c r="M40" i="14"/>
  <c r="M37" i="14"/>
  <c r="M34" i="14"/>
  <c r="M31" i="14"/>
  <c r="M28" i="14"/>
  <c r="M25" i="14"/>
  <c r="M22" i="14"/>
  <c r="M19" i="14"/>
  <c r="M16" i="14"/>
  <c r="M59" i="14"/>
  <c r="M50" i="14"/>
  <c r="M41" i="14"/>
  <c r="M32" i="14"/>
  <c r="M27" i="14"/>
  <c r="M13" i="14"/>
  <c r="M10" i="14"/>
  <c r="M7" i="14"/>
  <c r="M45" i="14"/>
  <c r="M44" i="14"/>
  <c r="M24" i="14"/>
  <c r="M18" i="14"/>
  <c r="M11" i="14"/>
  <c r="M6" i="14"/>
  <c r="M60" i="14"/>
  <c r="M48" i="14"/>
  <c r="M47" i="14"/>
  <c r="M36" i="14"/>
  <c r="M30" i="14"/>
  <c r="M29" i="14"/>
  <c r="M23" i="14"/>
  <c r="M17" i="14"/>
  <c r="M8" i="14"/>
  <c r="M54" i="14"/>
  <c r="M53" i="14"/>
  <c r="M39" i="14"/>
  <c r="M33" i="14"/>
  <c r="M26" i="14"/>
  <c r="M20" i="14"/>
  <c r="M12" i="14"/>
  <c r="M56" i="14"/>
  <c r="M9" i="14"/>
  <c r="M62" i="14"/>
  <c r="M35" i="14"/>
  <c r="M51" i="14"/>
  <c r="M21" i="14"/>
  <c r="M57" i="14"/>
  <c r="M15" i="14"/>
  <c r="M42" i="14"/>
  <c r="M38" i="14"/>
  <c r="M14" i="14"/>
  <c r="M5" i="14"/>
  <c r="L62" i="14"/>
  <c r="L59" i="14"/>
  <c r="L56" i="14"/>
  <c r="L53" i="14"/>
  <c r="L50" i="14"/>
  <c r="L47" i="14"/>
  <c r="L44" i="14"/>
  <c r="L41" i="14"/>
  <c r="L60" i="14"/>
  <c r="L51" i="14"/>
  <c r="L42" i="14"/>
  <c r="L35" i="14"/>
  <c r="L30" i="14"/>
  <c r="L22" i="14"/>
  <c r="L17" i="14"/>
  <c r="L58" i="14"/>
  <c r="L57" i="14"/>
  <c r="L43" i="14"/>
  <c r="L38" i="14"/>
  <c r="L37" i="14"/>
  <c r="L31" i="14"/>
  <c r="L25" i="14"/>
  <c r="L14" i="14"/>
  <c r="L9" i="14"/>
  <c r="L46" i="14"/>
  <c r="L45" i="14"/>
  <c r="L24" i="14"/>
  <c r="L18" i="14"/>
  <c r="L11" i="14"/>
  <c r="L6" i="14"/>
  <c r="L52" i="14"/>
  <c r="L40" i="14"/>
  <c r="L27" i="14"/>
  <c r="L21" i="14"/>
  <c r="L15" i="14"/>
  <c r="L7" i="14"/>
  <c r="L54" i="14"/>
  <c r="L39" i="14"/>
  <c r="L32" i="14"/>
  <c r="L20" i="14"/>
  <c r="L12" i="14"/>
  <c r="L49" i="14"/>
  <c r="L23" i="14"/>
  <c r="L16" i="14"/>
  <c r="L13" i="14"/>
  <c r="L28" i="14"/>
  <c r="L10" i="14"/>
  <c r="L33" i="14"/>
  <c r="L26" i="14"/>
  <c r="L19" i="14"/>
  <c r="L61" i="14"/>
  <c r="L48" i="14"/>
  <c r="L36" i="14"/>
  <c r="L29" i="14"/>
  <c r="L55" i="14"/>
  <c r="L34" i="14"/>
  <c r="L5" i="14"/>
  <c r="L8" i="14"/>
  <c r="F61" i="18"/>
  <c r="F58" i="18"/>
  <c r="F55" i="18"/>
  <c r="F52" i="18"/>
  <c r="F49" i="18"/>
  <c r="F46" i="18"/>
  <c r="F43" i="18"/>
  <c r="F40" i="18"/>
  <c r="F37" i="18"/>
  <c r="F34" i="18"/>
  <c r="F62" i="18"/>
  <c r="F56" i="18"/>
  <c r="F50" i="18"/>
  <c r="F47" i="18"/>
  <c r="F44" i="18"/>
  <c r="F41" i="18"/>
  <c r="F38" i="18"/>
  <c r="F35" i="18"/>
  <c r="F32" i="18"/>
  <c r="F29" i="18"/>
  <c r="F26" i="18"/>
  <c r="F23" i="18"/>
  <c r="F57" i="18"/>
  <c r="F51" i="18"/>
  <c r="F45" i="18"/>
  <c r="F42" i="18"/>
  <c r="F39" i="18"/>
  <c r="F36" i="18"/>
  <c r="F33" i="18"/>
  <c r="F30" i="18"/>
  <c r="F27" i="18"/>
  <c r="I27" i="18" s="1"/>
  <c r="K27" i="3" s="1"/>
  <c r="F24" i="18"/>
  <c r="F19" i="18"/>
  <c r="F16" i="18"/>
  <c r="F13" i="18"/>
  <c r="F10" i="18"/>
  <c r="F7" i="18"/>
  <c r="F31" i="18"/>
  <c r="F22" i="18"/>
  <c r="F60" i="18"/>
  <c r="F54" i="18"/>
  <c r="F20" i="18"/>
  <c r="F17" i="18"/>
  <c r="F14" i="18"/>
  <c r="F11" i="18"/>
  <c r="F8" i="18"/>
  <c r="F5" i="18"/>
  <c r="F18" i="18"/>
  <c r="F12" i="18"/>
  <c r="F6" i="18"/>
  <c r="F59" i="18"/>
  <c r="F28" i="18"/>
  <c r="F53" i="18"/>
  <c r="F21" i="18"/>
  <c r="F15" i="18"/>
  <c r="F9" i="18"/>
  <c r="F48" i="18"/>
  <c r="F25" i="18"/>
  <c r="F60" i="9"/>
  <c r="F57" i="9"/>
  <c r="F54" i="9"/>
  <c r="F51" i="9"/>
  <c r="F48" i="9"/>
  <c r="F45" i="9"/>
  <c r="F42" i="9"/>
  <c r="F39" i="9"/>
  <c r="F36" i="9"/>
  <c r="F33" i="9"/>
  <c r="F30" i="9"/>
  <c r="F27" i="9"/>
  <c r="F24" i="9"/>
  <c r="F21" i="9"/>
  <c r="F18" i="9"/>
  <c r="F15" i="9"/>
  <c r="F12" i="9"/>
  <c r="F9" i="9"/>
  <c r="F6" i="9"/>
  <c r="F62" i="9"/>
  <c r="F61" i="9"/>
  <c r="F53" i="9"/>
  <c r="F52" i="9"/>
  <c r="F44" i="9"/>
  <c r="F43" i="9"/>
  <c r="F35" i="9"/>
  <c r="F34" i="9"/>
  <c r="I34" i="9" s="1"/>
  <c r="M34" i="1" s="1"/>
  <c r="F26" i="9"/>
  <c r="F25" i="9"/>
  <c r="F17" i="9"/>
  <c r="F16" i="9"/>
  <c r="F8" i="9"/>
  <c r="F7" i="9"/>
  <c r="F59" i="9"/>
  <c r="F58" i="9"/>
  <c r="F50" i="9"/>
  <c r="F49" i="9"/>
  <c r="F41" i="9"/>
  <c r="F40" i="9"/>
  <c r="F32" i="9"/>
  <c r="F31" i="9"/>
  <c r="F20" i="9"/>
  <c r="F13" i="9"/>
  <c r="F5" i="9"/>
  <c r="F55" i="9"/>
  <c r="F47" i="9"/>
  <c r="F37" i="9"/>
  <c r="F28" i="9"/>
  <c r="F22" i="9"/>
  <c r="F14" i="9"/>
  <c r="F10" i="9"/>
  <c r="F46" i="9"/>
  <c r="F38" i="9"/>
  <c r="F23" i="9"/>
  <c r="F19" i="9"/>
  <c r="F11" i="9"/>
  <c r="F56" i="9"/>
  <c r="F29" i="9"/>
  <c r="K60" i="13"/>
  <c r="K57" i="13"/>
  <c r="K54" i="13"/>
  <c r="K51" i="13"/>
  <c r="K48" i="13"/>
  <c r="K45" i="13"/>
  <c r="K42" i="13"/>
  <c r="K39" i="13"/>
  <c r="K52" i="13"/>
  <c r="K47" i="13"/>
  <c r="K37" i="13"/>
  <c r="K34" i="13"/>
  <c r="K31" i="13"/>
  <c r="K28" i="13"/>
  <c r="K25" i="13"/>
  <c r="K22" i="13"/>
  <c r="K19" i="13"/>
  <c r="K16" i="13"/>
  <c r="K13" i="13"/>
  <c r="K10" i="13"/>
  <c r="K7" i="13"/>
  <c r="K62" i="13"/>
  <c r="K49" i="13"/>
  <c r="K44" i="13"/>
  <c r="N44" i="13" s="1"/>
  <c r="L44" i="2" s="1"/>
  <c r="K58" i="13"/>
  <c r="K53" i="13"/>
  <c r="K40" i="13"/>
  <c r="K36" i="13"/>
  <c r="K33" i="13"/>
  <c r="K30" i="13"/>
  <c r="K27" i="13"/>
  <c r="K24" i="13"/>
  <c r="K21" i="13"/>
  <c r="K18" i="13"/>
  <c r="K15" i="13"/>
  <c r="K12" i="13"/>
  <c r="K9" i="13"/>
  <c r="K6" i="13"/>
  <c r="K55" i="13"/>
  <c r="K59" i="13"/>
  <c r="K46" i="13"/>
  <c r="K35" i="13"/>
  <c r="K29" i="13"/>
  <c r="K23" i="13"/>
  <c r="K17" i="13"/>
  <c r="K11" i="13"/>
  <c r="K5" i="13"/>
  <c r="K56" i="13"/>
  <c r="K43" i="13"/>
  <c r="K32" i="13"/>
  <c r="K20" i="13"/>
  <c r="K8" i="13"/>
  <c r="K50" i="13"/>
  <c r="N50" i="13" s="1"/>
  <c r="L50" i="2" s="1"/>
  <c r="K61" i="13"/>
  <c r="K38" i="13"/>
  <c r="N38" i="13" s="1"/>
  <c r="L38" i="2" s="1"/>
  <c r="K14" i="13"/>
  <c r="K41" i="13"/>
  <c r="K26" i="13"/>
  <c r="I8" i="19"/>
  <c r="M8" i="3" s="1"/>
  <c r="G61" i="15"/>
  <c r="I61" i="15" s="1"/>
  <c r="E61" i="3" s="1"/>
  <c r="G58" i="15"/>
  <c r="G50" i="15"/>
  <c r="G45" i="15"/>
  <c r="G40" i="15"/>
  <c r="G32" i="15"/>
  <c r="G27" i="15"/>
  <c r="G60" i="15"/>
  <c r="G55" i="15"/>
  <c r="G47" i="15"/>
  <c r="G42" i="15"/>
  <c r="G37" i="15"/>
  <c r="G59" i="15"/>
  <c r="G54" i="15"/>
  <c r="G49" i="15"/>
  <c r="G41" i="15"/>
  <c r="G62" i="15"/>
  <c r="G53" i="15"/>
  <c r="G43" i="15"/>
  <c r="G57" i="15"/>
  <c r="G44" i="15"/>
  <c r="G31" i="15"/>
  <c r="G25" i="15"/>
  <c r="G52" i="15"/>
  <c r="G39" i="15"/>
  <c r="G38" i="15"/>
  <c r="G28" i="15"/>
  <c r="G22" i="15"/>
  <c r="G19" i="15"/>
  <c r="G16" i="15"/>
  <c r="G13" i="15"/>
  <c r="G10" i="15"/>
  <c r="I10" i="15" s="1"/>
  <c r="E10" i="3" s="1"/>
  <c r="G7" i="15"/>
  <c r="G36" i="15"/>
  <c r="G17" i="15"/>
  <c r="G8" i="15"/>
  <c r="G46" i="15"/>
  <c r="G29" i="15"/>
  <c r="G15" i="15"/>
  <c r="G6" i="15"/>
  <c r="G35" i="15"/>
  <c r="G30" i="15"/>
  <c r="G26" i="15"/>
  <c r="G12" i="15"/>
  <c r="G24" i="15"/>
  <c r="G20" i="15"/>
  <c r="G5" i="15"/>
  <c r="G48" i="15"/>
  <c r="G33" i="15"/>
  <c r="G18" i="15"/>
  <c r="G51" i="15"/>
  <c r="G23" i="15"/>
  <c r="G34" i="15"/>
  <c r="G9" i="15"/>
  <c r="G14" i="15"/>
  <c r="G56" i="15"/>
  <c r="G11" i="15"/>
  <c r="G21" i="15"/>
  <c r="I6" i="1"/>
  <c r="I23" i="1"/>
  <c r="M60" i="19"/>
  <c r="M57" i="19"/>
  <c r="M54" i="19"/>
  <c r="M51" i="19"/>
  <c r="M48" i="19"/>
  <c r="M45" i="19"/>
  <c r="M42" i="19"/>
  <c r="M55" i="19"/>
  <c r="M46" i="19"/>
  <c r="M40" i="19"/>
  <c r="M37" i="19"/>
  <c r="M34" i="19"/>
  <c r="M31" i="19"/>
  <c r="M28" i="19"/>
  <c r="M25" i="19"/>
  <c r="M61" i="19"/>
  <c r="M52" i="19"/>
  <c r="M43" i="19"/>
  <c r="M38" i="19"/>
  <c r="M35" i="19"/>
  <c r="M32" i="19"/>
  <c r="M29" i="19"/>
  <c r="M26" i="19"/>
  <c r="M23" i="19"/>
  <c r="M59" i="19"/>
  <c r="M50" i="19"/>
  <c r="M41" i="19"/>
  <c r="M58" i="19"/>
  <c r="M49" i="19"/>
  <c r="M39" i="19"/>
  <c r="M36" i="19"/>
  <c r="M33" i="19"/>
  <c r="M30" i="19"/>
  <c r="M27" i="19"/>
  <c r="M24" i="19"/>
  <c r="M53" i="19"/>
  <c r="M22" i="19"/>
  <c r="M19" i="19"/>
  <c r="M16" i="19"/>
  <c r="M13" i="19"/>
  <c r="M10" i="19"/>
  <c r="M7" i="19"/>
  <c r="M47" i="19"/>
  <c r="M44" i="19"/>
  <c r="M20" i="19"/>
  <c r="M17" i="19"/>
  <c r="M14" i="19"/>
  <c r="M11" i="19"/>
  <c r="M8" i="19"/>
  <c r="M5" i="19"/>
  <c r="M62" i="19"/>
  <c r="M21" i="19"/>
  <c r="M15" i="19"/>
  <c r="M9" i="19"/>
  <c r="M18" i="19"/>
  <c r="M12" i="19"/>
  <c r="M6" i="19"/>
  <c r="M56" i="19"/>
  <c r="L61" i="19"/>
  <c r="L58" i="19"/>
  <c r="L55" i="19"/>
  <c r="L52" i="19"/>
  <c r="L49" i="19"/>
  <c r="L46" i="19"/>
  <c r="L43" i="19"/>
  <c r="L56" i="19"/>
  <c r="L47" i="19"/>
  <c r="L62" i="19"/>
  <c r="L53" i="19"/>
  <c r="L44" i="19"/>
  <c r="L60" i="19"/>
  <c r="L51" i="19"/>
  <c r="L42" i="19"/>
  <c r="L38" i="19"/>
  <c r="L35" i="19"/>
  <c r="L32" i="19"/>
  <c r="L29" i="19"/>
  <c r="L26" i="19"/>
  <c r="L23" i="19"/>
  <c r="L59" i="19"/>
  <c r="L50" i="19"/>
  <c r="L41" i="19"/>
  <c r="L45" i="19"/>
  <c r="L40" i="19"/>
  <c r="L31" i="19"/>
  <c r="L36" i="19"/>
  <c r="L27" i="19"/>
  <c r="L22" i="19"/>
  <c r="L19" i="19"/>
  <c r="L16" i="19"/>
  <c r="L13" i="19"/>
  <c r="L10" i="19"/>
  <c r="L7" i="19"/>
  <c r="L34" i="19"/>
  <c r="L25" i="19"/>
  <c r="L37" i="19"/>
  <c r="L39" i="19"/>
  <c r="L17" i="19"/>
  <c r="L11" i="19"/>
  <c r="L5" i="19"/>
  <c r="L54" i="19"/>
  <c r="L28" i="19"/>
  <c r="L48" i="19"/>
  <c r="L24" i="19"/>
  <c r="L18" i="19"/>
  <c r="L12" i="19"/>
  <c r="L6" i="19"/>
  <c r="L9" i="19"/>
  <c r="L8" i="19"/>
  <c r="L33" i="19"/>
  <c r="L15" i="19"/>
  <c r="L14" i="19"/>
  <c r="L21" i="19"/>
  <c r="L20" i="19"/>
  <c r="L57" i="19"/>
  <c r="L30" i="19"/>
  <c r="M62" i="12"/>
  <c r="M59" i="12"/>
  <c r="M56" i="12"/>
  <c r="M53" i="12"/>
  <c r="M50" i="12"/>
  <c r="M47" i="12"/>
  <c r="M44" i="12"/>
  <c r="M41" i="12"/>
  <c r="M38" i="12"/>
  <c r="M35" i="12"/>
  <c r="M32" i="12"/>
  <c r="M29" i="12"/>
  <c r="M26" i="12"/>
  <c r="M23" i="12"/>
  <c r="M20" i="12"/>
  <c r="M17" i="12"/>
  <c r="M14" i="12"/>
  <c r="M11" i="12"/>
  <c r="M8" i="12"/>
  <c r="M5" i="12"/>
  <c r="M61" i="12"/>
  <c r="M58" i="12"/>
  <c r="M55" i="12"/>
  <c r="M52" i="12"/>
  <c r="M49" i="12"/>
  <c r="M46" i="12"/>
  <c r="M43" i="12"/>
  <c r="M40" i="12"/>
  <c r="M37" i="12"/>
  <c r="M34" i="12"/>
  <c r="M31" i="12"/>
  <c r="M28" i="12"/>
  <c r="M25" i="12"/>
  <c r="M22" i="12"/>
  <c r="M19" i="12"/>
  <c r="M16" i="12"/>
  <c r="M13" i="12"/>
  <c r="M10" i="12"/>
  <c r="M7" i="12"/>
  <c r="M60" i="12"/>
  <c r="M54" i="12"/>
  <c r="M48" i="12"/>
  <c r="M42" i="12"/>
  <c r="M36" i="12"/>
  <c r="M30" i="12"/>
  <c r="M24" i="12"/>
  <c r="M18" i="12"/>
  <c r="M12" i="12"/>
  <c r="M6" i="12"/>
  <c r="M9" i="12"/>
  <c r="M57" i="12"/>
  <c r="M45" i="12"/>
  <c r="M33" i="12"/>
  <c r="M21" i="12"/>
  <c r="M27" i="12"/>
  <c r="M15" i="12"/>
  <c r="M39" i="12"/>
  <c r="M51" i="12"/>
  <c r="G32" i="1"/>
  <c r="G52" i="1"/>
  <c r="G57" i="1"/>
  <c r="G22" i="1"/>
  <c r="G58" i="1"/>
  <c r="G38" i="1"/>
  <c r="G10" i="1"/>
  <c r="G46" i="1"/>
  <c r="G26" i="1"/>
  <c r="G62" i="1"/>
  <c r="G61" i="14"/>
  <c r="G58" i="14"/>
  <c r="G55" i="14"/>
  <c r="G52" i="14"/>
  <c r="G49" i="14"/>
  <c r="G46" i="14"/>
  <c r="G43" i="14"/>
  <c r="G40" i="14"/>
  <c r="G37" i="14"/>
  <c r="G34" i="14"/>
  <c r="G31" i="14"/>
  <c r="G28" i="14"/>
  <c r="G25" i="14"/>
  <c r="G22" i="14"/>
  <c r="G19" i="14"/>
  <c r="G16" i="14"/>
  <c r="G56" i="14"/>
  <c r="G47" i="14"/>
  <c r="G29" i="14"/>
  <c r="G24" i="14"/>
  <c r="G13" i="14"/>
  <c r="G10" i="14"/>
  <c r="G7" i="14"/>
  <c r="G51" i="14"/>
  <c r="G50" i="14"/>
  <c r="G35" i="14"/>
  <c r="G8" i="14"/>
  <c r="G54" i="14"/>
  <c r="G53" i="14"/>
  <c r="G21" i="14"/>
  <c r="G5" i="14"/>
  <c r="G60" i="14"/>
  <c r="G59" i="14"/>
  <c r="G18" i="14"/>
  <c r="G14" i="14"/>
  <c r="G9" i="14"/>
  <c r="G48" i="14"/>
  <c r="G36" i="14"/>
  <c r="G17" i="14"/>
  <c r="G11" i="14"/>
  <c r="G41" i="14"/>
  <c r="G39" i="14"/>
  <c r="G27" i="14"/>
  <c r="G20" i="14"/>
  <c r="G15" i="14"/>
  <c r="G45" i="14"/>
  <c r="G32" i="14"/>
  <c r="G12" i="14"/>
  <c r="G62" i="14"/>
  <c r="G30" i="14"/>
  <c r="G23" i="14"/>
  <c r="G33" i="14"/>
  <c r="G26" i="14"/>
  <c r="G57" i="14"/>
  <c r="G44" i="14"/>
  <c r="G6" i="14"/>
  <c r="G38" i="14"/>
  <c r="I38" i="14" s="1"/>
  <c r="M38" i="2" s="1"/>
  <c r="G42" i="14"/>
  <c r="G60" i="10"/>
  <c r="G57" i="10"/>
  <c r="G54" i="10"/>
  <c r="G51" i="10"/>
  <c r="G48" i="10"/>
  <c r="G45" i="10"/>
  <c r="G42" i="10"/>
  <c r="G39" i="10"/>
  <c r="G36" i="10"/>
  <c r="G33" i="10"/>
  <c r="G30" i="10"/>
  <c r="G27" i="10"/>
  <c r="G24" i="10"/>
  <c r="G21" i="10"/>
  <c r="G18" i="10"/>
  <c r="G15" i="10"/>
  <c r="G12" i="10"/>
  <c r="G9" i="10"/>
  <c r="G6" i="10"/>
  <c r="G61" i="10"/>
  <c r="G58" i="10"/>
  <c r="G55" i="10"/>
  <c r="G52" i="10"/>
  <c r="G49" i="10"/>
  <c r="G46" i="10"/>
  <c r="G43" i="10"/>
  <c r="G40" i="10"/>
  <c r="G38" i="10"/>
  <c r="G32" i="10"/>
  <c r="G62" i="10"/>
  <c r="G53" i="10"/>
  <c r="G44" i="10"/>
  <c r="G34" i="10"/>
  <c r="G28" i="10"/>
  <c r="G20" i="10"/>
  <c r="G19" i="10"/>
  <c r="G11" i="10"/>
  <c r="G10" i="10"/>
  <c r="G59" i="10"/>
  <c r="G50" i="10"/>
  <c r="G41" i="10"/>
  <c r="G23" i="10"/>
  <c r="G22" i="10"/>
  <c r="G14" i="10"/>
  <c r="G13" i="10"/>
  <c r="G5" i="10"/>
  <c r="G56" i="10"/>
  <c r="G29" i="10"/>
  <c r="G26" i="10"/>
  <c r="G7" i="10"/>
  <c r="G35" i="10"/>
  <c r="G25" i="10"/>
  <c r="G17" i="10"/>
  <c r="G31" i="10"/>
  <c r="G37" i="10"/>
  <c r="G47" i="10"/>
  <c r="G16" i="10"/>
  <c r="G8" i="10"/>
  <c r="N48" i="13" l="1"/>
  <c r="L48" i="2" s="1"/>
  <c r="N60" i="18"/>
  <c r="L60" i="3" s="1"/>
  <c r="N44" i="16"/>
  <c r="H44" i="3" s="1"/>
  <c r="I39" i="14"/>
  <c r="M39" i="2" s="1"/>
  <c r="I57" i="9"/>
  <c r="M57" i="1" s="1"/>
  <c r="N41" i="9"/>
  <c r="N41" i="1" s="1"/>
  <c r="N61" i="9"/>
  <c r="N61" i="1" s="1"/>
  <c r="N36" i="9"/>
  <c r="N36" i="1" s="1"/>
  <c r="N54" i="9"/>
  <c r="N54" i="1" s="1"/>
  <c r="N31" i="18"/>
  <c r="L31" i="3" s="1"/>
  <c r="N48" i="18"/>
  <c r="L48" i="3" s="1"/>
  <c r="N26" i="15"/>
  <c r="F26" i="3" s="1"/>
  <c r="I31" i="17"/>
  <c r="I31" i="3" s="1"/>
  <c r="I11" i="11"/>
  <c r="G11" i="2" s="1"/>
  <c r="N45" i="17"/>
  <c r="J45" i="3" s="1"/>
  <c r="N48" i="17"/>
  <c r="J48" i="3" s="1"/>
  <c r="I31" i="12"/>
  <c r="I31" i="2" s="1"/>
  <c r="N53" i="16"/>
  <c r="H53" i="3" s="1"/>
  <c r="N15" i="17"/>
  <c r="J15" i="3" s="1"/>
  <c r="N30" i="17"/>
  <c r="J30" i="3" s="1"/>
  <c r="N59" i="17"/>
  <c r="J59" i="3" s="1"/>
  <c r="I28" i="9"/>
  <c r="M28" i="1" s="1"/>
  <c r="I16" i="18"/>
  <c r="K16" i="3" s="1"/>
  <c r="I38" i="11"/>
  <c r="G38" i="2" s="1"/>
  <c r="N31" i="10"/>
  <c r="F31" i="2" s="1"/>
  <c r="I21" i="11"/>
  <c r="G21" i="2" s="1"/>
  <c r="N40" i="9"/>
  <c r="N40" i="1" s="1"/>
  <c r="N12" i="17"/>
  <c r="J12" i="3" s="1"/>
  <c r="I12" i="15"/>
  <c r="E12" i="3" s="1"/>
  <c r="I58" i="15"/>
  <c r="E58" i="3" s="1"/>
  <c r="N10" i="9"/>
  <c r="N10" i="1" s="1"/>
  <c r="N24" i="9"/>
  <c r="N24" i="1" s="1"/>
  <c r="N21" i="16"/>
  <c r="H21" i="3" s="1"/>
  <c r="N9" i="19"/>
  <c r="N9" i="3" s="1"/>
  <c r="N48" i="15"/>
  <c r="F48" i="3" s="1"/>
  <c r="I46" i="14"/>
  <c r="M46" i="2" s="1"/>
  <c r="I27" i="16"/>
  <c r="G27" i="3" s="1"/>
  <c r="N56" i="10"/>
  <c r="F56" i="2" s="1"/>
  <c r="N49" i="13"/>
  <c r="L49" i="2" s="1"/>
  <c r="I44" i="15"/>
  <c r="E44" i="3" s="1"/>
  <c r="N28" i="13"/>
  <c r="L28" i="2" s="1"/>
  <c r="N38" i="15"/>
  <c r="F38" i="3" s="1"/>
  <c r="N25" i="10"/>
  <c r="F25" i="2" s="1"/>
  <c r="N60" i="10"/>
  <c r="F60" i="2" s="1"/>
  <c r="N35" i="16"/>
  <c r="H35" i="3" s="1"/>
  <c r="N36" i="16"/>
  <c r="H36" i="3" s="1"/>
  <c r="I39" i="10"/>
  <c r="E39" i="2" s="1"/>
  <c r="N61" i="13"/>
  <c r="L61" i="2" s="1"/>
  <c r="N12" i="13"/>
  <c r="L12" i="2" s="1"/>
  <c r="I57" i="11"/>
  <c r="G57" i="2" s="1"/>
  <c r="N14" i="12"/>
  <c r="J14" i="2" s="1"/>
  <c r="N29" i="9"/>
  <c r="N29" i="1" s="1"/>
  <c r="N20" i="18"/>
  <c r="L20" i="3" s="1"/>
  <c r="I45" i="16"/>
  <c r="G45" i="3" s="1"/>
  <c r="N18" i="8"/>
  <c r="L18" i="1" s="1"/>
  <c r="N38" i="10"/>
  <c r="F38" i="2" s="1"/>
  <c r="N52" i="10"/>
  <c r="F52" i="2" s="1"/>
  <c r="N23" i="15"/>
  <c r="F23" i="3" s="1"/>
  <c r="N32" i="15"/>
  <c r="F32" i="3" s="1"/>
  <c r="N8" i="15"/>
  <c r="F8" i="3" s="1"/>
  <c r="N45" i="10"/>
  <c r="F45" i="2" s="1"/>
  <c r="I32" i="14"/>
  <c r="M32" i="2" s="1"/>
  <c r="N46" i="18"/>
  <c r="L46" i="3" s="1"/>
  <c r="N5" i="16"/>
  <c r="H5" i="3" s="1"/>
  <c r="N15" i="13"/>
  <c r="L15" i="2" s="1"/>
  <c r="N19" i="13"/>
  <c r="L19" i="2" s="1"/>
  <c r="N37" i="13"/>
  <c r="L37" i="2" s="1"/>
  <c r="I35" i="9"/>
  <c r="M35" i="1" s="1"/>
  <c r="I44" i="11"/>
  <c r="G44" i="2" s="1"/>
  <c r="N36" i="18"/>
  <c r="L36" i="3" s="1"/>
  <c r="N18" i="10"/>
  <c r="F18" i="2" s="1"/>
  <c r="N36" i="10"/>
  <c r="F36" i="2" s="1"/>
  <c r="N17" i="16"/>
  <c r="H17" i="3" s="1"/>
  <c r="N5" i="17"/>
  <c r="J5" i="3" s="1"/>
  <c r="N41" i="17"/>
  <c r="J41" i="3" s="1"/>
  <c r="I20" i="11"/>
  <c r="G20" i="2" s="1"/>
  <c r="I27" i="10"/>
  <c r="E27" i="2" s="1"/>
  <c r="I36" i="15"/>
  <c r="E36" i="3" s="1"/>
  <c r="N20" i="13"/>
  <c r="L20" i="2" s="1"/>
  <c r="I26" i="13"/>
  <c r="K26" i="2" s="1"/>
  <c r="N25" i="9"/>
  <c r="N25" i="1" s="1"/>
  <c r="N39" i="18"/>
  <c r="L39" i="3" s="1"/>
  <c r="N55" i="18"/>
  <c r="L55" i="3" s="1"/>
  <c r="N20" i="10"/>
  <c r="F20" i="2" s="1"/>
  <c r="N43" i="10"/>
  <c r="F43" i="2" s="1"/>
  <c r="N61" i="16"/>
  <c r="H61" i="3" s="1"/>
  <c r="I25" i="18"/>
  <c r="K25" i="3" s="1"/>
  <c r="N12" i="12"/>
  <c r="J12" i="2" s="1"/>
  <c r="I50" i="12"/>
  <c r="I50" i="2" s="1"/>
  <c r="N34" i="9"/>
  <c r="N34" i="1" s="1"/>
  <c r="N18" i="9"/>
  <c r="N18" i="1" s="1"/>
  <c r="N20" i="15"/>
  <c r="F20" i="3" s="1"/>
  <c r="I13" i="17"/>
  <c r="I13" i="3" s="1"/>
  <c r="I38" i="20"/>
  <c r="O38" i="3" s="1"/>
  <c r="I60" i="14"/>
  <c r="M60" i="2" s="1"/>
  <c r="I26" i="18"/>
  <c r="K26" i="3" s="1"/>
  <c r="I12" i="13"/>
  <c r="K12" i="2" s="1"/>
  <c r="I34" i="13"/>
  <c r="K34" i="2" s="1"/>
  <c r="N37" i="9"/>
  <c r="N37" i="1" s="1"/>
  <c r="N61" i="15"/>
  <c r="F61" i="3" s="1"/>
  <c r="I49" i="17"/>
  <c r="I49" i="3" s="1"/>
  <c r="N45" i="16"/>
  <c r="H45" i="3" s="1"/>
  <c r="I51" i="9"/>
  <c r="M51" i="1" s="1"/>
  <c r="I42" i="18"/>
  <c r="K42" i="3" s="1"/>
  <c r="I58" i="11"/>
  <c r="G58" i="2" s="1"/>
  <c r="I36" i="20"/>
  <c r="O36" i="3" s="1"/>
  <c r="I20" i="12"/>
  <c r="I20" i="2" s="1"/>
  <c r="I56" i="12"/>
  <c r="I56" i="2" s="1"/>
  <c r="I54" i="12"/>
  <c r="I54" i="2" s="1"/>
  <c r="I21" i="14"/>
  <c r="M21" i="2" s="1"/>
  <c r="I52" i="15"/>
  <c r="E52" i="3" s="1"/>
  <c r="N5" i="13"/>
  <c r="L5" i="2" s="1"/>
  <c r="N33" i="13"/>
  <c r="L33" i="2" s="1"/>
  <c r="I31" i="16"/>
  <c r="G31" i="3" s="1"/>
  <c r="N9" i="18"/>
  <c r="L9" i="3" s="1"/>
  <c r="N28" i="18"/>
  <c r="L28" i="3" s="1"/>
  <c r="N54" i="10"/>
  <c r="F54" i="2" s="1"/>
  <c r="I13" i="20"/>
  <c r="O13" i="3" s="1"/>
  <c r="I49" i="20"/>
  <c r="O49" i="3" s="1"/>
  <c r="N26" i="17"/>
  <c r="J26" i="3" s="1"/>
  <c r="N62" i="17"/>
  <c r="J62" i="3" s="1"/>
  <c r="N14" i="17"/>
  <c r="J14" i="3" s="1"/>
  <c r="N36" i="17"/>
  <c r="J36" i="3" s="1"/>
  <c r="N51" i="17"/>
  <c r="J51" i="3" s="1"/>
  <c r="N22" i="13"/>
  <c r="L22" i="2" s="1"/>
  <c r="N26" i="9"/>
  <c r="N26" i="1" s="1"/>
  <c r="N53" i="9"/>
  <c r="N53" i="1" s="1"/>
  <c r="N15" i="9"/>
  <c r="N15" i="1" s="1"/>
  <c r="N44" i="18"/>
  <c r="L44" i="3" s="1"/>
  <c r="N24" i="18"/>
  <c r="L24" i="3" s="1"/>
  <c r="I16" i="16"/>
  <c r="G16" i="3" s="1"/>
  <c r="I52" i="16"/>
  <c r="G52" i="3" s="1"/>
  <c r="N25" i="15"/>
  <c r="F25" i="3" s="1"/>
  <c r="N40" i="8"/>
  <c r="L40" i="1" s="1"/>
  <c r="N56" i="16"/>
  <c r="H56" i="3" s="1"/>
  <c r="I41" i="14"/>
  <c r="M41" i="2" s="1"/>
  <c r="I56" i="15"/>
  <c r="E56" i="3" s="1"/>
  <c r="I60" i="15"/>
  <c r="E60" i="3" s="1"/>
  <c r="N27" i="13"/>
  <c r="L27" i="2" s="1"/>
  <c r="I16" i="11"/>
  <c r="G16" i="2" s="1"/>
  <c r="I14" i="11"/>
  <c r="G14" i="2" s="1"/>
  <c r="I12" i="19"/>
  <c r="M12" i="3" s="1"/>
  <c r="N56" i="9"/>
  <c r="N56" i="1" s="1"/>
  <c r="N59" i="18"/>
  <c r="L59" i="3" s="1"/>
  <c r="I11" i="16"/>
  <c r="G11" i="3" s="1"/>
  <c r="I30" i="16"/>
  <c r="G30" i="3" s="1"/>
  <c r="I15" i="20"/>
  <c r="O15" i="3" s="1"/>
  <c r="I16" i="15"/>
  <c r="E16" i="3" s="1"/>
  <c r="I43" i="11"/>
  <c r="G43" i="2" s="1"/>
  <c r="N38" i="9"/>
  <c r="N38" i="1" s="1"/>
  <c r="N25" i="18"/>
  <c r="L25" i="3" s="1"/>
  <c r="N16" i="18"/>
  <c r="L16" i="3" s="1"/>
  <c r="I8" i="16"/>
  <c r="G8" i="3" s="1"/>
  <c r="I35" i="16"/>
  <c r="G35" i="3" s="1"/>
  <c r="I52" i="20"/>
  <c r="O52" i="3" s="1"/>
  <c r="I17" i="15"/>
  <c r="E17" i="3" s="1"/>
  <c r="I19" i="15"/>
  <c r="E19" i="3" s="1"/>
  <c r="N36" i="13"/>
  <c r="L36" i="2" s="1"/>
  <c r="I33" i="11"/>
  <c r="G33" i="2" s="1"/>
  <c r="N29" i="16"/>
  <c r="H29" i="3" s="1"/>
  <c r="N24" i="16"/>
  <c r="H24" i="3" s="1"/>
  <c r="N60" i="16"/>
  <c r="H60" i="3" s="1"/>
  <c r="I31" i="15"/>
  <c r="E31" i="3" s="1"/>
  <c r="I42" i="9"/>
  <c r="M42" i="1" s="1"/>
  <c r="I51" i="11"/>
  <c r="G51" i="2" s="1"/>
  <c r="I8" i="11"/>
  <c r="G8" i="2" s="1"/>
  <c r="N20" i="9"/>
  <c r="N20" i="1" s="1"/>
  <c r="N51" i="9"/>
  <c r="N51" i="1" s="1"/>
  <c r="N49" i="18"/>
  <c r="L49" i="3" s="1"/>
  <c r="N51" i="18"/>
  <c r="L51" i="3" s="1"/>
  <c r="I12" i="16"/>
  <c r="G12" i="3" s="1"/>
  <c r="I5" i="17"/>
  <c r="I5" i="3" s="1"/>
  <c r="I56" i="14"/>
  <c r="M56" i="2" s="1"/>
  <c r="I14" i="12"/>
  <c r="I14" i="2" s="1"/>
  <c r="I33" i="12"/>
  <c r="I33" i="2" s="1"/>
  <c r="I10" i="12"/>
  <c r="I10" i="2" s="1"/>
  <c r="N25" i="8"/>
  <c r="L25" i="1" s="1"/>
  <c r="N47" i="16"/>
  <c r="H47" i="3" s="1"/>
  <c r="N27" i="16"/>
  <c r="H27" i="3" s="1"/>
  <c r="N51" i="15"/>
  <c r="F51" i="3" s="1"/>
  <c r="N19" i="10"/>
  <c r="F19" i="2" s="1"/>
  <c r="I39" i="20"/>
  <c r="O39" i="3" s="1"/>
  <c r="N18" i="17"/>
  <c r="J18" i="3" s="1"/>
  <c r="N54" i="17"/>
  <c r="J54" i="3" s="1"/>
  <c r="N35" i="17"/>
  <c r="J35" i="3" s="1"/>
  <c r="N13" i="16"/>
  <c r="H13" i="3" s="1"/>
  <c r="N31" i="16"/>
  <c r="H31" i="3" s="1"/>
  <c r="I58" i="13"/>
  <c r="K58" i="2" s="1"/>
  <c r="N33" i="17"/>
  <c r="J33" i="3" s="1"/>
  <c r="N8" i="17"/>
  <c r="J8" i="3" s="1"/>
  <c r="N40" i="17"/>
  <c r="J40" i="3" s="1"/>
  <c r="N58" i="17"/>
  <c r="J58" i="3" s="1"/>
  <c r="I11" i="15"/>
  <c r="E11" i="3" s="1"/>
  <c r="N14" i="13"/>
  <c r="L14" i="2" s="1"/>
  <c r="N32" i="13"/>
  <c r="L32" i="2" s="1"/>
  <c r="I28" i="18"/>
  <c r="K28" i="3" s="1"/>
  <c r="N28" i="9"/>
  <c r="N28" i="1" s="1"/>
  <c r="N31" i="15"/>
  <c r="F31" i="3" s="1"/>
  <c r="N58" i="10"/>
  <c r="F58" i="2" s="1"/>
  <c r="I16" i="20"/>
  <c r="O16" i="3" s="1"/>
  <c r="N11" i="16"/>
  <c r="H11" i="3" s="1"/>
  <c r="N22" i="16"/>
  <c r="H22" i="3" s="1"/>
  <c r="N40" i="16"/>
  <c r="H40" i="3" s="1"/>
  <c r="N58" i="16"/>
  <c r="H58" i="3" s="1"/>
  <c r="N13" i="17"/>
  <c r="J13" i="3" s="1"/>
  <c r="N49" i="17"/>
  <c r="J49" i="3" s="1"/>
  <c r="I22" i="14"/>
  <c r="M22" i="2" s="1"/>
  <c r="I26" i="15"/>
  <c r="E26" i="3" s="1"/>
  <c r="I46" i="15"/>
  <c r="E46" i="3" s="1"/>
  <c r="I31" i="18"/>
  <c r="K31" i="3" s="1"/>
  <c r="I40" i="18"/>
  <c r="K40" i="3" s="1"/>
  <c r="I7" i="11"/>
  <c r="G7" i="2" s="1"/>
  <c r="I29" i="11"/>
  <c r="G29" i="2" s="1"/>
  <c r="I50" i="11"/>
  <c r="G50" i="2" s="1"/>
  <c r="N5" i="18"/>
  <c r="L5" i="3" s="1"/>
  <c r="N42" i="18"/>
  <c r="L42" i="3" s="1"/>
  <c r="I49" i="16"/>
  <c r="G49" i="3" s="1"/>
  <c r="N41" i="10"/>
  <c r="F41" i="2" s="1"/>
  <c r="N59" i="10"/>
  <c r="F59" i="2" s="1"/>
  <c r="N55" i="10"/>
  <c r="F55" i="2" s="1"/>
  <c r="N42" i="16"/>
  <c r="H42" i="3" s="1"/>
  <c r="N14" i="18"/>
  <c r="L14" i="3" s="1"/>
  <c r="N5" i="10"/>
  <c r="F5" i="2" s="1"/>
  <c r="I20" i="20"/>
  <c r="O20" i="3" s="1"/>
  <c r="I30" i="12"/>
  <c r="I30" i="2" s="1"/>
  <c r="N30" i="16"/>
  <c r="H30" i="3" s="1"/>
  <c r="N22" i="17"/>
  <c r="J22" i="3" s="1"/>
  <c r="N56" i="17"/>
  <c r="J56" i="3" s="1"/>
  <c r="N22" i="18"/>
  <c r="L22" i="3" s="1"/>
  <c r="I26" i="16"/>
  <c r="G26" i="3" s="1"/>
  <c r="I26" i="14"/>
  <c r="M26" i="2" s="1"/>
  <c r="I31" i="14"/>
  <c r="M31" i="2" s="1"/>
  <c r="N35" i="12"/>
  <c r="J35" i="2" s="1"/>
  <c r="I41" i="15"/>
  <c r="E41" i="3" s="1"/>
  <c r="N55" i="13"/>
  <c r="L55" i="2" s="1"/>
  <c r="N7" i="13"/>
  <c r="L7" i="2" s="1"/>
  <c r="I16" i="9"/>
  <c r="M16" i="1" s="1"/>
  <c r="I24" i="9"/>
  <c r="M24" i="1" s="1"/>
  <c r="I42" i="11"/>
  <c r="G42" i="2" s="1"/>
  <c r="I60" i="11"/>
  <c r="G60" i="2" s="1"/>
  <c r="I59" i="11"/>
  <c r="G59" i="2" s="1"/>
  <c r="N7" i="9"/>
  <c r="N7" i="1" s="1"/>
  <c r="N42" i="9"/>
  <c r="N42" i="1" s="1"/>
  <c r="N6" i="18"/>
  <c r="L6" i="3" s="1"/>
  <c r="N35" i="18"/>
  <c r="L35" i="3" s="1"/>
  <c r="I24" i="16"/>
  <c r="G24" i="3" s="1"/>
  <c r="N25" i="16"/>
  <c r="H25" i="3" s="1"/>
  <c r="N51" i="16"/>
  <c r="H51" i="3" s="1"/>
  <c r="N18" i="13"/>
  <c r="L18" i="2" s="1"/>
  <c r="I6" i="11"/>
  <c r="G6" i="2" s="1"/>
  <c r="I18" i="14"/>
  <c r="M18" i="2" s="1"/>
  <c r="I10" i="14"/>
  <c r="M10" i="2" s="1"/>
  <c r="I24" i="15"/>
  <c r="E24" i="3" s="1"/>
  <c r="N23" i="13"/>
  <c r="L23" i="2" s="1"/>
  <c r="N57" i="13"/>
  <c r="L57" i="2" s="1"/>
  <c r="I20" i="9"/>
  <c r="M20" i="1" s="1"/>
  <c r="I44" i="9"/>
  <c r="M44" i="1" s="1"/>
  <c r="I27" i="9"/>
  <c r="M27" i="1" s="1"/>
  <c r="I8" i="18"/>
  <c r="K8" i="3" s="1"/>
  <c r="I32" i="11"/>
  <c r="G32" i="2" s="1"/>
  <c r="N11" i="9"/>
  <c r="N11" i="1" s="1"/>
  <c r="N33" i="18"/>
  <c r="L33" i="3" s="1"/>
  <c r="N26" i="18"/>
  <c r="L26" i="3" s="1"/>
  <c r="N41" i="18"/>
  <c r="L41" i="3" s="1"/>
  <c r="I44" i="16"/>
  <c r="G44" i="3" s="1"/>
  <c r="N42" i="15"/>
  <c r="F42" i="3" s="1"/>
  <c r="I45" i="17"/>
  <c r="I45" i="3" s="1"/>
  <c r="I60" i="17"/>
  <c r="I60" i="3" s="1"/>
  <c r="N50" i="10"/>
  <c r="F50" i="2" s="1"/>
  <c r="I18" i="20"/>
  <c r="O18" i="3" s="1"/>
  <c r="I25" i="11"/>
  <c r="G25" i="2" s="1"/>
  <c r="I24" i="11"/>
  <c r="G24" i="2" s="1"/>
  <c r="N5" i="9"/>
  <c r="N5" i="1" s="1"/>
  <c r="I16" i="10"/>
  <c r="E16" i="2" s="1"/>
  <c r="I18" i="15"/>
  <c r="E18" i="3" s="1"/>
  <c r="I29" i="15"/>
  <c r="E29" i="3" s="1"/>
  <c r="I57" i="15"/>
  <c r="E57" i="3" s="1"/>
  <c r="N43" i="13"/>
  <c r="L43" i="2" s="1"/>
  <c r="N13" i="13"/>
  <c r="L13" i="2" s="1"/>
  <c r="N31" i="13"/>
  <c r="L31" i="2" s="1"/>
  <c r="I52" i="9"/>
  <c r="M52" i="1" s="1"/>
  <c r="I30" i="9"/>
  <c r="M30" i="1" s="1"/>
  <c r="I48" i="18"/>
  <c r="K48" i="3" s="1"/>
  <c r="I44" i="18"/>
  <c r="K44" i="3" s="1"/>
  <c r="I46" i="11"/>
  <c r="G46" i="2" s="1"/>
  <c r="I15" i="11"/>
  <c r="G15" i="2" s="1"/>
  <c r="N52" i="18"/>
  <c r="L52" i="3" s="1"/>
  <c r="I57" i="16"/>
  <c r="G57" i="3" s="1"/>
  <c r="N22" i="15"/>
  <c r="F22" i="3" s="1"/>
  <c r="N9" i="15"/>
  <c r="F9" i="3" s="1"/>
  <c r="N10" i="8"/>
  <c r="L10" i="1" s="1"/>
  <c r="N37" i="8"/>
  <c r="L37" i="1" s="1"/>
  <c r="N22" i="10"/>
  <c r="F22" i="2" s="1"/>
  <c r="N30" i="10"/>
  <c r="F30" i="2" s="1"/>
  <c r="I44" i="20"/>
  <c r="O44" i="3" s="1"/>
  <c r="I58" i="12"/>
  <c r="I58" i="2" s="1"/>
  <c r="I12" i="12"/>
  <c r="I12" i="2" s="1"/>
  <c r="N12" i="16"/>
  <c r="H12" i="3" s="1"/>
  <c r="N49" i="16"/>
  <c r="H49" i="3" s="1"/>
  <c r="N39" i="16"/>
  <c r="H39" i="3" s="1"/>
  <c r="I39" i="19"/>
  <c r="M39" i="3" s="1"/>
  <c r="I46" i="12"/>
  <c r="I46" i="2" s="1"/>
  <c r="I20" i="10"/>
  <c r="E20" i="2" s="1"/>
  <c r="I16" i="17"/>
  <c r="I16" i="3" s="1"/>
  <c r="I52" i="17"/>
  <c r="I52" i="3" s="1"/>
  <c r="N21" i="8"/>
  <c r="L21" i="1" s="1"/>
  <c r="N61" i="19"/>
  <c r="N61" i="3" s="1"/>
  <c r="I28" i="12"/>
  <c r="I28" i="2" s="1"/>
  <c r="N44" i="8"/>
  <c r="L44" i="1" s="1"/>
  <c r="I19" i="16"/>
  <c r="G19" i="3" s="1"/>
  <c r="I37" i="16"/>
  <c r="G37" i="3" s="1"/>
  <c r="I18" i="12"/>
  <c r="I18" i="2" s="1"/>
  <c r="I13" i="12"/>
  <c r="I13" i="2" s="1"/>
  <c r="I49" i="12"/>
  <c r="I49" i="2" s="1"/>
  <c r="I8" i="12"/>
  <c r="I8" i="2" s="1"/>
  <c r="N13" i="8"/>
  <c r="L13" i="1" s="1"/>
  <c r="N61" i="8"/>
  <c r="L61" i="1" s="1"/>
  <c r="O61" i="1" s="1"/>
  <c r="E61" i="4" s="1"/>
  <c r="N26" i="8"/>
  <c r="L26" i="1" s="1"/>
  <c r="N23" i="18"/>
  <c r="L23" i="3" s="1"/>
  <c r="N17" i="18"/>
  <c r="L17" i="3" s="1"/>
  <c r="N61" i="18"/>
  <c r="L61" i="3" s="1"/>
  <c r="I56" i="11"/>
  <c r="G56" i="2" s="1"/>
  <c r="N30" i="15"/>
  <c r="F30" i="3" s="1"/>
  <c r="N27" i="10"/>
  <c r="F27" i="2" s="1"/>
  <c r="N16" i="10"/>
  <c r="F16" i="2" s="1"/>
  <c r="N8" i="10"/>
  <c r="F8" i="2" s="1"/>
  <c r="N26" i="10"/>
  <c r="F26" i="2" s="1"/>
  <c r="N62" i="10"/>
  <c r="F62" i="2" s="1"/>
  <c r="N56" i="13"/>
  <c r="L56" i="2" s="1"/>
  <c r="I54" i="20"/>
  <c r="O54" i="3" s="1"/>
  <c r="N42" i="17"/>
  <c r="J42" i="3" s="1"/>
  <c r="N37" i="17"/>
  <c r="J37" i="3" s="1"/>
  <c r="I11" i="18"/>
  <c r="K11" i="3" s="1"/>
  <c r="I62" i="14"/>
  <c r="M62" i="2" s="1"/>
  <c r="N40" i="13"/>
  <c r="L40" i="2" s="1"/>
  <c r="I54" i="18"/>
  <c r="K54" i="3" s="1"/>
  <c r="I33" i="18"/>
  <c r="K33" i="3" s="1"/>
  <c r="I57" i="18"/>
  <c r="K57" i="3" s="1"/>
  <c r="I62" i="18"/>
  <c r="K62" i="3" s="1"/>
  <c r="I49" i="18"/>
  <c r="K49" i="3" s="1"/>
  <c r="I32" i="16"/>
  <c r="G32" i="3" s="1"/>
  <c r="I5" i="16"/>
  <c r="G5" i="3" s="1"/>
  <c r="N49" i="15"/>
  <c r="F49" i="3" s="1"/>
  <c r="N7" i="15"/>
  <c r="F7" i="3" s="1"/>
  <c r="N56" i="15"/>
  <c r="F56" i="3" s="1"/>
  <c r="N40" i="15"/>
  <c r="F40" i="3" s="1"/>
  <c r="I55" i="16"/>
  <c r="G55" i="3" s="1"/>
  <c r="I11" i="13"/>
  <c r="K11" i="2" s="1"/>
  <c r="N60" i="13"/>
  <c r="L60" i="2" s="1"/>
  <c r="N44" i="15"/>
  <c r="F44" i="3" s="1"/>
  <c r="N9" i="13"/>
  <c r="L9" i="2" s="1"/>
  <c r="I29" i="16"/>
  <c r="G29" i="3" s="1"/>
  <c r="I23" i="14"/>
  <c r="M23" i="2" s="1"/>
  <c r="N38" i="12"/>
  <c r="J38" i="2" s="1"/>
  <c r="N30" i="13"/>
  <c r="L30" i="2" s="1"/>
  <c r="I33" i="9"/>
  <c r="M33" i="1" s="1"/>
  <c r="I9" i="18"/>
  <c r="K9" i="3" s="1"/>
  <c r="I29" i="18"/>
  <c r="K29" i="3" s="1"/>
  <c r="I47" i="18"/>
  <c r="K47" i="3" s="1"/>
  <c r="N59" i="9"/>
  <c r="N59" i="1" s="1"/>
  <c r="N35" i="9"/>
  <c r="N35" i="1" s="1"/>
  <c r="N62" i="9"/>
  <c r="N62" i="1" s="1"/>
  <c r="N21" i="9"/>
  <c r="N21" i="1" s="1"/>
  <c r="N39" i="9"/>
  <c r="N39" i="1" s="1"/>
  <c r="N57" i="9"/>
  <c r="N57" i="1" s="1"/>
  <c r="I60" i="16"/>
  <c r="G60" i="3" s="1"/>
  <c r="N24" i="15"/>
  <c r="F24" i="3" s="1"/>
  <c r="I27" i="20"/>
  <c r="O27" i="3" s="1"/>
  <c r="I51" i="19"/>
  <c r="M51" i="3" s="1"/>
  <c r="N58" i="9"/>
  <c r="N58" i="1" s="1"/>
  <c r="N10" i="12"/>
  <c r="J10" i="2" s="1"/>
  <c r="N46" i="12"/>
  <c r="J46" i="2" s="1"/>
  <c r="I32" i="18"/>
  <c r="K32" i="3" s="1"/>
  <c r="I43" i="18"/>
  <c r="K43" i="3" s="1"/>
  <c r="I50" i="19"/>
  <c r="M50" i="3" s="1"/>
  <c r="N13" i="9"/>
  <c r="N13" i="1" s="1"/>
  <c r="N8" i="9"/>
  <c r="N8" i="1" s="1"/>
  <c r="I14" i="16"/>
  <c r="G14" i="3" s="1"/>
  <c r="I22" i="16"/>
  <c r="G22" i="3" s="1"/>
  <c r="I40" i="16"/>
  <c r="G40" i="3" s="1"/>
  <c r="I58" i="16"/>
  <c r="G58" i="3" s="1"/>
  <c r="N15" i="15"/>
  <c r="F15" i="3" s="1"/>
  <c r="N45" i="15"/>
  <c r="F45" i="3" s="1"/>
  <c r="I55" i="17"/>
  <c r="I55" i="3" s="1"/>
  <c r="I34" i="17"/>
  <c r="I34" i="3" s="1"/>
  <c r="I15" i="17"/>
  <c r="I15" i="3" s="1"/>
  <c r="I51" i="17"/>
  <c r="I51" i="3" s="1"/>
  <c r="I47" i="17"/>
  <c r="I47" i="3" s="1"/>
  <c r="N48" i="8"/>
  <c r="L48" i="1" s="1"/>
  <c r="I24" i="20"/>
  <c r="O24" i="3" s="1"/>
  <c r="I38" i="16"/>
  <c r="G38" i="3" s="1"/>
  <c r="I36" i="12"/>
  <c r="I36" i="2" s="1"/>
  <c r="N28" i="15"/>
  <c r="F28" i="3" s="1"/>
  <c r="N47" i="15"/>
  <c r="F47" i="3" s="1"/>
  <c r="N53" i="15"/>
  <c r="F53" i="3" s="1"/>
  <c r="N45" i="8"/>
  <c r="L45" i="1" s="1"/>
  <c r="O45" i="1" s="1"/>
  <c r="E45" i="4" s="1"/>
  <c r="I42" i="13"/>
  <c r="K42" i="2" s="1"/>
  <c r="N58" i="13"/>
  <c r="L58" i="2" s="1"/>
  <c r="I19" i="10"/>
  <c r="E19" i="2" s="1"/>
  <c r="I61" i="14"/>
  <c r="M61" i="2" s="1"/>
  <c r="I10" i="18"/>
  <c r="K10" i="3" s="1"/>
  <c r="I30" i="18"/>
  <c r="K30" i="3" s="1"/>
  <c r="I51" i="18"/>
  <c r="K51" i="3" s="1"/>
  <c r="I42" i="19"/>
  <c r="M42" i="3" s="1"/>
  <c r="I33" i="16"/>
  <c r="G33" i="3" s="1"/>
  <c r="I15" i="16"/>
  <c r="G15" i="3" s="1"/>
  <c r="I47" i="16"/>
  <c r="G47" i="3" s="1"/>
  <c r="N27" i="15"/>
  <c r="F27" i="3" s="1"/>
  <c r="N52" i="15"/>
  <c r="F52" i="3" s="1"/>
  <c r="N29" i="15"/>
  <c r="F29" i="3" s="1"/>
  <c r="N18" i="15"/>
  <c r="F18" i="3" s="1"/>
  <c r="N50" i="15"/>
  <c r="F50" i="3" s="1"/>
  <c r="N43" i="15"/>
  <c r="F43" i="3" s="1"/>
  <c r="I19" i="17"/>
  <c r="I19" i="3" s="1"/>
  <c r="I59" i="17"/>
  <c r="I59" i="3" s="1"/>
  <c r="I33" i="17"/>
  <c r="I33" i="3" s="1"/>
  <c r="I32" i="17"/>
  <c r="I32" i="3" s="1"/>
  <c r="N15" i="8"/>
  <c r="L15" i="1" s="1"/>
  <c r="N41" i="8"/>
  <c r="L41" i="1" s="1"/>
  <c r="I50" i="20"/>
  <c r="O50" i="3" s="1"/>
  <c r="I44" i="12"/>
  <c r="I44" i="2" s="1"/>
  <c r="I48" i="12"/>
  <c r="I48" i="2" s="1"/>
  <c r="I61" i="12"/>
  <c r="I61" i="2" s="1"/>
  <c r="I17" i="10"/>
  <c r="E17" i="2" s="1"/>
  <c r="I48" i="10"/>
  <c r="E48" i="2" s="1"/>
  <c r="N40" i="19"/>
  <c r="N40" i="3" s="1"/>
  <c r="I5" i="9"/>
  <c r="M5" i="1" s="1"/>
  <c r="I21" i="9"/>
  <c r="M21" i="1" s="1"/>
  <c r="I13" i="19"/>
  <c r="M13" i="3" s="1"/>
  <c r="I55" i="19"/>
  <c r="M55" i="3" s="1"/>
  <c r="I25" i="19"/>
  <c r="M25" i="3" s="1"/>
  <c r="I60" i="13"/>
  <c r="K60" i="2" s="1"/>
  <c r="I7" i="16"/>
  <c r="G7" i="3" s="1"/>
  <c r="I37" i="17"/>
  <c r="I37" i="3" s="1"/>
  <c r="I24" i="17"/>
  <c r="I24" i="3" s="1"/>
  <c r="I9" i="17"/>
  <c r="I9" i="3" s="1"/>
  <c r="I25" i="12"/>
  <c r="I25" i="2" s="1"/>
  <c r="N6" i="16"/>
  <c r="H6" i="3" s="1"/>
  <c r="I40" i="11"/>
  <c r="G40" i="2" s="1"/>
  <c r="N58" i="15"/>
  <c r="F58" i="3" s="1"/>
  <c r="N59" i="8"/>
  <c r="L59" i="1" s="1"/>
  <c r="I11" i="19"/>
  <c r="M11" i="3" s="1"/>
  <c r="I31" i="19"/>
  <c r="M31" i="3" s="1"/>
  <c r="I48" i="19"/>
  <c r="M48" i="3" s="1"/>
  <c r="I35" i="12"/>
  <c r="I35" i="2" s="1"/>
  <c r="N47" i="9"/>
  <c r="N47" i="1" s="1"/>
  <c r="I42" i="14"/>
  <c r="M42" i="2" s="1"/>
  <c r="I38" i="9"/>
  <c r="M38" i="1" s="1"/>
  <c r="I37" i="9"/>
  <c r="M37" i="1" s="1"/>
  <c r="O37" i="1" s="1"/>
  <c r="E37" i="4" s="1"/>
  <c r="I48" i="9"/>
  <c r="M48" i="1" s="1"/>
  <c r="N45" i="14"/>
  <c r="N45" i="2" s="1"/>
  <c r="I28" i="11"/>
  <c r="G28" i="2" s="1"/>
  <c r="I9" i="11"/>
  <c r="G9" i="2" s="1"/>
  <c r="I27" i="11"/>
  <c r="G27" i="2" s="1"/>
  <c r="N21" i="15"/>
  <c r="F21" i="3" s="1"/>
  <c r="I53" i="12"/>
  <c r="I53" i="2" s="1"/>
  <c r="I39" i="15"/>
  <c r="E39" i="3" s="1"/>
  <c r="I53" i="10"/>
  <c r="E53" i="2" s="1"/>
  <c r="I35" i="14"/>
  <c r="M35" i="2" s="1"/>
  <c r="N35" i="13"/>
  <c r="L35" i="2" s="1"/>
  <c r="N16" i="13"/>
  <c r="L16" i="2" s="1"/>
  <c r="N34" i="13"/>
  <c r="L34" i="2" s="1"/>
  <c r="N45" i="13"/>
  <c r="L45" i="2" s="1"/>
  <c r="I46" i="9"/>
  <c r="M46" i="1" s="1"/>
  <c r="I47" i="9"/>
  <c r="M47" i="1" s="1"/>
  <c r="I53" i="9"/>
  <c r="M53" i="1" s="1"/>
  <c r="I15" i="9"/>
  <c r="M15" i="1" s="1"/>
  <c r="I14" i="18"/>
  <c r="K14" i="3" s="1"/>
  <c r="I24" i="18"/>
  <c r="K24" i="3" s="1"/>
  <c r="I39" i="16"/>
  <c r="G39" i="3" s="1"/>
  <c r="I43" i="15"/>
  <c r="E43" i="3" s="1"/>
  <c r="N21" i="18"/>
  <c r="L21" i="3" s="1"/>
  <c r="N12" i="18"/>
  <c r="L12" i="3" s="1"/>
  <c r="N53" i="18"/>
  <c r="L53" i="3" s="1"/>
  <c r="N43" i="18"/>
  <c r="L43" i="3" s="1"/>
  <c r="I46" i="10"/>
  <c r="E46" i="2" s="1"/>
  <c r="I57" i="14"/>
  <c r="M57" i="2" s="1"/>
  <c r="I28" i="14"/>
  <c r="M28" i="2" s="1"/>
  <c r="N45" i="12"/>
  <c r="J45" i="2" s="1"/>
  <c r="N24" i="12"/>
  <c r="J24" i="2" s="1"/>
  <c r="I38" i="15"/>
  <c r="E38" i="3" s="1"/>
  <c r="I54" i="15"/>
  <c r="E54" i="3" s="1"/>
  <c r="N42" i="13"/>
  <c r="L42" i="2" s="1"/>
  <c r="I12" i="9"/>
  <c r="M12" i="1" s="1"/>
  <c r="I59" i="18"/>
  <c r="K59" i="3" s="1"/>
  <c r="I19" i="18"/>
  <c r="K19" i="3" s="1"/>
  <c r="I39" i="18"/>
  <c r="K39" i="3" s="1"/>
  <c r="I37" i="18"/>
  <c r="K37" i="3" s="1"/>
  <c r="I36" i="11"/>
  <c r="G36" i="2" s="1"/>
  <c r="I19" i="11"/>
  <c r="G19" i="2" s="1"/>
  <c r="I37" i="11"/>
  <c r="G37" i="2" s="1"/>
  <c r="N17" i="9"/>
  <c r="N17" i="1" s="1"/>
  <c r="N44" i="9"/>
  <c r="N44" i="1" s="1"/>
  <c r="N9" i="9"/>
  <c r="N9" i="1" s="1"/>
  <c r="N27" i="9"/>
  <c r="N27" i="1" s="1"/>
  <c r="N45" i="9"/>
  <c r="N45" i="1" s="1"/>
  <c r="N37" i="18"/>
  <c r="L37" i="3" s="1"/>
  <c r="N19" i="15"/>
  <c r="F19" i="3" s="1"/>
  <c r="N11" i="15"/>
  <c r="F11" i="3" s="1"/>
  <c r="I20" i="17"/>
  <c r="I20" i="3" s="1"/>
  <c r="I56" i="17"/>
  <c r="I56" i="3" s="1"/>
  <c r="I27" i="17"/>
  <c r="I27" i="3" s="1"/>
  <c r="I11" i="17"/>
  <c r="I11" i="3" s="1"/>
  <c r="I29" i="17"/>
  <c r="I29" i="3" s="1"/>
  <c r="N44" i="10"/>
  <c r="F44" i="2" s="1"/>
  <c r="N12" i="10"/>
  <c r="F12" i="2" s="1"/>
  <c r="N48" i="10"/>
  <c r="F48" i="2" s="1"/>
  <c r="I23" i="12"/>
  <c r="I23" i="2" s="1"/>
  <c r="I41" i="12"/>
  <c r="I41" i="2" s="1"/>
  <c r="I15" i="12"/>
  <c r="I15" i="2" s="1"/>
  <c r="I51" i="12"/>
  <c r="I51" i="2" s="1"/>
  <c r="I56" i="10"/>
  <c r="E56" i="2" s="1"/>
  <c r="I12" i="10"/>
  <c r="E12" i="2" s="1"/>
  <c r="I11" i="14"/>
  <c r="M11" i="2" s="1"/>
  <c r="I16" i="14"/>
  <c r="M16" i="2" s="1"/>
  <c r="I37" i="15"/>
  <c r="E37" i="3" s="1"/>
  <c r="I32" i="15"/>
  <c r="E32" i="3" s="1"/>
  <c r="N46" i="13"/>
  <c r="L46" i="2" s="1"/>
  <c r="I50" i="18"/>
  <c r="K50" i="3" s="1"/>
  <c r="I61" i="18"/>
  <c r="K61" i="3" s="1"/>
  <c r="I49" i="11"/>
  <c r="G49" i="2" s="1"/>
  <c r="I9" i="19"/>
  <c r="M9" i="3" s="1"/>
  <c r="I16" i="19"/>
  <c r="M16" i="3" s="1"/>
  <c r="I28" i="19"/>
  <c r="M28" i="3" s="1"/>
  <c r="N15" i="18"/>
  <c r="L15" i="3" s="1"/>
  <c r="N45" i="18"/>
  <c r="L45" i="3" s="1"/>
  <c r="N47" i="18"/>
  <c r="L47" i="3" s="1"/>
  <c r="N54" i="18"/>
  <c r="L54" i="3" s="1"/>
  <c r="N16" i="15"/>
  <c r="F16" i="3" s="1"/>
  <c r="I38" i="10"/>
  <c r="E38" i="2" s="1"/>
  <c r="N27" i="19"/>
  <c r="N27" i="3" s="1"/>
  <c r="I5" i="15"/>
  <c r="E5" i="3" s="1"/>
  <c r="I25" i="15"/>
  <c r="E25" i="3" s="1"/>
  <c r="I42" i="15"/>
  <c r="E42" i="3" s="1"/>
  <c r="N26" i="13"/>
  <c r="L26" i="2" s="1"/>
  <c r="N8" i="13"/>
  <c r="L8" i="2" s="1"/>
  <c r="N62" i="13"/>
  <c r="L62" i="2" s="1"/>
  <c r="N47" i="13"/>
  <c r="L47" i="2" s="1"/>
  <c r="N51" i="13"/>
  <c r="L51" i="2" s="1"/>
  <c r="I21" i="18"/>
  <c r="K21" i="3" s="1"/>
  <c r="I18" i="18"/>
  <c r="K18" i="3" s="1"/>
  <c r="I46" i="18"/>
  <c r="K46" i="3" s="1"/>
  <c r="I45" i="11"/>
  <c r="G45" i="2" s="1"/>
  <c r="I26" i="11"/>
  <c r="G26" i="2" s="1"/>
  <c r="N29" i="18"/>
  <c r="L29" i="3" s="1"/>
  <c r="N10" i="18"/>
  <c r="L10" i="3" s="1"/>
  <c r="N6" i="15"/>
  <c r="F6" i="3" s="1"/>
  <c r="N35" i="15"/>
  <c r="F35" i="3" s="1"/>
  <c r="I36" i="10"/>
  <c r="E36" i="2" s="1"/>
  <c r="I6" i="14"/>
  <c r="M6" i="2" s="1"/>
  <c r="I36" i="14"/>
  <c r="M36" i="2" s="1"/>
  <c r="I24" i="14"/>
  <c r="M24" i="2" s="1"/>
  <c r="I21" i="15"/>
  <c r="E21" i="3" s="1"/>
  <c r="I23" i="15"/>
  <c r="E23" i="3" s="1"/>
  <c r="N17" i="13"/>
  <c r="L17" i="2" s="1"/>
  <c r="N21" i="13"/>
  <c r="L21" i="2" s="1"/>
  <c r="N25" i="13"/>
  <c r="L25" i="2" s="1"/>
  <c r="N54" i="13"/>
  <c r="L54" i="2" s="1"/>
  <c r="I5" i="18"/>
  <c r="K5" i="3" s="1"/>
  <c r="I13" i="18"/>
  <c r="K13" i="3" s="1"/>
  <c r="I31" i="11"/>
  <c r="G31" i="2" s="1"/>
  <c r="I18" i="11"/>
  <c r="G18" i="2" s="1"/>
  <c r="I61" i="11"/>
  <c r="G61" i="2" s="1"/>
  <c r="N49" i="12"/>
  <c r="J49" i="2" s="1"/>
  <c r="I60" i="19"/>
  <c r="M60" i="3" s="1"/>
  <c r="I41" i="13"/>
  <c r="K41" i="2" s="1"/>
  <c r="N8" i="18"/>
  <c r="L8" i="3" s="1"/>
  <c r="N27" i="18"/>
  <c r="L27" i="3" s="1"/>
  <c r="N62" i="15"/>
  <c r="F62" i="3" s="1"/>
  <c r="N60" i="15"/>
  <c r="F60" i="3" s="1"/>
  <c r="N7" i="8"/>
  <c r="L7" i="1" s="1"/>
  <c r="I21" i="20"/>
  <c r="O21" i="3" s="1"/>
  <c r="I61" i="10"/>
  <c r="E61" i="2" s="1"/>
  <c r="I5" i="14"/>
  <c r="M5" i="2" s="1"/>
  <c r="I51" i="15"/>
  <c r="E51" i="3" s="1"/>
  <c r="I49" i="15"/>
  <c r="E49" i="3" s="1"/>
  <c r="I50" i="15"/>
  <c r="E50" i="3" s="1"/>
  <c r="N6" i="13"/>
  <c r="L6" i="2" s="1"/>
  <c r="N24" i="13"/>
  <c r="L24" i="2" s="1"/>
  <c r="N53" i="13"/>
  <c r="L53" i="2" s="1"/>
  <c r="I23" i="18"/>
  <c r="K23" i="3" s="1"/>
  <c r="I52" i="18"/>
  <c r="K52" i="3" s="1"/>
  <c r="I10" i="11"/>
  <c r="G10" i="2" s="1"/>
  <c r="I35" i="11"/>
  <c r="G35" i="2" s="1"/>
  <c r="N6" i="9"/>
  <c r="N6" i="1" s="1"/>
  <c r="N12" i="15"/>
  <c r="F12" i="3" s="1"/>
  <c r="N37" i="15"/>
  <c r="F37" i="3" s="1"/>
  <c r="I37" i="20"/>
  <c r="O37" i="3" s="1"/>
  <c r="I62" i="20"/>
  <c r="O62" i="3" s="1"/>
  <c r="I16" i="12"/>
  <c r="I16" i="2" s="1"/>
  <c r="I13" i="9"/>
  <c r="M13" i="1" s="1"/>
  <c r="O13" i="1" s="1"/>
  <c r="E13" i="4" s="1"/>
  <c r="I49" i="9"/>
  <c r="M49" i="1" s="1"/>
  <c r="I37" i="12"/>
  <c r="I37" i="2" s="1"/>
  <c r="I55" i="12"/>
  <c r="I55" i="2" s="1"/>
  <c r="I10" i="10"/>
  <c r="E10" i="2" s="1"/>
  <c r="I23" i="9"/>
  <c r="M23" i="1" s="1"/>
  <c r="I50" i="9"/>
  <c r="M50" i="1" s="1"/>
  <c r="I45" i="9"/>
  <c r="M45" i="1" s="1"/>
  <c r="I29" i="9"/>
  <c r="M29" i="1" s="1"/>
  <c r="I26" i="9"/>
  <c r="M26" i="1" s="1"/>
  <c r="O26" i="1" s="1"/>
  <c r="E26" i="4" s="1"/>
  <c r="N55" i="14"/>
  <c r="N55" i="2" s="1"/>
  <c r="N13" i="12"/>
  <c r="J13" i="2" s="1"/>
  <c r="N50" i="19"/>
  <c r="N50" i="3" s="1"/>
  <c r="I56" i="9"/>
  <c r="M56" i="1" s="1"/>
  <c r="N35" i="14"/>
  <c r="N35" i="2" s="1"/>
  <c r="N28" i="19"/>
  <c r="N28" i="3" s="1"/>
  <c r="I16" i="13"/>
  <c r="K16" i="2" s="1"/>
  <c r="I5" i="13"/>
  <c r="K5" i="2" s="1"/>
  <c r="N12" i="14"/>
  <c r="N12" i="2" s="1"/>
  <c r="N44" i="17"/>
  <c r="J44" i="3" s="1"/>
  <c r="N16" i="17"/>
  <c r="J16" i="3" s="1"/>
  <c r="N52" i="17"/>
  <c r="J52" i="3" s="1"/>
  <c r="I30" i="17"/>
  <c r="I30" i="3" s="1"/>
  <c r="I23" i="17"/>
  <c r="I23" i="3" s="1"/>
  <c r="I41" i="17"/>
  <c r="I41" i="3" s="1"/>
  <c r="N19" i="8"/>
  <c r="L19" i="1" s="1"/>
  <c r="N46" i="8"/>
  <c r="L46" i="1" s="1"/>
  <c r="N14" i="8"/>
  <c r="L14" i="1" s="1"/>
  <c r="N50" i="8"/>
  <c r="L50" i="1" s="1"/>
  <c r="I25" i="20"/>
  <c r="O25" i="3" s="1"/>
  <c r="I34" i="16"/>
  <c r="G34" i="3" s="1"/>
  <c r="I43" i="12"/>
  <c r="I43" i="2" s="1"/>
  <c r="I47" i="12"/>
  <c r="I47" i="2" s="1"/>
  <c r="I39" i="17"/>
  <c r="I39" i="3" s="1"/>
  <c r="N33" i="16"/>
  <c r="H33" i="3" s="1"/>
  <c r="N26" i="16"/>
  <c r="H26" i="3" s="1"/>
  <c r="N9" i="16"/>
  <c r="H9" i="3" s="1"/>
  <c r="N48" i="16"/>
  <c r="H48" i="3" s="1"/>
  <c r="N15" i="16"/>
  <c r="H15" i="3" s="1"/>
  <c r="N7" i="16"/>
  <c r="H7" i="3" s="1"/>
  <c r="N59" i="16"/>
  <c r="H59" i="3" s="1"/>
  <c r="N28" i="16"/>
  <c r="H28" i="3" s="1"/>
  <c r="N46" i="16"/>
  <c r="H46" i="3" s="1"/>
  <c r="N54" i="16"/>
  <c r="H54" i="3" s="1"/>
  <c r="N23" i="10"/>
  <c r="F23" i="2" s="1"/>
  <c r="N40" i="10"/>
  <c r="F40" i="2" s="1"/>
  <c r="N15" i="10"/>
  <c r="F15" i="2" s="1"/>
  <c r="N33" i="10"/>
  <c r="F33" i="2" s="1"/>
  <c r="I36" i="9"/>
  <c r="M36" i="1" s="1"/>
  <c r="I30" i="13"/>
  <c r="K30" i="2" s="1"/>
  <c r="I32" i="13"/>
  <c r="K32" i="2" s="1"/>
  <c r="N33" i="9"/>
  <c r="N33" i="1" s="1"/>
  <c r="N49" i="9"/>
  <c r="N49" i="1" s="1"/>
  <c r="N46" i="9"/>
  <c r="N46" i="1" s="1"/>
  <c r="N32" i="17"/>
  <c r="J32" i="3" s="1"/>
  <c r="N50" i="17"/>
  <c r="J50" i="3" s="1"/>
  <c r="N6" i="17"/>
  <c r="J6" i="3" s="1"/>
  <c r="N17" i="17"/>
  <c r="J17" i="3" s="1"/>
  <c r="N53" i="17"/>
  <c r="J53" i="3" s="1"/>
  <c r="N19" i="17"/>
  <c r="J19" i="3" s="1"/>
  <c r="N55" i="17"/>
  <c r="J55" i="3" s="1"/>
  <c r="N47" i="17"/>
  <c r="J47" i="3" s="1"/>
  <c r="N7" i="17"/>
  <c r="J7" i="3" s="1"/>
  <c r="N25" i="17"/>
  <c r="J25" i="3" s="1"/>
  <c r="N43" i="17"/>
  <c r="J43" i="3" s="1"/>
  <c r="N61" i="17"/>
  <c r="J61" i="3" s="1"/>
  <c r="N12" i="19"/>
  <c r="N12" i="3" s="1"/>
  <c r="N5" i="19"/>
  <c r="N5" i="3" s="1"/>
  <c r="I36" i="17"/>
  <c r="I36" i="3" s="1"/>
  <c r="I8" i="17"/>
  <c r="I8" i="3" s="1"/>
  <c r="I26" i="17"/>
  <c r="I26" i="3" s="1"/>
  <c r="I44" i="17"/>
  <c r="I44" i="3" s="1"/>
  <c r="I62" i="17"/>
  <c r="I62" i="3" s="1"/>
  <c r="N38" i="8"/>
  <c r="L38" i="1" s="1"/>
  <c r="I26" i="19"/>
  <c r="M26" i="3" s="1"/>
  <c r="I33" i="20"/>
  <c r="O33" i="3" s="1"/>
  <c r="I30" i="20"/>
  <c r="O30" i="3" s="1"/>
  <c r="I23" i="20"/>
  <c r="O23" i="3" s="1"/>
  <c r="I59" i="20"/>
  <c r="O59" i="3" s="1"/>
  <c r="N22" i="9"/>
  <c r="N22" i="1" s="1"/>
  <c r="N11" i="18"/>
  <c r="L11" i="3" s="1"/>
  <c r="N61" i="10"/>
  <c r="F61" i="2" s="1"/>
  <c r="I35" i="15"/>
  <c r="E35" i="3" s="1"/>
  <c r="I45" i="15"/>
  <c r="E45" i="3" s="1"/>
  <c r="I10" i="20"/>
  <c r="O10" i="3" s="1"/>
  <c r="I46" i="20"/>
  <c r="O46" i="3" s="1"/>
  <c r="I7" i="20"/>
  <c r="O7" i="3" s="1"/>
  <c r="I44" i="19"/>
  <c r="M44" i="3" s="1"/>
  <c r="I9" i="13"/>
  <c r="K9" i="2" s="1"/>
  <c r="I23" i="19"/>
  <c r="M23" i="3" s="1"/>
  <c r="I53" i="19"/>
  <c r="M53" i="3" s="1"/>
  <c r="I42" i="16"/>
  <c r="G42" i="3" s="1"/>
  <c r="N6" i="8"/>
  <c r="L6" i="1" s="1"/>
  <c r="I20" i="16"/>
  <c r="G20" i="3" s="1"/>
  <c r="I31" i="9"/>
  <c r="M31" i="1" s="1"/>
  <c r="I58" i="9"/>
  <c r="M58" i="1" s="1"/>
  <c r="I25" i="9"/>
  <c r="M25" i="1" s="1"/>
  <c r="I54" i="16"/>
  <c r="G54" i="3" s="1"/>
  <c r="I41" i="16"/>
  <c r="G41" i="3" s="1"/>
  <c r="N34" i="17"/>
  <c r="J34" i="3" s="1"/>
  <c r="N24" i="17"/>
  <c r="J24" i="3" s="1"/>
  <c r="I32" i="20"/>
  <c r="O32" i="3" s="1"/>
  <c r="N60" i="17"/>
  <c r="J60" i="3" s="1"/>
  <c r="N60" i="19"/>
  <c r="N60" i="3" s="1"/>
  <c r="N52" i="14"/>
  <c r="N52" i="2" s="1"/>
  <c r="N34" i="16"/>
  <c r="H34" i="3" s="1"/>
  <c r="I22" i="18"/>
  <c r="K22" i="3" s="1"/>
  <c r="I55" i="18"/>
  <c r="K55" i="3" s="1"/>
  <c r="N7" i="10"/>
  <c r="F7" i="2" s="1"/>
  <c r="N8" i="8"/>
  <c r="L8" i="1" s="1"/>
  <c r="N31" i="12"/>
  <c r="J31" i="2" s="1"/>
  <c r="I57" i="13"/>
  <c r="K57" i="2" s="1"/>
  <c r="N34" i="19"/>
  <c r="N34" i="3" s="1"/>
  <c r="I6" i="18"/>
  <c r="K6" i="3" s="1"/>
  <c r="I58" i="18"/>
  <c r="K58" i="3" s="1"/>
  <c r="I52" i="11"/>
  <c r="G52" i="2" s="1"/>
  <c r="I55" i="11"/>
  <c r="G55" i="2" s="1"/>
  <c r="I47" i="11"/>
  <c r="G47" i="2" s="1"/>
  <c r="N45" i="19"/>
  <c r="N45" i="3" s="1"/>
  <c r="N16" i="16"/>
  <c r="H16" i="3" s="1"/>
  <c r="N52" i="16"/>
  <c r="H52" i="3" s="1"/>
  <c r="N36" i="19"/>
  <c r="N36" i="3" s="1"/>
  <c r="I48" i="11"/>
  <c r="G48" i="2" s="1"/>
  <c r="I59" i="16"/>
  <c r="G59" i="3" s="1"/>
  <c r="N41" i="15"/>
  <c r="F41" i="3" s="1"/>
  <c r="I40" i="20"/>
  <c r="O40" i="3" s="1"/>
  <c r="I7" i="12"/>
  <c r="I7" i="2" s="1"/>
  <c r="I52" i="12"/>
  <c r="I52" i="2" s="1"/>
  <c r="I11" i="12"/>
  <c r="I11" i="2" s="1"/>
  <c r="I29" i="12"/>
  <c r="I29" i="2" s="1"/>
  <c r="N8" i="16"/>
  <c r="H8" i="3" s="1"/>
  <c r="N57" i="16"/>
  <c r="H57" i="3" s="1"/>
  <c r="I9" i="15"/>
  <c r="E9" i="3" s="1"/>
  <c r="I48" i="15"/>
  <c r="E48" i="3" s="1"/>
  <c r="I8" i="15"/>
  <c r="E8" i="3" s="1"/>
  <c r="I53" i="15"/>
  <c r="E53" i="3" s="1"/>
  <c r="N11" i="13"/>
  <c r="L11" i="2" s="1"/>
  <c r="N59" i="13"/>
  <c r="L59" i="2" s="1"/>
  <c r="I10" i="9"/>
  <c r="M10" i="1" s="1"/>
  <c r="O10" i="1" s="1"/>
  <c r="E10" i="4" s="1"/>
  <c r="I55" i="9"/>
  <c r="M55" i="1" s="1"/>
  <c r="I40" i="9"/>
  <c r="M40" i="1" s="1"/>
  <c r="O40" i="1" s="1"/>
  <c r="E40" i="4" s="1"/>
  <c r="I7" i="9"/>
  <c r="M7" i="1" s="1"/>
  <c r="O7" i="1" s="1"/>
  <c r="E7" i="4" s="1"/>
  <c r="I61" i="9"/>
  <c r="M61" i="1" s="1"/>
  <c r="I18" i="9"/>
  <c r="M18" i="1" s="1"/>
  <c r="O18" i="1" s="1"/>
  <c r="E18" i="4" s="1"/>
  <c r="I15" i="18"/>
  <c r="K15" i="3" s="1"/>
  <c r="I12" i="18"/>
  <c r="K12" i="3" s="1"/>
  <c r="I17" i="18"/>
  <c r="K17" i="3" s="1"/>
  <c r="I7" i="18"/>
  <c r="K7" i="3" s="1"/>
  <c r="I45" i="18"/>
  <c r="K45" i="3" s="1"/>
  <c r="N29" i="14"/>
  <c r="N29" i="2" s="1"/>
  <c r="N7" i="14"/>
  <c r="N7" i="2" s="1"/>
  <c r="I22" i="11"/>
  <c r="G22" i="2" s="1"/>
  <c r="I34" i="11"/>
  <c r="G34" i="2" s="1"/>
  <c r="I53" i="11"/>
  <c r="G53" i="2" s="1"/>
  <c r="I5" i="19"/>
  <c r="M5" i="3" s="1"/>
  <c r="I33" i="19"/>
  <c r="M33" i="3" s="1"/>
  <c r="I38" i="19"/>
  <c r="M38" i="3" s="1"/>
  <c r="I19" i="13"/>
  <c r="K19" i="2" s="1"/>
  <c r="I29" i="13"/>
  <c r="K29" i="2" s="1"/>
  <c r="I56" i="13"/>
  <c r="K56" i="2" s="1"/>
  <c r="N14" i="9"/>
  <c r="N14" i="1" s="1"/>
  <c r="N18" i="18"/>
  <c r="L18" i="3" s="1"/>
  <c r="N30" i="18"/>
  <c r="L30" i="3" s="1"/>
  <c r="N7" i="18"/>
  <c r="L7" i="3" s="1"/>
  <c r="I9" i="16"/>
  <c r="G9" i="3" s="1"/>
  <c r="N10" i="15"/>
  <c r="F10" i="3" s="1"/>
  <c r="N34" i="15"/>
  <c r="F34" i="3" s="1"/>
  <c r="N54" i="15"/>
  <c r="F54" i="3" s="1"/>
  <c r="I7" i="17"/>
  <c r="I7" i="3" s="1"/>
  <c r="I25" i="17"/>
  <c r="I25" i="3" s="1"/>
  <c r="N53" i="10"/>
  <c r="F53" i="2" s="1"/>
  <c r="N35" i="10"/>
  <c r="F35" i="2" s="1"/>
  <c r="N51" i="10"/>
  <c r="F51" i="2" s="1"/>
  <c r="I31" i="20"/>
  <c r="O31" i="3" s="1"/>
  <c r="N38" i="16"/>
  <c r="H38" i="3" s="1"/>
  <c r="N9" i="12"/>
  <c r="J9" i="2" s="1"/>
  <c r="N15" i="19"/>
  <c r="N15" i="3" s="1"/>
  <c r="N7" i="19"/>
  <c r="N7" i="3" s="1"/>
  <c r="N35" i="19"/>
  <c r="N35" i="3" s="1"/>
  <c r="N53" i="19"/>
  <c r="N53" i="3" s="1"/>
  <c r="I34" i="15"/>
  <c r="E34" i="3" s="1"/>
  <c r="I62" i="15"/>
  <c r="E62" i="3" s="1"/>
  <c r="N41" i="13"/>
  <c r="L41" i="2" s="1"/>
  <c r="N52" i="13"/>
  <c r="L52" i="2" s="1"/>
  <c r="I11" i="9"/>
  <c r="M11" i="1" s="1"/>
  <c r="I14" i="9"/>
  <c r="M14" i="1" s="1"/>
  <c r="I41" i="9"/>
  <c r="M41" i="1" s="1"/>
  <c r="I8" i="9"/>
  <c r="M8" i="1" s="1"/>
  <c r="I62" i="9"/>
  <c r="M62" i="1" s="1"/>
  <c r="I39" i="9"/>
  <c r="M39" i="1" s="1"/>
  <c r="I20" i="18"/>
  <c r="K20" i="3" s="1"/>
  <c r="I35" i="18"/>
  <c r="K35" i="3" s="1"/>
  <c r="I56" i="18"/>
  <c r="K56" i="3" s="1"/>
  <c r="I17" i="11"/>
  <c r="G17" i="2" s="1"/>
  <c r="I41" i="19"/>
  <c r="M41" i="3" s="1"/>
  <c r="I13" i="13"/>
  <c r="K13" i="2" s="1"/>
  <c r="I10" i="13"/>
  <c r="K10" i="2" s="1"/>
  <c r="I18" i="13"/>
  <c r="K18" i="2" s="1"/>
  <c r="I55" i="13"/>
  <c r="K55" i="2" s="1"/>
  <c r="I47" i="13"/>
  <c r="K47" i="2" s="1"/>
  <c r="I14" i="13"/>
  <c r="K14" i="2" s="1"/>
  <c r="I61" i="13"/>
  <c r="K61" i="2" s="1"/>
  <c r="N23" i="9"/>
  <c r="N23" i="1" s="1"/>
  <c r="N52" i="9"/>
  <c r="N52" i="1" s="1"/>
  <c r="N19" i="9"/>
  <c r="N19" i="1" s="1"/>
  <c r="N12" i="9"/>
  <c r="N12" i="1" s="1"/>
  <c r="N48" i="9"/>
  <c r="N48" i="1" s="1"/>
  <c r="N32" i="18"/>
  <c r="L32" i="3" s="1"/>
  <c r="I18" i="16"/>
  <c r="G18" i="3" s="1"/>
  <c r="I28" i="16"/>
  <c r="G28" i="3" s="1"/>
  <c r="I46" i="16"/>
  <c r="G46" i="3" s="1"/>
  <c r="N5" i="15"/>
  <c r="F5" i="3" s="1"/>
  <c r="N13" i="15"/>
  <c r="F13" i="3" s="1"/>
  <c r="N59" i="15"/>
  <c r="F59" i="3" s="1"/>
  <c r="I10" i="17"/>
  <c r="I10" i="3" s="1"/>
  <c r="I28" i="17"/>
  <c r="I28" i="3" s="1"/>
  <c r="I46" i="17"/>
  <c r="I46" i="3" s="1"/>
  <c r="N20" i="8"/>
  <c r="L20" i="1" s="1"/>
  <c r="N16" i="8"/>
  <c r="L16" i="1" s="1"/>
  <c r="N60" i="8"/>
  <c r="L60" i="1" s="1"/>
  <c r="N36" i="8"/>
  <c r="L36" i="1" s="1"/>
  <c r="N5" i="8"/>
  <c r="L5" i="1" s="1"/>
  <c r="N23" i="8"/>
  <c r="L23" i="1" s="1"/>
  <c r="N10" i="10"/>
  <c r="F10" i="2" s="1"/>
  <c r="I34" i="20"/>
  <c r="O34" i="3" s="1"/>
  <c r="I27" i="12"/>
  <c r="I27" i="2" s="1"/>
  <c r="N23" i="16"/>
  <c r="H23" i="3" s="1"/>
  <c r="N50" i="16"/>
  <c r="H50" i="3" s="1"/>
  <c r="N9" i="17"/>
  <c r="J9" i="3" s="1"/>
  <c r="N29" i="17"/>
  <c r="J29" i="3" s="1"/>
  <c r="N59" i="19"/>
  <c r="N59" i="3" s="1"/>
  <c r="N38" i="19"/>
  <c r="N38" i="3" s="1"/>
  <c r="N54" i="19"/>
  <c r="N54" i="3" s="1"/>
  <c r="I20" i="15"/>
  <c r="E20" i="3" s="1"/>
  <c r="I6" i="15"/>
  <c r="E6" i="3" s="1"/>
  <c r="I47" i="15"/>
  <c r="E47" i="3" s="1"/>
  <c r="N10" i="13"/>
  <c r="L10" i="2" s="1"/>
  <c r="N39" i="13"/>
  <c r="L39" i="2" s="1"/>
  <c r="I19" i="9"/>
  <c r="M19" i="1" s="1"/>
  <c r="I22" i="9"/>
  <c r="M22" i="1" s="1"/>
  <c r="I43" i="9"/>
  <c r="M43" i="1" s="1"/>
  <c r="I6" i="9"/>
  <c r="M6" i="1" s="1"/>
  <c r="I60" i="9"/>
  <c r="M60" i="1" s="1"/>
  <c r="I53" i="18"/>
  <c r="K53" i="3" s="1"/>
  <c r="I38" i="18"/>
  <c r="K38" i="3" s="1"/>
  <c r="I13" i="11"/>
  <c r="G13" i="2" s="1"/>
  <c r="I41" i="11"/>
  <c r="G41" i="2" s="1"/>
  <c r="I27" i="13"/>
  <c r="K27" i="2" s="1"/>
  <c r="I53" i="13"/>
  <c r="K53" i="2" s="1"/>
  <c r="I22" i="13"/>
  <c r="K22" i="2" s="1"/>
  <c r="I48" i="13"/>
  <c r="K48" i="2" s="1"/>
  <c r="N50" i="9"/>
  <c r="N50" i="1" s="1"/>
  <c r="N32" i="9"/>
  <c r="N32" i="1" s="1"/>
  <c r="N31" i="9"/>
  <c r="N31" i="1" s="1"/>
  <c r="N40" i="18"/>
  <c r="L40" i="3" s="1"/>
  <c r="N13" i="18"/>
  <c r="L13" i="3" s="1"/>
  <c r="N50" i="18"/>
  <c r="L50" i="3" s="1"/>
  <c r="N58" i="18"/>
  <c r="L58" i="3" s="1"/>
  <c r="I6" i="16"/>
  <c r="G6" i="3" s="1"/>
  <c r="I10" i="16"/>
  <c r="G10" i="3" s="1"/>
  <c r="I23" i="16"/>
  <c r="G23" i="3" s="1"/>
  <c r="I13" i="16"/>
  <c r="G13" i="3" s="1"/>
  <c r="N17" i="15"/>
  <c r="F17" i="3" s="1"/>
  <c r="N62" i="8"/>
  <c r="L62" i="1" s="1"/>
  <c r="N37" i="10"/>
  <c r="F37" i="2" s="1"/>
  <c r="I8" i="20"/>
  <c r="O8" i="3" s="1"/>
  <c r="I42" i="12"/>
  <c r="I42" i="2" s="1"/>
  <c r="I60" i="12"/>
  <c r="I60" i="2" s="1"/>
  <c r="N41" i="16"/>
  <c r="H41" i="3" s="1"/>
  <c r="N43" i="16"/>
  <c r="H43" i="3" s="1"/>
  <c r="I45" i="20"/>
  <c r="O45" i="3" s="1"/>
  <c r="I55" i="20"/>
  <c r="O55" i="3" s="1"/>
  <c r="N39" i="19"/>
  <c r="N39" i="3" s="1"/>
  <c r="N31" i="19"/>
  <c r="N31" i="3" s="1"/>
  <c r="N23" i="19"/>
  <c r="N23" i="3" s="1"/>
  <c r="N42" i="19"/>
  <c r="N42" i="3" s="1"/>
  <c r="N55" i="19"/>
  <c r="N55" i="3" s="1"/>
  <c r="N29" i="13"/>
  <c r="L29" i="2" s="1"/>
  <c r="I17" i="9"/>
  <c r="M17" i="1" s="1"/>
  <c r="I9" i="9"/>
  <c r="M9" i="1" s="1"/>
  <c r="I60" i="18"/>
  <c r="K60" i="3" s="1"/>
  <c r="I36" i="18"/>
  <c r="K36" i="3" s="1"/>
  <c r="I41" i="18"/>
  <c r="K41" i="3" s="1"/>
  <c r="I34" i="18"/>
  <c r="K34" i="3" s="1"/>
  <c r="I39" i="11"/>
  <c r="G39" i="2" s="1"/>
  <c r="I12" i="11"/>
  <c r="G12" i="2" s="1"/>
  <c r="I30" i="11"/>
  <c r="G30" i="2" s="1"/>
  <c r="I5" i="11"/>
  <c r="G5" i="2" s="1"/>
  <c r="I62" i="11"/>
  <c r="G62" i="2" s="1"/>
  <c r="I6" i="19"/>
  <c r="M6" i="3" s="1"/>
  <c r="I39" i="13"/>
  <c r="K39" i="2" s="1"/>
  <c r="I40" i="13"/>
  <c r="K40" i="2" s="1"/>
  <c r="I21" i="13"/>
  <c r="K21" i="2" s="1"/>
  <c r="I37" i="13"/>
  <c r="K37" i="2" s="1"/>
  <c r="I46" i="13"/>
  <c r="K46" i="2" s="1"/>
  <c r="N55" i="9"/>
  <c r="N55" i="1" s="1"/>
  <c r="N56" i="18"/>
  <c r="L56" i="3" s="1"/>
  <c r="I48" i="16"/>
  <c r="G48" i="3" s="1"/>
  <c r="I56" i="16"/>
  <c r="G56" i="3" s="1"/>
  <c r="I21" i="16"/>
  <c r="G21" i="3" s="1"/>
  <c r="I51" i="16"/>
  <c r="G51" i="3" s="1"/>
  <c r="N57" i="15"/>
  <c r="F57" i="3" s="1"/>
  <c r="N36" i="15"/>
  <c r="F36" i="3" s="1"/>
  <c r="N56" i="8"/>
  <c r="L56" i="1" s="1"/>
  <c r="O56" i="1" s="1"/>
  <c r="E56" i="4" s="1"/>
  <c r="N11" i="8"/>
  <c r="L11" i="1" s="1"/>
  <c r="O11" i="1" s="1"/>
  <c r="E11" i="4" s="1"/>
  <c r="N29" i="8"/>
  <c r="L29" i="1" s="1"/>
  <c r="N47" i="8"/>
  <c r="L47" i="1" s="1"/>
  <c r="I43" i="20"/>
  <c r="O43" i="3" s="1"/>
  <c r="I17" i="20"/>
  <c r="O17" i="3" s="1"/>
  <c r="I14" i="20"/>
  <c r="O14" i="3" s="1"/>
  <c r="I6" i="20"/>
  <c r="O6" i="3" s="1"/>
  <c r="I22" i="12"/>
  <c r="I22" i="2" s="1"/>
  <c r="I40" i="12"/>
  <c r="I40" i="2" s="1"/>
  <c r="N20" i="16"/>
  <c r="H20" i="3" s="1"/>
  <c r="N6" i="19"/>
  <c r="N6" i="3" s="1"/>
  <c r="N29" i="19"/>
  <c r="N29" i="3" s="1"/>
  <c r="N43" i="19"/>
  <c r="N43" i="3" s="1"/>
  <c r="I32" i="9"/>
  <c r="M32" i="1" s="1"/>
  <c r="I59" i="9"/>
  <c r="M59" i="1" s="1"/>
  <c r="N28" i="14"/>
  <c r="N28" i="2" s="1"/>
  <c r="N25" i="14"/>
  <c r="N25" i="2" s="1"/>
  <c r="I5" i="10"/>
  <c r="E5" i="2" s="1"/>
  <c r="I55" i="10"/>
  <c r="E55" i="2" s="1"/>
  <c r="N26" i="12"/>
  <c r="J26" i="2" s="1"/>
  <c r="N11" i="12"/>
  <c r="J11" i="2" s="1"/>
  <c r="N47" i="12"/>
  <c r="J47" i="2" s="1"/>
  <c r="N15" i="12"/>
  <c r="J15" i="2" s="1"/>
  <c r="N33" i="12"/>
  <c r="J33" i="2" s="1"/>
  <c r="N51" i="12"/>
  <c r="J51" i="2" s="1"/>
  <c r="I42" i="17"/>
  <c r="I42" i="3" s="1"/>
  <c r="N48" i="19"/>
  <c r="N48" i="3" s="1"/>
  <c r="N14" i="19"/>
  <c r="N14" i="3" s="1"/>
  <c r="N41" i="19"/>
  <c r="N41" i="3" s="1"/>
  <c r="N32" i="19"/>
  <c r="N32" i="3" s="1"/>
  <c r="N46" i="19"/>
  <c r="N46" i="3" s="1"/>
  <c r="I54" i="9"/>
  <c r="M54" i="1" s="1"/>
  <c r="I31" i="10"/>
  <c r="E31" i="2" s="1"/>
  <c r="I28" i="10"/>
  <c r="E28" i="2" s="1"/>
  <c r="I13" i="10"/>
  <c r="E13" i="2" s="1"/>
  <c r="I6" i="10"/>
  <c r="E6" i="2" s="1"/>
  <c r="I50" i="13"/>
  <c r="K50" i="2" s="1"/>
  <c r="I6" i="13"/>
  <c r="K6" i="2" s="1"/>
  <c r="I49" i="13"/>
  <c r="K49" i="2" s="1"/>
  <c r="I45" i="13"/>
  <c r="K45" i="2" s="1"/>
  <c r="N8" i="14"/>
  <c r="N8" i="2" s="1"/>
  <c r="N53" i="14"/>
  <c r="N53" i="2" s="1"/>
  <c r="N34" i="14"/>
  <c r="N34" i="2" s="1"/>
  <c r="N59" i="14"/>
  <c r="N59" i="2" s="1"/>
  <c r="N6" i="14"/>
  <c r="N6" i="2" s="1"/>
  <c r="N38" i="14"/>
  <c r="N38" i="2" s="1"/>
  <c r="N24" i="14"/>
  <c r="N24" i="2" s="1"/>
  <c r="N42" i="14"/>
  <c r="N42" i="2" s="1"/>
  <c r="N60" i="14"/>
  <c r="N60" i="2" s="1"/>
  <c r="I25" i="10"/>
  <c r="E25" i="2" s="1"/>
  <c r="I37" i="10"/>
  <c r="E37" i="2" s="1"/>
  <c r="I34" i="10"/>
  <c r="E34" i="2" s="1"/>
  <c r="I14" i="10"/>
  <c r="E14" i="2" s="1"/>
  <c r="I9" i="10"/>
  <c r="E9" i="2" s="1"/>
  <c r="I45" i="10"/>
  <c r="E45" i="2" s="1"/>
  <c r="I29" i="10"/>
  <c r="E29" i="2" s="1"/>
  <c r="I47" i="10"/>
  <c r="E47" i="2" s="1"/>
  <c r="I25" i="13"/>
  <c r="K25" i="2" s="1"/>
  <c r="N50" i="14"/>
  <c r="N50" i="2" s="1"/>
  <c r="N13" i="14"/>
  <c r="N13" i="2" s="1"/>
  <c r="N47" i="14"/>
  <c r="N47" i="2" s="1"/>
  <c r="N14" i="14"/>
  <c r="N14" i="2" s="1"/>
  <c r="N19" i="14"/>
  <c r="N19" i="2" s="1"/>
  <c r="N9" i="14"/>
  <c r="N9" i="2" s="1"/>
  <c r="N43" i="14"/>
  <c r="N43" i="2" s="1"/>
  <c r="N27" i="14"/>
  <c r="N27" i="2" s="1"/>
  <c r="I33" i="14"/>
  <c r="M33" i="2" s="1"/>
  <c r="I43" i="14"/>
  <c r="M43" i="2" s="1"/>
  <c r="I12" i="14"/>
  <c r="M12" i="2" s="1"/>
  <c r="I58" i="14"/>
  <c r="M58" i="2" s="1"/>
  <c r="I17" i="14"/>
  <c r="M17" i="2" s="1"/>
  <c r="I19" i="14"/>
  <c r="M19" i="2" s="1"/>
  <c r="I59" i="14"/>
  <c r="M59" i="2" s="1"/>
  <c r="N30" i="19"/>
  <c r="N30" i="3" s="1"/>
  <c r="N10" i="19"/>
  <c r="N10" i="3" s="1"/>
  <c r="N62" i="19"/>
  <c r="N62" i="3" s="1"/>
  <c r="N52" i="19"/>
  <c r="N52" i="3" s="1"/>
  <c r="N26" i="14"/>
  <c r="N26" i="2" s="1"/>
  <c r="N62" i="14"/>
  <c r="N62" i="2" s="1"/>
  <c r="I43" i="10"/>
  <c r="E43" i="2" s="1"/>
  <c r="I40" i="10"/>
  <c r="E40" i="2" s="1"/>
  <c r="I22" i="10"/>
  <c r="E22" i="2" s="1"/>
  <c r="I30" i="10"/>
  <c r="E30" i="2" s="1"/>
  <c r="I32" i="10"/>
  <c r="E32" i="2" s="1"/>
  <c r="I50" i="10"/>
  <c r="E50" i="2" s="1"/>
  <c r="N56" i="12"/>
  <c r="J56" i="2" s="1"/>
  <c r="N62" i="12"/>
  <c r="J62" i="2" s="1"/>
  <c r="N29" i="12"/>
  <c r="J29" i="2" s="1"/>
  <c r="N6" i="12"/>
  <c r="J6" i="2" s="1"/>
  <c r="N42" i="12"/>
  <c r="J42" i="2" s="1"/>
  <c r="N60" i="12"/>
  <c r="J60" i="2" s="1"/>
  <c r="N22" i="12"/>
  <c r="J22" i="2" s="1"/>
  <c r="N40" i="12"/>
  <c r="J40" i="2" s="1"/>
  <c r="N58" i="12"/>
  <c r="J58" i="2" s="1"/>
  <c r="I15" i="13"/>
  <c r="K15" i="2" s="1"/>
  <c r="I31" i="13"/>
  <c r="K31" i="2" s="1"/>
  <c r="I52" i="13"/>
  <c r="K52" i="2" s="1"/>
  <c r="I17" i="13"/>
  <c r="K17" i="2" s="1"/>
  <c r="I35" i="13"/>
  <c r="K35" i="2" s="1"/>
  <c r="I52" i="10"/>
  <c r="E52" i="2" s="1"/>
  <c r="I7" i="10"/>
  <c r="E7" i="2" s="1"/>
  <c r="I11" i="10"/>
  <c r="E11" i="2" s="1"/>
  <c r="I49" i="10"/>
  <c r="E49" i="2" s="1"/>
  <c r="I23" i="10"/>
  <c r="E23" i="2" s="1"/>
  <c r="I15" i="10"/>
  <c r="E15" i="2" s="1"/>
  <c r="I33" i="10"/>
  <c r="E33" i="2" s="1"/>
  <c r="I51" i="10"/>
  <c r="E51" i="2" s="1"/>
  <c r="I35" i="10"/>
  <c r="E35" i="2" s="1"/>
  <c r="N44" i="12"/>
  <c r="J44" i="2" s="1"/>
  <c r="N20" i="12"/>
  <c r="J20" i="2" s="1"/>
  <c r="N27" i="12"/>
  <c r="J27" i="2" s="1"/>
  <c r="N7" i="12"/>
  <c r="J7" i="2" s="1"/>
  <c r="N25" i="12"/>
  <c r="J25" i="2" s="1"/>
  <c r="N43" i="12"/>
  <c r="J43" i="2" s="1"/>
  <c r="N61" i="12"/>
  <c r="J61" i="2" s="1"/>
  <c r="I20" i="13"/>
  <c r="K20" i="2" s="1"/>
  <c r="I38" i="13"/>
  <c r="K38" i="2" s="1"/>
  <c r="I40" i="14"/>
  <c r="M40" i="2" s="1"/>
  <c r="I54" i="14"/>
  <c r="M54" i="2" s="1"/>
  <c r="I13" i="14"/>
  <c r="M13" i="2" s="1"/>
  <c r="I52" i="14"/>
  <c r="M52" i="2" s="1"/>
  <c r="I29" i="14"/>
  <c r="M29" i="2" s="1"/>
  <c r="I47" i="14"/>
  <c r="M47" i="2" s="1"/>
  <c r="N49" i="19"/>
  <c r="N49" i="3" s="1"/>
  <c r="N20" i="19"/>
  <c r="N20" i="3" s="1"/>
  <c r="N37" i="19"/>
  <c r="N37" i="3" s="1"/>
  <c r="N26" i="19"/>
  <c r="N26" i="3" s="1"/>
  <c r="N51" i="19"/>
  <c r="N51" i="3" s="1"/>
  <c r="N56" i="19"/>
  <c r="N56" i="3" s="1"/>
  <c r="N11" i="14"/>
  <c r="N11" i="2" s="1"/>
  <c r="N10" i="14"/>
  <c r="N10" i="2" s="1"/>
  <c r="N31" i="14"/>
  <c r="N31" i="2" s="1"/>
  <c r="I8" i="10"/>
  <c r="E8" i="2" s="1"/>
  <c r="I26" i="10"/>
  <c r="E26" i="2" s="1"/>
  <c r="I58" i="10"/>
  <c r="E58" i="2" s="1"/>
  <c r="I18" i="10"/>
  <c r="E18" i="2" s="1"/>
  <c r="I54" i="10"/>
  <c r="E54" i="2" s="1"/>
  <c r="N5" i="12"/>
  <c r="J5" i="2" s="1"/>
  <c r="N41" i="12"/>
  <c r="J41" i="2" s="1"/>
  <c r="N30" i="12"/>
  <c r="J30" i="2" s="1"/>
  <c r="N48" i="12"/>
  <c r="J48" i="2" s="1"/>
  <c r="N28" i="12"/>
  <c r="J28" i="2" s="1"/>
  <c r="N46" i="14"/>
  <c r="N46" i="2" s="1"/>
  <c r="N44" i="14"/>
  <c r="N44" i="2" s="1"/>
  <c r="N20" i="14"/>
  <c r="N20" i="2" s="1"/>
  <c r="N18" i="14"/>
  <c r="N18" i="2" s="1"/>
  <c r="N36" i="14"/>
  <c r="N36" i="2" s="1"/>
  <c r="N54" i="14"/>
  <c r="N54" i="2" s="1"/>
  <c r="I24" i="10"/>
  <c r="E24" i="2" s="1"/>
  <c r="I42" i="10"/>
  <c r="E42" i="2" s="1"/>
  <c r="I60" i="10"/>
  <c r="E60" i="2" s="1"/>
  <c r="I44" i="10"/>
  <c r="E44" i="2" s="1"/>
  <c r="I62" i="10"/>
  <c r="E62" i="2" s="1"/>
  <c r="N8" i="12"/>
  <c r="J8" i="2" s="1"/>
  <c r="N50" i="12"/>
  <c r="J50" i="2" s="1"/>
  <c r="N23" i="12"/>
  <c r="J23" i="2" s="1"/>
  <c r="N59" i="12"/>
  <c r="J59" i="2" s="1"/>
  <c r="N21" i="12"/>
  <c r="J21" i="2" s="1"/>
  <c r="N39" i="12"/>
  <c r="J39" i="2" s="1"/>
  <c r="N57" i="12"/>
  <c r="J57" i="2" s="1"/>
  <c r="N19" i="12"/>
  <c r="J19" i="2" s="1"/>
  <c r="N37" i="12"/>
  <c r="J37" i="2" s="1"/>
  <c r="N55" i="12"/>
  <c r="J55" i="2" s="1"/>
  <c r="I36" i="13"/>
  <c r="K36" i="2" s="1"/>
  <c r="I62" i="13"/>
  <c r="K62" i="2" s="1"/>
  <c r="I28" i="13"/>
  <c r="K28" i="2" s="1"/>
  <c r="I33" i="13"/>
  <c r="K33" i="2" s="1"/>
  <c r="I8" i="13"/>
  <c r="K8" i="2" s="1"/>
  <c r="I51" i="13"/>
  <c r="K51" i="2" s="1"/>
  <c r="I59" i="13"/>
  <c r="K59" i="2" s="1"/>
  <c r="N23" i="14"/>
  <c r="N23" i="2" s="1"/>
  <c r="N5" i="14"/>
  <c r="N5" i="2" s="1"/>
  <c r="N37" i="14"/>
  <c r="N37" i="2" s="1"/>
  <c r="N32" i="14"/>
  <c r="N32" i="2" s="1"/>
  <c r="N15" i="14"/>
  <c r="N15" i="2" s="1"/>
  <c r="N61" i="14"/>
  <c r="N61" i="2" s="1"/>
  <c r="N33" i="14"/>
  <c r="N33" i="2" s="1"/>
  <c r="N51" i="14"/>
  <c r="N51" i="2" s="1"/>
  <c r="I17" i="16"/>
  <c r="G17" i="3" s="1"/>
  <c r="I53" i="16"/>
  <c r="G53" i="3" s="1"/>
  <c r="I62" i="16"/>
  <c r="G62" i="3" s="1"/>
  <c r="I34" i="14"/>
  <c r="M34" i="2" s="1"/>
  <c r="I49" i="14"/>
  <c r="M49" i="2" s="1"/>
  <c r="N14" i="15"/>
  <c r="F14" i="3" s="1"/>
  <c r="N46" i="15"/>
  <c r="F46" i="3" s="1"/>
  <c r="I38" i="17"/>
  <c r="I38" i="3" s="1"/>
  <c r="N51" i="8"/>
  <c r="L51" i="1" s="1"/>
  <c r="N24" i="8"/>
  <c r="L24" i="1" s="1"/>
  <c r="O24" i="1" s="1"/>
  <c r="E24" i="4" s="1"/>
  <c r="N52" i="8"/>
  <c r="L52" i="1" s="1"/>
  <c r="N42" i="8"/>
  <c r="L42" i="1" s="1"/>
  <c r="N28" i="8"/>
  <c r="L28" i="1" s="1"/>
  <c r="O28" i="1" s="1"/>
  <c r="E28" i="4" s="1"/>
  <c r="N55" i="8"/>
  <c r="L55" i="1" s="1"/>
  <c r="N31" i="8"/>
  <c r="L31" i="1" s="1"/>
  <c r="N58" i="8"/>
  <c r="L58" i="1" s="1"/>
  <c r="I20" i="19"/>
  <c r="M20" i="3" s="1"/>
  <c r="I7" i="19"/>
  <c r="M7" i="3" s="1"/>
  <c r="I24" i="19"/>
  <c r="M24" i="3" s="1"/>
  <c r="I47" i="19"/>
  <c r="M47" i="3" s="1"/>
  <c r="I35" i="19"/>
  <c r="M35" i="3" s="1"/>
  <c r="I59" i="19"/>
  <c r="M59" i="3" s="1"/>
  <c r="I49" i="19"/>
  <c r="M49" i="3" s="1"/>
  <c r="I5" i="20"/>
  <c r="O5" i="3" s="1"/>
  <c r="I9" i="20"/>
  <c r="O9" i="3" s="1"/>
  <c r="I38" i="12"/>
  <c r="I38" i="2" s="1"/>
  <c r="I61" i="20"/>
  <c r="O61" i="3" s="1"/>
  <c r="I58" i="20"/>
  <c r="O58" i="3" s="1"/>
  <c r="I51" i="20"/>
  <c r="O51" i="3" s="1"/>
  <c r="I60" i="20"/>
  <c r="O60" i="3" s="1"/>
  <c r="I35" i="20"/>
  <c r="O35" i="3" s="1"/>
  <c r="N58" i="19"/>
  <c r="N58" i="3" s="1"/>
  <c r="N21" i="19"/>
  <c r="N21" i="3" s="1"/>
  <c r="N33" i="19"/>
  <c r="N33" i="3" s="1"/>
  <c r="N44" i="19"/>
  <c r="N44" i="3" s="1"/>
  <c r="N9" i="10"/>
  <c r="F9" i="2" s="1"/>
  <c r="N28" i="10"/>
  <c r="F28" i="2" s="1"/>
  <c r="N14" i="10"/>
  <c r="F14" i="2" s="1"/>
  <c r="N32" i="10"/>
  <c r="F32" i="2" s="1"/>
  <c r="I33" i="15"/>
  <c r="E33" i="3" s="1"/>
  <c r="I22" i="15"/>
  <c r="E22" i="3" s="1"/>
  <c r="N23" i="17"/>
  <c r="J23" i="3" s="1"/>
  <c r="I17" i="19"/>
  <c r="M17" i="3" s="1"/>
  <c r="I54" i="19"/>
  <c r="M54" i="3" s="1"/>
  <c r="I10" i="19"/>
  <c r="M10" i="3" s="1"/>
  <c r="I56" i="19"/>
  <c r="M56" i="3" s="1"/>
  <c r="I52" i="19"/>
  <c r="M52" i="3" s="1"/>
  <c r="I59" i="12"/>
  <c r="I59" i="2" s="1"/>
  <c r="I41" i="20"/>
  <c r="O41" i="3" s="1"/>
  <c r="N8" i="19"/>
  <c r="N8" i="3" s="1"/>
  <c r="N13" i="19"/>
  <c r="N13" i="3" s="1"/>
  <c r="N25" i="19"/>
  <c r="N25" i="3" s="1"/>
  <c r="N47" i="19"/>
  <c r="N47" i="3" s="1"/>
  <c r="N57" i="10"/>
  <c r="F57" i="2" s="1"/>
  <c r="I27" i="15"/>
  <c r="E27" i="3" s="1"/>
  <c r="I14" i="15"/>
  <c r="E14" i="3" s="1"/>
  <c r="I30" i="15"/>
  <c r="E30" i="3" s="1"/>
  <c r="I28" i="15"/>
  <c r="E28" i="3" s="1"/>
  <c r="N17" i="14"/>
  <c r="N17" i="2" s="1"/>
  <c r="N40" i="14"/>
  <c r="N40" i="2" s="1"/>
  <c r="N49" i="14"/>
  <c r="N49" i="2" s="1"/>
  <c r="N58" i="14"/>
  <c r="N58" i="2" s="1"/>
  <c r="N56" i="14"/>
  <c r="N56" i="2" s="1"/>
  <c r="N21" i="14"/>
  <c r="N21" i="2" s="1"/>
  <c r="N39" i="14"/>
  <c r="N39" i="2" s="1"/>
  <c r="N57" i="14"/>
  <c r="N57" i="2" s="1"/>
  <c r="I9" i="14"/>
  <c r="M9" i="2" s="1"/>
  <c r="I25" i="14"/>
  <c r="M25" i="2" s="1"/>
  <c r="I8" i="14"/>
  <c r="M8" i="2" s="1"/>
  <c r="I51" i="14"/>
  <c r="M51" i="2" s="1"/>
  <c r="I27" i="14"/>
  <c r="M27" i="2" s="1"/>
  <c r="I44" i="14"/>
  <c r="M44" i="2" s="1"/>
  <c r="I21" i="17"/>
  <c r="I21" i="3" s="1"/>
  <c r="I57" i="17"/>
  <c r="I57" i="3" s="1"/>
  <c r="I22" i="17"/>
  <c r="I22" i="3" s="1"/>
  <c r="I40" i="17"/>
  <c r="I40" i="3" s="1"/>
  <c r="I58" i="17"/>
  <c r="I58" i="3" s="1"/>
  <c r="N39" i="8"/>
  <c r="L39" i="1" s="1"/>
  <c r="I27" i="19"/>
  <c r="M27" i="3" s="1"/>
  <c r="I34" i="19"/>
  <c r="M34" i="3" s="1"/>
  <c r="I45" i="19"/>
  <c r="M45" i="3" s="1"/>
  <c r="I6" i="12"/>
  <c r="I6" i="2" s="1"/>
  <c r="I39" i="12"/>
  <c r="I39" i="2" s="1"/>
  <c r="I62" i="12"/>
  <c r="I62" i="2" s="1"/>
  <c r="I12" i="20"/>
  <c r="O12" i="3" s="1"/>
  <c r="I22" i="20"/>
  <c r="O22" i="3" s="1"/>
  <c r="I56" i="20"/>
  <c r="O56" i="3" s="1"/>
  <c r="I11" i="20"/>
  <c r="O11" i="3" s="1"/>
  <c r="I47" i="20"/>
  <c r="O47" i="3" s="1"/>
  <c r="N16" i="19"/>
  <c r="N16" i="3" s="1"/>
  <c r="N21" i="10"/>
  <c r="F21" i="2" s="1"/>
  <c r="N42" i="10"/>
  <c r="F42" i="2" s="1"/>
  <c r="I7" i="15"/>
  <c r="E7" i="3" s="1"/>
  <c r="N16" i="9"/>
  <c r="N16" i="1" s="1"/>
  <c r="N10" i="17"/>
  <c r="J10" i="3" s="1"/>
  <c r="N28" i="17"/>
  <c r="J28" i="3" s="1"/>
  <c r="N46" i="17"/>
  <c r="J46" i="3" s="1"/>
  <c r="I6" i="17"/>
  <c r="I6" i="3" s="1"/>
  <c r="I43" i="17"/>
  <c r="I43" i="3" s="1"/>
  <c r="I61" i="17"/>
  <c r="I61" i="3" s="1"/>
  <c r="I62" i="19"/>
  <c r="M62" i="3" s="1"/>
  <c r="I58" i="19"/>
  <c r="M58" i="3" s="1"/>
  <c r="I34" i="12"/>
  <c r="I34" i="2" s="1"/>
  <c r="I19" i="20"/>
  <c r="O19" i="3" s="1"/>
  <c r="I26" i="20"/>
  <c r="O26" i="3" s="1"/>
  <c r="N19" i="19"/>
  <c r="N19" i="3" s="1"/>
  <c r="N24" i="19"/>
  <c r="N24" i="3" s="1"/>
  <c r="N39" i="10"/>
  <c r="F39" i="2" s="1"/>
  <c r="I5" i="12"/>
  <c r="I5" i="2" s="1"/>
  <c r="N30" i="9"/>
  <c r="N30" i="1" s="1"/>
  <c r="N39" i="17"/>
  <c r="J39" i="3" s="1"/>
  <c r="N38" i="17"/>
  <c r="J38" i="3" s="1"/>
  <c r="N31" i="17"/>
  <c r="J31" i="3" s="1"/>
  <c r="I15" i="14"/>
  <c r="M15" i="2" s="1"/>
  <c r="I14" i="14"/>
  <c r="M14" i="2" s="1"/>
  <c r="I30" i="14"/>
  <c r="M30" i="2" s="1"/>
  <c r="I37" i="14"/>
  <c r="M37" i="2" s="1"/>
  <c r="I50" i="14"/>
  <c r="M50" i="2" s="1"/>
  <c r="I12" i="17"/>
  <c r="I12" i="3" s="1"/>
  <c r="I48" i="17"/>
  <c r="I48" i="3" s="1"/>
  <c r="I14" i="17"/>
  <c r="I14" i="3" s="1"/>
  <c r="I50" i="17"/>
  <c r="I50" i="3" s="1"/>
  <c r="N9" i="8"/>
  <c r="L9" i="1" s="1"/>
  <c r="N22" i="8"/>
  <c r="L22" i="1" s="1"/>
  <c r="N49" i="8"/>
  <c r="L49" i="1" s="1"/>
  <c r="O49" i="1" s="1"/>
  <c r="E49" i="4" s="1"/>
  <c r="N32" i="8"/>
  <c r="L32" i="1" s="1"/>
  <c r="I18" i="19"/>
  <c r="M18" i="3" s="1"/>
  <c r="I15" i="19"/>
  <c r="M15" i="3" s="1"/>
  <c r="I40" i="19"/>
  <c r="M40" i="3" s="1"/>
  <c r="I19" i="19"/>
  <c r="M19" i="3" s="1"/>
  <c r="I37" i="19"/>
  <c r="M37" i="3" s="1"/>
  <c r="I29" i="19"/>
  <c r="M29" i="3" s="1"/>
  <c r="I57" i="19"/>
  <c r="M57" i="3" s="1"/>
  <c r="I43" i="19"/>
  <c r="M43" i="3" s="1"/>
  <c r="I61" i="19"/>
  <c r="M61" i="3" s="1"/>
  <c r="I24" i="12"/>
  <c r="I24" i="2" s="1"/>
  <c r="I19" i="12"/>
  <c r="I19" i="2" s="1"/>
  <c r="I32" i="12"/>
  <c r="I32" i="2" s="1"/>
  <c r="I42" i="20"/>
  <c r="O42" i="3" s="1"/>
  <c r="I28" i="20"/>
  <c r="O28" i="3" s="1"/>
  <c r="I48" i="20"/>
  <c r="O48" i="3" s="1"/>
  <c r="N11" i="19"/>
  <c r="N11" i="3" s="1"/>
  <c r="N22" i="19"/>
  <c r="N22" i="3" s="1"/>
  <c r="N57" i="19"/>
  <c r="N57" i="3" s="1"/>
  <c r="N49" i="10"/>
  <c r="F49" i="2" s="1"/>
  <c r="I15" i="15"/>
  <c r="E15" i="3" s="1"/>
  <c r="I55" i="15"/>
  <c r="E55" i="3" s="1"/>
  <c r="I57" i="12"/>
  <c r="I57" i="2" s="1"/>
  <c r="I26" i="12"/>
  <c r="I26" i="2" s="1"/>
  <c r="N11" i="17"/>
  <c r="J11" i="3" s="1"/>
  <c r="I21" i="10"/>
  <c r="E21" i="2" s="1"/>
  <c r="I57" i="10"/>
  <c r="E57" i="2" s="1"/>
  <c r="I41" i="10"/>
  <c r="E41" i="2" s="1"/>
  <c r="I59" i="10"/>
  <c r="E59" i="2" s="1"/>
  <c r="N32" i="12"/>
  <c r="J32" i="2" s="1"/>
  <c r="N17" i="12"/>
  <c r="J17" i="2" s="1"/>
  <c r="N53" i="12"/>
  <c r="J53" i="2" s="1"/>
  <c r="N18" i="12"/>
  <c r="J18" i="2" s="1"/>
  <c r="N36" i="12"/>
  <c r="J36" i="2" s="1"/>
  <c r="N54" i="12"/>
  <c r="J54" i="2" s="1"/>
  <c r="N16" i="12"/>
  <c r="J16" i="2" s="1"/>
  <c r="N34" i="12"/>
  <c r="J34" i="2" s="1"/>
  <c r="N52" i="12"/>
  <c r="J52" i="2" s="1"/>
  <c r="I36" i="19"/>
  <c r="M36" i="3" s="1"/>
  <c r="I24" i="13"/>
  <c r="K24" i="2" s="1"/>
  <c r="I7" i="13"/>
  <c r="K7" i="2" s="1"/>
  <c r="I44" i="13"/>
  <c r="K44" i="2" s="1"/>
  <c r="I23" i="13"/>
  <c r="K23" i="2" s="1"/>
  <c r="I43" i="13"/>
  <c r="K43" i="2" s="1"/>
  <c r="I54" i="13"/>
  <c r="K54" i="2" s="1"/>
  <c r="N22" i="14"/>
  <c r="N22" i="2" s="1"/>
  <c r="N16" i="14"/>
  <c r="N16" i="2" s="1"/>
  <c r="N41" i="14"/>
  <c r="N41" i="2" s="1"/>
  <c r="N30" i="14"/>
  <c r="N30" i="2" s="1"/>
  <c r="N48" i="14"/>
  <c r="N48" i="2" s="1"/>
  <c r="I25" i="16"/>
  <c r="G25" i="3" s="1"/>
  <c r="I43" i="16"/>
  <c r="G43" i="3" s="1"/>
  <c r="I61" i="16"/>
  <c r="G61" i="3" s="1"/>
  <c r="I55" i="14"/>
  <c r="M55" i="2" s="1"/>
  <c r="I7" i="14"/>
  <c r="M7" i="2" s="1"/>
  <c r="I20" i="14"/>
  <c r="M20" i="2" s="1"/>
  <c r="I45" i="14"/>
  <c r="M45" i="2" s="1"/>
  <c r="I48" i="14"/>
  <c r="M48" i="2" s="1"/>
  <c r="I53" i="14"/>
  <c r="M53" i="2" s="1"/>
  <c r="N39" i="15"/>
  <c r="F39" i="3" s="1"/>
  <c r="I18" i="17"/>
  <c r="I18" i="3" s="1"/>
  <c r="I54" i="17"/>
  <c r="I54" i="3" s="1"/>
  <c r="I17" i="17"/>
  <c r="I17" i="3" s="1"/>
  <c r="I35" i="17"/>
  <c r="I35" i="3" s="1"/>
  <c r="I53" i="17"/>
  <c r="I53" i="3" s="1"/>
  <c r="N12" i="8"/>
  <c r="L12" i="1" s="1"/>
  <c r="N43" i="8"/>
  <c r="L43" i="1" s="1"/>
  <c r="N33" i="8"/>
  <c r="L33" i="1" s="1"/>
  <c r="N34" i="8"/>
  <c r="L34" i="1" s="1"/>
  <c r="O34" i="1" s="1"/>
  <c r="E34" i="4" s="1"/>
  <c r="N27" i="8"/>
  <c r="L27" i="1" s="1"/>
  <c r="N54" i="8"/>
  <c r="L54" i="1" s="1"/>
  <c r="O54" i="1" s="1"/>
  <c r="E54" i="4" s="1"/>
  <c r="N30" i="8"/>
  <c r="L30" i="1" s="1"/>
  <c r="N57" i="8"/>
  <c r="L57" i="1" s="1"/>
  <c r="N17" i="8"/>
  <c r="L17" i="1" s="1"/>
  <c r="N35" i="8"/>
  <c r="L35" i="1" s="1"/>
  <c r="O35" i="1" s="1"/>
  <c r="E35" i="4" s="1"/>
  <c r="N53" i="8"/>
  <c r="L53" i="1" s="1"/>
  <c r="O53" i="1" s="1"/>
  <c r="E53" i="4" s="1"/>
  <c r="I30" i="19"/>
  <c r="M30" i="3" s="1"/>
  <c r="I21" i="19"/>
  <c r="M21" i="3" s="1"/>
  <c r="I14" i="19"/>
  <c r="M14" i="3" s="1"/>
  <c r="I22" i="19"/>
  <c r="M22" i="3" s="1"/>
  <c r="I32" i="19"/>
  <c r="M32" i="3" s="1"/>
  <c r="I46" i="19"/>
  <c r="M46" i="3" s="1"/>
  <c r="I53" i="20"/>
  <c r="O53" i="3" s="1"/>
  <c r="I9" i="12"/>
  <c r="I9" i="2" s="1"/>
  <c r="I45" i="12"/>
  <c r="I45" i="2" s="1"/>
  <c r="I21" i="12"/>
  <c r="I21" i="2" s="1"/>
  <c r="I17" i="12"/>
  <c r="I17" i="2" s="1"/>
  <c r="I57" i="20"/>
  <c r="O57" i="3" s="1"/>
  <c r="I29" i="20"/>
  <c r="O29" i="3" s="1"/>
  <c r="N17" i="19"/>
  <c r="N17" i="3" s="1"/>
  <c r="N18" i="19"/>
  <c r="N18" i="3" s="1"/>
  <c r="N46" i="10"/>
  <c r="F46" i="2" s="1"/>
  <c r="N24" i="10"/>
  <c r="F24" i="2" s="1"/>
  <c r="N11" i="10"/>
  <c r="F11" i="2" s="1"/>
  <c r="N29" i="10"/>
  <c r="F29" i="2" s="1"/>
  <c r="N47" i="10"/>
  <c r="F47" i="2" s="1"/>
  <c r="I13" i="15"/>
  <c r="E13" i="3" s="1"/>
  <c r="I59" i="15"/>
  <c r="E59" i="3" s="1"/>
  <c r="I40" i="15"/>
  <c r="E40" i="3" s="1"/>
  <c r="O39" i="1" l="1"/>
  <c r="E39" i="4" s="1"/>
  <c r="O20" i="1"/>
  <c r="E20" i="4" s="1"/>
  <c r="O38" i="1"/>
  <c r="E38" i="4" s="1"/>
  <c r="O27" i="1"/>
  <c r="E27" i="4" s="1"/>
  <c r="O51" i="1"/>
  <c r="E51" i="4" s="1"/>
  <c r="O5" i="1"/>
  <c r="E5" i="4" s="1"/>
  <c r="O9" i="1"/>
  <c r="E9" i="4" s="1"/>
  <c r="P27" i="3"/>
  <c r="G27" i="4" s="1"/>
  <c r="O42" i="1"/>
  <c r="E42" i="4" s="1"/>
  <c r="O25" i="1"/>
  <c r="E25" i="4" s="1"/>
  <c r="O44" i="1"/>
  <c r="E44" i="4" s="1"/>
  <c r="O36" i="1"/>
  <c r="E36" i="4" s="1"/>
  <c r="O60" i="1"/>
  <c r="E60" i="4" s="1"/>
  <c r="O30" i="1"/>
  <c r="E30" i="4" s="1"/>
  <c r="O52" i="1"/>
  <c r="E52" i="4" s="1"/>
  <c r="O12" i="2"/>
  <c r="F12" i="4" s="1"/>
  <c r="O46" i="1"/>
  <c r="E46" i="4" s="1"/>
  <c r="O54" i="2"/>
  <c r="F54" i="4" s="1"/>
  <c r="P19" i="3"/>
  <c r="G19" i="4" s="1"/>
  <c r="O16" i="1"/>
  <c r="E16" i="4" s="1"/>
  <c r="O58" i="1"/>
  <c r="E58" i="4" s="1"/>
  <c r="H58" i="4" s="1"/>
  <c r="O59" i="1"/>
  <c r="E59" i="4" s="1"/>
  <c r="O47" i="1"/>
  <c r="E47" i="4" s="1"/>
  <c r="O41" i="1"/>
  <c r="E41" i="4" s="1"/>
  <c r="O50" i="2"/>
  <c r="F50" i="4" s="1"/>
  <c r="O43" i="1"/>
  <c r="E43" i="4" s="1"/>
  <c r="O19" i="1"/>
  <c r="E19" i="4" s="1"/>
  <c r="P29" i="3"/>
  <c r="G29" i="4" s="1"/>
  <c r="P31" i="3"/>
  <c r="G31" i="4" s="1"/>
  <c r="O6" i="1"/>
  <c r="E6" i="4" s="1"/>
  <c r="O29" i="1"/>
  <c r="E29" i="4" s="1"/>
  <c r="P46" i="3"/>
  <c r="G46" i="4" s="1"/>
  <c r="O46" i="2"/>
  <c r="F46" i="4" s="1"/>
  <c r="O57" i="1"/>
  <c r="E57" i="4" s="1"/>
  <c r="O48" i="1"/>
  <c r="E48" i="4" s="1"/>
  <c r="O21" i="1"/>
  <c r="E21" i="4" s="1"/>
  <c r="O33" i="2"/>
  <c r="F33" i="4" s="1"/>
  <c r="P14" i="3"/>
  <c r="G14" i="4" s="1"/>
  <c r="O42" i="2"/>
  <c r="F42" i="4" s="1"/>
  <c r="P13" i="3"/>
  <c r="G13" i="4" s="1"/>
  <c r="P16" i="3"/>
  <c r="G16" i="4" s="1"/>
  <c r="P38" i="3"/>
  <c r="G38" i="4" s="1"/>
  <c r="O58" i="2"/>
  <c r="F58" i="4" s="1"/>
  <c r="O57" i="2"/>
  <c r="F57" i="4" s="1"/>
  <c r="O15" i="1"/>
  <c r="E15" i="4" s="1"/>
  <c r="P33" i="3"/>
  <c r="G33" i="4" s="1"/>
  <c r="O35" i="2"/>
  <c r="F35" i="4" s="1"/>
  <c r="H35" i="4" s="1"/>
  <c r="O31" i="2"/>
  <c r="F31" i="4" s="1"/>
  <c r="O55" i="1"/>
  <c r="E55" i="4" s="1"/>
  <c r="P34" i="3"/>
  <c r="G34" i="4" s="1"/>
  <c r="O31" i="1"/>
  <c r="E31" i="4" s="1"/>
  <c r="P5" i="3"/>
  <c r="G5" i="4" s="1"/>
  <c r="O34" i="2"/>
  <c r="F34" i="4" s="1"/>
  <c r="P42" i="3"/>
  <c r="G42" i="4" s="1"/>
  <c r="O29" i="2"/>
  <c r="F29" i="4" s="1"/>
  <c r="P45" i="3"/>
  <c r="G45" i="4" s="1"/>
  <c r="O60" i="2"/>
  <c r="F60" i="4" s="1"/>
  <c r="O62" i="1"/>
  <c r="E62" i="4" s="1"/>
  <c r="O50" i="1"/>
  <c r="E50" i="4" s="1"/>
  <c r="O9" i="2"/>
  <c r="F9" i="4" s="1"/>
  <c r="O26" i="2"/>
  <c r="F26" i="4" s="1"/>
  <c r="P37" i="3"/>
  <c r="G37" i="4" s="1"/>
  <c r="P12" i="3"/>
  <c r="G12" i="4" s="1"/>
  <c r="P52" i="3"/>
  <c r="G52" i="4" s="1"/>
  <c r="P22" i="3"/>
  <c r="G22" i="4" s="1"/>
  <c r="O59" i="2"/>
  <c r="F59" i="4" s="1"/>
  <c r="O20" i="2"/>
  <c r="F20" i="4" s="1"/>
  <c r="P26" i="3"/>
  <c r="G26" i="4" s="1"/>
  <c r="P55" i="3"/>
  <c r="G55" i="4" s="1"/>
  <c r="O33" i="1"/>
  <c r="E33" i="4" s="1"/>
  <c r="O11" i="2"/>
  <c r="F11" i="4" s="1"/>
  <c r="O17" i="1"/>
  <c r="E17" i="4" s="1"/>
  <c r="O6" i="2"/>
  <c r="F6" i="4" s="1"/>
  <c r="O61" i="2"/>
  <c r="F61" i="4" s="1"/>
  <c r="H61" i="4" s="1"/>
  <c r="P8" i="3"/>
  <c r="G8" i="4" s="1"/>
  <c r="O14" i="1"/>
  <c r="E14" i="4" s="1"/>
  <c r="O47" i="2"/>
  <c r="F47" i="4" s="1"/>
  <c r="O12" i="1"/>
  <c r="E12" i="4" s="1"/>
  <c r="P39" i="3"/>
  <c r="G39" i="4" s="1"/>
  <c r="O16" i="2"/>
  <c r="F16" i="4" s="1"/>
  <c r="O32" i="2"/>
  <c r="F32" i="4" s="1"/>
  <c r="O19" i="2"/>
  <c r="F19" i="4" s="1"/>
  <c r="H19" i="4" s="1"/>
  <c r="P10" i="3"/>
  <c r="G10" i="4" s="1"/>
  <c r="O39" i="2"/>
  <c r="F39" i="4" s="1"/>
  <c r="P44" i="3"/>
  <c r="G44" i="4" s="1"/>
  <c r="P49" i="3"/>
  <c r="G49" i="4" s="1"/>
  <c r="O13" i="2"/>
  <c r="F13" i="4" s="1"/>
  <c r="P32" i="3"/>
  <c r="G32" i="4" s="1"/>
  <c r="O55" i="2"/>
  <c r="F55" i="4" s="1"/>
  <c r="P56" i="3"/>
  <c r="G56" i="4" s="1"/>
  <c r="O23" i="1"/>
  <c r="E23" i="4" s="1"/>
  <c r="O8" i="1"/>
  <c r="E8" i="4" s="1"/>
  <c r="O49" i="2"/>
  <c r="F49" i="4" s="1"/>
  <c r="O23" i="2"/>
  <c r="F23" i="4" s="1"/>
  <c r="O62" i="2"/>
  <c r="F62" i="4" s="1"/>
  <c r="O48" i="2"/>
  <c r="F48" i="4" s="1"/>
  <c r="O25" i="2"/>
  <c r="F25" i="4" s="1"/>
  <c r="O51" i="2"/>
  <c r="F51" i="4" s="1"/>
  <c r="O15" i="2"/>
  <c r="F15" i="4" s="1"/>
  <c r="O14" i="2"/>
  <c r="F14" i="4" s="1"/>
  <c r="O8" i="2"/>
  <c r="F8" i="4" s="1"/>
  <c r="O24" i="2"/>
  <c r="F24" i="4" s="1"/>
  <c r="P40" i="3"/>
  <c r="G40" i="4" s="1"/>
  <c r="O21" i="2"/>
  <c r="F21" i="4" s="1"/>
  <c r="O44" i="2"/>
  <c r="F44" i="4" s="1"/>
  <c r="P51" i="3"/>
  <c r="G51" i="4" s="1"/>
  <c r="O40" i="2"/>
  <c r="F40" i="4" s="1"/>
  <c r="O52" i="2"/>
  <c r="F52" i="4" s="1"/>
  <c r="O28" i="2"/>
  <c r="F28" i="4" s="1"/>
  <c r="O37" i="2"/>
  <c r="F37" i="4" s="1"/>
  <c r="O5" i="2"/>
  <c r="F5" i="4" s="1"/>
  <c r="P43" i="3"/>
  <c r="G43" i="4" s="1"/>
  <c r="P20" i="3"/>
  <c r="G20" i="4" s="1"/>
  <c r="P50" i="3"/>
  <c r="G50" i="4" s="1"/>
  <c r="P28" i="3"/>
  <c r="G28" i="4" s="1"/>
  <c r="O18" i="2"/>
  <c r="F18" i="4" s="1"/>
  <c r="P7" i="3"/>
  <c r="G7" i="4" s="1"/>
  <c r="P30" i="3"/>
  <c r="G30" i="4" s="1"/>
  <c r="P15" i="3"/>
  <c r="G15" i="4" s="1"/>
  <c r="P9" i="3"/>
  <c r="G9" i="4" s="1"/>
  <c r="P41" i="3"/>
  <c r="G41" i="4" s="1"/>
  <c r="O22" i="2"/>
  <c r="F22" i="4" s="1"/>
  <c r="O36" i="2"/>
  <c r="F36" i="4" s="1"/>
  <c r="O41" i="2"/>
  <c r="F41" i="4" s="1"/>
  <c r="O27" i="2"/>
  <c r="F27" i="4" s="1"/>
  <c r="H27" i="4" s="1"/>
  <c r="P25" i="3"/>
  <c r="G25" i="4" s="1"/>
  <c r="P36" i="3"/>
  <c r="G36" i="4" s="1"/>
  <c r="P6" i="3"/>
  <c r="G6" i="4" s="1"/>
  <c r="P57" i="3"/>
  <c r="G57" i="4" s="1"/>
  <c r="O38" i="2"/>
  <c r="F38" i="4" s="1"/>
  <c r="P47" i="3"/>
  <c r="G47" i="4" s="1"/>
  <c r="H47" i="4" s="1"/>
  <c r="P53" i="3"/>
  <c r="G53" i="4" s="1"/>
  <c r="O56" i="2"/>
  <c r="F56" i="4" s="1"/>
  <c r="O22" i="1"/>
  <c r="E22" i="4" s="1"/>
  <c r="O17" i="2"/>
  <c r="F17" i="4" s="1"/>
  <c r="P54" i="3"/>
  <c r="G54" i="4" s="1"/>
  <c r="O43" i="2"/>
  <c r="F43" i="4" s="1"/>
  <c r="O53" i="2"/>
  <c r="F53" i="4" s="1"/>
  <c r="H53" i="4" s="1"/>
  <c r="P21" i="3"/>
  <c r="G21" i="4" s="1"/>
  <c r="P24" i="3"/>
  <c r="G24" i="4" s="1"/>
  <c r="P17" i="3"/>
  <c r="G17" i="4" s="1"/>
  <c r="O10" i="2"/>
  <c r="F10" i="4" s="1"/>
  <c r="O45" i="2"/>
  <c r="F45" i="4" s="1"/>
  <c r="P18" i="3"/>
  <c r="G18" i="4" s="1"/>
  <c r="O7" i="2"/>
  <c r="F7" i="4" s="1"/>
  <c r="P11" i="3"/>
  <c r="G11" i="4" s="1"/>
  <c r="O32" i="1"/>
  <c r="E32" i="4" s="1"/>
  <c r="P48" i="3"/>
  <c r="G48" i="4" s="1"/>
  <c r="P23" i="3"/>
  <c r="G23" i="4" s="1"/>
  <c r="O30" i="2"/>
  <c r="F30" i="4" s="1"/>
  <c r="H33" i="4" l="1"/>
  <c r="H10" i="4"/>
  <c r="H42" i="4"/>
  <c r="H57" i="4"/>
  <c r="H54" i="4"/>
  <c r="H50" i="4"/>
  <c r="H29" i="4"/>
  <c r="H60" i="4"/>
  <c r="H31" i="4"/>
  <c r="H46" i="4"/>
  <c r="H59" i="4"/>
  <c r="H38" i="4"/>
  <c r="H22" i="4"/>
  <c r="H13" i="4"/>
  <c r="H9" i="4"/>
  <c r="H26" i="4"/>
  <c r="H14" i="4"/>
  <c r="H51" i="4"/>
  <c r="H30" i="4"/>
  <c r="H16" i="4"/>
  <c r="H34" i="4"/>
  <c r="H15" i="4"/>
  <c r="H5" i="4"/>
  <c r="H52" i="4"/>
  <c r="H48" i="4"/>
  <c r="H55" i="4"/>
  <c r="H62" i="4"/>
  <c r="H7" i="4"/>
  <c r="H25" i="4"/>
  <c r="H12" i="4"/>
  <c r="H20" i="4"/>
  <c r="H45" i="4"/>
  <c r="H11" i="4"/>
  <c r="H6" i="4"/>
  <c r="H37" i="4"/>
  <c r="H8" i="4"/>
  <c r="H32" i="4"/>
  <c r="H21" i="4"/>
  <c r="H28" i="4"/>
  <c r="H39" i="4"/>
  <c r="H41" i="4"/>
  <c r="H23" i="4"/>
  <c r="H18" i="4"/>
  <c r="H56" i="4"/>
  <c r="H40" i="4"/>
  <c r="H24" i="4"/>
  <c r="H17" i="4"/>
  <c r="H36" i="4"/>
  <c r="H44" i="4"/>
  <c r="H49" i="4"/>
  <c r="H43" i="4"/>
</calcChain>
</file>

<file path=xl/sharedStrings.xml><?xml version="1.0" encoding="utf-8"?>
<sst xmlns="http://schemas.openxmlformats.org/spreadsheetml/2006/main" count="2174" uniqueCount="320">
  <si>
    <t>(Theo điện báo)</t>
  </si>
  <si>
    <t>Đơn vị tính: mm</t>
  </si>
  <si>
    <t xml:space="preserve">                   THANH HOÁ</t>
  </si>
  <si>
    <t>TT</t>
  </si>
  <si>
    <t xml:space="preserve">Trạm </t>
  </si>
  <si>
    <t>Mã số</t>
  </si>
  <si>
    <t>TỔNG</t>
  </si>
  <si>
    <t>Thanh Hóa</t>
  </si>
  <si>
    <t>TV Mường Lát</t>
  </si>
  <si>
    <t>TV Hồi Xuân</t>
  </si>
  <si>
    <t>KT Hồi Xuân</t>
  </si>
  <si>
    <t xml:space="preserve">TV Cẩm Thuỷ </t>
  </si>
  <si>
    <t>TV Thạch Quảng</t>
  </si>
  <si>
    <t>TV Thạch Thành</t>
  </si>
  <si>
    <t>TV Lý Nhân</t>
  </si>
  <si>
    <t>KT Yên Định</t>
  </si>
  <si>
    <t>48/67</t>
  </si>
  <si>
    <t>TV Giàng</t>
  </si>
  <si>
    <t>TV Lang Chánh</t>
  </si>
  <si>
    <t>TV Cửa Đạt</t>
  </si>
  <si>
    <t>TV Bái Thượng</t>
  </si>
  <si>
    <t>KT Bái Thượng</t>
  </si>
  <si>
    <t>48/69</t>
  </si>
  <si>
    <t>KT Như Xuân</t>
  </si>
  <si>
    <t>48/70</t>
  </si>
  <si>
    <t>TV Xuân Khánh</t>
  </si>
  <si>
    <t>KT Thanh Hóa</t>
  </si>
  <si>
    <t>TV Quảng Châu</t>
  </si>
  <si>
    <t>TV Lèn</t>
  </si>
  <si>
    <t>Tv Cụ Thôn</t>
  </si>
  <si>
    <t>TV Chuối</t>
  </si>
  <si>
    <t>TV Ngoc Lac</t>
  </si>
  <si>
    <t>TV Ngọc Trà</t>
  </si>
  <si>
    <t>HVMT Sầm Sơn</t>
  </si>
  <si>
    <t>48/68</t>
  </si>
  <si>
    <t>KT Tĩnh Gia</t>
  </si>
  <si>
    <t>48/72</t>
  </si>
  <si>
    <t>KT Nga Sơn</t>
  </si>
  <si>
    <t>48/66</t>
  </si>
  <si>
    <t xml:space="preserve">                           NGHỆ AN</t>
  </si>
  <si>
    <t>KT Quỳnh Lưu</t>
  </si>
  <si>
    <t>48/77</t>
  </si>
  <si>
    <t>KT Quỳ Châu</t>
  </si>
  <si>
    <t>48/74</t>
  </si>
  <si>
    <t>TV Quỳ Châu</t>
  </si>
  <si>
    <t>KT Quỳ Hợp</t>
  </si>
  <si>
    <t>48/75</t>
  </si>
  <si>
    <t>KT Tây Hiếu</t>
  </si>
  <si>
    <t>48/76</t>
  </si>
  <si>
    <t>TV Nghĩa Khánh</t>
  </si>
  <si>
    <t>TV Mường Xén</t>
  </si>
  <si>
    <t>TV Thạch Giám</t>
  </si>
  <si>
    <t>KT Con Cuông</t>
  </si>
  <si>
    <t>48/79</t>
  </si>
  <si>
    <t>TV Con Cuông</t>
  </si>
  <si>
    <t>KT Tương Dương</t>
  </si>
  <si>
    <t>TV Dừa</t>
  </si>
  <si>
    <t>TV Đô Lương</t>
  </si>
  <si>
    <t>KT Đô Lương</t>
  </si>
  <si>
    <t>48/80</t>
  </si>
  <si>
    <t>TV Yên Thượng</t>
  </si>
  <si>
    <t>TV Nam Đàn</t>
  </si>
  <si>
    <t>TV Chợ Tràng</t>
  </si>
  <si>
    <t>KT Vinh</t>
  </si>
  <si>
    <t>TV Cửa Hội</t>
  </si>
  <si>
    <t>KT Hòn Ngư</t>
  </si>
  <si>
    <t>48/81</t>
  </si>
  <si>
    <t xml:space="preserve">             HÀ TĨNH</t>
  </si>
  <si>
    <t>TV Chu Lễ</t>
  </si>
  <si>
    <t>KT Hương Khê</t>
  </si>
  <si>
    <t>48/84</t>
  </si>
  <si>
    <t>TV Hòa Duyệt</t>
  </si>
  <si>
    <t>TV Sơn Diệm</t>
  </si>
  <si>
    <t>KT Hương Sơn</t>
  </si>
  <si>
    <t>48/82</t>
  </si>
  <si>
    <t>TV Linh Cảm</t>
  </si>
  <si>
    <t>KT Hà Tĩnh</t>
  </si>
  <si>
    <t>TV Thạch Đồng</t>
  </si>
  <si>
    <t>TV Cẩm Nhượng</t>
  </si>
  <si>
    <t>KT Kỳ Anh</t>
  </si>
  <si>
    <t>48/86</t>
  </si>
  <si>
    <t>KT Hoành Sơn</t>
  </si>
  <si>
    <t>48/73</t>
  </si>
  <si>
    <t>Dự Án</t>
  </si>
  <si>
    <t>Mỹ Lý</t>
  </si>
  <si>
    <t>08A</t>
  </si>
  <si>
    <t>Hủa Na</t>
  </si>
  <si>
    <t>08C</t>
  </si>
  <si>
    <t>TỔNG LƯỢNG MƯA THÁNG</t>
  </si>
  <si>
    <t xml:space="preserve">năm </t>
  </si>
  <si>
    <t>Tuần 1</t>
  </si>
  <si>
    <t>Tuần 2</t>
  </si>
  <si>
    <t>Tuần 3</t>
  </si>
  <si>
    <t>Tổng Tháng</t>
  </si>
  <si>
    <t>BIỂU GHI LƯỢNG MƯA GIỜ</t>
  </si>
  <si>
    <t>Tổng</t>
  </si>
  <si>
    <t>01</t>
  </si>
  <si>
    <t>07</t>
  </si>
  <si>
    <t>TV Hồi -uân</t>
  </si>
  <si>
    <t>KT Hồi -uân</t>
  </si>
  <si>
    <t>KT Như -uân</t>
  </si>
  <si>
    <t>TV -uân Khánh</t>
  </si>
  <si>
    <t>TV Mường -én</t>
  </si>
  <si>
    <t>Quy Chau</t>
  </si>
  <si>
    <t>Son Diem</t>
  </si>
  <si>
    <t>Thach Quang</t>
  </si>
  <si>
    <t>Bai Thuong</t>
  </si>
  <si>
    <t>Chu Le</t>
  </si>
  <si>
    <t>Cu Thon</t>
  </si>
  <si>
    <t>Nghia Khanh</t>
  </si>
  <si>
    <t>Thach Dong</t>
  </si>
  <si>
    <t>Chuoi</t>
  </si>
  <si>
    <t>Cua Dat</t>
  </si>
  <si>
    <t>Hoa Duyet</t>
  </si>
  <si>
    <t>Kim Tan(TT)</t>
  </si>
  <si>
    <t>Lang Chanh</t>
  </si>
  <si>
    <t>Len</t>
  </si>
  <si>
    <t>Ngoc Tra</t>
  </si>
  <si>
    <t>Cam Nhuong</t>
  </si>
  <si>
    <t>Cua Hoi</t>
  </si>
  <si>
    <t>Ngoc Lac</t>
  </si>
  <si>
    <t>Quang Chau</t>
  </si>
  <si>
    <t>Thach Giam</t>
  </si>
  <si>
    <t>Cho Trang</t>
  </si>
  <si>
    <t>Hoi Xuan</t>
  </si>
  <si>
    <t>Muong Xen</t>
  </si>
  <si>
    <t>Do Luong</t>
  </si>
  <si>
    <t>Dua</t>
  </si>
  <si>
    <t>Ly Nhan</t>
  </si>
  <si>
    <t>Muong Lat</t>
  </si>
  <si>
    <t>Yen Thuong</t>
  </si>
  <si>
    <t>Cam Thuy</t>
  </si>
  <si>
    <t>Con Cuong</t>
  </si>
  <si>
    <t>Xuan Khanh</t>
  </si>
  <si>
    <t>Do Luong HL</t>
  </si>
  <si>
    <t>Nam Đàn</t>
  </si>
  <si>
    <t>Giàng</t>
  </si>
  <si>
    <t>Linh Cảm</t>
  </si>
  <si>
    <t>Nga Son</t>
  </si>
  <si>
    <t>Nhu Xuan</t>
  </si>
  <si>
    <t>Quy Hop</t>
  </si>
  <si>
    <t>Tay Hieu</t>
  </si>
  <si>
    <t>Huong Khe</t>
  </si>
  <si>
    <t>Huong Son</t>
  </si>
  <si>
    <t>Tuong Duong</t>
  </si>
  <si>
    <t>Yen Dinh</t>
  </si>
  <si>
    <t>Quynh Luu</t>
  </si>
  <si>
    <t>Tinh Gia</t>
  </si>
  <si>
    <t>Ha Tinh</t>
  </si>
  <si>
    <t>Ky Anh</t>
  </si>
  <si>
    <t>Thanh Hoa</t>
  </si>
  <si>
    <t>Hoanh Son</t>
  </si>
  <si>
    <t>Sam Son</t>
  </si>
  <si>
    <t>Hon Ngu</t>
  </si>
  <si>
    <t>Vinh</t>
  </si>
  <si>
    <t>72421</t>
  </si>
  <si>
    <t>72443</t>
  </si>
  <si>
    <t>73420</t>
  </si>
  <si>
    <t>73409</t>
  </si>
  <si>
    <t>72441</t>
  </si>
  <si>
    <t>73413</t>
  </si>
  <si>
    <t>72422</t>
  </si>
  <si>
    <t>72445</t>
  </si>
  <si>
    <t>73414</t>
  </si>
  <si>
    <t>73408</t>
  </si>
  <si>
    <t>72442</t>
  </si>
  <si>
    <t>73400</t>
  </si>
  <si>
    <t>73406</t>
  </si>
  <si>
    <t>73412</t>
  </si>
  <si>
    <t>73417</t>
  </si>
  <si>
    <t>72446</t>
  </si>
  <si>
    <t>72436</t>
  </si>
  <si>
    <t>73416</t>
  </si>
  <si>
    <t>73411</t>
  </si>
  <si>
    <t>72424</t>
  </si>
  <si>
    <t>72429</t>
  </si>
  <si>
    <t>73402</t>
  </si>
  <si>
    <t>72423</t>
  </si>
  <si>
    <t>72426</t>
  </si>
  <si>
    <t>72425</t>
  </si>
  <si>
    <t>73404</t>
  </si>
  <si>
    <t>73401</t>
  </si>
  <si>
    <t>72427</t>
  </si>
  <si>
    <t>73403</t>
  </si>
  <si>
    <t>72432</t>
  </si>
  <si>
    <t>73410</t>
  </si>
  <si>
    <t>72430</t>
  </si>
  <si>
    <t>72428</t>
  </si>
  <si>
    <t>73405</t>
  </si>
  <si>
    <t>72444</t>
  </si>
  <si>
    <t>48842</t>
  </si>
  <si>
    <t>48844</t>
  </si>
  <si>
    <t>48846</t>
  </si>
  <si>
    <t>48840</t>
  </si>
  <si>
    <t>48845</t>
  </si>
  <si>
    <t>05-30 07</t>
  </si>
  <si>
    <t>05-30 19</t>
  </si>
  <si>
    <t>05-31 07</t>
  </si>
  <si>
    <t>05-31 19</t>
  </si>
  <si>
    <t>06-01 01</t>
  </si>
  <si>
    <t>06-01 07</t>
  </si>
  <si>
    <t>06-01 13</t>
  </si>
  <si>
    <t>06-01 19</t>
  </si>
  <si>
    <t>06-02 01</t>
  </si>
  <si>
    <t>06-02 07</t>
  </si>
  <si>
    <t>06-03 01</t>
  </si>
  <si>
    <t>06-03 07</t>
  </si>
  <si>
    <t>06-03 13</t>
  </si>
  <si>
    <t>06-03 19</t>
  </si>
  <si>
    <t>06-04 01</t>
  </si>
  <si>
    <t>06-04 07</t>
  </si>
  <si>
    <t>06-04 13</t>
  </si>
  <si>
    <t>06-04 19</t>
  </si>
  <si>
    <t>06-05 01</t>
  </si>
  <si>
    <t>06-05 07</t>
  </si>
  <si>
    <t>06-05 13</t>
  </si>
  <si>
    <t>06-05 19</t>
  </si>
  <si>
    <t>06-06 01</t>
  </si>
  <si>
    <t>06-06 07</t>
  </si>
  <si>
    <t>06-06 13</t>
  </si>
  <si>
    <t>06-06 19</t>
  </si>
  <si>
    <t>06-07 01</t>
  </si>
  <si>
    <t>06-07 07</t>
  </si>
  <si>
    <t>06-07 13</t>
  </si>
  <si>
    <t>06-07 19</t>
  </si>
  <si>
    <t>06-08 01</t>
  </si>
  <si>
    <t>06-08 07</t>
  </si>
  <si>
    <t>06-08 13</t>
  </si>
  <si>
    <t>06-08 19</t>
  </si>
  <si>
    <t>06-09 01</t>
  </si>
  <si>
    <t>06-09 07</t>
  </si>
  <si>
    <t>06-09 13</t>
  </si>
  <si>
    <t>06-09 19</t>
  </si>
  <si>
    <t>06-10 01</t>
  </si>
  <si>
    <t>06-10 07</t>
  </si>
  <si>
    <t>06-10 13</t>
  </si>
  <si>
    <t>06-10 19</t>
  </si>
  <si>
    <t>06-11 01</t>
  </si>
  <si>
    <t>06-11 07</t>
  </si>
  <si>
    <t>06-11 13</t>
  </si>
  <si>
    <t>06-11 19</t>
  </si>
  <si>
    <t>06-12 01</t>
  </si>
  <si>
    <t>06-12 07</t>
  </si>
  <si>
    <t>06-12 13</t>
  </si>
  <si>
    <t>06-12 19</t>
  </si>
  <si>
    <t>06-13 01</t>
  </si>
  <si>
    <t>06-13 07</t>
  </si>
  <si>
    <t>06-13 13</t>
  </si>
  <si>
    <t>06-13 19</t>
  </si>
  <si>
    <t>06-14 01</t>
  </si>
  <si>
    <t>06-14 07</t>
  </si>
  <si>
    <t>06-14 13</t>
  </si>
  <si>
    <t>06-14 19</t>
  </si>
  <si>
    <t>06-15 01</t>
  </si>
  <si>
    <t>06-15 07</t>
  </si>
  <si>
    <t>06-15 13</t>
  </si>
  <si>
    <t>06-15 19</t>
  </si>
  <si>
    <t>06-16 01</t>
  </si>
  <si>
    <t>06-16 07</t>
  </si>
  <si>
    <t>06-16 13</t>
  </si>
  <si>
    <t>06-17 01</t>
  </si>
  <si>
    <t>06-17 07</t>
  </si>
  <si>
    <t>06-17 13</t>
  </si>
  <si>
    <t>06-17 19</t>
  </si>
  <si>
    <t>06-18 01</t>
  </si>
  <si>
    <t>06-18 07</t>
  </si>
  <si>
    <t>06-18 13</t>
  </si>
  <si>
    <t>06-18 19</t>
  </si>
  <si>
    <t>06-19 01</t>
  </si>
  <si>
    <t>06-19 07</t>
  </si>
  <si>
    <t>06-19 13</t>
  </si>
  <si>
    <t>06-19 19</t>
  </si>
  <si>
    <t>06-20 01</t>
  </si>
  <si>
    <t>06-20 07</t>
  </si>
  <si>
    <t>06-20 13</t>
  </si>
  <si>
    <t>06-20 19</t>
  </si>
  <si>
    <t>06-21 01</t>
  </si>
  <si>
    <t>06-21 07</t>
  </si>
  <si>
    <t>06-21 13</t>
  </si>
  <si>
    <t>06-21 19</t>
  </si>
  <si>
    <t>06-22 01</t>
  </si>
  <si>
    <t>06-22 07</t>
  </si>
  <si>
    <t>06-22 13</t>
  </si>
  <si>
    <t>06-22 19</t>
  </si>
  <si>
    <t>06-23 01</t>
  </si>
  <si>
    <t>06-23 07</t>
  </si>
  <si>
    <t>06-23 13</t>
  </si>
  <si>
    <t>06-23 19</t>
  </si>
  <si>
    <t>06-24 01</t>
  </si>
  <si>
    <t>06-24 07</t>
  </si>
  <si>
    <t>06-24 13</t>
  </si>
  <si>
    <t>06-24 19</t>
  </si>
  <si>
    <t>06-25 01</t>
  </si>
  <si>
    <t>06-25 07</t>
  </si>
  <si>
    <t>06-25 13</t>
  </si>
  <si>
    <t>06-25 19</t>
  </si>
  <si>
    <t>06-26 01</t>
  </si>
  <si>
    <t>06-26 07</t>
  </si>
  <si>
    <t>06-26 13</t>
  </si>
  <si>
    <t>06-26 19</t>
  </si>
  <si>
    <t>06-27 01</t>
  </si>
  <si>
    <t>06-27 07</t>
  </si>
  <si>
    <t>06-27 13</t>
  </si>
  <si>
    <t>06-27 19</t>
  </si>
  <si>
    <t>06-28 01</t>
  </si>
  <si>
    <t>06-28 07</t>
  </si>
  <si>
    <t>06-28 13</t>
  </si>
  <si>
    <t>06-29 01</t>
  </si>
  <si>
    <t>06-29 07</t>
  </si>
  <si>
    <t>06-29 13</t>
  </si>
  <si>
    <t>06-29 19</t>
  </si>
  <si>
    <t>06-30 01</t>
  </si>
  <si>
    <t>06-30 07</t>
  </si>
  <si>
    <t>06-30 19</t>
  </si>
  <si>
    <t>07-31 07</t>
  </si>
  <si>
    <t>07-31 13</t>
  </si>
  <si>
    <t>07-31 19</t>
  </si>
  <si>
    <t>05-30 13</t>
  </si>
  <si>
    <t>05-31 01</t>
  </si>
  <si>
    <t>06-02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</si>
</sst>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sz val="10.5"/>
      <name val="Times New Roman"/>
      <family val="1"/>
    </font>
    <font>
      <sz val="10.5"/>
      <color indexed="8"/>
      <name val="Times New Roman"/>
      <family val="1"/>
    </font>
    <font>
      <b/>
      <sz val="10.5"/>
      <color indexed="8"/>
      <name val="Times New Roman"/>
      <family val="1"/>
    </font>
    <font>
      <sz val="10"/>
      <color indexed="10"/>
      <name val="Times New Roman"/>
      <family val="1"/>
    </font>
    <font>
      <b/>
      <sz val="10"/>
      <name val="Times New Roman"/>
      <family val="1"/>
    </font>
    <font>
      <sz val="10.5"/>
      <color indexed="10"/>
      <name val="Times New Roman"/>
      <family val="1"/>
    </font>
    <font>
      <b/>
      <sz val="10.5"/>
      <color indexed="10"/>
      <name val="Times New Roman"/>
      <family val="1"/>
    </font>
    <font>
      <sz val="10"/>
      <name val="Times New Roman"/>
      <family val="1"/>
    </font>
    <font>
      <b/>
      <sz val="10.5"/>
      <color indexed="10"/>
      <name val="Times New Roman"/>
      <family val="1"/>
      <charset val="163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5" tint="0.59999389629810485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5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textRotation="90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center" vertical="center"/>
    </xf>
    <xf numFmtId="0" fontId="2" fillId="0" borderId="0" xfId="0" applyFont="1"/>
    <xf numFmtId="0" fontId="15" fillId="0" borderId="1" xfId="0" applyFont="1" applyBorder="1" applyAlignment="1">
      <alignment horizontal="left" vertical="center"/>
    </xf>
    <xf numFmtId="164" fontId="9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0" fillId="0" borderId="1" xfId="0" applyBorder="1"/>
    <xf numFmtId="0" fontId="15" fillId="0" borderId="4" xfId="0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/>
    </xf>
    <xf numFmtId="164" fontId="10" fillId="0" borderId="7" xfId="0" applyNumberFormat="1" applyFon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/>
    </xf>
    <xf numFmtId="164" fontId="9" fillId="0" borderId="5" xfId="0" applyNumberFormat="1" applyFont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15" fillId="0" borderId="1" xfId="0" applyFont="1" applyBorder="1"/>
    <xf numFmtId="0" fontId="11" fillId="0" borderId="10" xfId="0" applyFont="1" applyBorder="1" applyAlignment="1">
      <alignment horizontal="center" vertical="center" textRotation="90"/>
    </xf>
    <xf numFmtId="164" fontId="9" fillId="0" borderId="4" xfId="0" applyNumberFormat="1" applyFont="1" applyBorder="1" applyAlignment="1">
      <alignment horizontal="center" vertical="center"/>
    </xf>
    <xf numFmtId="0" fontId="8" fillId="0" borderId="3" xfId="0" applyFont="1" applyBorder="1"/>
    <xf numFmtId="0" fontId="8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164" fontId="9" fillId="0" borderId="12" xfId="0" applyNumberFormat="1" applyFont="1" applyBorder="1" applyAlignment="1">
      <alignment horizontal="center"/>
    </xf>
    <xf numFmtId="164" fontId="9" fillId="0" borderId="13" xfId="0" applyNumberFormat="1" applyFont="1" applyBorder="1" applyAlignment="1">
      <alignment horizontal="center"/>
    </xf>
    <xf numFmtId="164" fontId="9" fillId="0" borderId="14" xfId="0" applyNumberFormat="1" applyFont="1" applyBorder="1" applyAlignment="1">
      <alignment horizontal="center"/>
    </xf>
    <xf numFmtId="164" fontId="10" fillId="0" borderId="7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textRotation="90"/>
    </xf>
    <xf numFmtId="0" fontId="11" fillId="0" borderId="10" xfId="0" applyFont="1" applyBorder="1" applyAlignment="1">
      <alignment horizontal="center" textRotation="90"/>
    </xf>
    <xf numFmtId="0" fontId="4" fillId="0" borderId="0" xfId="0" applyFont="1"/>
    <xf numFmtId="164" fontId="10" fillId="0" borderId="15" xfId="0" applyNumberFormat="1" applyFont="1" applyBorder="1" applyAlignment="1">
      <alignment horizontal="center"/>
    </xf>
    <xf numFmtId="164" fontId="10" fillId="0" borderId="16" xfId="0" applyNumberFormat="1" applyFont="1" applyBorder="1" applyAlignment="1">
      <alignment horizontal="center"/>
    </xf>
    <xf numFmtId="164" fontId="10" fillId="0" borderId="17" xfId="0" applyNumberFormat="1" applyFont="1" applyBorder="1" applyAlignment="1">
      <alignment horizontal="center"/>
    </xf>
    <xf numFmtId="164" fontId="10" fillId="0" borderId="18" xfId="0" applyNumberFormat="1" applyFont="1" applyBorder="1" applyAlignment="1">
      <alignment horizontal="center"/>
    </xf>
    <xf numFmtId="164" fontId="10" fillId="0" borderId="19" xfId="0" applyNumberFormat="1" applyFont="1" applyBorder="1" applyAlignment="1">
      <alignment horizontal="center"/>
    </xf>
    <xf numFmtId="164" fontId="10" fillId="0" borderId="20" xfId="0" applyNumberFormat="1" applyFont="1" applyBorder="1" applyAlignment="1">
      <alignment horizontal="center"/>
    </xf>
    <xf numFmtId="164" fontId="10" fillId="0" borderId="21" xfId="0" applyNumberFormat="1" applyFont="1" applyBorder="1" applyAlignment="1">
      <alignment horizontal="center"/>
    </xf>
    <xf numFmtId="164" fontId="9" fillId="0" borderId="22" xfId="0" applyNumberFormat="1" applyFont="1" applyBorder="1" applyAlignment="1">
      <alignment horizontal="center"/>
    </xf>
    <xf numFmtId="0" fontId="11" fillId="0" borderId="23" xfId="0" applyFont="1" applyBorder="1" applyAlignment="1">
      <alignment horizontal="center" textRotation="90"/>
    </xf>
    <xf numFmtId="164" fontId="9" fillId="0" borderId="24" xfId="0" applyNumberFormat="1" applyFont="1" applyBorder="1" applyAlignment="1">
      <alignment horizontal="center"/>
    </xf>
    <xf numFmtId="164" fontId="10" fillId="0" borderId="25" xfId="0" applyNumberFormat="1" applyFont="1" applyBorder="1" applyAlignment="1">
      <alignment horizontal="center"/>
    </xf>
    <xf numFmtId="164" fontId="9" fillId="0" borderId="26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0" fontId="15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7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3" fillId="0" borderId="29" xfId="0" applyFont="1" applyBorder="1"/>
    <xf numFmtId="0" fontId="3" fillId="0" borderId="30" xfId="0" applyFont="1" applyBorder="1"/>
    <xf numFmtId="164" fontId="10" fillId="0" borderId="29" xfId="0" applyNumberFormat="1" applyFont="1" applyBorder="1" applyAlignment="1">
      <alignment horizontal="center"/>
    </xf>
    <xf numFmtId="164" fontId="10" fillId="0" borderId="31" xfId="0" applyNumberFormat="1" applyFont="1" applyBorder="1" applyAlignment="1">
      <alignment horizontal="center"/>
    </xf>
    <xf numFmtId="0" fontId="3" fillId="0" borderId="31" xfId="0" applyFont="1" applyBorder="1"/>
    <xf numFmtId="0" fontId="12" fillId="0" borderId="11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10" xfId="0" quotePrefix="1" applyFont="1" applyBorder="1" applyAlignment="1">
      <alignment horizontal="center" vertical="center"/>
    </xf>
    <xf numFmtId="0" fontId="12" fillId="0" borderId="8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164" fontId="10" fillId="0" borderId="5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right" vertical="center"/>
    </xf>
    <xf numFmtId="0" fontId="1" fillId="0" borderId="0" xfId="0" applyFont="1"/>
    <xf numFmtId="0" fontId="16" fillId="5" borderId="34" xfId="0" applyFont="1" applyFill="1" applyBorder="1" applyAlignment="1">
      <alignment horizontal="center" vertical="center" textRotation="90" wrapText="1"/>
    </xf>
    <xf numFmtId="0" fontId="0" fillId="0" borderId="39" xfId="0" applyBorder="1"/>
    <xf numFmtId="0" fontId="12" fillId="0" borderId="32" xfId="0" applyFont="1" applyBorder="1" applyAlignment="1">
      <alignment horizontal="center" vertical="center"/>
    </xf>
    <xf numFmtId="0" fontId="0" fillId="0" borderId="9" xfId="0" applyBorder="1"/>
    <xf numFmtId="0" fontId="12" fillId="0" borderId="33" xfId="0" applyFont="1" applyBorder="1" applyAlignment="1">
      <alignment horizontal="center" vertical="center"/>
    </xf>
    <xf numFmtId="0" fontId="0" fillId="0" borderId="11" xfId="0" applyBorder="1"/>
    <xf numFmtId="0" fontId="13" fillId="4" borderId="34" xfId="0" applyFont="1" applyFill="1" applyBorder="1" applyAlignment="1">
      <alignment horizontal="center" textRotation="90"/>
    </xf>
    <xf numFmtId="0" fontId="0" fillId="0" borderId="10" xfId="0" applyBorder="1"/>
    <xf numFmtId="0" fontId="14" fillId="2" borderId="34" xfId="0" applyFont="1" applyFill="1" applyBorder="1" applyAlignment="1">
      <alignment horizontal="center" vertical="center" textRotation="90" wrapText="1"/>
    </xf>
    <xf numFmtId="0" fontId="12" fillId="0" borderId="3" xfId="0" applyFont="1" applyBorder="1" applyAlignment="1">
      <alignment horizontal="center" vertical="center"/>
    </xf>
    <xf numFmtId="0" fontId="0" fillId="0" borderId="40" xfId="0" applyBorder="1"/>
    <xf numFmtId="0" fontId="6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4" fillId="3" borderId="34" xfId="0" applyFont="1" applyFill="1" applyBorder="1" applyAlignment="1">
      <alignment horizontal="center" textRotation="90"/>
    </xf>
    <xf numFmtId="164" fontId="3" fillId="0" borderId="0" xfId="0" applyNumberFormat="1" applyFont="1" applyAlignment="1">
      <alignment horizontal="center"/>
    </xf>
    <xf numFmtId="0" fontId="12" fillId="0" borderId="41" xfId="0" applyFont="1" applyBorder="1" applyAlignment="1">
      <alignment horizontal="center" vertical="center"/>
    </xf>
    <xf numFmtId="0" fontId="0" fillId="0" borderId="36" xfId="0" applyBorder="1"/>
    <xf numFmtId="0" fontId="12" fillId="0" borderId="44" xfId="0" applyFont="1" applyBorder="1" applyAlignment="1">
      <alignment horizontal="center" vertical="center"/>
    </xf>
    <xf numFmtId="0" fontId="0" fillId="0" borderId="35" xfId="0" applyBorder="1"/>
    <xf numFmtId="0" fontId="12" fillId="0" borderId="42" xfId="0" applyFont="1" applyBorder="1" applyAlignment="1">
      <alignment horizontal="center" vertical="center"/>
    </xf>
    <xf numFmtId="0" fontId="0" fillId="0" borderId="16" xfId="0" applyBorder="1"/>
    <xf numFmtId="0" fontId="12" fillId="0" borderId="24" xfId="0" applyFont="1" applyBorder="1" applyAlignment="1">
      <alignment horizontal="center" vertical="center"/>
    </xf>
    <xf numFmtId="0" fontId="0" fillId="0" borderId="43" xfId="0" applyBorder="1"/>
    <xf numFmtId="0" fontId="14" fillId="5" borderId="34" xfId="0" applyFont="1" applyFill="1" applyBorder="1" applyAlignment="1">
      <alignment horizontal="center" vertical="center" textRotation="90" wrapText="1"/>
    </xf>
    <xf numFmtId="0" fontId="1" fillId="0" borderId="0" xfId="0" applyFont="1"/>
    <xf numFmtId="0" fontId="12" fillId="0" borderId="45" xfId="0" applyFont="1" applyBorder="1" applyAlignment="1">
      <alignment horizontal="center" vertical="center"/>
    </xf>
    <xf numFmtId="0" fontId="0" fillId="0" borderId="37" xfId="0" applyBorder="1"/>
    <xf numFmtId="0" fontId="2" fillId="0" borderId="0" xfId="0" applyFont="1" applyAlignment="1">
      <alignment horizontal="right" vertical="center"/>
    </xf>
    <xf numFmtId="0" fontId="12" fillId="0" borderId="25" xfId="0" applyFont="1" applyBorder="1" applyAlignment="1">
      <alignment horizontal="center" vertical="center"/>
    </xf>
    <xf numFmtId="0" fontId="0" fillId="0" borderId="53" xfId="0" applyBorder="1"/>
    <xf numFmtId="0" fontId="12" fillId="0" borderId="48" xfId="0" applyFont="1" applyBorder="1" applyAlignment="1">
      <alignment horizontal="center" vertical="center"/>
    </xf>
    <xf numFmtId="0" fontId="0" fillId="0" borderId="47" xfId="0" applyBorder="1"/>
    <xf numFmtId="0" fontId="12" fillId="0" borderId="7" xfId="0" applyFont="1" applyBorder="1" applyAlignment="1">
      <alignment horizontal="center" vertical="center"/>
    </xf>
    <xf numFmtId="0" fontId="0" fillId="0" borderId="46" xfId="0" applyBorder="1"/>
    <xf numFmtId="164" fontId="9" fillId="0" borderId="12" xfId="0" applyNumberFormat="1" applyFont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164" fontId="9" fillId="0" borderId="14" xfId="0" applyNumberFormat="1" applyFont="1" applyBorder="1" applyAlignment="1">
      <alignment horizontal="center" vertical="center"/>
    </xf>
    <xf numFmtId="164" fontId="9" fillId="0" borderId="49" xfId="0" applyNumberFormat="1" applyFont="1" applyBorder="1" applyAlignment="1">
      <alignment horizontal="center" vertical="center"/>
    </xf>
    <xf numFmtId="164" fontId="9" fillId="0" borderId="50" xfId="0" applyNumberFormat="1" applyFont="1" applyBorder="1" applyAlignment="1">
      <alignment horizontal="center" vertical="center"/>
    </xf>
    <xf numFmtId="164" fontId="9" fillId="0" borderId="5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0" fillId="0" borderId="27" xfId="0" applyNumberFormat="1" applyFont="1" applyBorder="1" applyAlignment="1">
      <alignment horizontal="center" vertical="center"/>
    </xf>
    <xf numFmtId="164" fontId="10" fillId="0" borderId="40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0" fontId="0" fillId="0" borderId="54" xfId="0" applyBorder="1"/>
    <xf numFmtId="164" fontId="10" fillId="0" borderId="55" xfId="0" applyNumberFormat="1" applyFont="1" applyBorder="1" applyAlignment="1">
      <alignment horizontal="center" vertical="center"/>
    </xf>
    <xf numFmtId="164" fontId="10" fillId="0" borderId="56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164" fontId="9" fillId="0" borderId="28" xfId="0" applyNumberFormat="1" applyFont="1" applyBorder="1" applyAlignment="1">
      <alignment horizontal="center" vertical="center"/>
    </xf>
    <xf numFmtId="0" fontId="0" fillId="0" borderId="23" xfId="0" applyBorder="1"/>
    <xf numFmtId="164" fontId="9" fillId="0" borderId="57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12" fillId="0" borderId="60" xfId="0" quotePrefix="1" applyFont="1" applyBorder="1" applyAlignment="1">
      <alignment horizontal="center" vertical="center"/>
    </xf>
    <xf numFmtId="164" fontId="10" fillId="0" borderId="61" xfId="0" applyNumberFormat="1" applyFont="1" applyBorder="1" applyAlignment="1">
      <alignment horizontal="center" vertical="center"/>
    </xf>
    <xf numFmtId="164" fontId="10" fillId="0" borderId="62" xfId="0" applyNumberFormat="1" applyFont="1" applyBorder="1" applyAlignment="1">
      <alignment horizontal="center" vertical="center"/>
    </xf>
    <xf numFmtId="164" fontId="10" fillId="0" borderId="6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zoomScaleNormal="100" workbookViewId="0">
      <pane xSplit="1" ySplit="4" topLeftCell="B22" activePane="bottomRight" state="frozen"/>
      <selection pane="topRight" activeCell="B1" sqref="B1"/>
      <selection pane="bottomLeft" activeCell="A5" sqref="A5"/>
      <selection pane="bottomRight" activeCell="E2" sqref="E1:O1048576"/>
    </sheetView>
  </sheetViews>
  <sheetFormatPr defaultRowHeight="11.25" customHeight="1" x14ac:dyDescent="0.25"/>
  <cols>
    <col min="1" max="1" width="4.140625" style="88" customWidth="1"/>
    <col min="2" max="2" width="4" style="84" bestFit="1" customWidth="1"/>
    <col min="3" max="3" width="15.28515625" style="88" customWidth="1"/>
    <col min="4" max="4" width="6.28515625" style="84" customWidth="1"/>
    <col min="5" max="14" width="6.7109375" style="83" customWidth="1"/>
    <col min="15" max="15" width="6.7109375" style="85" customWidth="1"/>
    <col min="16" max="17" width="9.140625" style="88" customWidth="1"/>
    <col min="18" max="16384" width="9.140625" style="88"/>
  </cols>
  <sheetData>
    <row r="1" spans="1:15" ht="18" customHeight="1" x14ac:dyDescent="0.3">
      <c r="C1" s="102" t="str">
        <f ca="1">"LƯỢNG MƯA NGÀY TUẦN 1 THÁNG "&amp;Thang!$F$1&amp;" NĂM "&amp;Thang!$H$1</f>
        <v>LƯỢNG MƯA NGÀY TUẦN 1 THÁNG 06 NĂM 2023</v>
      </c>
      <c r="D1" s="103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4"/>
    </row>
    <row r="2" spans="1:15" ht="16.5" customHeight="1" thickBot="1" x14ac:dyDescent="0.3">
      <c r="D2" s="88"/>
      <c r="E2" s="88"/>
      <c r="F2" s="100" t="s">
        <v>0</v>
      </c>
      <c r="G2" s="101"/>
      <c r="H2" s="101"/>
      <c r="I2" s="101"/>
      <c r="J2" s="101"/>
      <c r="K2" s="88"/>
      <c r="L2" s="88"/>
      <c r="M2" s="1" t="s">
        <v>1</v>
      </c>
      <c r="N2" s="1"/>
      <c r="O2" s="2"/>
    </row>
    <row r="3" spans="1:15" s="43" customFormat="1" ht="13.5" customHeight="1" x14ac:dyDescent="0.25">
      <c r="A3" s="41" t="s">
        <v>2</v>
      </c>
      <c r="B3" s="91" t="s">
        <v>3</v>
      </c>
      <c r="C3" s="98" t="s">
        <v>4</v>
      </c>
      <c r="D3" s="98" t="s">
        <v>5</v>
      </c>
      <c r="E3" s="91">
        <v>1</v>
      </c>
      <c r="F3" s="91">
        <v>2</v>
      </c>
      <c r="G3" s="91">
        <v>3</v>
      </c>
      <c r="H3" s="91">
        <v>4</v>
      </c>
      <c r="I3" s="91">
        <v>5</v>
      </c>
      <c r="J3" s="91">
        <v>6</v>
      </c>
      <c r="K3" s="91">
        <v>7</v>
      </c>
      <c r="L3" s="91">
        <v>8</v>
      </c>
      <c r="M3" s="91">
        <v>9</v>
      </c>
      <c r="N3" s="93">
        <v>10</v>
      </c>
      <c r="O3" s="93" t="s">
        <v>6</v>
      </c>
    </row>
    <row r="4" spans="1:15" s="43" customFormat="1" ht="13.5" customHeight="1" thickBot="1" x14ac:dyDescent="0.3">
      <c r="A4" s="42"/>
      <c r="B4" s="92"/>
      <c r="C4" s="99"/>
      <c r="D4" s="99"/>
      <c r="E4" s="92"/>
      <c r="F4" s="92"/>
      <c r="G4" s="92"/>
      <c r="H4" s="92"/>
      <c r="I4" s="92"/>
      <c r="J4" s="92"/>
      <c r="K4" s="92"/>
      <c r="L4" s="92"/>
      <c r="M4" s="92"/>
      <c r="N4" s="94"/>
      <c r="O4" s="94"/>
    </row>
    <row r="5" spans="1:15" s="85" customFormat="1" ht="15.2" customHeight="1" x14ac:dyDescent="0.25">
      <c r="A5" s="97" t="s">
        <v>7</v>
      </c>
      <c r="B5" s="9">
        <v>1</v>
      </c>
      <c r="C5" s="10" t="s">
        <v>8</v>
      </c>
      <c r="D5" s="9">
        <v>73401</v>
      </c>
      <c r="E5" s="19" t="str">
        <f ca="1">'1,2'!I5</f>
        <v/>
      </c>
      <c r="F5" s="19" t="str">
        <f ca="1">'1,2'!N5</f>
        <v/>
      </c>
      <c r="G5" s="19" t="str">
        <f ca="1">'3,4'!I5</f>
        <v/>
      </c>
      <c r="H5" s="19" t="str">
        <f ca="1">'3,4'!N5</f>
        <v/>
      </c>
      <c r="I5" s="19" t="str">
        <f ca="1">'5,6'!I5</f>
        <v/>
      </c>
      <c r="J5" s="19" t="str">
        <f ca="1">'5,6'!N5</f>
        <v/>
      </c>
      <c r="K5" s="19" t="str">
        <f ca="1">'7,8'!I5</f>
        <v>-</v>
      </c>
      <c r="L5" s="19" t="str">
        <f ca="1">'7,8'!N5</f>
        <v>-</v>
      </c>
      <c r="M5" s="19" t="str">
        <f ca="1">'9,10'!I5</f>
        <v>-</v>
      </c>
      <c r="N5" s="23" t="str">
        <f ca="1">'9,10'!N5</f>
        <v>-</v>
      </c>
      <c r="O5" s="44">
        <f t="shared" ref="O5:O36" ca="1" si="0">SUM(E5:N5)</f>
        <v>0</v>
      </c>
    </row>
    <row r="6" spans="1:15" s="85" customFormat="1" ht="15.2" customHeight="1" x14ac:dyDescent="0.25">
      <c r="A6" s="96"/>
      <c r="B6" s="6">
        <v>2</v>
      </c>
      <c r="C6" s="13" t="s">
        <v>9</v>
      </c>
      <c r="D6" s="6">
        <v>73402</v>
      </c>
      <c r="E6" s="5" t="str">
        <f ca="1">'1,2'!I6</f>
        <v/>
      </c>
      <c r="F6" s="5" t="str">
        <f ca="1">'1,2'!N6</f>
        <v/>
      </c>
      <c r="G6" s="5" t="str">
        <f ca="1">'3,4'!I6</f>
        <v/>
      </c>
      <c r="H6" s="5" t="str">
        <f ca="1">'3,4'!N6</f>
        <v/>
      </c>
      <c r="I6" s="5" t="str">
        <f ca="1">'5,6'!I6</f>
        <v/>
      </c>
      <c r="J6" s="5" t="str">
        <f ca="1">'5,6'!N6</f>
        <v/>
      </c>
      <c r="K6" s="5" t="str">
        <f ca="1">'7,8'!I6</f>
        <v>-</v>
      </c>
      <c r="L6" s="5" t="str">
        <f ca="1">'7,8'!N6</f>
        <v>-</v>
      </c>
      <c r="M6" s="5" t="str">
        <f ca="1">'9,10'!I6</f>
        <v>-</v>
      </c>
      <c r="N6" s="24" t="str">
        <f ca="1">'9,10'!N6</f>
        <v>-</v>
      </c>
      <c r="O6" s="44">
        <f t="shared" ca="1" si="0"/>
        <v>0</v>
      </c>
    </row>
    <row r="7" spans="1:15" s="85" customFormat="1" ht="15.2" customHeight="1" x14ac:dyDescent="0.25">
      <c r="A7" s="96"/>
      <c r="B7" s="6">
        <v>3</v>
      </c>
      <c r="C7" s="4" t="s">
        <v>10</v>
      </c>
      <c r="D7" s="3">
        <v>48842</v>
      </c>
      <c r="E7" s="5" t="str">
        <f ca="1">'1,2'!I7</f>
        <v/>
      </c>
      <c r="F7" s="5" t="str">
        <f ca="1">'1,2'!N7</f>
        <v/>
      </c>
      <c r="G7" s="5" t="str">
        <f ca="1">'3,4'!I7</f>
        <v/>
      </c>
      <c r="H7" s="5" t="str">
        <f ca="1">'3,4'!N7</f>
        <v/>
      </c>
      <c r="I7" s="5" t="str">
        <f ca="1">'5,6'!I7</f>
        <v/>
      </c>
      <c r="J7" s="5" t="str">
        <f ca="1">'5,6'!N7</f>
        <v/>
      </c>
      <c r="K7" s="5" t="str">
        <f ca="1">'7,8'!I7</f>
        <v>-</v>
      </c>
      <c r="L7" s="5" t="str">
        <f ca="1">'7,8'!N7</f>
        <v>-</v>
      </c>
      <c r="M7" s="5" t="str">
        <f ca="1">'9,10'!I7</f>
        <v>-</v>
      </c>
      <c r="N7" s="24" t="str">
        <f ca="1">'9,10'!N7</f>
        <v>-</v>
      </c>
      <c r="O7" s="44">
        <f t="shared" ca="1" si="0"/>
        <v>0</v>
      </c>
    </row>
    <row r="8" spans="1:15" s="85" customFormat="1" ht="15.2" customHeight="1" x14ac:dyDescent="0.25">
      <c r="A8" s="96"/>
      <c r="B8" s="6">
        <v>4</v>
      </c>
      <c r="C8" s="4" t="s">
        <v>11</v>
      </c>
      <c r="D8" s="3">
        <v>73403</v>
      </c>
      <c r="E8" s="5" t="str">
        <f ca="1">'1,2'!I8</f>
        <v/>
      </c>
      <c r="F8" s="5" t="str">
        <f ca="1">'1,2'!N8</f>
        <v/>
      </c>
      <c r="G8" s="5" t="str">
        <f ca="1">'3,4'!I8</f>
        <v/>
      </c>
      <c r="H8" s="5" t="str">
        <f ca="1">'3,4'!N8</f>
        <v/>
      </c>
      <c r="I8" s="5" t="str">
        <f ca="1">'5,6'!I8</f>
        <v/>
      </c>
      <c r="J8" s="5" t="str">
        <f ca="1">'5,6'!N8</f>
        <v/>
      </c>
      <c r="K8" s="5" t="str">
        <f ca="1">'7,8'!I8</f>
        <v>-</v>
      </c>
      <c r="L8" s="5" t="str">
        <f ca="1">'7,8'!N8</f>
        <v>-</v>
      </c>
      <c r="M8" s="5" t="str">
        <f ca="1">'9,10'!I8</f>
        <v>-</v>
      </c>
      <c r="N8" s="24" t="str">
        <f ca="1">'9,10'!N8</f>
        <v>-</v>
      </c>
      <c r="O8" s="44">
        <f t="shared" ca="1" si="0"/>
        <v>0</v>
      </c>
    </row>
    <row r="9" spans="1:15" s="85" customFormat="1" ht="15.2" customHeight="1" x14ac:dyDescent="0.25">
      <c r="A9" s="96"/>
      <c r="B9" s="6">
        <v>5</v>
      </c>
      <c r="C9" s="4" t="s">
        <v>12</v>
      </c>
      <c r="D9" s="3">
        <v>73420</v>
      </c>
      <c r="E9" s="5" t="str">
        <f ca="1">'1,2'!I9</f>
        <v/>
      </c>
      <c r="F9" s="5" t="str">
        <f ca="1">'1,2'!N9</f>
        <v/>
      </c>
      <c r="G9" s="5" t="str">
        <f ca="1">'3,4'!I9</f>
        <v/>
      </c>
      <c r="H9" s="5" t="str">
        <f ca="1">'3,4'!N9</f>
        <v/>
      </c>
      <c r="I9" s="5" t="str">
        <f ca="1">'5,6'!I9</f>
        <v/>
      </c>
      <c r="J9" s="5" t="str">
        <f ca="1">'5,6'!N9</f>
        <v/>
      </c>
      <c r="K9" s="5" t="str">
        <f ca="1">'7,8'!I9</f>
        <v>-</v>
      </c>
      <c r="L9" s="5" t="str">
        <f ca="1">'7,8'!N9</f>
        <v>-</v>
      </c>
      <c r="M9" s="5" t="str">
        <f ca="1">'9,10'!I9</f>
        <v>-</v>
      </c>
      <c r="N9" s="24" t="str">
        <f ca="1">'9,10'!N9</f>
        <v>-</v>
      </c>
      <c r="O9" s="44">
        <f t="shared" ca="1" si="0"/>
        <v>0</v>
      </c>
    </row>
    <row r="10" spans="1:15" s="85" customFormat="1" ht="15.2" customHeight="1" x14ac:dyDescent="0.25">
      <c r="A10" s="96"/>
      <c r="B10" s="6">
        <v>6</v>
      </c>
      <c r="C10" s="4" t="s">
        <v>13</v>
      </c>
      <c r="D10" s="3">
        <v>73400</v>
      </c>
      <c r="E10" s="5" t="str">
        <f ca="1">'1,2'!I10</f>
        <v/>
      </c>
      <c r="F10" s="5" t="str">
        <f ca="1">'1,2'!N10</f>
        <v/>
      </c>
      <c r="G10" s="5" t="str">
        <f ca="1">'3,4'!I10</f>
        <v/>
      </c>
      <c r="H10" s="5" t="str">
        <f ca="1">'3,4'!N10</f>
        <v/>
      </c>
      <c r="I10" s="5" t="str">
        <f ca="1">'5,6'!I10</f>
        <v/>
      </c>
      <c r="J10" s="5" t="str">
        <f ca="1">'5,6'!N10</f>
        <v/>
      </c>
      <c r="K10" s="5" t="str">
        <f ca="1">'7,8'!I10</f>
        <v>-</v>
      </c>
      <c r="L10" s="5" t="str">
        <f ca="1">'7,8'!N10</f>
        <v>-</v>
      </c>
      <c r="M10" s="5" t="str">
        <f ca="1">'9,10'!I10</f>
        <v>-</v>
      </c>
      <c r="N10" s="24" t="str">
        <f ca="1">'9,10'!N10</f>
        <v>-</v>
      </c>
      <c r="O10" s="44">
        <f t="shared" ca="1" si="0"/>
        <v>0</v>
      </c>
    </row>
    <row r="11" spans="1:15" s="85" customFormat="1" ht="15.2" customHeight="1" x14ac:dyDescent="0.25">
      <c r="A11" s="96"/>
      <c r="B11" s="6">
        <v>7</v>
      </c>
      <c r="C11" s="4" t="s">
        <v>14</v>
      </c>
      <c r="D11" s="3">
        <v>73404</v>
      </c>
      <c r="E11" s="5" t="str">
        <f ca="1">'1,2'!I11</f>
        <v/>
      </c>
      <c r="F11" s="5" t="str">
        <f ca="1">'1,2'!N11</f>
        <v/>
      </c>
      <c r="G11" s="5" t="str">
        <f ca="1">'3,4'!I11</f>
        <v/>
      </c>
      <c r="H11" s="5" t="str">
        <f ca="1">'3,4'!N11</f>
        <v/>
      </c>
      <c r="I11" s="5" t="str">
        <f ca="1">'5,6'!I11</f>
        <v/>
      </c>
      <c r="J11" s="5" t="str">
        <f ca="1">'5,6'!N11</f>
        <v/>
      </c>
      <c r="K11" s="5" t="str">
        <f ca="1">'7,8'!I11</f>
        <v>-</v>
      </c>
      <c r="L11" s="5" t="str">
        <f ca="1">'7,8'!N11</f>
        <v>-</v>
      </c>
      <c r="M11" s="5" t="str">
        <f ca="1">'9,10'!I11</f>
        <v>-</v>
      </c>
      <c r="N11" s="24" t="str">
        <f ca="1">'9,10'!N11</f>
        <v>-</v>
      </c>
      <c r="O11" s="44">
        <f t="shared" ca="1" si="0"/>
        <v>0</v>
      </c>
    </row>
    <row r="12" spans="1:15" s="85" customFormat="1" ht="15.2" customHeight="1" x14ac:dyDescent="0.25">
      <c r="A12" s="96"/>
      <c r="B12" s="6">
        <v>8</v>
      </c>
      <c r="C12" s="4" t="s">
        <v>15</v>
      </c>
      <c r="D12" s="3" t="s">
        <v>16</v>
      </c>
      <c r="E12" s="5" t="str">
        <f ca="1">'1,2'!I12</f>
        <v/>
      </c>
      <c r="F12" s="5">
        <f ca="1">'1,2'!N12</f>
        <v>0</v>
      </c>
      <c r="G12" s="5" t="str">
        <f ca="1">'3,4'!I12</f>
        <v/>
      </c>
      <c r="H12" s="5">
        <f ca="1">'3,4'!N12</f>
        <v>20</v>
      </c>
      <c r="I12" s="5">
        <f ca="1">'5,6'!I12</f>
        <v>5.4</v>
      </c>
      <c r="J12" s="5" t="str">
        <f ca="1">'5,6'!N12</f>
        <v/>
      </c>
      <c r="K12" s="5">
        <f ca="1">'7,8'!I12</f>
        <v>0</v>
      </c>
      <c r="L12" s="5">
        <f ca="1">'7,8'!N12</f>
        <v>0</v>
      </c>
      <c r="M12" s="5">
        <f ca="1">'9,10'!I12</f>
        <v>84.7</v>
      </c>
      <c r="N12" s="24">
        <f ca="1">'9,10'!N12</f>
        <v>0</v>
      </c>
      <c r="O12" s="44">
        <f t="shared" ca="1" si="0"/>
        <v>110.1</v>
      </c>
    </row>
    <row r="13" spans="1:15" s="85" customFormat="1" ht="15.2" customHeight="1" x14ac:dyDescent="0.25">
      <c r="A13" s="96"/>
      <c r="B13" s="6">
        <v>9</v>
      </c>
      <c r="C13" s="4" t="s">
        <v>17</v>
      </c>
      <c r="D13" s="3">
        <v>73405</v>
      </c>
      <c r="E13" s="5" t="str">
        <f ca="1">'1,2'!I13</f>
        <v/>
      </c>
      <c r="F13" s="5" t="str">
        <f ca="1">'1,2'!N13</f>
        <v/>
      </c>
      <c r="G13" s="5" t="str">
        <f ca="1">'3,4'!I13</f>
        <v/>
      </c>
      <c r="H13" s="5" t="str">
        <f ca="1">'3,4'!N13</f>
        <v/>
      </c>
      <c r="I13" s="5" t="str">
        <f ca="1">'5,6'!I13</f>
        <v/>
      </c>
      <c r="J13" s="5" t="str">
        <f ca="1">'5,6'!N13</f>
        <v/>
      </c>
      <c r="K13" s="5" t="str">
        <f ca="1">'7,8'!I13</f>
        <v>-</v>
      </c>
      <c r="L13" s="5" t="str">
        <f ca="1">'7,8'!N13</f>
        <v>-</v>
      </c>
      <c r="M13" s="5" t="str">
        <f ca="1">'9,10'!I13</f>
        <v>-</v>
      </c>
      <c r="N13" s="24" t="str">
        <f ca="1">'9,10'!N13</f>
        <v>-</v>
      </c>
      <c r="O13" s="44">
        <f t="shared" ca="1" si="0"/>
        <v>0</v>
      </c>
    </row>
    <row r="14" spans="1:15" ht="15.2" customHeight="1" x14ac:dyDescent="0.25">
      <c r="A14" s="96"/>
      <c r="B14" s="6">
        <v>10</v>
      </c>
      <c r="C14" s="4" t="s">
        <v>18</v>
      </c>
      <c r="D14" s="3">
        <v>73406</v>
      </c>
      <c r="E14" s="5" t="str">
        <f ca="1">'1,2'!I14</f>
        <v/>
      </c>
      <c r="F14" s="5" t="str">
        <f ca="1">'1,2'!N14</f>
        <v/>
      </c>
      <c r="G14" s="5" t="str">
        <f ca="1">'3,4'!I14</f>
        <v/>
      </c>
      <c r="H14" s="5" t="str">
        <f ca="1">'3,4'!N14</f>
        <v/>
      </c>
      <c r="I14" s="5" t="str">
        <f ca="1">'5,6'!I14</f>
        <v/>
      </c>
      <c r="J14" s="5" t="str">
        <f ca="1">'5,6'!N14</f>
        <v/>
      </c>
      <c r="K14" s="5" t="str">
        <f ca="1">'7,8'!I14</f>
        <v>-</v>
      </c>
      <c r="L14" s="5" t="str">
        <f ca="1">'7,8'!N14</f>
        <v>-</v>
      </c>
      <c r="M14" s="5" t="str">
        <f ca="1">'9,10'!I14</f>
        <v>-</v>
      </c>
      <c r="N14" s="24" t="str">
        <f ca="1">'9,10'!N14</f>
        <v>-</v>
      </c>
      <c r="O14" s="44">
        <f t="shared" ca="1" si="0"/>
        <v>0</v>
      </c>
    </row>
    <row r="15" spans="1:15" s="85" customFormat="1" ht="15.2" customHeight="1" x14ac:dyDescent="0.25">
      <c r="A15" s="96"/>
      <c r="B15" s="6">
        <v>11</v>
      </c>
      <c r="C15" s="4" t="s">
        <v>19</v>
      </c>
      <c r="D15" s="3">
        <v>73408</v>
      </c>
      <c r="E15" s="5" t="str">
        <f ca="1">'1,2'!I15</f>
        <v/>
      </c>
      <c r="F15" s="5" t="str">
        <f ca="1">'1,2'!N15</f>
        <v/>
      </c>
      <c r="G15" s="5" t="str">
        <f ca="1">'3,4'!I15</f>
        <v/>
      </c>
      <c r="H15" s="5" t="str">
        <f ca="1">'3,4'!N15</f>
        <v/>
      </c>
      <c r="I15" s="5" t="str">
        <f ca="1">'5,6'!I15</f>
        <v/>
      </c>
      <c r="J15" s="5" t="str">
        <f ca="1">'5,6'!N15</f>
        <v/>
      </c>
      <c r="K15" s="5" t="str">
        <f ca="1">'7,8'!I15</f>
        <v>-</v>
      </c>
      <c r="L15" s="5" t="str">
        <f ca="1">'7,8'!N15</f>
        <v>-</v>
      </c>
      <c r="M15" s="5" t="str">
        <f ca="1">'9,10'!I15</f>
        <v>-</v>
      </c>
      <c r="N15" s="24" t="str">
        <f ca="1">'9,10'!N15</f>
        <v>-</v>
      </c>
      <c r="O15" s="44">
        <f t="shared" ca="1" si="0"/>
        <v>0</v>
      </c>
    </row>
    <row r="16" spans="1:15" s="85" customFormat="1" ht="15.2" customHeight="1" x14ac:dyDescent="0.25">
      <c r="A16" s="96"/>
      <c r="B16" s="6">
        <v>12</v>
      </c>
      <c r="C16" s="4" t="s">
        <v>20</v>
      </c>
      <c r="D16" s="3">
        <v>73409</v>
      </c>
      <c r="E16" s="5" t="str">
        <f ca="1">'1,2'!I16</f>
        <v/>
      </c>
      <c r="F16" s="5" t="str">
        <f ca="1">'1,2'!N16</f>
        <v/>
      </c>
      <c r="G16" s="5" t="str">
        <f ca="1">'3,4'!I16</f>
        <v/>
      </c>
      <c r="H16" s="5" t="str">
        <f ca="1">'3,4'!N16</f>
        <v/>
      </c>
      <c r="I16" s="5" t="str">
        <f ca="1">'5,6'!I16</f>
        <v/>
      </c>
      <c r="J16" s="5" t="str">
        <f ca="1">'5,6'!N16</f>
        <v/>
      </c>
      <c r="K16" s="5" t="str">
        <f ca="1">'7,8'!I16</f>
        <v>-</v>
      </c>
      <c r="L16" s="5" t="str">
        <f ca="1">'7,8'!N16</f>
        <v>-</v>
      </c>
      <c r="M16" s="5" t="str">
        <f ca="1">'9,10'!I16</f>
        <v>-</v>
      </c>
      <c r="N16" s="24" t="str">
        <f ca="1">'9,10'!N16</f>
        <v>-</v>
      </c>
      <c r="O16" s="44">
        <f t="shared" ca="1" si="0"/>
        <v>0</v>
      </c>
    </row>
    <row r="17" spans="1:15" ht="15.2" customHeight="1" x14ac:dyDescent="0.25">
      <c r="A17" s="96"/>
      <c r="B17" s="6">
        <v>13</v>
      </c>
      <c r="C17" s="4" t="s">
        <v>21</v>
      </c>
      <c r="D17" s="3" t="s">
        <v>22</v>
      </c>
      <c r="E17" s="5" t="str">
        <f ca="1">'1,2'!I17</f>
        <v/>
      </c>
      <c r="F17" s="5">
        <f ca="1">'1,2'!N17</f>
        <v>0</v>
      </c>
      <c r="G17" s="5" t="str">
        <f ca="1">'3,4'!I17</f>
        <v/>
      </c>
      <c r="H17" s="5">
        <f ca="1">'3,4'!N17</f>
        <v>0</v>
      </c>
      <c r="I17" s="5">
        <f ca="1">'5,6'!I17</f>
        <v>1.1000000000000001</v>
      </c>
      <c r="J17" s="5" t="str">
        <f ca="1">'5,6'!N17</f>
        <v/>
      </c>
      <c r="K17" s="5">
        <f ca="1">'7,8'!I17</f>
        <v>0</v>
      </c>
      <c r="L17" s="5">
        <f ca="1">'7,8'!N17</f>
        <v>21.2</v>
      </c>
      <c r="M17" s="5">
        <f ca="1">'9,10'!I17</f>
        <v>161.9</v>
      </c>
      <c r="N17" s="24">
        <f ca="1">'9,10'!N17</f>
        <v>0</v>
      </c>
      <c r="O17" s="44">
        <f t="shared" ca="1" si="0"/>
        <v>184.20000000000002</v>
      </c>
    </row>
    <row r="18" spans="1:15" ht="15.2" customHeight="1" x14ac:dyDescent="0.25">
      <c r="A18" s="96"/>
      <c r="B18" s="6">
        <v>14</v>
      </c>
      <c r="C18" s="4" t="s">
        <v>23</v>
      </c>
      <c r="D18" s="3" t="s">
        <v>24</v>
      </c>
      <c r="E18" s="5" t="str">
        <f ca="1">'1,2'!I18</f>
        <v/>
      </c>
      <c r="F18" s="5">
        <f ca="1">'1,2'!N18</f>
        <v>0</v>
      </c>
      <c r="G18" s="5" t="str">
        <f ca="1">'3,4'!I18</f>
        <v/>
      </c>
      <c r="H18" s="5">
        <f ca="1">'3,4'!N18</f>
        <v>3.2</v>
      </c>
      <c r="I18" s="5">
        <f ca="1">'5,6'!I18</f>
        <v>0</v>
      </c>
      <c r="J18" s="5" t="str">
        <f ca="1">'5,6'!N18</f>
        <v/>
      </c>
      <c r="K18" s="5">
        <f ca="1">'7,8'!I18</f>
        <v>0</v>
      </c>
      <c r="L18" s="5">
        <f ca="1">'7,8'!N18</f>
        <v>0</v>
      </c>
      <c r="M18" s="5">
        <f ca="1">'9,10'!I18</f>
        <v>0</v>
      </c>
      <c r="N18" s="24">
        <f ca="1">'9,10'!N18</f>
        <v>0</v>
      </c>
      <c r="O18" s="44">
        <f t="shared" ca="1" si="0"/>
        <v>3.2</v>
      </c>
    </row>
    <row r="19" spans="1:15" s="85" customFormat="1" ht="15.2" customHeight="1" x14ac:dyDescent="0.25">
      <c r="A19" s="96"/>
      <c r="B19" s="6">
        <v>15</v>
      </c>
      <c r="C19" s="4" t="s">
        <v>25</v>
      </c>
      <c r="D19" s="3">
        <v>73410</v>
      </c>
      <c r="E19" s="5" t="str">
        <f ca="1">'1,2'!I19</f>
        <v/>
      </c>
      <c r="F19" s="5" t="str">
        <f ca="1">'1,2'!N19</f>
        <v/>
      </c>
      <c r="G19" s="5" t="str">
        <f ca="1">'3,4'!I19</f>
        <v/>
      </c>
      <c r="H19" s="5" t="str">
        <f ca="1">'3,4'!N19</f>
        <v/>
      </c>
      <c r="I19" s="5" t="str">
        <f ca="1">'5,6'!I19</f>
        <v/>
      </c>
      <c r="J19" s="5" t="str">
        <f ca="1">'5,6'!N19</f>
        <v/>
      </c>
      <c r="K19" s="5" t="str">
        <f ca="1">'7,8'!I19</f>
        <v>-</v>
      </c>
      <c r="L19" s="5" t="str">
        <f ca="1">'7,8'!N19</f>
        <v>-</v>
      </c>
      <c r="M19" s="5" t="str">
        <f ca="1">'9,10'!I19</f>
        <v>-</v>
      </c>
      <c r="N19" s="24" t="str">
        <f ca="1">'9,10'!N19</f>
        <v>-</v>
      </c>
      <c r="O19" s="44">
        <f t="shared" ca="1" si="0"/>
        <v>0</v>
      </c>
    </row>
    <row r="20" spans="1:15" ht="15.2" customHeight="1" x14ac:dyDescent="0.25">
      <c r="A20" s="96"/>
      <c r="B20" s="6">
        <v>16</v>
      </c>
      <c r="C20" s="4" t="s">
        <v>26</v>
      </c>
      <c r="D20" s="3">
        <v>48840</v>
      </c>
      <c r="E20" s="5" t="str">
        <f ca="1">'1,2'!I20</f>
        <v/>
      </c>
      <c r="F20" s="5" t="str">
        <f ca="1">'1,2'!N20</f>
        <v/>
      </c>
      <c r="G20" s="5" t="str">
        <f ca="1">'3,4'!I20</f>
        <v/>
      </c>
      <c r="H20" s="5" t="str">
        <f ca="1">'3,4'!N20</f>
        <v/>
      </c>
      <c r="I20" s="5" t="str">
        <f ca="1">'5,6'!I20</f>
        <v/>
      </c>
      <c r="J20" s="5" t="str">
        <f ca="1">'5,6'!N20</f>
        <v/>
      </c>
      <c r="K20" s="5" t="str">
        <f ca="1">'7,8'!I20</f>
        <v>-</v>
      </c>
      <c r="L20" s="5" t="str">
        <f ca="1">'7,8'!N20</f>
        <v>-</v>
      </c>
      <c r="M20" s="5" t="str">
        <f ca="1">'9,10'!I20</f>
        <v>-</v>
      </c>
      <c r="N20" s="24" t="str">
        <f ca="1">'9,10'!N20</f>
        <v>-</v>
      </c>
      <c r="O20" s="44">
        <f t="shared" ca="1" si="0"/>
        <v>0</v>
      </c>
    </row>
    <row r="21" spans="1:15" ht="15.2" customHeight="1" x14ac:dyDescent="0.25">
      <c r="A21" s="96"/>
      <c r="B21" s="6">
        <v>17</v>
      </c>
      <c r="C21" s="4" t="s">
        <v>27</v>
      </c>
      <c r="D21" s="3">
        <v>73411</v>
      </c>
      <c r="E21" s="5" t="str">
        <f ca="1">'1,2'!I21</f>
        <v/>
      </c>
      <c r="F21" s="5" t="str">
        <f ca="1">'1,2'!N21</f>
        <v/>
      </c>
      <c r="G21" s="5" t="str">
        <f ca="1">'3,4'!I21</f>
        <v/>
      </c>
      <c r="H21" s="5" t="str">
        <f ca="1">'3,4'!N21</f>
        <v/>
      </c>
      <c r="I21" s="5" t="str">
        <f ca="1">'5,6'!I21</f>
        <v/>
      </c>
      <c r="J21" s="5" t="str">
        <f ca="1">'5,6'!N21</f>
        <v/>
      </c>
      <c r="K21" s="5" t="str">
        <f ca="1">'7,8'!I21</f>
        <v>-</v>
      </c>
      <c r="L21" s="5" t="str">
        <f ca="1">'7,8'!N21</f>
        <v>-</v>
      </c>
      <c r="M21" s="5" t="str">
        <f ca="1">'9,10'!I21</f>
        <v>-</v>
      </c>
      <c r="N21" s="24" t="str">
        <f ca="1">'9,10'!N21</f>
        <v>-</v>
      </c>
      <c r="O21" s="44">
        <f t="shared" ca="1" si="0"/>
        <v>0</v>
      </c>
    </row>
    <row r="22" spans="1:15" s="85" customFormat="1" ht="15.2" customHeight="1" x14ac:dyDescent="0.25">
      <c r="A22" s="96"/>
      <c r="B22" s="6">
        <v>18</v>
      </c>
      <c r="C22" s="4" t="s">
        <v>28</v>
      </c>
      <c r="D22" s="3">
        <v>73412</v>
      </c>
      <c r="E22" s="5" t="str">
        <f ca="1">'1,2'!I22</f>
        <v/>
      </c>
      <c r="F22" s="5" t="str">
        <f ca="1">'1,2'!N22</f>
        <v/>
      </c>
      <c r="G22" s="5" t="str">
        <f ca="1">'3,4'!I22</f>
        <v/>
      </c>
      <c r="H22" s="5" t="str">
        <f ca="1">'3,4'!N22</f>
        <v/>
      </c>
      <c r="I22" s="5" t="str">
        <f ca="1">'5,6'!I22</f>
        <v/>
      </c>
      <c r="J22" s="5" t="str">
        <f ca="1">'5,6'!N22</f>
        <v/>
      </c>
      <c r="K22" s="5" t="str">
        <f ca="1">'7,8'!I22</f>
        <v>-</v>
      </c>
      <c r="L22" s="5" t="str">
        <f ca="1">'7,8'!N22</f>
        <v>-</v>
      </c>
      <c r="M22" s="5" t="str">
        <f ca="1">'9,10'!I22</f>
        <v>-</v>
      </c>
      <c r="N22" s="24" t="str">
        <f ca="1">'9,10'!N22</f>
        <v>-</v>
      </c>
      <c r="O22" s="44">
        <f t="shared" ca="1" si="0"/>
        <v>0</v>
      </c>
    </row>
    <row r="23" spans="1:15" s="85" customFormat="1" ht="15.2" customHeight="1" x14ac:dyDescent="0.25">
      <c r="A23" s="96"/>
      <c r="B23" s="6">
        <v>19</v>
      </c>
      <c r="C23" s="4" t="s">
        <v>29</v>
      </c>
      <c r="D23" s="3">
        <v>73413</v>
      </c>
      <c r="E23" s="5" t="str">
        <f ca="1">'1,2'!I23</f>
        <v/>
      </c>
      <c r="F23" s="5" t="str">
        <f ca="1">'1,2'!N23</f>
        <v/>
      </c>
      <c r="G23" s="5" t="str">
        <f ca="1">'3,4'!I23</f>
        <v/>
      </c>
      <c r="H23" s="5" t="str">
        <f ca="1">'3,4'!N23</f>
        <v/>
      </c>
      <c r="I23" s="5" t="str">
        <f ca="1">'5,6'!I23</f>
        <v/>
      </c>
      <c r="J23" s="5" t="str">
        <f ca="1">'5,6'!N23</f>
        <v/>
      </c>
      <c r="K23" s="5" t="str">
        <f ca="1">'7,8'!I23</f>
        <v>-</v>
      </c>
      <c r="L23" s="5" t="str">
        <f ca="1">'7,8'!N23</f>
        <v>-</v>
      </c>
      <c r="M23" s="5" t="str">
        <f ca="1">'9,10'!I23</f>
        <v>-</v>
      </c>
      <c r="N23" s="24" t="str">
        <f ca="1">'9,10'!N23</f>
        <v>-</v>
      </c>
      <c r="O23" s="44">
        <f t="shared" ca="1" si="0"/>
        <v>0</v>
      </c>
    </row>
    <row r="24" spans="1:15" ht="15.2" customHeight="1" x14ac:dyDescent="0.25">
      <c r="A24" s="96"/>
      <c r="B24" s="6">
        <v>20</v>
      </c>
      <c r="C24" s="4" t="s">
        <v>30</v>
      </c>
      <c r="D24" s="3">
        <v>73414</v>
      </c>
      <c r="E24" s="5" t="str">
        <f ca="1">'1,2'!I24</f>
        <v/>
      </c>
      <c r="F24" s="5" t="str">
        <f ca="1">'1,2'!N24</f>
        <v/>
      </c>
      <c r="G24" s="5" t="str">
        <f ca="1">'3,4'!I24</f>
        <v/>
      </c>
      <c r="H24" s="5" t="str">
        <f ca="1">'3,4'!N24</f>
        <v/>
      </c>
      <c r="I24" s="5" t="str">
        <f ca="1">'5,6'!I24</f>
        <v/>
      </c>
      <c r="J24" s="5" t="str">
        <f ca="1">'5,6'!N24</f>
        <v/>
      </c>
      <c r="K24" s="5" t="str">
        <f ca="1">'7,8'!I24</f>
        <v>-</v>
      </c>
      <c r="L24" s="5" t="str">
        <f ca="1">'7,8'!N24</f>
        <v>-</v>
      </c>
      <c r="M24" s="5" t="str">
        <f ca="1">'9,10'!I24</f>
        <v>-</v>
      </c>
      <c r="N24" s="24" t="str">
        <f ca="1">'9,10'!N24</f>
        <v>-</v>
      </c>
      <c r="O24" s="44">
        <f t="shared" ca="1" si="0"/>
        <v>0</v>
      </c>
    </row>
    <row r="25" spans="1:15" ht="15.2" customHeight="1" x14ac:dyDescent="0.25">
      <c r="A25" s="96"/>
      <c r="B25" s="6">
        <v>21</v>
      </c>
      <c r="C25" s="17" t="s">
        <v>31</v>
      </c>
      <c r="D25" s="3">
        <v>73416</v>
      </c>
      <c r="E25" s="5" t="str">
        <f ca="1">'1,2'!I25</f>
        <v/>
      </c>
      <c r="F25" s="5" t="str">
        <f ca="1">'1,2'!N25</f>
        <v/>
      </c>
      <c r="G25" s="5" t="str">
        <f ca="1">'3,4'!I25</f>
        <v/>
      </c>
      <c r="H25" s="5" t="str">
        <f ca="1">'3,4'!N25</f>
        <v/>
      </c>
      <c r="I25" s="5" t="str">
        <f ca="1">'5,6'!I25</f>
        <v/>
      </c>
      <c r="J25" s="5" t="str">
        <f ca="1">'5,6'!N25</f>
        <v/>
      </c>
      <c r="K25" s="5" t="str">
        <f ca="1">'7,8'!I25</f>
        <v>-</v>
      </c>
      <c r="L25" s="5" t="str">
        <f ca="1">'7,8'!N25</f>
        <v>-</v>
      </c>
      <c r="M25" s="5" t="str">
        <f ca="1">'9,10'!I25</f>
        <v>-</v>
      </c>
      <c r="N25" s="24" t="str">
        <f ca="1">'9,10'!N25</f>
        <v>-</v>
      </c>
      <c r="O25" s="44">
        <f t="shared" ca="1" si="0"/>
        <v>0</v>
      </c>
    </row>
    <row r="26" spans="1:15" ht="15.2" customHeight="1" x14ac:dyDescent="0.25">
      <c r="A26" s="96"/>
      <c r="B26" s="6">
        <v>22</v>
      </c>
      <c r="C26" s="4" t="s">
        <v>32</v>
      </c>
      <c r="D26" s="3">
        <v>73417</v>
      </c>
      <c r="E26" s="5" t="str">
        <f ca="1">'1,2'!I26</f>
        <v/>
      </c>
      <c r="F26" s="5" t="str">
        <f ca="1">'1,2'!N26</f>
        <v/>
      </c>
      <c r="G26" s="5" t="str">
        <f ca="1">'3,4'!I26</f>
        <v/>
      </c>
      <c r="H26" s="5" t="str">
        <f ca="1">'3,4'!N26</f>
        <v/>
      </c>
      <c r="I26" s="5" t="str">
        <f ca="1">'5,6'!I26</f>
        <v/>
      </c>
      <c r="J26" s="5" t="str">
        <f ca="1">'5,6'!N26</f>
        <v/>
      </c>
      <c r="K26" s="5" t="str">
        <f ca="1">'7,8'!I26</f>
        <v>-</v>
      </c>
      <c r="L26" s="5" t="str">
        <f ca="1">'7,8'!N26</f>
        <v>-</v>
      </c>
      <c r="M26" s="5" t="str">
        <f ca="1">'9,10'!I26</f>
        <v>-</v>
      </c>
      <c r="N26" s="24" t="str">
        <f ca="1">'9,10'!N26</f>
        <v>-</v>
      </c>
      <c r="O26" s="44">
        <f t="shared" ca="1" si="0"/>
        <v>0</v>
      </c>
    </row>
    <row r="27" spans="1:15" s="85" customFormat="1" ht="15.2" customHeight="1" x14ac:dyDescent="0.25">
      <c r="A27" s="96"/>
      <c r="B27" s="6">
        <v>23</v>
      </c>
      <c r="C27" s="4" t="s">
        <v>33</v>
      </c>
      <c r="D27" s="3" t="s">
        <v>34</v>
      </c>
      <c r="E27" s="5" t="str">
        <f ca="1">'1,2'!I27</f>
        <v/>
      </c>
      <c r="F27" s="5">
        <f ca="1">'1,2'!N27</f>
        <v>0</v>
      </c>
      <c r="G27" s="5" t="str">
        <f ca="1">'3,4'!I27</f>
        <v/>
      </c>
      <c r="H27" s="5">
        <f ca="1">'3,4'!N27</f>
        <v>0</v>
      </c>
      <c r="I27" s="5">
        <f ca="1">'5,6'!I27</f>
        <v>0</v>
      </c>
      <c r="J27" s="5" t="str">
        <f ca="1">'5,6'!N27</f>
        <v/>
      </c>
      <c r="K27" s="5">
        <f ca="1">'7,8'!I27</f>
        <v>1.4</v>
      </c>
      <c r="L27" s="5">
        <f ca="1">'7,8'!N27</f>
        <v>0</v>
      </c>
      <c r="M27" s="5">
        <f ca="1">'9,10'!I27</f>
        <v>2.4</v>
      </c>
      <c r="N27" s="24">
        <f ca="1">'9,10'!N27</f>
        <v>1.2</v>
      </c>
      <c r="O27" s="44">
        <f t="shared" ca="1" si="0"/>
        <v>5</v>
      </c>
    </row>
    <row r="28" spans="1:15" ht="15.2" customHeight="1" x14ac:dyDescent="0.25">
      <c r="A28" s="96"/>
      <c r="B28" s="6">
        <v>24</v>
      </c>
      <c r="C28" s="4" t="s">
        <v>35</v>
      </c>
      <c r="D28" s="3" t="s">
        <v>36</v>
      </c>
      <c r="E28" s="5" t="str">
        <f ca="1">'1,2'!I28</f>
        <v/>
      </c>
      <c r="F28" s="5">
        <f ca="1">'1,2'!N28</f>
        <v>0</v>
      </c>
      <c r="G28" s="5" t="str">
        <f ca="1">'3,4'!I28</f>
        <v/>
      </c>
      <c r="H28" s="5">
        <f ca="1">'3,4'!N28</f>
        <v>2.2999999999999998</v>
      </c>
      <c r="I28" s="5">
        <f ca="1">'5,6'!I28</f>
        <v>0</v>
      </c>
      <c r="J28" s="5" t="str">
        <f ca="1">'5,6'!N28</f>
        <v/>
      </c>
      <c r="K28" s="5">
        <f ca="1">'7,8'!I28</f>
        <v>0</v>
      </c>
      <c r="L28" s="5">
        <f ca="1">'7,8'!N28</f>
        <v>0</v>
      </c>
      <c r="M28" s="5">
        <f ca="1">'9,10'!I28</f>
        <v>0</v>
      </c>
      <c r="N28" s="24">
        <f ca="1">'9,10'!N28</f>
        <v>0</v>
      </c>
      <c r="O28" s="44">
        <f t="shared" ca="1" si="0"/>
        <v>2.2999999999999998</v>
      </c>
    </row>
    <row r="29" spans="1:15" ht="15.2" customHeight="1" thickBot="1" x14ac:dyDescent="0.3">
      <c r="A29" s="90"/>
      <c r="B29" s="18">
        <v>25</v>
      </c>
      <c r="C29" s="21" t="s">
        <v>37</v>
      </c>
      <c r="D29" s="22" t="s">
        <v>38</v>
      </c>
      <c r="E29" s="14" t="str">
        <f ca="1">'1,2'!I29</f>
        <v/>
      </c>
      <c r="F29" s="14">
        <f ca="1">'1,2'!N29</f>
        <v>0</v>
      </c>
      <c r="G29" s="14" t="str">
        <f ca="1">'3,4'!I29</f>
        <v/>
      </c>
      <c r="H29" s="14">
        <f ca="1">'3,4'!N29</f>
        <v>0</v>
      </c>
      <c r="I29" s="14">
        <f ca="1">'5,6'!I29</f>
        <v>5.8000000000000007</v>
      </c>
      <c r="J29" s="14" t="str">
        <f ca="1">'5,6'!N29</f>
        <v/>
      </c>
      <c r="K29" s="14">
        <f ca="1">'7,8'!I29</f>
        <v>0</v>
      </c>
      <c r="L29" s="14">
        <f ca="1">'7,8'!N29</f>
        <v>1.3</v>
      </c>
      <c r="M29" s="14">
        <f ca="1">'9,10'!I29</f>
        <v>9.9</v>
      </c>
      <c r="N29" s="25">
        <f ca="1">'9,10'!N29</f>
        <v>0</v>
      </c>
      <c r="O29" s="45">
        <f t="shared" ca="1" si="0"/>
        <v>17</v>
      </c>
    </row>
    <row r="30" spans="1:15" ht="15.2" customHeight="1" x14ac:dyDescent="0.25">
      <c r="A30" s="105" t="s">
        <v>39</v>
      </c>
      <c r="B30" s="9">
        <v>26</v>
      </c>
      <c r="C30" s="26" t="s">
        <v>40</v>
      </c>
      <c r="D30" s="27" t="s">
        <v>41</v>
      </c>
      <c r="E30" s="19" t="str">
        <f ca="1">'1,2'!I30</f>
        <v/>
      </c>
      <c r="F30" s="19">
        <f ca="1">'1,2'!N30</f>
        <v>0</v>
      </c>
      <c r="G30" s="19" t="str">
        <f ca="1">'3,4'!I30</f>
        <v/>
      </c>
      <c r="H30" s="19">
        <f ca="1">'3,4'!N30</f>
        <v>2.9</v>
      </c>
      <c r="I30" s="19">
        <f ca="1">'5,6'!I30</f>
        <v>0.70000000000000007</v>
      </c>
      <c r="J30" s="19" t="str">
        <f ca="1">'5,6'!N30</f>
        <v/>
      </c>
      <c r="K30" s="19">
        <f ca="1">'7,8'!I30</f>
        <v>18.3</v>
      </c>
      <c r="L30" s="19">
        <f ca="1">'7,8'!N30</f>
        <v>0</v>
      </c>
      <c r="M30" s="19">
        <f ca="1">'9,10'!I30</f>
        <v>0</v>
      </c>
      <c r="N30" s="23">
        <f ca="1">'9,10'!N30</f>
        <v>0</v>
      </c>
      <c r="O30" s="46">
        <f t="shared" ca="1" si="0"/>
        <v>21.900000000000002</v>
      </c>
    </row>
    <row r="31" spans="1:15" ht="15.2" customHeight="1" x14ac:dyDescent="0.25">
      <c r="A31" s="96"/>
      <c r="B31" s="6">
        <v>27</v>
      </c>
      <c r="C31" s="4" t="s">
        <v>42</v>
      </c>
      <c r="D31" s="3" t="s">
        <v>43</v>
      </c>
      <c r="E31" s="5" t="str">
        <f ca="1">'1,2'!I31</f>
        <v/>
      </c>
      <c r="F31" s="5">
        <f ca="1">'1,2'!N31</f>
        <v>5.3000000000000007</v>
      </c>
      <c r="G31" s="5" t="str">
        <f ca="1">'3,4'!I31</f>
        <v/>
      </c>
      <c r="H31" s="5">
        <f ca="1">'3,4'!N31</f>
        <v>5.8000000000000007</v>
      </c>
      <c r="I31" s="5">
        <f ca="1">'5,6'!I31</f>
        <v>4.3</v>
      </c>
      <c r="J31" s="5" t="str">
        <f ca="1">'5,6'!N31</f>
        <v/>
      </c>
      <c r="K31" s="5">
        <f ca="1">'7,8'!I31</f>
        <v>0</v>
      </c>
      <c r="L31" s="5">
        <f ca="1">'7,8'!N31</f>
        <v>0</v>
      </c>
      <c r="M31" s="5">
        <f ca="1">'9,10'!I31</f>
        <v>0</v>
      </c>
      <c r="N31" s="24">
        <f ca="1">'9,10'!N31</f>
        <v>0</v>
      </c>
      <c r="O31" s="44">
        <f t="shared" ca="1" si="0"/>
        <v>15.400000000000002</v>
      </c>
    </row>
    <row r="32" spans="1:15" s="85" customFormat="1" ht="15.2" customHeight="1" x14ac:dyDescent="0.25">
      <c r="A32" s="96"/>
      <c r="B32" s="6">
        <v>28</v>
      </c>
      <c r="C32" s="4" t="s">
        <v>44</v>
      </c>
      <c r="D32" s="3">
        <v>72421</v>
      </c>
      <c r="E32" s="5" t="str">
        <f ca="1">'1,2'!I32</f>
        <v/>
      </c>
      <c r="F32" s="5" t="str">
        <f ca="1">'1,2'!N32</f>
        <v/>
      </c>
      <c r="G32" s="5" t="str">
        <f ca="1">'3,4'!I32</f>
        <v/>
      </c>
      <c r="H32" s="5" t="str">
        <f ca="1">'3,4'!N32</f>
        <v/>
      </c>
      <c r="I32" s="5" t="str">
        <f ca="1">'5,6'!I32</f>
        <v/>
      </c>
      <c r="J32" s="5" t="str">
        <f ca="1">'5,6'!N32</f>
        <v/>
      </c>
      <c r="K32" s="5" t="str">
        <f ca="1">'7,8'!I32</f>
        <v>-</v>
      </c>
      <c r="L32" s="5" t="str">
        <f ca="1">'7,8'!N32</f>
        <v>-</v>
      </c>
      <c r="M32" s="5" t="str">
        <f ca="1">'9,10'!I32</f>
        <v>-</v>
      </c>
      <c r="N32" s="24" t="str">
        <f ca="1">'9,10'!N32</f>
        <v>-</v>
      </c>
      <c r="O32" s="44">
        <f t="shared" ca="1" si="0"/>
        <v>0</v>
      </c>
    </row>
    <row r="33" spans="1:15" ht="15.2" customHeight="1" x14ac:dyDescent="0.25">
      <c r="A33" s="96"/>
      <c r="B33" s="6">
        <v>29</v>
      </c>
      <c r="C33" s="4" t="s">
        <v>45</v>
      </c>
      <c r="D33" s="3" t="s">
        <v>46</v>
      </c>
      <c r="E33" s="5" t="str">
        <f ca="1">'1,2'!I33</f>
        <v/>
      </c>
      <c r="F33" s="5">
        <f ca="1">'1,2'!N33</f>
        <v>0</v>
      </c>
      <c r="G33" s="5" t="str">
        <f ca="1">'3,4'!I33</f>
        <v/>
      </c>
      <c r="H33" s="5">
        <f ca="1">'3,4'!N33</f>
        <v>48.900000000000013</v>
      </c>
      <c r="I33" s="5">
        <f ca="1">'5,6'!I33</f>
        <v>1.4</v>
      </c>
      <c r="J33" s="5" t="str">
        <f ca="1">'5,6'!N33</f>
        <v/>
      </c>
      <c r="K33" s="5">
        <f ca="1">'7,8'!I33</f>
        <v>0</v>
      </c>
      <c r="L33" s="5">
        <f ca="1">'7,8'!N33</f>
        <v>0</v>
      </c>
      <c r="M33" s="5">
        <f ca="1">'9,10'!I33</f>
        <v>5.8</v>
      </c>
      <c r="N33" s="24">
        <f ca="1">'9,10'!N33</f>
        <v>14.5</v>
      </c>
      <c r="O33" s="44">
        <f t="shared" ca="1" si="0"/>
        <v>70.600000000000009</v>
      </c>
    </row>
    <row r="34" spans="1:15" ht="15.2" customHeight="1" x14ac:dyDescent="0.25">
      <c r="A34" s="96"/>
      <c r="B34" s="6">
        <v>30</v>
      </c>
      <c r="C34" s="4" t="s">
        <v>47</v>
      </c>
      <c r="D34" s="3" t="s">
        <v>48</v>
      </c>
      <c r="E34" s="5" t="str">
        <f ca="1">'1,2'!I34</f>
        <v/>
      </c>
      <c r="F34" s="5">
        <f ca="1">'1,2'!N34</f>
        <v>0</v>
      </c>
      <c r="G34" s="5" t="str">
        <f ca="1">'3,4'!I34</f>
        <v/>
      </c>
      <c r="H34" s="5">
        <f ca="1">'3,4'!N34</f>
        <v>6.9</v>
      </c>
      <c r="I34" s="5">
        <f ca="1">'5,6'!I34</f>
        <v>0</v>
      </c>
      <c r="J34" s="5" t="str">
        <f ca="1">'5,6'!N34</f>
        <v/>
      </c>
      <c r="K34" s="5">
        <f ca="1">'7,8'!I34</f>
        <v>0</v>
      </c>
      <c r="L34" s="5">
        <f ca="1">'7,8'!N34</f>
        <v>0</v>
      </c>
      <c r="M34" s="5">
        <f ca="1">'9,10'!I34</f>
        <v>0</v>
      </c>
      <c r="N34" s="24">
        <f ca="1">'9,10'!N34</f>
        <v>0</v>
      </c>
      <c r="O34" s="44">
        <f t="shared" ca="1" si="0"/>
        <v>6.9</v>
      </c>
    </row>
    <row r="35" spans="1:15" ht="15.2" customHeight="1" x14ac:dyDescent="0.25">
      <c r="A35" s="96"/>
      <c r="B35" s="6">
        <v>31</v>
      </c>
      <c r="C35" s="4" t="s">
        <v>49</v>
      </c>
      <c r="D35" s="3">
        <v>72422</v>
      </c>
      <c r="E35" s="5" t="str">
        <f ca="1">'1,2'!I35</f>
        <v/>
      </c>
      <c r="F35" s="5" t="str">
        <f ca="1">'1,2'!N35</f>
        <v/>
      </c>
      <c r="G35" s="5" t="str">
        <f ca="1">'3,4'!I35</f>
        <v/>
      </c>
      <c r="H35" s="5" t="str">
        <f ca="1">'3,4'!N35</f>
        <v/>
      </c>
      <c r="I35" s="5" t="str">
        <f ca="1">'5,6'!I35</f>
        <v/>
      </c>
      <c r="J35" s="5" t="str">
        <f ca="1">'5,6'!N35</f>
        <v/>
      </c>
      <c r="K35" s="5" t="str">
        <f ca="1">'7,8'!I35</f>
        <v>-</v>
      </c>
      <c r="L35" s="5" t="str">
        <f ca="1">'7,8'!N35</f>
        <v>-</v>
      </c>
      <c r="M35" s="5" t="str">
        <f ca="1">'9,10'!I35</f>
        <v>-</v>
      </c>
      <c r="N35" s="24" t="str">
        <f ca="1">'9,10'!N35</f>
        <v>-</v>
      </c>
      <c r="O35" s="44">
        <f t="shared" ca="1" si="0"/>
        <v>0</v>
      </c>
    </row>
    <row r="36" spans="1:15" ht="15.2" customHeight="1" x14ac:dyDescent="0.25">
      <c r="A36" s="96"/>
      <c r="B36" s="6">
        <v>32</v>
      </c>
      <c r="C36" s="4" t="s">
        <v>50</v>
      </c>
      <c r="D36" s="3">
        <v>72423</v>
      </c>
      <c r="E36" s="5" t="str">
        <f ca="1">'1,2'!I36</f>
        <v/>
      </c>
      <c r="F36" s="5" t="str">
        <f ca="1">'1,2'!N36</f>
        <v/>
      </c>
      <c r="G36" s="5" t="str">
        <f ca="1">'3,4'!I36</f>
        <v/>
      </c>
      <c r="H36" s="5" t="str">
        <f ca="1">'3,4'!N36</f>
        <v/>
      </c>
      <c r="I36" s="5" t="str">
        <f ca="1">'5,6'!I36</f>
        <v/>
      </c>
      <c r="J36" s="5" t="str">
        <f ca="1">'5,6'!N36</f>
        <v/>
      </c>
      <c r="K36" s="5" t="str">
        <f ca="1">'7,8'!I36</f>
        <v>-</v>
      </c>
      <c r="L36" s="5" t="str">
        <f ca="1">'7,8'!N36</f>
        <v>-</v>
      </c>
      <c r="M36" s="5" t="str">
        <f ca="1">'9,10'!I36</f>
        <v>-</v>
      </c>
      <c r="N36" s="24" t="str">
        <f ca="1">'9,10'!N36</f>
        <v>-</v>
      </c>
      <c r="O36" s="44">
        <f t="shared" ca="1" si="0"/>
        <v>0</v>
      </c>
    </row>
    <row r="37" spans="1:15" ht="15.2" customHeight="1" x14ac:dyDescent="0.25">
      <c r="A37" s="96"/>
      <c r="B37" s="6">
        <v>33</v>
      </c>
      <c r="C37" s="4" t="s">
        <v>51</v>
      </c>
      <c r="D37" s="3">
        <v>72424</v>
      </c>
      <c r="E37" s="5" t="str">
        <f ca="1">'1,2'!I37</f>
        <v/>
      </c>
      <c r="F37" s="5" t="str">
        <f ca="1">'1,2'!N37</f>
        <v/>
      </c>
      <c r="G37" s="5" t="str">
        <f ca="1">'3,4'!I37</f>
        <v/>
      </c>
      <c r="H37" s="5" t="str">
        <f ca="1">'3,4'!N37</f>
        <v/>
      </c>
      <c r="I37" s="5" t="str">
        <f ca="1">'5,6'!I37</f>
        <v/>
      </c>
      <c r="J37" s="5" t="str">
        <f ca="1">'5,6'!N37</f>
        <v/>
      </c>
      <c r="K37" s="5" t="str">
        <f ca="1">'7,8'!I37</f>
        <v>-</v>
      </c>
      <c r="L37" s="5" t="str">
        <f ca="1">'7,8'!N37</f>
        <v>-</v>
      </c>
      <c r="M37" s="5" t="str">
        <f ca="1">'9,10'!I37</f>
        <v>-</v>
      </c>
      <c r="N37" s="24" t="str">
        <f ca="1">'9,10'!N37</f>
        <v>-</v>
      </c>
      <c r="O37" s="44">
        <f t="shared" ref="O37:O68" ca="1" si="1">SUM(E37:N37)</f>
        <v>0</v>
      </c>
    </row>
    <row r="38" spans="1:15" ht="15.2" customHeight="1" x14ac:dyDescent="0.25">
      <c r="A38" s="96"/>
      <c r="B38" s="6">
        <v>34</v>
      </c>
      <c r="C38" s="4" t="s">
        <v>52</v>
      </c>
      <c r="D38" s="3" t="s">
        <v>53</v>
      </c>
      <c r="E38" s="5" t="str">
        <f ca="1">'1,2'!I38</f>
        <v/>
      </c>
      <c r="F38" s="5">
        <f ca="1">'1,2'!N38</f>
        <v>0</v>
      </c>
      <c r="G38" s="5" t="str">
        <f ca="1">'3,4'!I38</f>
        <v/>
      </c>
      <c r="H38" s="5">
        <f ca="1">'3,4'!N38</f>
        <v>8.1</v>
      </c>
      <c r="I38" s="5">
        <f ca="1">'5,6'!I38</f>
        <v>0</v>
      </c>
      <c r="J38" s="5" t="str">
        <f ca="1">'5,6'!N38</f>
        <v/>
      </c>
      <c r="K38" s="5">
        <f ca="1">'7,8'!I38</f>
        <v>85.6</v>
      </c>
      <c r="L38" s="5">
        <f ca="1">'7,8'!N38</f>
        <v>0.8</v>
      </c>
      <c r="M38" s="5">
        <f ca="1">'9,10'!I38</f>
        <v>0</v>
      </c>
      <c r="N38" s="24">
        <f ca="1">'9,10'!N38</f>
        <v>2.6</v>
      </c>
      <c r="O38" s="44">
        <f t="shared" ca="1" si="1"/>
        <v>97.09999999999998</v>
      </c>
    </row>
    <row r="39" spans="1:15" ht="15.2" customHeight="1" x14ac:dyDescent="0.25">
      <c r="A39" s="96"/>
      <c r="B39" s="6">
        <v>35</v>
      </c>
      <c r="C39" s="4" t="s">
        <v>54</v>
      </c>
      <c r="D39" s="3">
        <v>72432</v>
      </c>
      <c r="E39" s="5" t="str">
        <f ca="1">'1,2'!I39</f>
        <v/>
      </c>
      <c r="F39" s="5" t="str">
        <f ca="1">'1,2'!N39</f>
        <v/>
      </c>
      <c r="G39" s="5" t="str">
        <f ca="1">'3,4'!I39</f>
        <v/>
      </c>
      <c r="H39" s="5" t="str">
        <f ca="1">'3,4'!N39</f>
        <v/>
      </c>
      <c r="I39" s="5" t="str">
        <f ca="1">'5,6'!I39</f>
        <v/>
      </c>
      <c r="J39" s="5" t="str">
        <f ca="1">'5,6'!N39</f>
        <v/>
      </c>
      <c r="K39" s="5" t="str">
        <f ca="1">'7,8'!I39</f>
        <v>-</v>
      </c>
      <c r="L39" s="5" t="str">
        <f ca="1">'7,8'!N39</f>
        <v>-</v>
      </c>
      <c r="M39" s="5" t="str">
        <f ca="1">'9,10'!I39</f>
        <v>-</v>
      </c>
      <c r="N39" s="24" t="str">
        <f ca="1">'9,10'!N39</f>
        <v>-</v>
      </c>
      <c r="O39" s="44">
        <f t="shared" ca="1" si="1"/>
        <v>0</v>
      </c>
    </row>
    <row r="40" spans="1:15" ht="15.2" customHeight="1" x14ac:dyDescent="0.25">
      <c r="A40" s="96"/>
      <c r="B40" s="6">
        <v>36</v>
      </c>
      <c r="C40" s="4" t="s">
        <v>55</v>
      </c>
      <c r="D40" s="3">
        <v>48844</v>
      </c>
      <c r="E40" s="5" t="str">
        <f ca="1">'1,2'!I40</f>
        <v/>
      </c>
      <c r="F40" s="5" t="str">
        <f ca="1">'1,2'!N40</f>
        <v/>
      </c>
      <c r="G40" s="5" t="str">
        <f ca="1">'3,4'!I40</f>
        <v/>
      </c>
      <c r="H40" s="5" t="str">
        <f ca="1">'3,4'!N40</f>
        <v/>
      </c>
      <c r="I40" s="5" t="str">
        <f ca="1">'5,6'!I40</f>
        <v/>
      </c>
      <c r="J40" s="5" t="str">
        <f ca="1">'5,6'!N40</f>
        <v/>
      </c>
      <c r="K40" s="5" t="str">
        <f ca="1">'7,8'!I40</f>
        <v>-</v>
      </c>
      <c r="L40" s="5" t="str">
        <f ca="1">'7,8'!N40</f>
        <v>-</v>
      </c>
      <c r="M40" s="5" t="str">
        <f ca="1">'9,10'!I40</f>
        <v>-</v>
      </c>
      <c r="N40" s="24" t="str">
        <f ca="1">'9,10'!N40</f>
        <v>-</v>
      </c>
      <c r="O40" s="44">
        <f t="shared" ca="1" si="1"/>
        <v>0</v>
      </c>
    </row>
    <row r="41" spans="1:15" ht="15.2" customHeight="1" x14ac:dyDescent="0.25">
      <c r="A41" s="96"/>
      <c r="B41" s="6">
        <v>37</v>
      </c>
      <c r="C41" s="4" t="s">
        <v>56</v>
      </c>
      <c r="D41" s="3">
        <v>72425</v>
      </c>
      <c r="E41" s="5" t="str">
        <f ca="1">'1,2'!I41</f>
        <v/>
      </c>
      <c r="F41" s="5" t="str">
        <f ca="1">'1,2'!N41</f>
        <v/>
      </c>
      <c r="G41" s="5" t="str">
        <f ca="1">'3,4'!I41</f>
        <v/>
      </c>
      <c r="H41" s="5" t="str">
        <f ca="1">'3,4'!N41</f>
        <v/>
      </c>
      <c r="I41" s="5" t="str">
        <f ca="1">'5,6'!I41</f>
        <v/>
      </c>
      <c r="J41" s="5" t="str">
        <f ca="1">'5,6'!N41</f>
        <v/>
      </c>
      <c r="K41" s="5" t="str">
        <f ca="1">'7,8'!I41</f>
        <v>-</v>
      </c>
      <c r="L41" s="5" t="str">
        <f ca="1">'7,8'!N41</f>
        <v>-</v>
      </c>
      <c r="M41" s="5" t="str">
        <f ca="1">'9,10'!I41</f>
        <v>-</v>
      </c>
      <c r="N41" s="24" t="str">
        <f ca="1">'9,10'!N41</f>
        <v>-</v>
      </c>
      <c r="O41" s="44">
        <f t="shared" ca="1" si="1"/>
        <v>0</v>
      </c>
    </row>
    <row r="42" spans="1:15" ht="15.2" customHeight="1" x14ac:dyDescent="0.25">
      <c r="A42" s="96"/>
      <c r="B42" s="6">
        <v>38</v>
      </c>
      <c r="C42" s="4" t="s">
        <v>57</v>
      </c>
      <c r="D42" s="3">
        <v>72426</v>
      </c>
      <c r="E42" s="5" t="str">
        <f ca="1">'1,2'!I42</f>
        <v/>
      </c>
      <c r="F42" s="5" t="str">
        <f ca="1">'1,2'!N42</f>
        <v/>
      </c>
      <c r="G42" s="5" t="str">
        <f ca="1">'3,4'!I42</f>
        <v/>
      </c>
      <c r="H42" s="5" t="str">
        <f ca="1">'3,4'!N42</f>
        <v/>
      </c>
      <c r="I42" s="5" t="str">
        <f ca="1">'5,6'!I42</f>
        <v/>
      </c>
      <c r="J42" s="5" t="str">
        <f ca="1">'5,6'!N42</f>
        <v/>
      </c>
      <c r="K42" s="5" t="str">
        <f ca="1">'7,8'!I42</f>
        <v>-</v>
      </c>
      <c r="L42" s="5" t="str">
        <f ca="1">'7,8'!N42</f>
        <v>-</v>
      </c>
      <c r="M42" s="5" t="str">
        <f ca="1">'9,10'!I42</f>
        <v>-</v>
      </c>
      <c r="N42" s="24" t="str">
        <f ca="1">'9,10'!N42</f>
        <v>-</v>
      </c>
      <c r="O42" s="44">
        <f t="shared" ca="1" si="1"/>
        <v>0</v>
      </c>
    </row>
    <row r="43" spans="1:15" ht="15.2" customHeight="1" x14ac:dyDescent="0.25">
      <c r="A43" s="96"/>
      <c r="B43" s="6">
        <v>39</v>
      </c>
      <c r="C43" s="4" t="s">
        <v>58</v>
      </c>
      <c r="D43" s="3" t="s">
        <v>59</v>
      </c>
      <c r="E43" s="5" t="str">
        <f ca="1">'1,2'!I43</f>
        <v/>
      </c>
      <c r="F43" s="5">
        <f ca="1">'1,2'!N43</f>
        <v>0</v>
      </c>
      <c r="G43" s="5" t="str">
        <f ca="1">'3,4'!I43</f>
        <v/>
      </c>
      <c r="H43" s="5">
        <f ca="1">'3,4'!N43</f>
        <v>24.2</v>
      </c>
      <c r="I43" s="5">
        <f ca="1">'5,6'!I43</f>
        <v>0</v>
      </c>
      <c r="J43" s="5" t="str">
        <f ca="1">'5,6'!N43</f>
        <v/>
      </c>
      <c r="K43" s="5">
        <f ca="1">'7,8'!I43</f>
        <v>43.6</v>
      </c>
      <c r="L43" s="5">
        <f ca="1">'7,8'!N43</f>
        <v>0</v>
      </c>
      <c r="M43" s="5">
        <f ca="1">'9,10'!I43</f>
        <v>0</v>
      </c>
      <c r="N43" s="24">
        <f ca="1">'9,10'!N43</f>
        <v>0</v>
      </c>
      <c r="O43" s="44">
        <f t="shared" ca="1" si="1"/>
        <v>67.8</v>
      </c>
    </row>
    <row r="44" spans="1:15" ht="15.2" customHeight="1" x14ac:dyDescent="0.25">
      <c r="A44" s="96"/>
      <c r="B44" s="6">
        <v>40</v>
      </c>
      <c r="C44" s="4" t="s">
        <v>60</v>
      </c>
      <c r="D44" s="3">
        <v>72427</v>
      </c>
      <c r="E44" s="5" t="str">
        <f ca="1">'1,2'!I44</f>
        <v/>
      </c>
      <c r="F44" s="5" t="str">
        <f ca="1">'1,2'!N44</f>
        <v/>
      </c>
      <c r="G44" s="5" t="str">
        <f ca="1">'3,4'!I44</f>
        <v/>
      </c>
      <c r="H44" s="5" t="str">
        <f ca="1">'3,4'!N44</f>
        <v/>
      </c>
      <c r="I44" s="5" t="str">
        <f ca="1">'5,6'!I44</f>
        <v/>
      </c>
      <c r="J44" s="5" t="str">
        <f ca="1">'5,6'!N44</f>
        <v/>
      </c>
      <c r="K44" s="5" t="str">
        <f ca="1">'7,8'!I44</f>
        <v>-</v>
      </c>
      <c r="L44" s="5" t="str">
        <f ca="1">'7,8'!N44</f>
        <v>-</v>
      </c>
      <c r="M44" s="5" t="str">
        <f ca="1">'9,10'!I44</f>
        <v>-</v>
      </c>
      <c r="N44" s="24" t="str">
        <f ca="1">'9,10'!N44</f>
        <v>-</v>
      </c>
      <c r="O44" s="44">
        <f t="shared" ca="1" si="1"/>
        <v>0</v>
      </c>
    </row>
    <row r="45" spans="1:15" ht="15.2" customHeight="1" x14ac:dyDescent="0.25">
      <c r="A45" s="96"/>
      <c r="B45" s="6">
        <v>41</v>
      </c>
      <c r="C45" s="4" t="s">
        <v>61</v>
      </c>
      <c r="D45" s="3">
        <v>72428</v>
      </c>
      <c r="E45" s="5" t="str">
        <f ca="1">'1,2'!I45</f>
        <v/>
      </c>
      <c r="F45" s="5" t="str">
        <f ca="1">'1,2'!N45</f>
        <v/>
      </c>
      <c r="G45" s="5" t="str">
        <f ca="1">'3,4'!I45</f>
        <v/>
      </c>
      <c r="H45" s="5" t="str">
        <f ca="1">'3,4'!N45</f>
        <v/>
      </c>
      <c r="I45" s="5" t="str">
        <f ca="1">'5,6'!I45</f>
        <v/>
      </c>
      <c r="J45" s="5" t="str">
        <f ca="1">'5,6'!N45</f>
        <v/>
      </c>
      <c r="K45" s="5" t="str">
        <f ca="1">'7,8'!I45</f>
        <v>-</v>
      </c>
      <c r="L45" s="5" t="str">
        <f ca="1">'7,8'!N45</f>
        <v>-</v>
      </c>
      <c r="M45" s="5" t="str">
        <f ca="1">'9,10'!I45</f>
        <v>-</v>
      </c>
      <c r="N45" s="24" t="str">
        <f ca="1">'9,10'!N45</f>
        <v>-</v>
      </c>
      <c r="O45" s="44">
        <f t="shared" ca="1" si="1"/>
        <v>0</v>
      </c>
    </row>
    <row r="46" spans="1:15" ht="15.2" customHeight="1" x14ac:dyDescent="0.25">
      <c r="A46" s="96"/>
      <c r="B46" s="6">
        <v>42</v>
      </c>
      <c r="C46" s="4" t="s">
        <v>62</v>
      </c>
      <c r="D46" s="3">
        <v>72429</v>
      </c>
      <c r="E46" s="5" t="str">
        <f ca="1">'1,2'!I46</f>
        <v/>
      </c>
      <c r="F46" s="5" t="str">
        <f ca="1">'1,2'!N46</f>
        <v/>
      </c>
      <c r="G46" s="5" t="str">
        <f ca="1">'3,4'!I46</f>
        <v/>
      </c>
      <c r="H46" s="5" t="str">
        <f ca="1">'3,4'!N46</f>
        <v/>
      </c>
      <c r="I46" s="5" t="str">
        <f ca="1">'5,6'!I46</f>
        <v/>
      </c>
      <c r="J46" s="5" t="str">
        <f ca="1">'5,6'!N46</f>
        <v/>
      </c>
      <c r="K46" s="5" t="str">
        <f ca="1">'7,8'!I46</f>
        <v>-</v>
      </c>
      <c r="L46" s="5" t="str">
        <f ca="1">'7,8'!N46</f>
        <v>-</v>
      </c>
      <c r="M46" s="5" t="str">
        <f ca="1">'9,10'!I46</f>
        <v>-</v>
      </c>
      <c r="N46" s="24" t="str">
        <f ca="1">'9,10'!N46</f>
        <v>-</v>
      </c>
      <c r="O46" s="44">
        <f t="shared" ca="1" si="1"/>
        <v>0</v>
      </c>
    </row>
    <row r="47" spans="1:15" ht="15.2" customHeight="1" x14ac:dyDescent="0.25">
      <c r="A47" s="96"/>
      <c r="B47" s="6">
        <v>43</v>
      </c>
      <c r="C47" s="4" t="s">
        <v>63</v>
      </c>
      <c r="D47" s="3">
        <v>48845</v>
      </c>
      <c r="E47" s="5" t="str">
        <f ca="1">'1,2'!I47</f>
        <v/>
      </c>
      <c r="F47" s="5" t="str">
        <f ca="1">'1,2'!N47</f>
        <v/>
      </c>
      <c r="G47" s="5" t="str">
        <f ca="1">'3,4'!I47</f>
        <v/>
      </c>
      <c r="H47" s="5" t="str">
        <f ca="1">'3,4'!N47</f>
        <v/>
      </c>
      <c r="I47" s="5" t="str">
        <f ca="1">'5,6'!I47</f>
        <v/>
      </c>
      <c r="J47" s="5" t="str">
        <f ca="1">'5,6'!N47</f>
        <v/>
      </c>
      <c r="K47" s="5" t="str">
        <f ca="1">'7,8'!I47</f>
        <v>-</v>
      </c>
      <c r="L47" s="5" t="str">
        <f ca="1">'7,8'!N47</f>
        <v>-</v>
      </c>
      <c r="M47" s="5" t="str">
        <f ca="1">'9,10'!I47</f>
        <v>-</v>
      </c>
      <c r="N47" s="24" t="str">
        <f ca="1">'9,10'!N47</f>
        <v>-</v>
      </c>
      <c r="O47" s="44">
        <f t="shared" ca="1" si="1"/>
        <v>0</v>
      </c>
    </row>
    <row r="48" spans="1:15" ht="15.2" customHeight="1" x14ac:dyDescent="0.25">
      <c r="A48" s="96"/>
      <c r="B48" s="6">
        <v>44</v>
      </c>
      <c r="C48" s="4" t="s">
        <v>64</v>
      </c>
      <c r="D48" s="3">
        <v>72436</v>
      </c>
      <c r="E48" s="5" t="str">
        <f ca="1">'1,2'!I48</f>
        <v/>
      </c>
      <c r="F48" s="5" t="str">
        <f ca="1">'1,2'!N48</f>
        <v/>
      </c>
      <c r="G48" s="5" t="str">
        <f ca="1">'3,4'!I48</f>
        <v/>
      </c>
      <c r="H48" s="5" t="str">
        <f ca="1">'3,4'!N48</f>
        <v/>
      </c>
      <c r="I48" s="5" t="str">
        <f ca="1">'5,6'!I48</f>
        <v/>
      </c>
      <c r="J48" s="5" t="str">
        <f ca="1">'5,6'!N48</f>
        <v/>
      </c>
      <c r="K48" s="5" t="str">
        <f ca="1">'7,8'!I48</f>
        <v>-</v>
      </c>
      <c r="L48" s="5" t="str">
        <f ca="1">'7,8'!N48</f>
        <v>-</v>
      </c>
      <c r="M48" s="5" t="str">
        <f ca="1">'9,10'!I48</f>
        <v>-</v>
      </c>
      <c r="N48" s="24" t="str">
        <f ca="1">'9,10'!N48</f>
        <v>-</v>
      </c>
      <c r="O48" s="44">
        <f t="shared" ca="1" si="1"/>
        <v>0</v>
      </c>
    </row>
    <row r="49" spans="1:15" ht="15.2" customHeight="1" thickBot="1" x14ac:dyDescent="0.3">
      <c r="A49" s="90"/>
      <c r="B49" s="18">
        <v>45</v>
      </c>
      <c r="C49" s="21" t="s">
        <v>65</v>
      </c>
      <c r="D49" s="22" t="s">
        <v>66</v>
      </c>
      <c r="E49" s="14" t="str">
        <f ca="1">'1,2'!I49</f>
        <v/>
      </c>
      <c r="F49" s="14">
        <f ca="1">'1,2'!N49</f>
        <v>0</v>
      </c>
      <c r="G49" s="14" t="str">
        <f ca="1">'3,4'!I49</f>
        <v/>
      </c>
      <c r="H49" s="14">
        <f ca="1">'3,4'!N49</f>
        <v>24.1</v>
      </c>
      <c r="I49" s="14">
        <f ca="1">'5,6'!I49</f>
        <v>0</v>
      </c>
      <c r="J49" s="14" t="str">
        <f ca="1">'5,6'!N49</f>
        <v/>
      </c>
      <c r="K49" s="14">
        <f ca="1">'7,8'!I49</f>
        <v>0</v>
      </c>
      <c r="L49" s="14">
        <f ca="1">'7,8'!N49</f>
        <v>0.2</v>
      </c>
      <c r="M49" s="14">
        <f ca="1">'9,10'!I49</f>
        <v>0</v>
      </c>
      <c r="N49" s="25">
        <f ca="1">'9,10'!N49</f>
        <v>0</v>
      </c>
      <c r="O49" s="45">
        <f t="shared" ca="1" si="1"/>
        <v>24.3</v>
      </c>
    </row>
    <row r="50" spans="1:15" ht="15.2" customHeight="1" x14ac:dyDescent="0.25">
      <c r="A50" s="95" t="s">
        <v>67</v>
      </c>
      <c r="B50" s="9">
        <v>46</v>
      </c>
      <c r="C50" s="26" t="s">
        <v>68</v>
      </c>
      <c r="D50" s="27">
        <v>72441</v>
      </c>
      <c r="E50" s="19" t="str">
        <f ca="1">'1,2'!I50</f>
        <v/>
      </c>
      <c r="F50" s="19" t="str">
        <f ca="1">'1,2'!N50</f>
        <v/>
      </c>
      <c r="G50" s="19" t="str">
        <f ca="1">'3,4'!I50</f>
        <v/>
      </c>
      <c r="H50" s="19" t="str">
        <f ca="1">'3,4'!N50</f>
        <v/>
      </c>
      <c r="I50" s="19" t="str">
        <f ca="1">'5,6'!I50</f>
        <v/>
      </c>
      <c r="J50" s="19" t="str">
        <f ca="1">'5,6'!N50</f>
        <v/>
      </c>
      <c r="K50" s="19" t="str">
        <f ca="1">'7,8'!I50</f>
        <v>-</v>
      </c>
      <c r="L50" s="19" t="str">
        <f ca="1">'7,8'!N50</f>
        <v>-</v>
      </c>
      <c r="M50" s="19" t="str">
        <f ca="1">'9,10'!I50</f>
        <v>-</v>
      </c>
      <c r="N50" s="23" t="str">
        <f ca="1">'9,10'!N50</f>
        <v>-</v>
      </c>
      <c r="O50" s="46">
        <f t="shared" ca="1" si="1"/>
        <v>0</v>
      </c>
    </row>
    <row r="51" spans="1:15" ht="15.2" customHeight="1" x14ac:dyDescent="0.25">
      <c r="A51" s="96"/>
      <c r="B51" s="6">
        <v>47</v>
      </c>
      <c r="C51" s="4" t="s">
        <v>69</v>
      </c>
      <c r="D51" s="3" t="s">
        <v>70</v>
      </c>
      <c r="E51" s="5" t="str">
        <f ca="1">'1,2'!I51</f>
        <v/>
      </c>
      <c r="F51" s="5">
        <f ca="1">'1,2'!N51</f>
        <v>0</v>
      </c>
      <c r="G51" s="5" t="str">
        <f ca="1">'3,4'!I51</f>
        <v/>
      </c>
      <c r="H51" s="5">
        <f ca="1">'3,4'!N51</f>
        <v>1.4</v>
      </c>
      <c r="I51" s="5">
        <f ca="1">'5,6'!I51</f>
        <v>9.7000000000000011</v>
      </c>
      <c r="J51" s="5" t="str">
        <f ca="1">'5,6'!N51</f>
        <v/>
      </c>
      <c r="K51" s="5">
        <f ca="1">'7,8'!I51</f>
        <v>9.2000000000000011</v>
      </c>
      <c r="L51" s="5">
        <f ca="1">'7,8'!N51</f>
        <v>0</v>
      </c>
      <c r="M51" s="5">
        <f ca="1">'9,10'!I51</f>
        <v>1</v>
      </c>
      <c r="N51" s="24">
        <f ca="1">'9,10'!N51</f>
        <v>0</v>
      </c>
      <c r="O51" s="44">
        <f t="shared" ca="1" si="1"/>
        <v>21.300000000000004</v>
      </c>
    </row>
    <row r="52" spans="1:15" ht="15.2" customHeight="1" x14ac:dyDescent="0.25">
      <c r="A52" s="96"/>
      <c r="B52" s="6">
        <v>48</v>
      </c>
      <c r="C52" s="4" t="s">
        <v>71</v>
      </c>
      <c r="D52" s="3">
        <v>72442</v>
      </c>
      <c r="E52" s="5" t="str">
        <f ca="1">'1,2'!I52</f>
        <v/>
      </c>
      <c r="F52" s="5" t="str">
        <f ca="1">'1,2'!N52</f>
        <v/>
      </c>
      <c r="G52" s="5" t="str">
        <f ca="1">'3,4'!I52</f>
        <v/>
      </c>
      <c r="H52" s="5" t="str">
        <f ca="1">'3,4'!N52</f>
        <v/>
      </c>
      <c r="I52" s="5" t="str">
        <f ca="1">'5,6'!I52</f>
        <v/>
      </c>
      <c r="J52" s="5" t="str">
        <f ca="1">'5,6'!N52</f>
        <v/>
      </c>
      <c r="K52" s="5" t="str">
        <f ca="1">'7,8'!I52</f>
        <v>-</v>
      </c>
      <c r="L52" s="5" t="str">
        <f ca="1">'7,8'!N52</f>
        <v>-</v>
      </c>
      <c r="M52" s="5" t="str">
        <f ca="1">'9,10'!I52</f>
        <v>-</v>
      </c>
      <c r="N52" s="24" t="str">
        <f ca="1">'9,10'!N52</f>
        <v>-</v>
      </c>
      <c r="O52" s="44">
        <f t="shared" ca="1" si="1"/>
        <v>0</v>
      </c>
    </row>
    <row r="53" spans="1:15" ht="15.2" customHeight="1" x14ac:dyDescent="0.25">
      <c r="A53" s="96"/>
      <c r="B53" s="6">
        <v>49</v>
      </c>
      <c r="C53" s="4" t="s">
        <v>72</v>
      </c>
      <c r="D53" s="3">
        <v>72443</v>
      </c>
      <c r="E53" s="5" t="str">
        <f ca="1">'1,2'!I53</f>
        <v/>
      </c>
      <c r="F53" s="5" t="str">
        <f ca="1">'1,2'!N53</f>
        <v/>
      </c>
      <c r="G53" s="5" t="str">
        <f ca="1">'3,4'!I53</f>
        <v/>
      </c>
      <c r="H53" s="5" t="str">
        <f ca="1">'3,4'!N53</f>
        <v/>
      </c>
      <c r="I53" s="5" t="str">
        <f ca="1">'5,6'!I53</f>
        <v/>
      </c>
      <c r="J53" s="5" t="str">
        <f ca="1">'5,6'!N53</f>
        <v/>
      </c>
      <c r="K53" s="5" t="str">
        <f ca="1">'7,8'!I53</f>
        <v>-</v>
      </c>
      <c r="L53" s="5" t="str">
        <f ca="1">'7,8'!N53</f>
        <v>-</v>
      </c>
      <c r="M53" s="5" t="str">
        <f ca="1">'9,10'!I53</f>
        <v>-</v>
      </c>
      <c r="N53" s="24" t="str">
        <f ca="1">'9,10'!N53</f>
        <v>-</v>
      </c>
      <c r="O53" s="44">
        <f t="shared" ca="1" si="1"/>
        <v>0</v>
      </c>
    </row>
    <row r="54" spans="1:15" ht="15.2" customHeight="1" x14ac:dyDescent="0.25">
      <c r="A54" s="96"/>
      <c r="B54" s="6">
        <v>50</v>
      </c>
      <c r="C54" s="4" t="s">
        <v>73</v>
      </c>
      <c r="D54" s="3" t="s">
        <v>74</v>
      </c>
      <c r="E54" s="5" t="str">
        <f ca="1">'1,2'!I54</f>
        <v/>
      </c>
      <c r="F54" s="5">
        <f ca="1">'1,2'!N54</f>
        <v>0</v>
      </c>
      <c r="G54" s="5" t="str">
        <f ca="1">'3,4'!I54</f>
        <v/>
      </c>
      <c r="H54" s="5">
        <f ca="1">'3,4'!N54</f>
        <v>0</v>
      </c>
      <c r="I54" s="5">
        <f ca="1">'5,6'!I54</f>
        <v>0</v>
      </c>
      <c r="J54" s="5" t="str">
        <f ca="1">'5,6'!N54</f>
        <v/>
      </c>
      <c r="K54" s="5">
        <f ca="1">'7,8'!I54</f>
        <v>0</v>
      </c>
      <c r="L54" s="5">
        <f ca="1">'7,8'!N54</f>
        <v>0</v>
      </c>
      <c r="M54" s="5">
        <f ca="1">'9,10'!I54</f>
        <v>0</v>
      </c>
      <c r="N54" s="24">
        <f ca="1">'9,10'!N54</f>
        <v>0</v>
      </c>
      <c r="O54" s="44">
        <f t="shared" ca="1" si="1"/>
        <v>0</v>
      </c>
    </row>
    <row r="55" spans="1:15" ht="15.2" customHeight="1" x14ac:dyDescent="0.25">
      <c r="A55" s="96"/>
      <c r="B55" s="6">
        <v>51</v>
      </c>
      <c r="C55" s="4" t="s">
        <v>75</v>
      </c>
      <c r="D55" s="3">
        <v>72444</v>
      </c>
      <c r="E55" s="5" t="str">
        <f ca="1">'1,2'!I55</f>
        <v/>
      </c>
      <c r="F55" s="5" t="str">
        <f ca="1">'1,2'!N55</f>
        <v/>
      </c>
      <c r="G55" s="5" t="str">
        <f ca="1">'3,4'!I55</f>
        <v/>
      </c>
      <c r="H55" s="5" t="str">
        <f ca="1">'3,4'!N55</f>
        <v/>
      </c>
      <c r="I55" s="5" t="str">
        <f ca="1">'5,6'!I55</f>
        <v/>
      </c>
      <c r="J55" s="5" t="str">
        <f ca="1">'5,6'!N55</f>
        <v/>
      </c>
      <c r="K55" s="5" t="str">
        <f ca="1">'7,8'!I55</f>
        <v>-</v>
      </c>
      <c r="L55" s="5" t="str">
        <f ca="1">'7,8'!N55</f>
        <v>-</v>
      </c>
      <c r="M55" s="5" t="str">
        <f ca="1">'9,10'!I55</f>
        <v>-</v>
      </c>
      <c r="N55" s="24" t="str">
        <f ca="1">'9,10'!N55</f>
        <v>-</v>
      </c>
      <c r="O55" s="44">
        <f t="shared" ca="1" si="1"/>
        <v>0</v>
      </c>
    </row>
    <row r="56" spans="1:15" ht="15.2" customHeight="1" x14ac:dyDescent="0.25">
      <c r="A56" s="96"/>
      <c r="B56" s="6">
        <v>52</v>
      </c>
      <c r="C56" s="4" t="s">
        <v>76</v>
      </c>
      <c r="D56" s="3">
        <v>48846</v>
      </c>
      <c r="E56" s="5" t="str">
        <f ca="1">'1,2'!I56</f>
        <v/>
      </c>
      <c r="F56" s="5" t="str">
        <f ca="1">'1,2'!N56</f>
        <v/>
      </c>
      <c r="G56" s="5" t="str">
        <f ca="1">'3,4'!I56</f>
        <v/>
      </c>
      <c r="H56" s="5" t="str">
        <f ca="1">'3,4'!N56</f>
        <v/>
      </c>
      <c r="I56" s="5" t="str">
        <f ca="1">'5,6'!I56</f>
        <v/>
      </c>
      <c r="J56" s="5" t="str">
        <f ca="1">'5,6'!N56</f>
        <v/>
      </c>
      <c r="K56" s="5" t="str">
        <f ca="1">'7,8'!I56</f>
        <v>-</v>
      </c>
      <c r="L56" s="5" t="str">
        <f ca="1">'7,8'!N56</f>
        <v>-</v>
      </c>
      <c r="M56" s="5" t="str">
        <f ca="1">'9,10'!I56</f>
        <v>-</v>
      </c>
      <c r="N56" s="24" t="str">
        <f ca="1">'9,10'!N56</f>
        <v>-</v>
      </c>
      <c r="O56" s="44">
        <f t="shared" ca="1" si="1"/>
        <v>0</v>
      </c>
    </row>
    <row r="57" spans="1:15" ht="15.2" customHeight="1" x14ac:dyDescent="0.25">
      <c r="A57" s="96"/>
      <c r="B57" s="6">
        <v>53</v>
      </c>
      <c r="C57" s="4" t="s">
        <v>77</v>
      </c>
      <c r="D57" s="3">
        <v>72445</v>
      </c>
      <c r="E57" s="5" t="str">
        <f ca="1">'1,2'!I57</f>
        <v/>
      </c>
      <c r="F57" s="5" t="str">
        <f ca="1">'1,2'!N57</f>
        <v/>
      </c>
      <c r="G57" s="5" t="str">
        <f ca="1">'3,4'!I57</f>
        <v/>
      </c>
      <c r="H57" s="5" t="str">
        <f ca="1">'3,4'!N57</f>
        <v/>
      </c>
      <c r="I57" s="5" t="str">
        <f ca="1">'5,6'!I57</f>
        <v/>
      </c>
      <c r="J57" s="5" t="str">
        <f ca="1">'5,6'!N57</f>
        <v/>
      </c>
      <c r="K57" s="5" t="str">
        <f ca="1">'7,8'!I57</f>
        <v>-</v>
      </c>
      <c r="L57" s="5" t="str">
        <f ca="1">'7,8'!N57</f>
        <v>-</v>
      </c>
      <c r="M57" s="5" t="str">
        <f ca="1">'9,10'!I57</f>
        <v>-</v>
      </c>
      <c r="N57" s="24" t="str">
        <f ca="1">'9,10'!N57</f>
        <v>-</v>
      </c>
      <c r="O57" s="44">
        <f t="shared" ca="1" si="1"/>
        <v>0</v>
      </c>
    </row>
    <row r="58" spans="1:15" ht="15.2" customHeight="1" x14ac:dyDescent="0.25">
      <c r="A58" s="96"/>
      <c r="B58" s="6">
        <v>54</v>
      </c>
      <c r="C58" s="4" t="s">
        <v>78</v>
      </c>
      <c r="D58" s="3">
        <v>72446</v>
      </c>
      <c r="E58" s="5" t="str">
        <f ca="1">'1,2'!I58</f>
        <v/>
      </c>
      <c r="F58" s="5" t="str">
        <f ca="1">'1,2'!N58</f>
        <v/>
      </c>
      <c r="G58" s="5" t="str">
        <f ca="1">'3,4'!I58</f>
        <v/>
      </c>
      <c r="H58" s="5" t="str">
        <f ca="1">'3,4'!N58</f>
        <v/>
      </c>
      <c r="I58" s="5" t="str">
        <f ca="1">'5,6'!I58</f>
        <v/>
      </c>
      <c r="J58" s="5" t="str">
        <f ca="1">'5,6'!N58</f>
        <v/>
      </c>
      <c r="K58" s="5" t="str">
        <f ca="1">'7,8'!I58</f>
        <v>-</v>
      </c>
      <c r="L58" s="5" t="str">
        <f ca="1">'7,8'!N58</f>
        <v>-</v>
      </c>
      <c r="M58" s="5" t="str">
        <f ca="1">'9,10'!I58</f>
        <v>-</v>
      </c>
      <c r="N58" s="24" t="str">
        <f ca="1">'9,10'!N58</f>
        <v>-</v>
      </c>
      <c r="O58" s="44">
        <f t="shared" ca="1" si="1"/>
        <v>0</v>
      </c>
    </row>
    <row r="59" spans="1:15" ht="15.2" customHeight="1" x14ac:dyDescent="0.25">
      <c r="A59" s="96"/>
      <c r="B59" s="6">
        <v>55</v>
      </c>
      <c r="C59" s="4" t="s">
        <v>79</v>
      </c>
      <c r="D59" s="3" t="s">
        <v>80</v>
      </c>
      <c r="E59" s="5" t="str">
        <f ca="1">'1,2'!I59</f>
        <v/>
      </c>
      <c r="F59" s="5">
        <f ca="1">'1,2'!N59</f>
        <v>0</v>
      </c>
      <c r="G59" s="5" t="str">
        <f ca="1">'3,4'!I59</f>
        <v/>
      </c>
      <c r="H59" s="5">
        <f ca="1">'3,4'!N59</f>
        <v>1</v>
      </c>
      <c r="I59" s="5">
        <f ca="1">'5,6'!I59</f>
        <v>0.4</v>
      </c>
      <c r="J59" s="5" t="str">
        <f ca="1">'5,6'!N59</f>
        <v/>
      </c>
      <c r="K59" s="5">
        <f ca="1">'7,8'!I59</f>
        <v>0</v>
      </c>
      <c r="L59" s="5">
        <f ca="1">'7,8'!N59</f>
        <v>0</v>
      </c>
      <c r="M59" s="5">
        <f ca="1">'9,10'!I59</f>
        <v>0</v>
      </c>
      <c r="N59" s="24">
        <f ca="1">'9,10'!N59</f>
        <v>0</v>
      </c>
      <c r="O59" s="44">
        <f t="shared" ca="1" si="1"/>
        <v>1.4</v>
      </c>
    </row>
    <row r="60" spans="1:15" ht="15.2" customHeight="1" thickBot="1" x14ac:dyDescent="0.3">
      <c r="A60" s="90"/>
      <c r="B60" s="18">
        <v>56</v>
      </c>
      <c r="C60" s="21" t="s">
        <v>81</v>
      </c>
      <c r="D60" s="22" t="s">
        <v>82</v>
      </c>
      <c r="E60" s="14" t="str">
        <f ca="1">'1,2'!I60</f>
        <v/>
      </c>
      <c r="F60" s="14">
        <f ca="1">'1,2'!N60</f>
        <v>0</v>
      </c>
      <c r="G60" s="14" t="str">
        <f ca="1">'3,4'!I60</f>
        <v/>
      </c>
      <c r="H60" s="14">
        <f ca="1">'3,4'!N60</f>
        <v>8.5</v>
      </c>
      <c r="I60" s="14">
        <f ca="1">'5,6'!I60</f>
        <v>0</v>
      </c>
      <c r="J60" s="14" t="str">
        <f ca="1">'5,6'!N60</f>
        <v/>
      </c>
      <c r="K60" s="14">
        <f ca="1">'7,8'!I60</f>
        <v>0</v>
      </c>
      <c r="L60" s="14">
        <f ca="1">'7,8'!N60</f>
        <v>0</v>
      </c>
      <c r="M60" s="14">
        <f ca="1">'9,10'!I60</f>
        <v>1.2</v>
      </c>
      <c r="N60" s="25">
        <f ca="1">'9,10'!N60</f>
        <v>0.6</v>
      </c>
      <c r="O60" s="45">
        <f t="shared" ca="1" si="1"/>
        <v>10.299999999999999</v>
      </c>
    </row>
    <row r="61" spans="1:15" ht="15.2" customHeight="1" x14ac:dyDescent="0.25">
      <c r="A61" s="89" t="s">
        <v>83</v>
      </c>
      <c r="B61" s="9">
        <v>57</v>
      </c>
      <c r="C61" s="31" t="s">
        <v>84</v>
      </c>
      <c r="D61" s="32" t="s">
        <v>85</v>
      </c>
      <c r="E61" s="19" t="str">
        <f ca="1">'1,2'!I61</f>
        <v/>
      </c>
      <c r="F61" s="19" t="str">
        <f ca="1">'1,2'!N61</f>
        <v/>
      </c>
      <c r="G61" s="19" t="str">
        <f ca="1">'3,4'!I61</f>
        <v/>
      </c>
      <c r="H61" s="19" t="str">
        <f ca="1">'3,4'!N61</f>
        <v/>
      </c>
      <c r="I61" s="19" t="str">
        <f ca="1">'5,6'!I61</f>
        <v/>
      </c>
      <c r="J61" s="19" t="str">
        <f ca="1">'5,6'!N61</f>
        <v/>
      </c>
      <c r="K61" s="19" t="str">
        <f ca="1">'7,8'!I61</f>
        <v>-</v>
      </c>
      <c r="L61" s="19" t="str">
        <f ca="1">'7,8'!N61</f>
        <v>-</v>
      </c>
      <c r="M61" s="19" t="str">
        <f ca="1">'9,10'!I61</f>
        <v>-</v>
      </c>
      <c r="N61" s="23" t="str">
        <f ca="1">'9,10'!N61</f>
        <v>-</v>
      </c>
      <c r="O61" s="46">
        <f t="shared" ca="1" si="1"/>
        <v>0</v>
      </c>
    </row>
    <row r="62" spans="1:15" ht="15.2" customHeight="1" thickBot="1" x14ac:dyDescent="0.3">
      <c r="A62" s="90"/>
      <c r="B62" s="18">
        <v>58</v>
      </c>
      <c r="C62" s="33" t="s">
        <v>86</v>
      </c>
      <c r="D62" s="34" t="s">
        <v>87</v>
      </c>
      <c r="E62" s="14" t="str">
        <f ca="1">'1,2'!I62</f>
        <v/>
      </c>
      <c r="F62" s="14" t="str">
        <f ca="1">'1,2'!N62</f>
        <v/>
      </c>
      <c r="G62" s="14" t="str">
        <f ca="1">'3,4'!I62</f>
        <v/>
      </c>
      <c r="H62" s="14" t="str">
        <f ca="1">'3,4'!N62</f>
        <v/>
      </c>
      <c r="I62" s="14" t="str">
        <f ca="1">'5,6'!I62</f>
        <v/>
      </c>
      <c r="J62" s="14" t="str">
        <f ca="1">'5,6'!N62</f>
        <v/>
      </c>
      <c r="K62" s="14" t="str">
        <f ca="1">'7,8'!I62</f>
        <v>-</v>
      </c>
      <c r="L62" s="14" t="str">
        <f ca="1">'7,8'!N62</f>
        <v>-</v>
      </c>
      <c r="M62" s="14" t="str">
        <f ca="1">'9,10'!I62</f>
        <v>-</v>
      </c>
      <c r="N62" s="25" t="str">
        <f ca="1">'9,10'!N62</f>
        <v>-</v>
      </c>
      <c r="O62" s="45">
        <f t="shared" ca="1" si="1"/>
        <v>0</v>
      </c>
    </row>
  </sheetData>
  <mergeCells count="20">
    <mergeCell ref="F2:J2"/>
    <mergeCell ref="H3:H4"/>
    <mergeCell ref="J3:J4"/>
    <mergeCell ref="C1:O1"/>
    <mergeCell ref="A30:A49"/>
    <mergeCell ref="K3:K4"/>
    <mergeCell ref="C3:C4"/>
    <mergeCell ref="O3:O4"/>
    <mergeCell ref="E3:E4"/>
    <mergeCell ref="A61:A62"/>
    <mergeCell ref="L3:L4"/>
    <mergeCell ref="B3:B4"/>
    <mergeCell ref="N3:N4"/>
    <mergeCell ref="F3:F4"/>
    <mergeCell ref="A50:A60"/>
    <mergeCell ref="A5:A29"/>
    <mergeCell ref="G3:G4"/>
    <mergeCell ref="M3:M4"/>
    <mergeCell ref="I3:I4"/>
    <mergeCell ref="D3:D4"/>
  </mergeCells>
  <pageMargins left="0.75" right="0.25" top="0.25" bottom="0.25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4" sqref="J4"/>
    </sheetView>
  </sheetViews>
  <sheetFormatPr defaultRowHeight="11.25" customHeight="1" x14ac:dyDescent="0.25"/>
  <cols>
    <col min="1" max="1" width="4.140625" style="88" customWidth="1"/>
    <col min="2" max="2" width="4" style="84" bestFit="1" customWidth="1"/>
    <col min="3" max="3" width="15.28515625" style="88" customWidth="1"/>
    <col min="4" max="4" width="6.28515625" style="84" customWidth="1"/>
    <col min="5" max="8" width="5.7109375" style="83" customWidth="1"/>
    <col min="9" max="9" width="5.7109375" style="86" customWidth="1"/>
    <col min="10" max="13" width="5.7109375" style="83" customWidth="1"/>
    <col min="14" max="14" width="5.5703125" style="85" customWidth="1"/>
    <col min="15" max="16" width="9.140625" style="88" customWidth="1"/>
    <col min="17" max="16384" width="9.140625" style="88"/>
  </cols>
  <sheetData>
    <row r="1" spans="1:15" ht="18" customHeight="1" x14ac:dyDescent="0.3">
      <c r="C1" s="102" t="s">
        <v>94</v>
      </c>
      <c r="D1" s="103"/>
      <c r="E1" s="101"/>
      <c r="F1" s="101"/>
      <c r="G1" s="101"/>
      <c r="H1" s="101"/>
      <c r="I1" s="106"/>
      <c r="J1" s="101"/>
      <c r="K1" s="101"/>
      <c r="L1" s="101"/>
      <c r="M1" s="101"/>
      <c r="N1" s="104"/>
    </row>
    <row r="2" spans="1:15" ht="16.5" customHeight="1" thickBot="1" x14ac:dyDescent="0.3">
      <c r="D2" s="88"/>
      <c r="E2" s="88"/>
      <c r="F2" s="100" t="s">
        <v>0</v>
      </c>
      <c r="G2" s="101"/>
      <c r="H2" s="101"/>
      <c r="I2" s="106"/>
      <c r="J2" s="101"/>
      <c r="K2" s="88"/>
      <c r="L2" s="88"/>
      <c r="M2" s="1" t="s">
        <v>1</v>
      </c>
      <c r="N2" s="2"/>
    </row>
    <row r="3" spans="1:15" s="43" customFormat="1" ht="14.25" customHeight="1" x14ac:dyDescent="0.25">
      <c r="A3" s="8" t="s">
        <v>2</v>
      </c>
      <c r="B3" s="91" t="s">
        <v>3</v>
      </c>
      <c r="C3" s="98" t="s">
        <v>4</v>
      </c>
      <c r="D3" s="124" t="s">
        <v>5</v>
      </c>
      <c r="E3" s="69" t="str">
        <f ca="1">Thang!$F$1&amp;"-11"</f>
        <v>06-11</v>
      </c>
      <c r="F3" s="69" t="str">
        <f ca="1">$E$3</f>
        <v>06-11</v>
      </c>
      <c r="G3" s="69" t="str">
        <f ca="1">$E$3</f>
        <v>06-11</v>
      </c>
      <c r="H3" s="69" t="str">
        <f ca="1">$E$3</f>
        <v>06-11</v>
      </c>
      <c r="I3" s="122" t="s">
        <v>95</v>
      </c>
      <c r="J3" s="69" t="str">
        <f ca="1">Thang!$F$1&amp;"-12"</f>
        <v>06-12</v>
      </c>
      <c r="K3" s="69" t="str">
        <f ca="1">$J$3</f>
        <v>06-12</v>
      </c>
      <c r="L3" s="69" t="str">
        <f ca="1">$J$3</f>
        <v>06-12</v>
      </c>
      <c r="M3" s="69" t="str">
        <f ca="1">$J$3</f>
        <v>06-12</v>
      </c>
      <c r="N3" s="120" t="s">
        <v>95</v>
      </c>
    </row>
    <row r="4" spans="1:15" s="43" customFormat="1" ht="14.25" customHeight="1" thickBot="1" x14ac:dyDescent="0.3">
      <c r="A4" s="29"/>
      <c r="B4" s="92"/>
      <c r="C4" s="99"/>
      <c r="D4" s="125"/>
      <c r="E4" s="70" t="s">
        <v>96</v>
      </c>
      <c r="F4" s="71" t="s">
        <v>97</v>
      </c>
      <c r="G4" s="68">
        <v>13</v>
      </c>
      <c r="H4" s="67">
        <v>19</v>
      </c>
      <c r="I4" s="123"/>
      <c r="J4" s="70" t="s">
        <v>96</v>
      </c>
      <c r="K4" s="71" t="s">
        <v>97</v>
      </c>
      <c r="L4" s="68">
        <v>13</v>
      </c>
      <c r="M4" s="67">
        <v>19</v>
      </c>
      <c r="N4" s="121"/>
    </row>
    <row r="5" spans="1:15" s="85" customFormat="1" ht="15.2" customHeight="1" x14ac:dyDescent="0.25">
      <c r="A5" s="97" t="s">
        <v>7</v>
      </c>
      <c r="B5" s="9">
        <v>1</v>
      </c>
      <c r="C5" s="10" t="s">
        <v>8</v>
      </c>
      <c r="D5" s="9">
        <v>73401</v>
      </c>
      <c r="E5" s="11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1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1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1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0" t="str">
        <f t="shared" ref="I5:I36" ca="1" si="0">+IF(AND(OR(E5="-",E5=""),OR(F5="-",F5=""),OR(G5="-",G5=""),OR(H5="-",H5="")),"-",SUM(E5:H5))</f>
        <v>-</v>
      </c>
      <c r="J5" s="11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1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1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1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38" t="str">
        <f t="shared" ref="N5:N36" ca="1" si="1">+IF(AND(OR(J5="-",J5=""),OR(K5="-",K5=""),OR(L5="-",L5=""),OR(M5="-",M5="")),"-",SUM(J5:M5))</f>
        <v>-</v>
      </c>
    </row>
    <row r="6" spans="1:15" s="85" customFormat="1" ht="15.2" customHeight="1" x14ac:dyDescent="0.25">
      <c r="A6" s="96"/>
      <c r="B6" s="6">
        <v>2</v>
      </c>
      <c r="C6" s="13" t="s">
        <v>9</v>
      </c>
      <c r="D6" s="6">
        <v>73402</v>
      </c>
      <c r="E6" s="7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7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7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7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1" t="str">
        <f t="shared" ca="1" si="0"/>
        <v>-</v>
      </c>
      <c r="J6" s="7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7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7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7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39" t="str">
        <f t="shared" ca="1" si="1"/>
        <v>-</v>
      </c>
    </row>
    <row r="7" spans="1:15" s="85" customFormat="1" ht="15.2" customHeight="1" x14ac:dyDescent="0.25">
      <c r="A7" s="96"/>
      <c r="B7" s="6">
        <v>3</v>
      </c>
      <c r="C7" s="4" t="s">
        <v>10</v>
      </c>
      <c r="D7" s="3">
        <v>48842</v>
      </c>
      <c r="E7" s="7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7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7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7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1" t="str">
        <f t="shared" ca="1" si="0"/>
        <v>-</v>
      </c>
      <c r="J7" s="7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7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7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7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39" t="str">
        <f t="shared" ca="1" si="1"/>
        <v>-</v>
      </c>
    </row>
    <row r="8" spans="1:15" s="85" customFormat="1" ht="15.2" customHeight="1" x14ac:dyDescent="0.25">
      <c r="A8" s="96"/>
      <c r="B8" s="6">
        <v>4</v>
      </c>
      <c r="C8" s="4" t="s">
        <v>11</v>
      </c>
      <c r="D8" s="3">
        <v>73403</v>
      </c>
      <c r="E8" s="7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7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7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7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1" t="str">
        <f t="shared" ca="1" si="0"/>
        <v>-</v>
      </c>
      <c r="J8" s="7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7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7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7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39" t="str">
        <f t="shared" ca="1" si="1"/>
        <v>-</v>
      </c>
    </row>
    <row r="9" spans="1:15" s="85" customFormat="1" ht="15.2" customHeight="1" x14ac:dyDescent="0.25">
      <c r="A9" s="96"/>
      <c r="B9" s="6">
        <v>5</v>
      </c>
      <c r="C9" s="4" t="s">
        <v>12</v>
      </c>
      <c r="D9" s="3">
        <v>73420</v>
      </c>
      <c r="E9" s="7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7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7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7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1" t="str">
        <f t="shared" ca="1" si="0"/>
        <v>-</v>
      </c>
      <c r="J9" s="7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7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7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7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39" t="str">
        <f t="shared" ca="1" si="1"/>
        <v>-</v>
      </c>
    </row>
    <row r="10" spans="1:15" s="85" customFormat="1" ht="15.2" customHeight="1" x14ac:dyDescent="0.25">
      <c r="A10" s="96"/>
      <c r="B10" s="6">
        <v>6</v>
      </c>
      <c r="C10" s="4" t="s">
        <v>13</v>
      </c>
      <c r="D10" s="3">
        <v>73400</v>
      </c>
      <c r="E10" s="7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7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7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7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1" t="str">
        <f t="shared" ca="1" si="0"/>
        <v>-</v>
      </c>
      <c r="J10" s="7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7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7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7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39" t="str">
        <f t="shared" ca="1" si="1"/>
        <v>-</v>
      </c>
    </row>
    <row r="11" spans="1:15" s="85" customFormat="1" ht="15.2" customHeight="1" x14ac:dyDescent="0.25">
      <c r="A11" s="96"/>
      <c r="B11" s="6">
        <v>7</v>
      </c>
      <c r="C11" s="4" t="s">
        <v>14</v>
      </c>
      <c r="D11" s="3">
        <v>73404</v>
      </c>
      <c r="E11" s="7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7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7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7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1" t="str">
        <f t="shared" ca="1" si="0"/>
        <v>-</v>
      </c>
      <c r="J11" s="7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7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7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7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39" t="str">
        <f t="shared" ca="1" si="1"/>
        <v>-</v>
      </c>
    </row>
    <row r="12" spans="1:15" s="85" customFormat="1" ht="15.2" customHeight="1" x14ac:dyDescent="0.25">
      <c r="A12" s="96"/>
      <c r="B12" s="6">
        <v>8</v>
      </c>
      <c r="C12" s="4" t="s">
        <v>15</v>
      </c>
      <c r="D12" s="3" t="s">
        <v>16</v>
      </c>
      <c r="E12" s="7">
        <f ca="1">IF(ISNA(INDEX(Precip!$B$3:$BE$200,MATCH(E$3&amp;" "&amp;E$4,Precip!$A$3:$A$200,0),MATCH($D12,Precip!$B$2:$BF$2,0))),"",INDEX(Precip!$B$3:$BE$200,MATCH(E$3&amp;" "&amp;E$4,Precip!$A$3:$A$200,0),MATCH($D12,Precip!$B$2:$BF$2,0)))</f>
        <v>0</v>
      </c>
      <c r="F12" s="7">
        <f ca="1">IF(ISNA(INDEX(Precip!$B$3:$BE$200,MATCH(F$3&amp;" "&amp;F$4,Precip!$A$3:$A$200,0),MATCH($D12,Precip!$B$2:$BF$2,0))),"",INDEX(Precip!$B$3:$BE$200,MATCH(F$3&amp;" "&amp;F$4,Precip!$A$3:$A$200,0),MATCH($D12,Precip!$B$2:$BF$2,0)))</f>
        <v>0</v>
      </c>
      <c r="G12" s="7">
        <f ca="1">IF(ISNA(INDEX(Precip!$B$3:$BE$200,MATCH(G$3&amp;" "&amp;G$4,Precip!$A$3:$A$200,0),MATCH($D12,Precip!$B$2:$BF$2,0))),"",INDEX(Precip!$B$3:$BE$200,MATCH(G$3&amp;" "&amp;G$4,Precip!$A$3:$A$200,0),MATCH($D12,Precip!$B$2:$BF$2,0)))</f>
        <v>0</v>
      </c>
      <c r="H12" s="7">
        <f ca="1">IF(ISNA(INDEX(Precip!$B$3:$BE$200,MATCH(H$3&amp;" "&amp;H$4,Precip!$A$3:$A$200,0),MATCH($D12,Precip!$B$2:$BF$2,0))),"",INDEX(Precip!$B$3:$BE$200,MATCH(H$3&amp;" "&amp;H$4,Precip!$A$3:$A$200,0),MATCH($D12,Precip!$B$2:$BF$2,0)))</f>
        <v>0</v>
      </c>
      <c r="I12" s="81">
        <f t="shared" ca="1" si="0"/>
        <v>0</v>
      </c>
      <c r="J12" s="7">
        <f ca="1">IF(ISNA(INDEX(Precip!$B$3:$BE$200,MATCH(J$3&amp;" "&amp;J$4,Precip!$A$3:$A$200,0),MATCH($D12,Precip!$B$2:$BF$2,0))),"",INDEX(Precip!$B$3:$BE$200,MATCH(J$3&amp;" "&amp;J$4,Precip!$A$3:$A$200,0),MATCH($D12,Precip!$B$2:$BF$2,0)))</f>
        <v>0</v>
      </c>
      <c r="K12" s="7">
        <f ca="1">IF(ISNA(INDEX(Precip!$B$3:$BE$200,MATCH(K$3&amp;" "&amp;K$4,Precip!$A$3:$A$200,0),MATCH($D12,Precip!$B$2:$BF$2,0))),"",INDEX(Precip!$B$3:$BE$200,MATCH(K$3&amp;" "&amp;K$4,Precip!$A$3:$A$200,0),MATCH($D12,Precip!$B$2:$BF$2,0)))</f>
        <v>0</v>
      </c>
      <c r="L12" s="7">
        <f ca="1">IF(ISNA(INDEX(Precip!$B$3:$BE$200,MATCH(L$3&amp;" "&amp;L$4,Precip!$A$3:$A$200,0),MATCH($D12,Precip!$B$2:$BF$2,0))),"",INDEX(Precip!$B$3:$BE$200,MATCH(L$3&amp;" "&amp;L$4,Precip!$A$3:$A$200,0),MATCH($D12,Precip!$B$2:$BF$2,0)))</f>
        <v>0</v>
      </c>
      <c r="M12" s="7">
        <f ca="1">IF(ISNA(INDEX(Precip!$B$3:$BE$200,MATCH(M$3&amp;" "&amp;M$4,Precip!$A$3:$A$200,0),MATCH($D12,Precip!$B$2:$BF$2,0))),"",INDEX(Precip!$B$3:$BE$200,MATCH(M$3&amp;" "&amp;M$4,Precip!$A$3:$A$200,0),MATCH($D12,Precip!$B$2:$BF$2,0)))</f>
        <v>0</v>
      </c>
      <c r="N12" s="39">
        <f t="shared" ca="1" si="1"/>
        <v>0</v>
      </c>
    </row>
    <row r="13" spans="1:15" s="85" customFormat="1" ht="15.2" customHeight="1" x14ac:dyDescent="0.25">
      <c r="A13" s="96"/>
      <c r="B13" s="6">
        <v>9</v>
      </c>
      <c r="C13" s="4" t="s">
        <v>17</v>
      </c>
      <c r="D13" s="3">
        <v>73405</v>
      </c>
      <c r="E13" s="7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7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7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7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1" t="str">
        <f t="shared" ca="1" si="0"/>
        <v>-</v>
      </c>
      <c r="J13" s="7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7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7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7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39" t="str">
        <f t="shared" ca="1" si="1"/>
        <v>-</v>
      </c>
    </row>
    <row r="14" spans="1:15" s="85" customFormat="1" ht="15.2" customHeight="1" x14ac:dyDescent="0.25">
      <c r="A14" s="96"/>
      <c r="B14" s="6">
        <v>10</v>
      </c>
      <c r="C14" s="4" t="s">
        <v>18</v>
      </c>
      <c r="D14" s="3">
        <v>73406</v>
      </c>
      <c r="E14" s="7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7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7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7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1" t="str">
        <f t="shared" ca="1" si="0"/>
        <v>-</v>
      </c>
      <c r="J14" s="7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7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7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7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39" t="str">
        <f t="shared" ca="1" si="1"/>
        <v>-</v>
      </c>
      <c r="O14" s="88"/>
    </row>
    <row r="15" spans="1:15" s="85" customFormat="1" ht="15.2" customHeight="1" x14ac:dyDescent="0.25">
      <c r="A15" s="96"/>
      <c r="B15" s="6">
        <v>11</v>
      </c>
      <c r="C15" s="4" t="s">
        <v>19</v>
      </c>
      <c r="D15" s="3">
        <v>73408</v>
      </c>
      <c r="E15" s="7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7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7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7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1" t="str">
        <f t="shared" ca="1" si="0"/>
        <v>-</v>
      </c>
      <c r="J15" s="7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7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7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7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39" t="str">
        <f t="shared" ca="1" si="1"/>
        <v>-</v>
      </c>
    </row>
    <row r="16" spans="1:15" ht="15.2" customHeight="1" x14ac:dyDescent="0.25">
      <c r="A16" s="96"/>
      <c r="B16" s="6">
        <v>12</v>
      </c>
      <c r="C16" s="4" t="s">
        <v>20</v>
      </c>
      <c r="D16" s="3">
        <v>73409</v>
      </c>
      <c r="E16" s="7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7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7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7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1" t="str">
        <f t="shared" ca="1" si="0"/>
        <v>-</v>
      </c>
      <c r="J16" s="7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7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7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7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39" t="str">
        <f t="shared" ca="1" si="1"/>
        <v>-</v>
      </c>
      <c r="O16" s="85"/>
    </row>
    <row r="17" spans="1:15" s="85" customFormat="1" ht="15.2" customHeight="1" x14ac:dyDescent="0.25">
      <c r="A17" s="96"/>
      <c r="B17" s="6">
        <v>13</v>
      </c>
      <c r="C17" s="4" t="s">
        <v>21</v>
      </c>
      <c r="D17" s="3" t="s">
        <v>22</v>
      </c>
      <c r="E17" s="7">
        <f ca="1">IF(ISNA(INDEX(Precip!$B$3:$BE$200,MATCH(E$3&amp;" "&amp;E$4,Precip!$A$3:$A$200,0),MATCH($D17,Precip!$B$2:$BF$2,0))),"",INDEX(Precip!$B$3:$BE$200,MATCH(E$3&amp;" "&amp;E$4,Precip!$A$3:$A$200,0),MATCH($D17,Precip!$B$2:$BF$2,0)))</f>
        <v>0</v>
      </c>
      <c r="F17" s="7">
        <f ca="1">IF(ISNA(INDEX(Precip!$B$3:$BE$200,MATCH(F$3&amp;" "&amp;F$4,Precip!$A$3:$A$200,0),MATCH($D17,Precip!$B$2:$BF$2,0))),"",INDEX(Precip!$B$3:$BE$200,MATCH(F$3&amp;" "&amp;F$4,Precip!$A$3:$A$200,0),MATCH($D17,Precip!$B$2:$BF$2,0)))</f>
        <v>0</v>
      </c>
      <c r="G17" s="7">
        <f ca="1">IF(ISNA(INDEX(Precip!$B$3:$BE$200,MATCH(G$3&amp;" "&amp;G$4,Precip!$A$3:$A$200,0),MATCH($D17,Precip!$B$2:$BF$2,0))),"",INDEX(Precip!$B$3:$BE$200,MATCH(G$3&amp;" "&amp;G$4,Precip!$A$3:$A$200,0),MATCH($D17,Precip!$B$2:$BF$2,0)))</f>
        <v>0</v>
      </c>
      <c r="H17" s="7">
        <f ca="1">IF(ISNA(INDEX(Precip!$B$3:$BE$200,MATCH(H$3&amp;" "&amp;H$4,Precip!$A$3:$A$200,0),MATCH($D17,Precip!$B$2:$BF$2,0))),"",INDEX(Precip!$B$3:$BE$200,MATCH(H$3&amp;" "&amp;H$4,Precip!$A$3:$A$200,0),MATCH($D17,Precip!$B$2:$BF$2,0)))</f>
        <v>0</v>
      </c>
      <c r="I17" s="81">
        <f t="shared" ca="1" si="0"/>
        <v>0</v>
      </c>
      <c r="J17" s="7">
        <f ca="1">IF(ISNA(INDEX(Precip!$B$3:$BE$200,MATCH(J$3&amp;" "&amp;J$4,Precip!$A$3:$A$200,0),MATCH($D17,Precip!$B$2:$BF$2,0))),"",INDEX(Precip!$B$3:$BE$200,MATCH(J$3&amp;" "&amp;J$4,Precip!$A$3:$A$200,0),MATCH($D17,Precip!$B$2:$BF$2,0)))</f>
        <v>0</v>
      </c>
      <c r="K17" s="7">
        <f ca="1">IF(ISNA(INDEX(Precip!$B$3:$BE$200,MATCH(K$3&amp;" "&amp;K$4,Precip!$A$3:$A$200,0),MATCH($D17,Precip!$B$2:$BF$2,0))),"",INDEX(Precip!$B$3:$BE$200,MATCH(K$3&amp;" "&amp;K$4,Precip!$A$3:$A$200,0),MATCH($D17,Precip!$B$2:$BF$2,0)))</f>
        <v>0</v>
      </c>
      <c r="L17" s="7">
        <f ca="1">IF(ISNA(INDEX(Precip!$B$3:$BE$200,MATCH(L$3&amp;" "&amp;L$4,Precip!$A$3:$A$200,0),MATCH($D17,Precip!$B$2:$BF$2,0))),"",INDEX(Precip!$B$3:$BE$200,MATCH(L$3&amp;" "&amp;L$4,Precip!$A$3:$A$200,0),MATCH($D17,Precip!$B$2:$BF$2,0)))</f>
        <v>0</v>
      </c>
      <c r="M17" s="7">
        <f ca="1">IF(ISNA(INDEX(Precip!$B$3:$BE$200,MATCH(M$3&amp;" "&amp;M$4,Precip!$A$3:$A$200,0),MATCH($D17,Precip!$B$2:$BF$2,0))),"",INDEX(Precip!$B$3:$BE$200,MATCH(M$3&amp;" "&amp;M$4,Precip!$A$3:$A$200,0),MATCH($D17,Precip!$B$2:$BF$2,0)))</f>
        <v>42.8</v>
      </c>
      <c r="N17" s="39">
        <f t="shared" ca="1" si="1"/>
        <v>42.8</v>
      </c>
      <c r="O17" s="88"/>
    </row>
    <row r="18" spans="1:15" s="85" customFormat="1" ht="15.2" customHeight="1" x14ac:dyDescent="0.25">
      <c r="A18" s="96"/>
      <c r="B18" s="6">
        <v>14</v>
      </c>
      <c r="C18" s="4" t="s">
        <v>100</v>
      </c>
      <c r="D18" s="3" t="s">
        <v>24</v>
      </c>
      <c r="E18" s="7">
        <f ca="1">IF(ISNA(INDEX(Precip!$B$3:$BE$200,MATCH(E$3&amp;" "&amp;E$4,Precip!$A$3:$A$200,0),MATCH($D18,Precip!$B$2:$BF$2,0))),"",INDEX(Precip!$B$3:$BE$200,MATCH(E$3&amp;" "&amp;E$4,Precip!$A$3:$A$200,0),MATCH($D18,Precip!$B$2:$BF$2,0)))</f>
        <v>0</v>
      </c>
      <c r="F18" s="7">
        <f ca="1">IF(ISNA(INDEX(Precip!$B$3:$BE$200,MATCH(F$3&amp;" "&amp;F$4,Precip!$A$3:$A$200,0),MATCH($D18,Precip!$B$2:$BF$2,0))),"",INDEX(Precip!$B$3:$BE$200,MATCH(F$3&amp;" "&amp;F$4,Precip!$A$3:$A$200,0),MATCH($D18,Precip!$B$2:$BF$2,0)))</f>
        <v>0</v>
      </c>
      <c r="G18" s="7">
        <f ca="1">IF(ISNA(INDEX(Precip!$B$3:$BE$200,MATCH(G$3&amp;" "&amp;G$4,Precip!$A$3:$A$200,0),MATCH($D18,Precip!$B$2:$BF$2,0))),"",INDEX(Precip!$B$3:$BE$200,MATCH(G$3&amp;" "&amp;G$4,Precip!$A$3:$A$200,0),MATCH($D18,Precip!$B$2:$BF$2,0)))</f>
        <v>0</v>
      </c>
      <c r="H18" s="7">
        <f ca="1">IF(ISNA(INDEX(Precip!$B$3:$BE$200,MATCH(H$3&amp;" "&amp;H$4,Precip!$A$3:$A$200,0),MATCH($D18,Precip!$B$2:$BF$2,0))),"",INDEX(Precip!$B$3:$BE$200,MATCH(H$3&amp;" "&amp;H$4,Precip!$A$3:$A$200,0),MATCH($D18,Precip!$B$2:$BF$2,0)))</f>
        <v>0</v>
      </c>
      <c r="I18" s="81">
        <f t="shared" ca="1" si="0"/>
        <v>0</v>
      </c>
      <c r="J18" s="7">
        <f ca="1">IF(ISNA(INDEX(Precip!$B$3:$BE$200,MATCH(J$3&amp;" "&amp;J$4,Precip!$A$3:$A$200,0),MATCH($D18,Precip!$B$2:$BF$2,0))),"",INDEX(Precip!$B$3:$BE$200,MATCH(J$3&amp;" "&amp;J$4,Precip!$A$3:$A$200,0),MATCH($D18,Precip!$B$2:$BF$2,0)))</f>
        <v>0</v>
      </c>
      <c r="K18" s="7">
        <f ca="1">IF(ISNA(INDEX(Precip!$B$3:$BE$200,MATCH(K$3&amp;" "&amp;K$4,Precip!$A$3:$A$200,0),MATCH($D18,Precip!$B$2:$BF$2,0))),"",INDEX(Precip!$B$3:$BE$200,MATCH(K$3&amp;" "&amp;K$4,Precip!$A$3:$A$200,0),MATCH($D18,Precip!$B$2:$BF$2,0)))</f>
        <v>10.1</v>
      </c>
      <c r="L18" s="7">
        <f ca="1">IF(ISNA(INDEX(Precip!$B$3:$BE$200,MATCH(L$3&amp;" "&amp;L$4,Precip!$A$3:$A$200,0),MATCH($D18,Precip!$B$2:$BF$2,0))),"",INDEX(Precip!$B$3:$BE$200,MATCH(L$3&amp;" "&amp;L$4,Precip!$A$3:$A$200,0),MATCH($D18,Precip!$B$2:$BF$2,0)))</f>
        <v>0</v>
      </c>
      <c r="M18" s="7">
        <f ca="1">IF(ISNA(INDEX(Precip!$B$3:$BE$200,MATCH(M$3&amp;" "&amp;M$4,Precip!$A$3:$A$200,0),MATCH($D18,Precip!$B$2:$BF$2,0))),"",INDEX(Precip!$B$3:$BE$200,MATCH(M$3&amp;" "&amp;M$4,Precip!$A$3:$A$200,0),MATCH($D18,Precip!$B$2:$BF$2,0)))</f>
        <v>0</v>
      </c>
      <c r="N18" s="39">
        <f t="shared" ca="1" si="1"/>
        <v>10.1</v>
      </c>
      <c r="O18" s="88"/>
    </row>
    <row r="19" spans="1:15" ht="15.2" customHeight="1" x14ac:dyDescent="0.25">
      <c r="A19" s="96"/>
      <c r="B19" s="6">
        <v>15</v>
      </c>
      <c r="C19" s="4" t="s">
        <v>101</v>
      </c>
      <c r="D19" s="3">
        <v>73410</v>
      </c>
      <c r="E19" s="7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7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7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7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1" t="str">
        <f t="shared" ca="1" si="0"/>
        <v>-</v>
      </c>
      <c r="J19" s="7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7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7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7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39" t="str">
        <f t="shared" ca="1" si="1"/>
        <v>-</v>
      </c>
      <c r="O19" s="85"/>
    </row>
    <row r="20" spans="1:15" ht="15.2" customHeight="1" x14ac:dyDescent="0.25">
      <c r="A20" s="96"/>
      <c r="B20" s="6">
        <v>16</v>
      </c>
      <c r="C20" s="4" t="s">
        <v>26</v>
      </c>
      <c r="D20" s="3">
        <v>48840</v>
      </c>
      <c r="E20" s="7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7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7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7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1" t="str">
        <f t="shared" ca="1" si="0"/>
        <v>-</v>
      </c>
      <c r="J20" s="7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7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7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7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39" t="str">
        <f t="shared" ca="1" si="1"/>
        <v>-</v>
      </c>
    </row>
    <row r="21" spans="1:15" s="85" customFormat="1" ht="15.2" customHeight="1" x14ac:dyDescent="0.25">
      <c r="A21" s="96"/>
      <c r="B21" s="6">
        <v>17</v>
      </c>
      <c r="C21" s="4" t="s">
        <v>27</v>
      </c>
      <c r="D21" s="3">
        <v>73411</v>
      </c>
      <c r="E21" s="7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7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7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7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1" t="str">
        <f t="shared" ca="1" si="0"/>
        <v>-</v>
      </c>
      <c r="J21" s="7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7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7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7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39" t="str">
        <f t="shared" ca="1" si="1"/>
        <v>-</v>
      </c>
      <c r="O21" s="88"/>
    </row>
    <row r="22" spans="1:15" ht="15.2" customHeight="1" x14ac:dyDescent="0.25">
      <c r="A22" s="96"/>
      <c r="B22" s="6">
        <v>18</v>
      </c>
      <c r="C22" s="4" t="s">
        <v>28</v>
      </c>
      <c r="D22" s="3">
        <v>73412</v>
      </c>
      <c r="E22" s="7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7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7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7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1" t="str">
        <f t="shared" ca="1" si="0"/>
        <v>-</v>
      </c>
      <c r="J22" s="7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7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7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7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39" t="str">
        <f t="shared" ca="1" si="1"/>
        <v>-</v>
      </c>
      <c r="O22" s="85"/>
    </row>
    <row r="23" spans="1:15" ht="15.2" customHeight="1" x14ac:dyDescent="0.25">
      <c r="A23" s="96"/>
      <c r="B23" s="6">
        <v>19</v>
      </c>
      <c r="C23" s="4" t="s">
        <v>29</v>
      </c>
      <c r="D23" s="3">
        <v>73413</v>
      </c>
      <c r="E23" s="7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7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7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7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1" t="str">
        <f t="shared" ca="1" si="0"/>
        <v>-</v>
      </c>
      <c r="J23" s="7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7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7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7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39" t="str">
        <f t="shared" ca="1" si="1"/>
        <v>-</v>
      </c>
      <c r="O23" s="85"/>
    </row>
    <row r="24" spans="1:15" s="85" customFormat="1" ht="15.2" customHeight="1" x14ac:dyDescent="0.25">
      <c r="A24" s="96"/>
      <c r="B24" s="6">
        <v>20</v>
      </c>
      <c r="C24" s="4" t="s">
        <v>30</v>
      </c>
      <c r="D24" s="3">
        <v>73414</v>
      </c>
      <c r="E24" s="7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7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7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7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1" t="str">
        <f t="shared" ca="1" si="0"/>
        <v>-</v>
      </c>
      <c r="J24" s="7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7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7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7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39" t="str">
        <f t="shared" ca="1" si="1"/>
        <v>-</v>
      </c>
      <c r="O24" s="88"/>
    </row>
    <row r="25" spans="1:15" s="85" customFormat="1" ht="15.2" customHeight="1" x14ac:dyDescent="0.25">
      <c r="A25" s="96"/>
      <c r="B25" s="6">
        <v>21</v>
      </c>
      <c r="C25" s="17" t="s">
        <v>31</v>
      </c>
      <c r="D25" s="3">
        <v>73416</v>
      </c>
      <c r="E25" s="7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7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7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7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1" t="str">
        <f t="shared" ca="1" si="0"/>
        <v>-</v>
      </c>
      <c r="J25" s="7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7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7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7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39" t="str">
        <f t="shared" ca="1" si="1"/>
        <v>-</v>
      </c>
      <c r="O25" s="88"/>
    </row>
    <row r="26" spans="1:15" s="85" customFormat="1" ht="15.2" customHeight="1" x14ac:dyDescent="0.25">
      <c r="A26" s="96"/>
      <c r="B26" s="6">
        <v>22</v>
      </c>
      <c r="C26" s="4" t="s">
        <v>32</v>
      </c>
      <c r="D26" s="3">
        <v>73417</v>
      </c>
      <c r="E26" s="7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7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7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7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1" t="str">
        <f t="shared" ca="1" si="0"/>
        <v>-</v>
      </c>
      <c r="J26" s="7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7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7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7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39" t="str">
        <f t="shared" ca="1" si="1"/>
        <v>-</v>
      </c>
      <c r="O26" s="88"/>
    </row>
    <row r="27" spans="1:15" ht="15.2" customHeight="1" x14ac:dyDescent="0.25">
      <c r="A27" s="96"/>
      <c r="B27" s="6">
        <v>23</v>
      </c>
      <c r="C27" s="4" t="s">
        <v>33</v>
      </c>
      <c r="D27" s="3" t="s">
        <v>34</v>
      </c>
      <c r="E27" s="7">
        <f ca="1">IF(ISNA(INDEX(Precip!$B$3:$BE$200,MATCH(E$3&amp;" "&amp;E$4,Precip!$A$3:$A$200,0),MATCH($D27,Precip!$B$2:$BF$2,0))),"",INDEX(Precip!$B$3:$BE$200,MATCH(E$3&amp;" "&amp;E$4,Precip!$A$3:$A$200,0),MATCH($D27,Precip!$B$2:$BF$2,0)))</f>
        <v>0</v>
      </c>
      <c r="F27" s="7">
        <f ca="1">IF(ISNA(INDEX(Precip!$B$3:$BE$200,MATCH(F$3&amp;" "&amp;F$4,Precip!$A$3:$A$200,0),MATCH($D27,Precip!$B$2:$BF$2,0))),"",INDEX(Precip!$B$3:$BE$200,MATCH(F$3&amp;" "&amp;F$4,Precip!$A$3:$A$200,0),MATCH($D27,Precip!$B$2:$BF$2,0)))</f>
        <v>0</v>
      </c>
      <c r="G27" s="7">
        <f ca="1">IF(ISNA(INDEX(Precip!$B$3:$BE$200,MATCH(G$3&amp;" "&amp;G$4,Precip!$A$3:$A$200,0),MATCH($D27,Precip!$B$2:$BF$2,0))),"",INDEX(Precip!$B$3:$BE$200,MATCH(G$3&amp;" "&amp;G$4,Precip!$A$3:$A$200,0),MATCH($D27,Precip!$B$2:$BF$2,0)))</f>
        <v>0</v>
      </c>
      <c r="H27" s="7">
        <f ca="1">IF(ISNA(INDEX(Precip!$B$3:$BE$200,MATCH(H$3&amp;" "&amp;H$4,Precip!$A$3:$A$200,0),MATCH($D27,Precip!$B$2:$BF$2,0))),"",INDEX(Precip!$B$3:$BE$200,MATCH(H$3&amp;" "&amp;H$4,Precip!$A$3:$A$200,0),MATCH($D27,Precip!$B$2:$BF$2,0)))</f>
        <v>0</v>
      </c>
      <c r="I27" s="81">
        <f t="shared" ca="1" si="0"/>
        <v>0</v>
      </c>
      <c r="J27" s="7">
        <f ca="1">IF(ISNA(INDEX(Precip!$B$3:$BE$200,MATCH(J$3&amp;" "&amp;J$4,Precip!$A$3:$A$200,0),MATCH($D27,Precip!$B$2:$BF$2,0))),"",INDEX(Precip!$B$3:$BE$200,MATCH(J$3&amp;" "&amp;J$4,Precip!$A$3:$A$200,0),MATCH($D27,Precip!$B$2:$BF$2,0)))</f>
        <v>0</v>
      </c>
      <c r="K27" s="7">
        <f ca="1">IF(ISNA(INDEX(Precip!$B$3:$BE$200,MATCH(K$3&amp;" "&amp;K$4,Precip!$A$3:$A$200,0),MATCH($D27,Precip!$B$2:$BF$2,0))),"",INDEX(Precip!$B$3:$BE$200,MATCH(K$3&amp;" "&amp;K$4,Precip!$A$3:$A$200,0),MATCH($D27,Precip!$B$2:$BF$2,0)))</f>
        <v>0</v>
      </c>
      <c r="L27" s="7">
        <f ca="1">IF(ISNA(INDEX(Precip!$B$3:$BE$200,MATCH(L$3&amp;" "&amp;L$4,Precip!$A$3:$A$200,0),MATCH($D27,Precip!$B$2:$BF$2,0))),"",INDEX(Precip!$B$3:$BE$200,MATCH(L$3&amp;" "&amp;L$4,Precip!$A$3:$A$200,0),MATCH($D27,Precip!$B$2:$BF$2,0)))</f>
        <v>0</v>
      </c>
      <c r="M27" s="7">
        <f ca="1">IF(ISNA(INDEX(Precip!$B$3:$BE$200,MATCH(M$3&amp;" "&amp;M$4,Precip!$A$3:$A$200,0),MATCH($D27,Precip!$B$2:$BF$2,0))),"",INDEX(Precip!$B$3:$BE$200,MATCH(M$3&amp;" "&amp;M$4,Precip!$A$3:$A$200,0),MATCH($D27,Precip!$B$2:$BF$2,0)))</f>
        <v>0</v>
      </c>
      <c r="N27" s="39">
        <f t="shared" ca="1" si="1"/>
        <v>0</v>
      </c>
      <c r="O27" s="85"/>
    </row>
    <row r="28" spans="1:15" ht="15.2" customHeight="1" x14ac:dyDescent="0.25">
      <c r="A28" s="96"/>
      <c r="B28" s="6">
        <v>24</v>
      </c>
      <c r="C28" s="4" t="s">
        <v>35</v>
      </c>
      <c r="D28" s="3" t="s">
        <v>36</v>
      </c>
      <c r="E28" s="7">
        <f ca="1">IF(ISNA(INDEX(Precip!$B$3:$BE$200,MATCH(E$3&amp;" "&amp;E$4,Precip!$A$3:$A$200,0),MATCH($D28,Precip!$B$2:$BF$2,0))),"",INDEX(Precip!$B$3:$BE$200,MATCH(E$3&amp;" "&amp;E$4,Precip!$A$3:$A$200,0),MATCH($D28,Precip!$B$2:$BF$2,0)))</f>
        <v>0</v>
      </c>
      <c r="F28" s="7">
        <f ca="1">IF(ISNA(INDEX(Precip!$B$3:$BE$200,MATCH(F$3&amp;" "&amp;F$4,Precip!$A$3:$A$200,0),MATCH($D28,Precip!$B$2:$BF$2,0))),"",INDEX(Precip!$B$3:$BE$200,MATCH(F$3&amp;" "&amp;F$4,Precip!$A$3:$A$200,0),MATCH($D28,Precip!$B$2:$BF$2,0)))</f>
        <v>0</v>
      </c>
      <c r="G28" s="7">
        <f ca="1">IF(ISNA(INDEX(Precip!$B$3:$BE$200,MATCH(G$3&amp;" "&amp;G$4,Precip!$A$3:$A$200,0),MATCH($D28,Precip!$B$2:$BF$2,0))),"",INDEX(Precip!$B$3:$BE$200,MATCH(G$3&amp;" "&amp;G$4,Precip!$A$3:$A$200,0),MATCH($D28,Precip!$B$2:$BF$2,0)))</f>
        <v>0</v>
      </c>
      <c r="H28" s="7">
        <f ca="1">IF(ISNA(INDEX(Precip!$B$3:$BE$200,MATCH(H$3&amp;" "&amp;H$4,Precip!$A$3:$A$200,0),MATCH($D28,Precip!$B$2:$BF$2,0))),"",INDEX(Precip!$B$3:$BE$200,MATCH(H$3&amp;" "&amp;H$4,Precip!$A$3:$A$200,0),MATCH($D28,Precip!$B$2:$BF$2,0)))</f>
        <v>0</v>
      </c>
      <c r="I28" s="81">
        <f t="shared" ca="1" si="0"/>
        <v>0</v>
      </c>
      <c r="J28" s="7">
        <f ca="1">IF(ISNA(INDEX(Precip!$B$3:$BE$200,MATCH(J$3&amp;" "&amp;J$4,Precip!$A$3:$A$200,0),MATCH($D28,Precip!$B$2:$BF$2,0))),"",INDEX(Precip!$B$3:$BE$200,MATCH(J$3&amp;" "&amp;J$4,Precip!$A$3:$A$200,0),MATCH($D28,Precip!$B$2:$BF$2,0)))</f>
        <v>0</v>
      </c>
      <c r="K28" s="7">
        <f ca="1">IF(ISNA(INDEX(Precip!$B$3:$BE$200,MATCH(K$3&amp;" "&amp;K$4,Precip!$A$3:$A$200,0),MATCH($D28,Precip!$B$2:$BF$2,0))),"",INDEX(Precip!$B$3:$BE$200,MATCH(K$3&amp;" "&amp;K$4,Precip!$A$3:$A$200,0),MATCH($D28,Precip!$B$2:$BF$2,0)))</f>
        <v>0</v>
      </c>
      <c r="L28" s="7">
        <f ca="1">IF(ISNA(INDEX(Precip!$B$3:$BE$200,MATCH(L$3&amp;" "&amp;L$4,Precip!$A$3:$A$200,0),MATCH($D28,Precip!$B$2:$BF$2,0))),"",INDEX(Precip!$B$3:$BE$200,MATCH(L$3&amp;" "&amp;L$4,Precip!$A$3:$A$200,0),MATCH($D28,Precip!$B$2:$BF$2,0)))</f>
        <v>0</v>
      </c>
      <c r="M28" s="7">
        <f ca="1">IF(ISNA(INDEX(Precip!$B$3:$BE$200,MATCH(M$3&amp;" "&amp;M$4,Precip!$A$3:$A$200,0),MATCH($D28,Precip!$B$2:$BF$2,0))),"",INDEX(Precip!$B$3:$BE$200,MATCH(M$3&amp;" "&amp;M$4,Precip!$A$3:$A$200,0),MATCH($D28,Precip!$B$2:$BF$2,0)))</f>
        <v>0</v>
      </c>
      <c r="N28" s="39">
        <f t="shared" ca="1" si="1"/>
        <v>0</v>
      </c>
    </row>
    <row r="29" spans="1:15" ht="15.2" customHeight="1" thickBot="1" x14ac:dyDescent="0.3">
      <c r="A29" s="90"/>
      <c r="B29" s="18">
        <v>25</v>
      </c>
      <c r="C29" s="21" t="s">
        <v>37</v>
      </c>
      <c r="D29" s="22" t="s">
        <v>38</v>
      </c>
      <c r="E29" s="30">
        <f ca="1">IF(ISNA(INDEX(Precip!$B$3:$BE$200,MATCH(E$3&amp;" "&amp;E$4,Precip!$A$3:$A$200,0),MATCH($D29,Precip!$B$2:$BF$2,0))),"",INDEX(Precip!$B$3:$BE$200,MATCH(E$3&amp;" "&amp;E$4,Precip!$A$3:$A$200,0),MATCH($D29,Precip!$B$2:$BF$2,0)))</f>
        <v>0</v>
      </c>
      <c r="F29" s="30">
        <f ca="1">IF(ISNA(INDEX(Precip!$B$3:$BE$200,MATCH(F$3&amp;" "&amp;F$4,Precip!$A$3:$A$200,0),MATCH($D29,Precip!$B$2:$BF$2,0))),"",INDEX(Precip!$B$3:$BE$200,MATCH(F$3&amp;" "&amp;F$4,Precip!$A$3:$A$200,0),MATCH($D29,Precip!$B$2:$BF$2,0)))</f>
        <v>0</v>
      </c>
      <c r="G29" s="30">
        <f ca="1">IF(ISNA(INDEX(Precip!$B$3:$BE$200,MATCH(G$3&amp;" "&amp;G$4,Precip!$A$3:$A$200,0),MATCH($D29,Precip!$B$2:$BF$2,0))),"",INDEX(Precip!$B$3:$BE$200,MATCH(G$3&amp;" "&amp;G$4,Precip!$A$3:$A$200,0),MATCH($D29,Precip!$B$2:$BF$2,0)))</f>
        <v>0</v>
      </c>
      <c r="H29" s="30">
        <f ca="1">IF(ISNA(INDEX(Precip!$B$3:$BE$200,MATCH(H$3&amp;" "&amp;H$4,Precip!$A$3:$A$200,0),MATCH($D29,Precip!$B$2:$BF$2,0))),"",INDEX(Precip!$B$3:$BE$200,MATCH(H$3&amp;" "&amp;H$4,Precip!$A$3:$A$200,0),MATCH($D29,Precip!$B$2:$BF$2,0)))</f>
        <v>0</v>
      </c>
      <c r="I29" s="82">
        <f t="shared" ca="1" si="0"/>
        <v>0</v>
      </c>
      <c r="J29" s="30">
        <f ca="1">IF(ISNA(INDEX(Precip!$B$3:$BE$200,MATCH(J$3&amp;" "&amp;J$4,Precip!$A$3:$A$200,0),MATCH($D29,Precip!$B$2:$BF$2,0))),"",INDEX(Precip!$B$3:$BE$200,MATCH(J$3&amp;" "&amp;J$4,Precip!$A$3:$A$200,0),MATCH($D29,Precip!$B$2:$BF$2,0)))</f>
        <v>0</v>
      </c>
      <c r="K29" s="30">
        <f ca="1">IF(ISNA(INDEX(Precip!$B$3:$BE$200,MATCH(K$3&amp;" "&amp;K$4,Precip!$A$3:$A$200,0),MATCH($D29,Precip!$B$2:$BF$2,0))),"",INDEX(Precip!$B$3:$BE$200,MATCH(K$3&amp;" "&amp;K$4,Precip!$A$3:$A$200,0),MATCH($D29,Precip!$B$2:$BF$2,0)))</f>
        <v>0</v>
      </c>
      <c r="L29" s="30">
        <f ca="1">IF(ISNA(INDEX(Precip!$B$3:$BE$200,MATCH(L$3&amp;" "&amp;L$4,Precip!$A$3:$A$200,0),MATCH($D29,Precip!$B$2:$BF$2,0))),"",INDEX(Precip!$B$3:$BE$200,MATCH(L$3&amp;" "&amp;L$4,Precip!$A$3:$A$200,0),MATCH($D29,Precip!$B$2:$BF$2,0)))</f>
        <v>0</v>
      </c>
      <c r="M29" s="30">
        <f ca="1">IF(ISNA(INDEX(Precip!$B$3:$BE$200,MATCH(M$3&amp;" "&amp;M$4,Precip!$A$3:$A$200,0),MATCH($D29,Precip!$B$2:$BF$2,0))),"",INDEX(Precip!$B$3:$BE$200,MATCH(M$3&amp;" "&amp;M$4,Precip!$A$3:$A$200,0),MATCH($D29,Precip!$B$2:$BF$2,0)))</f>
        <v>0</v>
      </c>
      <c r="N29" s="40">
        <f t="shared" ca="1" si="1"/>
        <v>0</v>
      </c>
    </row>
    <row r="30" spans="1:15" ht="15.2" customHeight="1" x14ac:dyDescent="0.25">
      <c r="A30" s="105" t="s">
        <v>39</v>
      </c>
      <c r="B30" s="9">
        <v>26</v>
      </c>
      <c r="C30" s="26" t="s">
        <v>40</v>
      </c>
      <c r="D30" s="27" t="s">
        <v>41</v>
      </c>
      <c r="E30" s="11">
        <f ca="1">IF(ISNA(INDEX(Precip!$B$3:$BE$200,MATCH(E$3&amp;" "&amp;E$4,Precip!$A$3:$A$200,0),MATCH($D30,Precip!$B$2:$BF$2,0))),"",INDEX(Precip!$B$3:$BE$200,MATCH(E$3&amp;" "&amp;E$4,Precip!$A$3:$A$200,0),MATCH($D30,Precip!$B$2:$BF$2,0)))</f>
        <v>0</v>
      </c>
      <c r="F30" s="11">
        <f ca="1">IF(ISNA(INDEX(Precip!$B$3:$BE$200,MATCH(F$3&amp;" "&amp;F$4,Precip!$A$3:$A$200,0),MATCH($D30,Precip!$B$2:$BF$2,0))),"",INDEX(Precip!$B$3:$BE$200,MATCH(F$3&amp;" "&amp;F$4,Precip!$A$3:$A$200,0),MATCH($D30,Precip!$B$2:$BF$2,0)))</f>
        <v>0</v>
      </c>
      <c r="G30" s="11">
        <f ca="1">IF(ISNA(INDEX(Precip!$B$3:$BE$200,MATCH(G$3&amp;" "&amp;G$4,Precip!$A$3:$A$200,0),MATCH($D30,Precip!$B$2:$BF$2,0))),"",INDEX(Precip!$B$3:$BE$200,MATCH(G$3&amp;" "&amp;G$4,Precip!$A$3:$A$200,0),MATCH($D30,Precip!$B$2:$BF$2,0)))</f>
        <v>0</v>
      </c>
      <c r="H30" s="11">
        <f ca="1">IF(ISNA(INDEX(Precip!$B$3:$BE$200,MATCH(H$3&amp;" "&amp;H$4,Precip!$A$3:$A$200,0),MATCH($D30,Precip!$B$2:$BF$2,0))),"",INDEX(Precip!$B$3:$BE$200,MATCH(H$3&amp;" "&amp;H$4,Precip!$A$3:$A$200,0),MATCH($D30,Precip!$B$2:$BF$2,0)))</f>
        <v>0</v>
      </c>
      <c r="I30" s="80">
        <f t="shared" ca="1" si="0"/>
        <v>0</v>
      </c>
      <c r="J30" s="11">
        <f ca="1">IF(ISNA(INDEX(Precip!$B$3:$BE$200,MATCH(J$3&amp;" "&amp;J$4,Precip!$A$3:$A$200,0),MATCH($D30,Precip!$B$2:$BF$2,0))),"",INDEX(Precip!$B$3:$BE$200,MATCH(J$3&amp;" "&amp;J$4,Precip!$A$3:$A$200,0),MATCH($D30,Precip!$B$2:$BF$2,0)))</f>
        <v>0</v>
      </c>
      <c r="K30" s="11">
        <f ca="1">IF(ISNA(INDEX(Precip!$B$3:$BE$200,MATCH(K$3&amp;" "&amp;K$4,Precip!$A$3:$A$200,0),MATCH($D30,Precip!$B$2:$BF$2,0))),"",INDEX(Precip!$B$3:$BE$200,MATCH(K$3&amp;" "&amp;K$4,Precip!$A$3:$A$200,0),MATCH($D30,Precip!$B$2:$BF$2,0)))</f>
        <v>0</v>
      </c>
      <c r="L30" s="11">
        <f ca="1">IF(ISNA(INDEX(Precip!$B$3:$BE$200,MATCH(L$3&amp;" "&amp;L$4,Precip!$A$3:$A$200,0),MATCH($D30,Precip!$B$2:$BF$2,0))),"",INDEX(Precip!$B$3:$BE$200,MATCH(L$3&amp;" "&amp;L$4,Precip!$A$3:$A$200,0),MATCH($D30,Precip!$B$2:$BF$2,0)))</f>
        <v>0</v>
      </c>
      <c r="M30" s="11">
        <f ca="1">IF(ISNA(INDEX(Precip!$B$3:$BE$200,MATCH(M$3&amp;" "&amp;M$4,Precip!$A$3:$A$200,0),MATCH($D30,Precip!$B$2:$BF$2,0))),"",INDEX(Precip!$B$3:$BE$200,MATCH(M$3&amp;" "&amp;M$4,Precip!$A$3:$A$200,0),MATCH($D30,Precip!$B$2:$BF$2,0)))</f>
        <v>0</v>
      </c>
      <c r="N30" s="38">
        <f t="shared" ca="1" si="1"/>
        <v>0</v>
      </c>
    </row>
    <row r="31" spans="1:15" s="85" customFormat="1" ht="15.2" customHeight="1" x14ac:dyDescent="0.25">
      <c r="A31" s="96"/>
      <c r="B31" s="6">
        <v>27</v>
      </c>
      <c r="C31" s="4" t="s">
        <v>42</v>
      </c>
      <c r="D31" s="3" t="s">
        <v>43</v>
      </c>
      <c r="E31" s="7">
        <f ca="1">IF(ISNA(INDEX(Precip!$B$3:$BE$200,MATCH(E$3&amp;" "&amp;E$4,Precip!$A$3:$A$200,0),MATCH($D31,Precip!$B$2:$BF$2,0))),"",INDEX(Precip!$B$3:$BE$200,MATCH(E$3&amp;" "&amp;E$4,Precip!$A$3:$A$200,0),MATCH($D31,Precip!$B$2:$BF$2,0)))</f>
        <v>0</v>
      </c>
      <c r="F31" s="7">
        <f ca="1">IF(ISNA(INDEX(Precip!$B$3:$BE$200,MATCH(F$3&amp;" "&amp;F$4,Precip!$A$3:$A$200,0),MATCH($D31,Precip!$B$2:$BF$2,0))),"",INDEX(Precip!$B$3:$BE$200,MATCH(F$3&amp;" "&amp;F$4,Precip!$A$3:$A$200,0),MATCH($D31,Precip!$B$2:$BF$2,0)))</f>
        <v>0</v>
      </c>
      <c r="G31" s="7">
        <f ca="1">IF(ISNA(INDEX(Precip!$B$3:$BE$200,MATCH(G$3&amp;" "&amp;G$4,Precip!$A$3:$A$200,0),MATCH($D31,Precip!$B$2:$BF$2,0))),"",INDEX(Precip!$B$3:$BE$200,MATCH(G$3&amp;" "&amp;G$4,Precip!$A$3:$A$200,0),MATCH($D31,Precip!$B$2:$BF$2,0)))</f>
        <v>0</v>
      </c>
      <c r="H31" s="7">
        <f ca="1">IF(ISNA(INDEX(Precip!$B$3:$BE$200,MATCH(H$3&amp;" "&amp;H$4,Precip!$A$3:$A$200,0),MATCH($D31,Precip!$B$2:$BF$2,0))),"",INDEX(Precip!$B$3:$BE$200,MATCH(H$3&amp;" "&amp;H$4,Precip!$A$3:$A$200,0),MATCH($D31,Precip!$B$2:$BF$2,0)))</f>
        <v>0</v>
      </c>
      <c r="I31" s="81">
        <f t="shared" ca="1" si="0"/>
        <v>0</v>
      </c>
      <c r="J31" s="7">
        <f ca="1">IF(ISNA(INDEX(Precip!$B$3:$BE$200,MATCH(J$3&amp;" "&amp;J$4,Precip!$A$3:$A$200,0),MATCH($D31,Precip!$B$2:$BF$2,0))),"",INDEX(Precip!$B$3:$BE$200,MATCH(J$3&amp;" "&amp;J$4,Precip!$A$3:$A$200,0),MATCH($D31,Precip!$B$2:$BF$2,0)))</f>
        <v>2.4</v>
      </c>
      <c r="K31" s="7">
        <f ca="1">IF(ISNA(INDEX(Precip!$B$3:$BE$200,MATCH(K$3&amp;" "&amp;K$4,Precip!$A$3:$A$200,0),MATCH($D31,Precip!$B$2:$BF$2,0))),"",INDEX(Precip!$B$3:$BE$200,MATCH(K$3&amp;" "&amp;K$4,Precip!$A$3:$A$200,0),MATCH($D31,Precip!$B$2:$BF$2,0)))</f>
        <v>0</v>
      </c>
      <c r="L31" s="7">
        <f ca="1">IF(ISNA(INDEX(Precip!$B$3:$BE$200,MATCH(L$3&amp;" "&amp;L$4,Precip!$A$3:$A$200,0),MATCH($D31,Precip!$B$2:$BF$2,0))),"",INDEX(Precip!$B$3:$BE$200,MATCH(L$3&amp;" "&amp;L$4,Precip!$A$3:$A$200,0),MATCH($D31,Precip!$B$2:$BF$2,0)))</f>
        <v>0</v>
      </c>
      <c r="M31" s="7">
        <f ca="1">IF(ISNA(INDEX(Precip!$B$3:$BE$200,MATCH(M$3&amp;" "&amp;M$4,Precip!$A$3:$A$200,0),MATCH($D31,Precip!$B$2:$BF$2,0))),"",INDEX(Precip!$B$3:$BE$200,MATCH(M$3&amp;" "&amp;M$4,Precip!$A$3:$A$200,0),MATCH($D31,Precip!$B$2:$BF$2,0)))</f>
        <v>0</v>
      </c>
      <c r="N31" s="39">
        <f t="shared" ca="1" si="1"/>
        <v>2.4</v>
      </c>
      <c r="O31" s="88"/>
    </row>
    <row r="32" spans="1:15" ht="15.2" customHeight="1" x14ac:dyDescent="0.25">
      <c r="A32" s="96"/>
      <c r="B32" s="6">
        <v>28</v>
      </c>
      <c r="C32" s="4" t="s">
        <v>44</v>
      </c>
      <c r="D32" s="3">
        <v>72421</v>
      </c>
      <c r="E32" s="7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7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7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7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1" t="str">
        <f t="shared" ca="1" si="0"/>
        <v>-</v>
      </c>
      <c r="J32" s="7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7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7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7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39" t="str">
        <f t="shared" ca="1" si="1"/>
        <v>-</v>
      </c>
    </row>
    <row r="33" spans="1:15" ht="15.2" customHeight="1" x14ac:dyDescent="0.25">
      <c r="A33" s="96"/>
      <c r="B33" s="6">
        <v>29</v>
      </c>
      <c r="C33" s="4" t="s">
        <v>45</v>
      </c>
      <c r="D33" s="3" t="s">
        <v>46</v>
      </c>
      <c r="E33" s="7">
        <f ca="1">IF(ISNA(INDEX(Precip!$B$3:$BE$200,MATCH(E$3&amp;" "&amp;E$4,Precip!$A$3:$A$200,0),MATCH($D33,Precip!$B$2:$BF$2,0))),"",INDEX(Precip!$B$3:$BE$200,MATCH(E$3&amp;" "&amp;E$4,Precip!$A$3:$A$200,0),MATCH($D33,Precip!$B$2:$BF$2,0)))</f>
        <v>0</v>
      </c>
      <c r="F33" s="7">
        <f ca="1">IF(ISNA(INDEX(Precip!$B$3:$BE$200,MATCH(F$3&amp;" "&amp;F$4,Precip!$A$3:$A$200,0),MATCH($D33,Precip!$B$2:$BF$2,0))),"",INDEX(Precip!$B$3:$BE$200,MATCH(F$3&amp;" "&amp;F$4,Precip!$A$3:$A$200,0),MATCH($D33,Precip!$B$2:$BF$2,0)))</f>
        <v>0</v>
      </c>
      <c r="G33" s="7">
        <f ca="1">IF(ISNA(INDEX(Precip!$B$3:$BE$200,MATCH(G$3&amp;" "&amp;G$4,Precip!$A$3:$A$200,0),MATCH($D33,Precip!$B$2:$BF$2,0))),"",INDEX(Precip!$B$3:$BE$200,MATCH(G$3&amp;" "&amp;G$4,Precip!$A$3:$A$200,0),MATCH($D33,Precip!$B$2:$BF$2,0)))</f>
        <v>0</v>
      </c>
      <c r="H33" s="7">
        <f ca="1">IF(ISNA(INDEX(Precip!$B$3:$BE$200,MATCH(H$3&amp;" "&amp;H$4,Precip!$A$3:$A$200,0),MATCH($D33,Precip!$B$2:$BF$2,0))),"",INDEX(Precip!$B$3:$BE$200,MATCH(H$3&amp;" "&amp;H$4,Precip!$A$3:$A$200,0),MATCH($D33,Precip!$B$2:$BF$2,0)))</f>
        <v>0</v>
      </c>
      <c r="I33" s="81">
        <f t="shared" ca="1" si="0"/>
        <v>0</v>
      </c>
      <c r="J33" s="7">
        <f ca="1">IF(ISNA(INDEX(Precip!$B$3:$BE$200,MATCH(J$3&amp;" "&amp;J$4,Precip!$A$3:$A$200,0),MATCH($D33,Precip!$B$2:$BF$2,0))),"",INDEX(Precip!$B$3:$BE$200,MATCH(J$3&amp;" "&amp;J$4,Precip!$A$3:$A$200,0),MATCH($D33,Precip!$B$2:$BF$2,0)))</f>
        <v>0</v>
      </c>
      <c r="K33" s="7">
        <f ca="1">IF(ISNA(INDEX(Precip!$B$3:$BE$200,MATCH(K$3&amp;" "&amp;K$4,Precip!$A$3:$A$200,0),MATCH($D33,Precip!$B$2:$BF$2,0))),"",INDEX(Precip!$B$3:$BE$200,MATCH(K$3&amp;" "&amp;K$4,Precip!$A$3:$A$200,0),MATCH($D33,Precip!$B$2:$BF$2,0)))</f>
        <v>0</v>
      </c>
      <c r="L33" s="7">
        <f ca="1">IF(ISNA(INDEX(Precip!$B$3:$BE$200,MATCH(L$3&amp;" "&amp;L$4,Precip!$A$3:$A$200,0),MATCH($D33,Precip!$B$2:$BF$2,0))),"",INDEX(Precip!$B$3:$BE$200,MATCH(L$3&amp;" "&amp;L$4,Precip!$A$3:$A$200,0),MATCH($D33,Precip!$B$2:$BF$2,0)))</f>
        <v>0</v>
      </c>
      <c r="M33" s="7">
        <f ca="1">IF(ISNA(INDEX(Precip!$B$3:$BE$200,MATCH(M$3&amp;" "&amp;M$4,Precip!$A$3:$A$200,0),MATCH($D33,Precip!$B$2:$BF$2,0))),"",INDEX(Precip!$B$3:$BE$200,MATCH(M$3&amp;" "&amp;M$4,Precip!$A$3:$A$200,0),MATCH($D33,Precip!$B$2:$BF$2,0)))</f>
        <v>0</v>
      </c>
      <c r="N33" s="39">
        <f t="shared" ca="1" si="1"/>
        <v>0</v>
      </c>
      <c r="O33" s="85"/>
    </row>
    <row r="34" spans="1:15" ht="15.2" customHeight="1" x14ac:dyDescent="0.25">
      <c r="A34" s="96"/>
      <c r="B34" s="6">
        <v>30</v>
      </c>
      <c r="C34" s="4" t="s">
        <v>47</v>
      </c>
      <c r="D34" s="3" t="s">
        <v>48</v>
      </c>
      <c r="E34" s="7">
        <f ca="1">IF(ISNA(INDEX(Precip!$B$3:$BE$200,MATCH(E$3&amp;" "&amp;E$4,Precip!$A$3:$A$200,0),MATCH($D34,Precip!$B$2:$BF$2,0))),"",INDEX(Precip!$B$3:$BE$200,MATCH(E$3&amp;" "&amp;E$4,Precip!$A$3:$A$200,0),MATCH($D34,Precip!$B$2:$BF$2,0)))</f>
        <v>0</v>
      </c>
      <c r="F34" s="7">
        <f ca="1">IF(ISNA(INDEX(Precip!$B$3:$BE$200,MATCH(F$3&amp;" "&amp;F$4,Precip!$A$3:$A$200,0),MATCH($D34,Precip!$B$2:$BF$2,0))),"",INDEX(Precip!$B$3:$BE$200,MATCH(F$3&amp;" "&amp;F$4,Precip!$A$3:$A$200,0),MATCH($D34,Precip!$B$2:$BF$2,0)))</f>
        <v>0</v>
      </c>
      <c r="G34" s="7">
        <f ca="1">IF(ISNA(INDEX(Precip!$B$3:$BE$200,MATCH(G$3&amp;" "&amp;G$4,Precip!$A$3:$A$200,0),MATCH($D34,Precip!$B$2:$BF$2,0))),"",INDEX(Precip!$B$3:$BE$200,MATCH(G$3&amp;" "&amp;G$4,Precip!$A$3:$A$200,0),MATCH($D34,Precip!$B$2:$BF$2,0)))</f>
        <v>0</v>
      </c>
      <c r="H34" s="7">
        <f ca="1">IF(ISNA(INDEX(Precip!$B$3:$BE$200,MATCH(H$3&amp;" "&amp;H$4,Precip!$A$3:$A$200,0),MATCH($D34,Precip!$B$2:$BF$2,0))),"",INDEX(Precip!$B$3:$BE$200,MATCH(H$3&amp;" "&amp;H$4,Precip!$A$3:$A$200,0),MATCH($D34,Precip!$B$2:$BF$2,0)))</f>
        <v>0.2</v>
      </c>
      <c r="I34" s="81">
        <f t="shared" ca="1" si="0"/>
        <v>0.2</v>
      </c>
      <c r="J34" s="7">
        <f ca="1">IF(ISNA(INDEX(Precip!$B$3:$BE$200,MATCH(J$3&amp;" "&amp;J$4,Precip!$A$3:$A$200,0),MATCH($D34,Precip!$B$2:$BF$2,0))),"",INDEX(Precip!$B$3:$BE$200,MATCH(J$3&amp;" "&amp;J$4,Precip!$A$3:$A$200,0),MATCH($D34,Precip!$B$2:$BF$2,0)))</f>
        <v>0</v>
      </c>
      <c r="K34" s="7">
        <f ca="1">IF(ISNA(INDEX(Precip!$B$3:$BE$200,MATCH(K$3&amp;" "&amp;K$4,Precip!$A$3:$A$200,0),MATCH($D34,Precip!$B$2:$BF$2,0))),"",INDEX(Precip!$B$3:$BE$200,MATCH(K$3&amp;" "&amp;K$4,Precip!$A$3:$A$200,0),MATCH($D34,Precip!$B$2:$BF$2,0)))</f>
        <v>0</v>
      </c>
      <c r="L34" s="7">
        <f ca="1">IF(ISNA(INDEX(Precip!$B$3:$BE$200,MATCH(L$3&amp;" "&amp;L$4,Precip!$A$3:$A$200,0),MATCH($D34,Precip!$B$2:$BF$2,0))),"",INDEX(Precip!$B$3:$BE$200,MATCH(L$3&amp;" "&amp;L$4,Precip!$A$3:$A$200,0),MATCH($D34,Precip!$B$2:$BF$2,0)))</f>
        <v>0</v>
      </c>
      <c r="M34" s="7">
        <f ca="1">IF(ISNA(INDEX(Precip!$B$3:$BE$200,MATCH(M$3&amp;" "&amp;M$4,Precip!$A$3:$A$200,0),MATCH($D34,Precip!$B$2:$BF$2,0))),"",INDEX(Precip!$B$3:$BE$200,MATCH(M$3&amp;" "&amp;M$4,Precip!$A$3:$A$200,0),MATCH($D34,Precip!$B$2:$BF$2,0)))</f>
        <v>0</v>
      </c>
      <c r="N34" s="39">
        <f t="shared" ca="1" si="1"/>
        <v>0</v>
      </c>
    </row>
    <row r="35" spans="1:15" ht="15.2" customHeight="1" x14ac:dyDescent="0.25">
      <c r="A35" s="96"/>
      <c r="B35" s="6">
        <v>31</v>
      </c>
      <c r="C35" s="4" t="s">
        <v>49</v>
      </c>
      <c r="D35" s="3">
        <v>72422</v>
      </c>
      <c r="E35" s="7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7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7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7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1" t="str">
        <f t="shared" ca="1" si="0"/>
        <v>-</v>
      </c>
      <c r="J35" s="7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7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7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7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39" t="str">
        <f t="shared" ca="1" si="1"/>
        <v>-</v>
      </c>
    </row>
    <row r="36" spans="1:15" ht="15.2" customHeight="1" x14ac:dyDescent="0.25">
      <c r="A36" s="96"/>
      <c r="B36" s="6">
        <v>32</v>
      </c>
      <c r="C36" s="4" t="s">
        <v>102</v>
      </c>
      <c r="D36" s="3">
        <v>72423</v>
      </c>
      <c r="E36" s="7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7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7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7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1" t="str">
        <f t="shared" ca="1" si="0"/>
        <v>-</v>
      </c>
      <c r="J36" s="7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7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7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7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39" t="str">
        <f t="shared" ca="1" si="1"/>
        <v>-</v>
      </c>
    </row>
    <row r="37" spans="1:15" s="85" customFormat="1" ht="15.2" customHeight="1" x14ac:dyDescent="0.25">
      <c r="A37" s="96"/>
      <c r="B37" s="6">
        <v>33</v>
      </c>
      <c r="C37" s="4" t="s">
        <v>51</v>
      </c>
      <c r="D37" s="3">
        <v>72424</v>
      </c>
      <c r="E37" s="7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7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7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7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1" t="str">
        <f t="shared" ref="I37:I68" ca="1" si="2">+IF(AND(OR(E37="-",E37=""),OR(F37="-",F37=""),OR(G37="-",G37=""),OR(H37="-",H37="")),"-",SUM(E37:H37))</f>
        <v>-</v>
      </c>
      <c r="J37" s="7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7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7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7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39" t="str">
        <f t="shared" ref="N37:N68" ca="1" si="3">+IF(AND(OR(J37="-",J37=""),OR(K37="-",K37=""),OR(L37="-",L37=""),OR(M37="-",M37="")),"-",SUM(J37:M37))</f>
        <v>-</v>
      </c>
      <c r="O37" s="88"/>
    </row>
    <row r="38" spans="1:15" ht="15.2" customHeight="1" x14ac:dyDescent="0.25">
      <c r="A38" s="96"/>
      <c r="B38" s="6">
        <v>34</v>
      </c>
      <c r="C38" s="4" t="s">
        <v>52</v>
      </c>
      <c r="D38" s="3" t="s">
        <v>53</v>
      </c>
      <c r="E38" s="7">
        <f ca="1">IF(ISNA(INDEX(Precip!$B$3:$BE$200,MATCH(E$3&amp;" "&amp;E$4,Precip!$A$3:$A$200,0),MATCH($D38,Precip!$B$2:$BF$2,0))),"",INDEX(Precip!$B$3:$BE$200,MATCH(E$3&amp;" "&amp;E$4,Precip!$A$3:$A$200,0),MATCH($D38,Precip!$B$2:$BF$2,0)))</f>
        <v>0</v>
      </c>
      <c r="F38" s="7">
        <f ca="1">IF(ISNA(INDEX(Precip!$B$3:$BE$200,MATCH(F$3&amp;" "&amp;F$4,Precip!$A$3:$A$200,0),MATCH($D38,Precip!$B$2:$BF$2,0))),"",INDEX(Precip!$B$3:$BE$200,MATCH(F$3&amp;" "&amp;F$4,Precip!$A$3:$A$200,0),MATCH($D38,Precip!$B$2:$BF$2,0)))</f>
        <v>0</v>
      </c>
      <c r="G38" s="7">
        <f ca="1">IF(ISNA(INDEX(Precip!$B$3:$BE$200,MATCH(G$3&amp;" "&amp;G$4,Precip!$A$3:$A$200,0),MATCH($D38,Precip!$B$2:$BF$2,0))),"",INDEX(Precip!$B$3:$BE$200,MATCH(G$3&amp;" "&amp;G$4,Precip!$A$3:$A$200,0),MATCH($D38,Precip!$B$2:$BF$2,0)))</f>
        <v>0</v>
      </c>
      <c r="H38" s="7">
        <f ca="1">IF(ISNA(INDEX(Precip!$B$3:$BE$200,MATCH(H$3&amp;" "&amp;H$4,Precip!$A$3:$A$200,0),MATCH($D38,Precip!$B$2:$BF$2,0))),"",INDEX(Precip!$B$3:$BE$200,MATCH(H$3&amp;" "&amp;H$4,Precip!$A$3:$A$200,0),MATCH($D38,Precip!$B$2:$BF$2,0)))</f>
        <v>0</v>
      </c>
      <c r="I38" s="81">
        <f t="shared" ca="1" si="2"/>
        <v>0</v>
      </c>
      <c r="J38" s="7">
        <f ca="1">IF(ISNA(INDEX(Precip!$B$3:$BE$200,MATCH(J$3&amp;" "&amp;J$4,Precip!$A$3:$A$200,0),MATCH($D38,Precip!$B$2:$BF$2,0))),"",INDEX(Precip!$B$3:$BE$200,MATCH(J$3&amp;" "&amp;J$4,Precip!$A$3:$A$200,0),MATCH($D38,Precip!$B$2:$BF$2,0)))</f>
        <v>0</v>
      </c>
      <c r="K38" s="7">
        <f ca="1">IF(ISNA(INDEX(Precip!$B$3:$BE$200,MATCH(K$3&amp;" "&amp;K$4,Precip!$A$3:$A$200,0),MATCH($D38,Precip!$B$2:$BF$2,0))),"",INDEX(Precip!$B$3:$BE$200,MATCH(K$3&amp;" "&amp;K$4,Precip!$A$3:$A$200,0),MATCH($D38,Precip!$B$2:$BF$2,0)))</f>
        <v>0</v>
      </c>
      <c r="L38" s="7">
        <f ca="1">IF(ISNA(INDEX(Precip!$B$3:$BE$200,MATCH(L$3&amp;" "&amp;L$4,Precip!$A$3:$A$200,0),MATCH($D38,Precip!$B$2:$BF$2,0))),"",INDEX(Precip!$B$3:$BE$200,MATCH(L$3&amp;" "&amp;L$4,Precip!$A$3:$A$200,0),MATCH($D38,Precip!$B$2:$BF$2,0)))</f>
        <v>6.8</v>
      </c>
      <c r="M38" s="7">
        <f ca="1">IF(ISNA(INDEX(Precip!$B$3:$BE$200,MATCH(M$3&amp;" "&amp;M$4,Precip!$A$3:$A$200,0),MATCH($D38,Precip!$B$2:$BF$2,0))),"",INDEX(Precip!$B$3:$BE$200,MATCH(M$3&amp;" "&amp;M$4,Precip!$A$3:$A$200,0),MATCH($D38,Precip!$B$2:$BF$2,0)))</f>
        <v>0</v>
      </c>
      <c r="N38" s="39">
        <f t="shared" ca="1" si="3"/>
        <v>6.8</v>
      </c>
    </row>
    <row r="39" spans="1:15" ht="15.2" customHeight="1" x14ac:dyDescent="0.25">
      <c r="A39" s="96"/>
      <c r="B39" s="6">
        <v>35</v>
      </c>
      <c r="C39" s="4" t="s">
        <v>54</v>
      </c>
      <c r="D39" s="3">
        <v>72432</v>
      </c>
      <c r="E39" s="7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7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7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7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1" t="str">
        <f t="shared" ca="1" si="2"/>
        <v>-</v>
      </c>
      <c r="J39" s="7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7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7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7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39" t="str">
        <f t="shared" ca="1" si="3"/>
        <v>-</v>
      </c>
    </row>
    <row r="40" spans="1:15" ht="15.2" customHeight="1" x14ac:dyDescent="0.25">
      <c r="A40" s="96"/>
      <c r="B40" s="6">
        <v>36</v>
      </c>
      <c r="C40" s="4" t="s">
        <v>55</v>
      </c>
      <c r="D40" s="3">
        <v>48844</v>
      </c>
      <c r="E40" s="7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7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7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7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1" t="str">
        <f t="shared" ca="1" si="2"/>
        <v>-</v>
      </c>
      <c r="J40" s="7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7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7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7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39" t="str">
        <f t="shared" ca="1" si="3"/>
        <v>-</v>
      </c>
    </row>
    <row r="41" spans="1:15" ht="15.2" customHeight="1" x14ac:dyDescent="0.25">
      <c r="A41" s="96"/>
      <c r="B41" s="6">
        <v>37</v>
      </c>
      <c r="C41" s="4" t="s">
        <v>56</v>
      </c>
      <c r="D41" s="3">
        <v>72425</v>
      </c>
      <c r="E41" s="7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7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7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7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1" t="str">
        <f t="shared" ca="1" si="2"/>
        <v>-</v>
      </c>
      <c r="J41" s="7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7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7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7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39" t="str">
        <f t="shared" ca="1" si="3"/>
        <v>-</v>
      </c>
    </row>
    <row r="42" spans="1:15" ht="15.2" customHeight="1" x14ac:dyDescent="0.25">
      <c r="A42" s="96"/>
      <c r="B42" s="6">
        <v>38</v>
      </c>
      <c r="C42" s="4" t="s">
        <v>57</v>
      </c>
      <c r="D42" s="3">
        <v>72426</v>
      </c>
      <c r="E42" s="7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7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7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7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1" t="str">
        <f t="shared" ca="1" si="2"/>
        <v>-</v>
      </c>
      <c r="J42" s="7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7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7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7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39" t="str">
        <f t="shared" ca="1" si="3"/>
        <v>-</v>
      </c>
    </row>
    <row r="43" spans="1:15" ht="15.2" customHeight="1" x14ac:dyDescent="0.25">
      <c r="A43" s="96"/>
      <c r="B43" s="6">
        <v>39</v>
      </c>
      <c r="C43" s="4" t="s">
        <v>58</v>
      </c>
      <c r="D43" s="3" t="s">
        <v>59</v>
      </c>
      <c r="E43" s="7">
        <f ca="1">IF(ISNA(INDEX(Precip!$B$3:$BE$200,MATCH(E$3&amp;" "&amp;E$4,Precip!$A$3:$A$200,0),MATCH($D43,Precip!$B$2:$BF$2,0))),"",INDEX(Precip!$B$3:$BE$200,MATCH(E$3&amp;" "&amp;E$4,Precip!$A$3:$A$200,0),MATCH($D43,Precip!$B$2:$BF$2,0)))</f>
        <v>0</v>
      </c>
      <c r="F43" s="7">
        <f ca="1">IF(ISNA(INDEX(Precip!$B$3:$BE$200,MATCH(F$3&amp;" "&amp;F$4,Precip!$A$3:$A$200,0),MATCH($D43,Precip!$B$2:$BF$2,0))),"",INDEX(Precip!$B$3:$BE$200,MATCH(F$3&amp;" "&amp;F$4,Precip!$A$3:$A$200,0),MATCH($D43,Precip!$B$2:$BF$2,0)))</f>
        <v>0</v>
      </c>
      <c r="G43" s="7">
        <f ca="1">IF(ISNA(INDEX(Precip!$B$3:$BE$200,MATCH(G$3&amp;" "&amp;G$4,Precip!$A$3:$A$200,0),MATCH($D43,Precip!$B$2:$BF$2,0))),"",INDEX(Precip!$B$3:$BE$200,MATCH(G$3&amp;" "&amp;G$4,Precip!$A$3:$A$200,0),MATCH($D43,Precip!$B$2:$BF$2,0)))</f>
        <v>0</v>
      </c>
      <c r="H43" s="7">
        <f ca="1">IF(ISNA(INDEX(Precip!$B$3:$BE$200,MATCH(H$3&amp;" "&amp;H$4,Precip!$A$3:$A$200,0),MATCH($D43,Precip!$B$2:$BF$2,0))),"",INDEX(Precip!$B$3:$BE$200,MATCH(H$3&amp;" "&amp;H$4,Precip!$A$3:$A$200,0),MATCH($D43,Precip!$B$2:$BF$2,0)))</f>
        <v>0</v>
      </c>
      <c r="I43" s="81">
        <f t="shared" ca="1" si="2"/>
        <v>0</v>
      </c>
      <c r="J43" s="7">
        <f ca="1">IF(ISNA(INDEX(Precip!$B$3:$BE$200,MATCH(J$3&amp;" "&amp;J$4,Precip!$A$3:$A$200,0),MATCH($D43,Precip!$B$2:$BF$2,0))),"",INDEX(Precip!$B$3:$BE$200,MATCH(J$3&amp;" "&amp;J$4,Precip!$A$3:$A$200,0),MATCH($D43,Precip!$B$2:$BF$2,0)))</f>
        <v>0</v>
      </c>
      <c r="K43" s="7">
        <f ca="1">IF(ISNA(INDEX(Precip!$B$3:$BE$200,MATCH(K$3&amp;" "&amp;K$4,Precip!$A$3:$A$200,0),MATCH($D43,Precip!$B$2:$BF$2,0))),"",INDEX(Precip!$B$3:$BE$200,MATCH(K$3&amp;" "&amp;K$4,Precip!$A$3:$A$200,0),MATCH($D43,Precip!$B$2:$BF$2,0)))</f>
        <v>0</v>
      </c>
      <c r="L43" s="7">
        <f ca="1">IF(ISNA(INDEX(Precip!$B$3:$BE$200,MATCH(L$3&amp;" "&amp;L$4,Precip!$A$3:$A$200,0),MATCH($D43,Precip!$B$2:$BF$2,0))),"",INDEX(Precip!$B$3:$BE$200,MATCH(L$3&amp;" "&amp;L$4,Precip!$A$3:$A$200,0),MATCH($D43,Precip!$B$2:$BF$2,0)))</f>
        <v>0</v>
      </c>
      <c r="M43" s="7">
        <f ca="1">IF(ISNA(INDEX(Precip!$B$3:$BE$200,MATCH(M$3&amp;" "&amp;M$4,Precip!$A$3:$A$200,0),MATCH($D43,Precip!$B$2:$BF$2,0))),"",INDEX(Precip!$B$3:$BE$200,MATCH(M$3&amp;" "&amp;M$4,Precip!$A$3:$A$200,0),MATCH($D43,Precip!$B$2:$BF$2,0)))</f>
        <v>0</v>
      </c>
      <c r="N43" s="39">
        <f t="shared" ca="1" si="3"/>
        <v>0</v>
      </c>
    </row>
    <row r="44" spans="1:15" ht="15.2" customHeight="1" x14ac:dyDescent="0.25">
      <c r="A44" s="96"/>
      <c r="B44" s="6">
        <v>40</v>
      </c>
      <c r="C44" s="4" t="s">
        <v>60</v>
      </c>
      <c r="D44" s="3">
        <v>72427</v>
      </c>
      <c r="E44" s="7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7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7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7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1" t="str">
        <f t="shared" ca="1" si="2"/>
        <v>-</v>
      </c>
      <c r="J44" s="7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7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7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7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39" t="str">
        <f t="shared" ca="1" si="3"/>
        <v>-</v>
      </c>
    </row>
    <row r="45" spans="1:15" ht="15.2" customHeight="1" x14ac:dyDescent="0.25">
      <c r="A45" s="96"/>
      <c r="B45" s="6">
        <v>41</v>
      </c>
      <c r="C45" s="4" t="s">
        <v>61</v>
      </c>
      <c r="D45" s="3">
        <v>72428</v>
      </c>
      <c r="E45" s="7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7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7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7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1" t="str">
        <f t="shared" ca="1" si="2"/>
        <v>-</v>
      </c>
      <c r="J45" s="7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7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7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7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39" t="str">
        <f t="shared" ca="1" si="3"/>
        <v>-</v>
      </c>
    </row>
    <row r="46" spans="1:15" ht="15.2" customHeight="1" x14ac:dyDescent="0.25">
      <c r="A46" s="96"/>
      <c r="B46" s="6">
        <v>42</v>
      </c>
      <c r="C46" s="4" t="s">
        <v>62</v>
      </c>
      <c r="D46" s="3">
        <v>72429</v>
      </c>
      <c r="E46" s="7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7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7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7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1" t="str">
        <f t="shared" ca="1" si="2"/>
        <v>-</v>
      </c>
      <c r="J46" s="7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7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7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7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39" t="str">
        <f t="shared" ca="1" si="3"/>
        <v>-</v>
      </c>
    </row>
    <row r="47" spans="1:15" ht="15.2" customHeight="1" x14ac:dyDescent="0.25">
      <c r="A47" s="96"/>
      <c r="B47" s="6">
        <v>43</v>
      </c>
      <c r="C47" s="4" t="s">
        <v>63</v>
      </c>
      <c r="D47" s="3">
        <v>48845</v>
      </c>
      <c r="E47" s="7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7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7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7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1" t="str">
        <f t="shared" ca="1" si="2"/>
        <v>-</v>
      </c>
      <c r="J47" s="7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7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7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7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39" t="str">
        <f t="shared" ca="1" si="3"/>
        <v>-</v>
      </c>
    </row>
    <row r="48" spans="1:15" ht="15.2" customHeight="1" x14ac:dyDescent="0.25">
      <c r="A48" s="96"/>
      <c r="B48" s="6">
        <v>44</v>
      </c>
      <c r="C48" s="4" t="s">
        <v>64</v>
      </c>
      <c r="D48" s="3">
        <v>72436</v>
      </c>
      <c r="E48" s="7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7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7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7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1" t="str">
        <f t="shared" ca="1" si="2"/>
        <v>-</v>
      </c>
      <c r="J48" s="7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7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7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7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39" t="str">
        <f t="shared" ca="1" si="3"/>
        <v>-</v>
      </c>
    </row>
    <row r="49" spans="1:14" ht="15.2" customHeight="1" thickBot="1" x14ac:dyDescent="0.3">
      <c r="A49" s="90"/>
      <c r="B49" s="18">
        <v>45</v>
      </c>
      <c r="C49" s="21" t="s">
        <v>65</v>
      </c>
      <c r="D49" s="22" t="s">
        <v>66</v>
      </c>
      <c r="E49" s="30">
        <f ca="1">IF(ISNA(INDEX(Precip!$B$3:$BE$200,MATCH(E$3&amp;" "&amp;E$4,Precip!$A$3:$A$200,0),MATCH($D49,Precip!$B$2:$BF$2,0))),"",INDEX(Precip!$B$3:$BE$200,MATCH(E$3&amp;" "&amp;E$4,Precip!$A$3:$A$200,0),MATCH($D49,Precip!$B$2:$BF$2,0)))</f>
        <v>0</v>
      </c>
      <c r="F49" s="30">
        <f ca="1">IF(ISNA(INDEX(Precip!$B$3:$BE$200,MATCH(F$3&amp;" "&amp;F$4,Precip!$A$3:$A$200,0),MATCH($D49,Precip!$B$2:$BF$2,0))),"",INDEX(Precip!$B$3:$BE$200,MATCH(F$3&amp;" "&amp;F$4,Precip!$A$3:$A$200,0),MATCH($D49,Precip!$B$2:$BF$2,0)))</f>
        <v>0</v>
      </c>
      <c r="G49" s="30">
        <f ca="1">IF(ISNA(INDEX(Precip!$B$3:$BE$200,MATCH(G$3&amp;" "&amp;G$4,Precip!$A$3:$A$200,0),MATCH($D49,Precip!$B$2:$BF$2,0))),"",INDEX(Precip!$B$3:$BE$200,MATCH(G$3&amp;" "&amp;G$4,Precip!$A$3:$A$200,0),MATCH($D49,Precip!$B$2:$BF$2,0)))</f>
        <v>0</v>
      </c>
      <c r="H49" s="30">
        <f ca="1">IF(ISNA(INDEX(Precip!$B$3:$BE$200,MATCH(H$3&amp;" "&amp;H$4,Precip!$A$3:$A$200,0),MATCH($D49,Precip!$B$2:$BF$2,0))),"",INDEX(Precip!$B$3:$BE$200,MATCH(H$3&amp;" "&amp;H$4,Precip!$A$3:$A$200,0),MATCH($D49,Precip!$B$2:$BF$2,0)))</f>
        <v>0</v>
      </c>
      <c r="I49" s="82">
        <f t="shared" ca="1" si="2"/>
        <v>0</v>
      </c>
      <c r="J49" s="30">
        <f ca="1">IF(ISNA(INDEX(Precip!$B$3:$BE$200,MATCH(J$3&amp;" "&amp;J$4,Precip!$A$3:$A$200,0),MATCH($D49,Precip!$B$2:$BF$2,0))),"",INDEX(Precip!$B$3:$BE$200,MATCH(J$3&amp;" "&amp;J$4,Precip!$A$3:$A$200,0),MATCH($D49,Precip!$B$2:$BF$2,0)))</f>
        <v>0</v>
      </c>
      <c r="K49" s="30">
        <f ca="1">IF(ISNA(INDEX(Precip!$B$3:$BE$200,MATCH(K$3&amp;" "&amp;K$4,Precip!$A$3:$A$200,0),MATCH($D49,Precip!$B$2:$BF$2,0))),"",INDEX(Precip!$B$3:$BE$200,MATCH(K$3&amp;" "&amp;K$4,Precip!$A$3:$A$200,0),MATCH($D49,Precip!$B$2:$BF$2,0)))</f>
        <v>0</v>
      </c>
      <c r="L49" s="30">
        <f ca="1">IF(ISNA(INDEX(Precip!$B$3:$BE$200,MATCH(L$3&amp;" "&amp;L$4,Precip!$A$3:$A$200,0),MATCH($D49,Precip!$B$2:$BF$2,0))),"",INDEX(Precip!$B$3:$BE$200,MATCH(L$3&amp;" "&amp;L$4,Precip!$A$3:$A$200,0),MATCH($D49,Precip!$B$2:$BF$2,0)))</f>
        <v>0</v>
      </c>
      <c r="M49" s="30">
        <f ca="1">IF(ISNA(INDEX(Precip!$B$3:$BE$200,MATCH(M$3&amp;" "&amp;M$4,Precip!$A$3:$A$200,0),MATCH($D49,Precip!$B$2:$BF$2,0))),"",INDEX(Precip!$B$3:$BE$200,MATCH(M$3&amp;" "&amp;M$4,Precip!$A$3:$A$200,0),MATCH($D49,Precip!$B$2:$BF$2,0)))</f>
        <v>0</v>
      </c>
      <c r="N49" s="40">
        <f t="shared" ca="1" si="3"/>
        <v>0</v>
      </c>
    </row>
    <row r="50" spans="1:14" ht="15.2" customHeight="1" x14ac:dyDescent="0.25">
      <c r="A50" s="95" t="s">
        <v>67</v>
      </c>
      <c r="B50" s="9">
        <v>46</v>
      </c>
      <c r="C50" s="26" t="s">
        <v>68</v>
      </c>
      <c r="D50" s="27">
        <v>72441</v>
      </c>
      <c r="E50" s="11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1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1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1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0" t="str">
        <f t="shared" ca="1" si="2"/>
        <v>-</v>
      </c>
      <c r="J50" s="11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1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1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1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38" t="str">
        <f t="shared" ca="1" si="3"/>
        <v>-</v>
      </c>
    </row>
    <row r="51" spans="1:14" ht="15.2" customHeight="1" x14ac:dyDescent="0.25">
      <c r="A51" s="96"/>
      <c r="B51" s="6">
        <v>47</v>
      </c>
      <c r="C51" s="4" t="s">
        <v>69</v>
      </c>
      <c r="D51" s="3" t="s">
        <v>70</v>
      </c>
      <c r="E51" s="7">
        <f ca="1">IF(ISNA(INDEX(Precip!$B$3:$BE$200,MATCH(E$3&amp;" "&amp;E$4,Precip!$A$3:$A$200,0),MATCH($D51,Precip!$B$2:$BF$2,0))),"",INDEX(Precip!$B$3:$BE$200,MATCH(E$3&amp;" "&amp;E$4,Precip!$A$3:$A$200,0),MATCH($D51,Precip!$B$2:$BF$2,0)))</f>
        <v>0</v>
      </c>
      <c r="F51" s="7">
        <f ca="1">IF(ISNA(INDEX(Precip!$B$3:$BE$200,MATCH(F$3&amp;" "&amp;F$4,Precip!$A$3:$A$200,0),MATCH($D51,Precip!$B$2:$BF$2,0))),"",INDEX(Precip!$B$3:$BE$200,MATCH(F$3&amp;" "&amp;F$4,Precip!$A$3:$A$200,0),MATCH($D51,Precip!$B$2:$BF$2,0)))</f>
        <v>0</v>
      </c>
      <c r="G51" s="7">
        <f ca="1">IF(ISNA(INDEX(Precip!$B$3:$BE$200,MATCH(G$3&amp;" "&amp;G$4,Precip!$A$3:$A$200,0),MATCH($D51,Precip!$B$2:$BF$2,0))),"",INDEX(Precip!$B$3:$BE$200,MATCH(G$3&amp;" "&amp;G$4,Precip!$A$3:$A$200,0),MATCH($D51,Precip!$B$2:$BF$2,0)))</f>
        <v>0</v>
      </c>
      <c r="H51" s="7">
        <f ca="1">IF(ISNA(INDEX(Precip!$B$3:$BE$200,MATCH(H$3&amp;" "&amp;H$4,Precip!$A$3:$A$200,0),MATCH($D51,Precip!$B$2:$BF$2,0))),"",INDEX(Precip!$B$3:$BE$200,MATCH(H$3&amp;" "&amp;H$4,Precip!$A$3:$A$200,0),MATCH($D51,Precip!$B$2:$BF$2,0)))</f>
        <v>0</v>
      </c>
      <c r="I51" s="81">
        <f t="shared" ca="1" si="2"/>
        <v>0</v>
      </c>
      <c r="J51" s="7">
        <f ca="1">IF(ISNA(INDEX(Precip!$B$3:$BE$200,MATCH(J$3&amp;" "&amp;J$4,Precip!$A$3:$A$200,0),MATCH($D51,Precip!$B$2:$BF$2,0))),"",INDEX(Precip!$B$3:$BE$200,MATCH(J$3&amp;" "&amp;J$4,Precip!$A$3:$A$200,0),MATCH($D51,Precip!$B$2:$BF$2,0)))</f>
        <v>0</v>
      </c>
      <c r="K51" s="7">
        <f ca="1">IF(ISNA(INDEX(Precip!$B$3:$BE$200,MATCH(K$3&amp;" "&amp;K$4,Precip!$A$3:$A$200,0),MATCH($D51,Precip!$B$2:$BF$2,0))),"",INDEX(Precip!$B$3:$BE$200,MATCH(K$3&amp;" "&amp;K$4,Precip!$A$3:$A$200,0),MATCH($D51,Precip!$B$2:$BF$2,0)))</f>
        <v>0</v>
      </c>
      <c r="L51" s="7">
        <f ca="1">IF(ISNA(INDEX(Precip!$B$3:$BE$200,MATCH(L$3&amp;" "&amp;L$4,Precip!$A$3:$A$200,0),MATCH($D51,Precip!$B$2:$BF$2,0))),"",INDEX(Precip!$B$3:$BE$200,MATCH(L$3&amp;" "&amp;L$4,Precip!$A$3:$A$200,0),MATCH($D51,Precip!$B$2:$BF$2,0)))</f>
        <v>0</v>
      </c>
      <c r="M51" s="7">
        <f ca="1">IF(ISNA(INDEX(Precip!$B$3:$BE$200,MATCH(M$3&amp;" "&amp;M$4,Precip!$A$3:$A$200,0),MATCH($D51,Precip!$B$2:$BF$2,0))),"",INDEX(Precip!$B$3:$BE$200,MATCH(M$3&amp;" "&amp;M$4,Precip!$A$3:$A$200,0),MATCH($D51,Precip!$B$2:$BF$2,0)))</f>
        <v>0</v>
      </c>
      <c r="N51" s="39">
        <f t="shared" ca="1" si="3"/>
        <v>0</v>
      </c>
    </row>
    <row r="52" spans="1:14" ht="15.2" customHeight="1" x14ac:dyDescent="0.25">
      <c r="A52" s="96"/>
      <c r="B52" s="6">
        <v>48</v>
      </c>
      <c r="C52" s="4" t="s">
        <v>71</v>
      </c>
      <c r="D52" s="3">
        <v>72442</v>
      </c>
      <c r="E52" s="7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7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7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7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1" t="str">
        <f t="shared" ca="1" si="2"/>
        <v>-</v>
      </c>
      <c r="J52" s="7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7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7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7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39" t="str">
        <f t="shared" ca="1" si="3"/>
        <v>-</v>
      </c>
    </row>
    <row r="53" spans="1:14" ht="15.2" customHeight="1" x14ac:dyDescent="0.25">
      <c r="A53" s="96"/>
      <c r="B53" s="6">
        <v>49</v>
      </c>
      <c r="C53" s="4" t="s">
        <v>72</v>
      </c>
      <c r="D53" s="3">
        <v>72443</v>
      </c>
      <c r="E53" s="7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7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7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7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1" t="str">
        <f t="shared" ca="1" si="2"/>
        <v>-</v>
      </c>
      <c r="J53" s="7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7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7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7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39" t="str">
        <f t="shared" ca="1" si="3"/>
        <v>-</v>
      </c>
    </row>
    <row r="54" spans="1:14" ht="15.2" customHeight="1" x14ac:dyDescent="0.25">
      <c r="A54" s="96"/>
      <c r="B54" s="6">
        <v>50</v>
      </c>
      <c r="C54" s="4" t="s">
        <v>73</v>
      </c>
      <c r="D54" s="3" t="s">
        <v>74</v>
      </c>
      <c r="E54" s="7">
        <f ca="1">IF(ISNA(INDEX(Precip!$B$3:$BE$200,MATCH(E$3&amp;" "&amp;E$4,Precip!$A$3:$A$200,0),MATCH($D54,Precip!$B$2:$BF$2,0))),"",INDEX(Precip!$B$3:$BE$200,MATCH(E$3&amp;" "&amp;E$4,Precip!$A$3:$A$200,0),MATCH($D54,Precip!$B$2:$BF$2,0)))</f>
        <v>0</v>
      </c>
      <c r="F54" s="7">
        <f ca="1">IF(ISNA(INDEX(Precip!$B$3:$BE$200,MATCH(F$3&amp;" "&amp;F$4,Precip!$A$3:$A$200,0),MATCH($D54,Precip!$B$2:$BF$2,0))),"",INDEX(Precip!$B$3:$BE$200,MATCH(F$3&amp;" "&amp;F$4,Precip!$A$3:$A$200,0),MATCH($D54,Precip!$B$2:$BF$2,0)))</f>
        <v>0</v>
      </c>
      <c r="G54" s="7">
        <f ca="1">IF(ISNA(INDEX(Precip!$B$3:$BE$200,MATCH(G$3&amp;" "&amp;G$4,Precip!$A$3:$A$200,0),MATCH($D54,Precip!$B$2:$BF$2,0))),"",INDEX(Precip!$B$3:$BE$200,MATCH(G$3&amp;" "&amp;G$4,Precip!$A$3:$A$200,0),MATCH($D54,Precip!$B$2:$BF$2,0)))</f>
        <v>0</v>
      </c>
      <c r="H54" s="7">
        <f ca="1">IF(ISNA(INDEX(Precip!$B$3:$BE$200,MATCH(H$3&amp;" "&amp;H$4,Precip!$A$3:$A$200,0),MATCH($D54,Precip!$B$2:$BF$2,0))),"",INDEX(Precip!$B$3:$BE$200,MATCH(H$3&amp;" "&amp;H$4,Precip!$A$3:$A$200,0),MATCH($D54,Precip!$B$2:$BF$2,0)))</f>
        <v>0</v>
      </c>
      <c r="I54" s="81">
        <f t="shared" ca="1" si="2"/>
        <v>0</v>
      </c>
      <c r="J54" s="7">
        <f ca="1">IF(ISNA(INDEX(Precip!$B$3:$BE$200,MATCH(J$3&amp;" "&amp;J$4,Precip!$A$3:$A$200,0),MATCH($D54,Precip!$B$2:$BF$2,0))),"",INDEX(Precip!$B$3:$BE$200,MATCH(J$3&amp;" "&amp;J$4,Precip!$A$3:$A$200,0),MATCH($D54,Precip!$B$2:$BF$2,0)))</f>
        <v>0</v>
      </c>
      <c r="K54" s="7">
        <f ca="1">IF(ISNA(INDEX(Precip!$B$3:$BE$200,MATCH(K$3&amp;" "&amp;K$4,Precip!$A$3:$A$200,0),MATCH($D54,Precip!$B$2:$BF$2,0))),"",INDEX(Precip!$B$3:$BE$200,MATCH(K$3&amp;" "&amp;K$4,Precip!$A$3:$A$200,0),MATCH($D54,Precip!$B$2:$BF$2,0)))</f>
        <v>0</v>
      </c>
      <c r="L54" s="7">
        <f ca="1">IF(ISNA(INDEX(Precip!$B$3:$BE$200,MATCH(L$3&amp;" "&amp;L$4,Precip!$A$3:$A$200,0),MATCH($D54,Precip!$B$2:$BF$2,0))),"",INDEX(Precip!$B$3:$BE$200,MATCH(L$3&amp;" "&amp;L$4,Precip!$A$3:$A$200,0),MATCH($D54,Precip!$B$2:$BF$2,0)))</f>
        <v>3.4</v>
      </c>
      <c r="M54" s="7">
        <f ca="1">IF(ISNA(INDEX(Precip!$B$3:$BE$200,MATCH(M$3&amp;" "&amp;M$4,Precip!$A$3:$A$200,0),MATCH($D54,Precip!$B$2:$BF$2,0))),"",INDEX(Precip!$B$3:$BE$200,MATCH(M$3&amp;" "&amp;M$4,Precip!$A$3:$A$200,0),MATCH($D54,Precip!$B$2:$BF$2,0)))</f>
        <v>0</v>
      </c>
      <c r="N54" s="39">
        <f t="shared" ca="1" si="3"/>
        <v>3.4</v>
      </c>
    </row>
    <row r="55" spans="1:14" ht="15.2" customHeight="1" x14ac:dyDescent="0.25">
      <c r="A55" s="96"/>
      <c r="B55" s="6">
        <v>51</v>
      </c>
      <c r="C55" s="4" t="s">
        <v>75</v>
      </c>
      <c r="D55" s="3">
        <v>72444</v>
      </c>
      <c r="E55" s="7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7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7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7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1" t="str">
        <f t="shared" ca="1" si="2"/>
        <v>-</v>
      </c>
      <c r="J55" s="7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7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7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7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39" t="str">
        <f t="shared" ca="1" si="3"/>
        <v>-</v>
      </c>
    </row>
    <row r="56" spans="1:14" ht="15.2" customHeight="1" x14ac:dyDescent="0.25">
      <c r="A56" s="96"/>
      <c r="B56" s="6">
        <v>52</v>
      </c>
      <c r="C56" s="4" t="s">
        <v>76</v>
      </c>
      <c r="D56" s="3">
        <v>48846</v>
      </c>
      <c r="E56" s="7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7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7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7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1" t="str">
        <f t="shared" ca="1" si="2"/>
        <v>-</v>
      </c>
      <c r="J56" s="7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7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7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7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39" t="str">
        <f t="shared" ca="1" si="3"/>
        <v>-</v>
      </c>
    </row>
    <row r="57" spans="1:14" ht="15.2" customHeight="1" x14ac:dyDescent="0.25">
      <c r="A57" s="96"/>
      <c r="B57" s="6">
        <v>53</v>
      </c>
      <c r="C57" s="4" t="s">
        <v>77</v>
      </c>
      <c r="D57" s="3">
        <v>72445</v>
      </c>
      <c r="E57" s="7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7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7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7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1" t="str">
        <f t="shared" ca="1" si="2"/>
        <v>-</v>
      </c>
      <c r="J57" s="7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7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7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7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39" t="str">
        <f t="shared" ca="1" si="3"/>
        <v>-</v>
      </c>
    </row>
    <row r="58" spans="1:14" ht="15.2" customHeight="1" x14ac:dyDescent="0.25">
      <c r="A58" s="96"/>
      <c r="B58" s="6">
        <v>54</v>
      </c>
      <c r="C58" s="4" t="s">
        <v>78</v>
      </c>
      <c r="D58" s="3">
        <v>72446</v>
      </c>
      <c r="E58" s="7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7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7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7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1" t="str">
        <f t="shared" ca="1" si="2"/>
        <v>-</v>
      </c>
      <c r="J58" s="7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7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7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7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39" t="str">
        <f t="shared" ca="1" si="3"/>
        <v>-</v>
      </c>
    </row>
    <row r="59" spans="1:14" ht="15.2" customHeight="1" x14ac:dyDescent="0.25">
      <c r="A59" s="96"/>
      <c r="B59" s="6">
        <v>55</v>
      </c>
      <c r="C59" s="4" t="s">
        <v>79</v>
      </c>
      <c r="D59" s="3" t="s">
        <v>80</v>
      </c>
      <c r="E59" s="7">
        <f ca="1">IF(ISNA(INDEX(Precip!$B$3:$BE$200,MATCH(E$3&amp;" "&amp;E$4,Precip!$A$3:$A$200,0),MATCH($D59,Precip!$B$2:$BF$2,0))),"",INDEX(Precip!$B$3:$BE$200,MATCH(E$3&amp;" "&amp;E$4,Precip!$A$3:$A$200,0),MATCH($D59,Precip!$B$2:$BF$2,0)))</f>
        <v>0</v>
      </c>
      <c r="F59" s="7">
        <f ca="1">IF(ISNA(INDEX(Precip!$B$3:$BE$200,MATCH(F$3&amp;" "&amp;F$4,Precip!$A$3:$A$200,0),MATCH($D59,Precip!$B$2:$BF$2,0))),"",INDEX(Precip!$B$3:$BE$200,MATCH(F$3&amp;" "&amp;F$4,Precip!$A$3:$A$200,0),MATCH($D59,Precip!$B$2:$BF$2,0)))</f>
        <v>0</v>
      </c>
      <c r="G59" s="7">
        <f ca="1">IF(ISNA(INDEX(Precip!$B$3:$BE$200,MATCH(G$3&amp;" "&amp;G$4,Precip!$A$3:$A$200,0),MATCH($D59,Precip!$B$2:$BF$2,0))),"",INDEX(Precip!$B$3:$BE$200,MATCH(G$3&amp;" "&amp;G$4,Precip!$A$3:$A$200,0),MATCH($D59,Precip!$B$2:$BF$2,0)))</f>
        <v>0</v>
      </c>
      <c r="H59" s="7">
        <f ca="1">IF(ISNA(INDEX(Precip!$B$3:$BE$200,MATCH(H$3&amp;" "&amp;H$4,Precip!$A$3:$A$200,0),MATCH($D59,Precip!$B$2:$BF$2,0))),"",INDEX(Precip!$B$3:$BE$200,MATCH(H$3&amp;" "&amp;H$4,Precip!$A$3:$A$200,0),MATCH($D59,Precip!$B$2:$BF$2,0)))</f>
        <v>0</v>
      </c>
      <c r="I59" s="81">
        <f t="shared" ca="1" si="2"/>
        <v>0</v>
      </c>
      <c r="J59" s="7">
        <f ca="1">IF(ISNA(INDEX(Precip!$B$3:$BE$200,MATCH(J$3&amp;" "&amp;J$4,Precip!$A$3:$A$200,0),MATCH($D59,Precip!$B$2:$BF$2,0))),"",INDEX(Precip!$B$3:$BE$200,MATCH(J$3&amp;" "&amp;J$4,Precip!$A$3:$A$200,0),MATCH($D59,Precip!$B$2:$BF$2,0)))</f>
        <v>0</v>
      </c>
      <c r="K59" s="7">
        <f ca="1">IF(ISNA(INDEX(Precip!$B$3:$BE$200,MATCH(K$3&amp;" "&amp;K$4,Precip!$A$3:$A$200,0),MATCH($D59,Precip!$B$2:$BF$2,0))),"",INDEX(Precip!$B$3:$BE$200,MATCH(K$3&amp;" "&amp;K$4,Precip!$A$3:$A$200,0),MATCH($D59,Precip!$B$2:$BF$2,0)))</f>
        <v>0</v>
      </c>
      <c r="L59" s="7">
        <f ca="1">IF(ISNA(INDEX(Precip!$B$3:$BE$200,MATCH(L$3&amp;" "&amp;L$4,Precip!$A$3:$A$200,0),MATCH($D59,Precip!$B$2:$BF$2,0))),"",INDEX(Precip!$B$3:$BE$200,MATCH(L$3&amp;" "&amp;L$4,Precip!$A$3:$A$200,0),MATCH($D59,Precip!$B$2:$BF$2,0)))</f>
        <v>0</v>
      </c>
      <c r="M59" s="7">
        <f ca="1">IF(ISNA(INDEX(Precip!$B$3:$BE$200,MATCH(M$3&amp;" "&amp;M$4,Precip!$A$3:$A$200,0),MATCH($D59,Precip!$B$2:$BF$2,0))),"",INDEX(Precip!$B$3:$BE$200,MATCH(M$3&amp;" "&amp;M$4,Precip!$A$3:$A$200,0),MATCH($D59,Precip!$B$2:$BF$2,0)))</f>
        <v>0</v>
      </c>
      <c r="N59" s="39">
        <f t="shared" ca="1" si="3"/>
        <v>0</v>
      </c>
    </row>
    <row r="60" spans="1:14" ht="15.2" customHeight="1" thickBot="1" x14ac:dyDescent="0.3">
      <c r="A60" s="90"/>
      <c r="B60" s="18">
        <v>56</v>
      </c>
      <c r="C60" s="21" t="s">
        <v>81</v>
      </c>
      <c r="D60" s="22" t="s">
        <v>82</v>
      </c>
      <c r="E60" s="30">
        <f ca="1">IF(ISNA(INDEX(Precip!$B$3:$BE$200,MATCH(E$3&amp;" "&amp;E$4,Precip!$A$3:$A$200,0),MATCH($D60,Precip!$B$2:$BF$2,0))),"",INDEX(Precip!$B$3:$BE$200,MATCH(E$3&amp;" "&amp;E$4,Precip!$A$3:$A$200,0),MATCH($D60,Precip!$B$2:$BF$2,0)))</f>
        <v>0</v>
      </c>
      <c r="F60" s="30">
        <f ca="1">IF(ISNA(INDEX(Precip!$B$3:$BE$200,MATCH(F$3&amp;" "&amp;F$4,Precip!$A$3:$A$200,0),MATCH($D60,Precip!$B$2:$BF$2,0))),"",INDEX(Precip!$B$3:$BE$200,MATCH(F$3&amp;" "&amp;F$4,Precip!$A$3:$A$200,0),MATCH($D60,Precip!$B$2:$BF$2,0)))</f>
        <v>0</v>
      </c>
      <c r="G60" s="30">
        <f ca="1">IF(ISNA(INDEX(Precip!$B$3:$BE$200,MATCH(G$3&amp;" "&amp;G$4,Precip!$A$3:$A$200,0),MATCH($D60,Precip!$B$2:$BF$2,0))),"",INDEX(Precip!$B$3:$BE$200,MATCH(G$3&amp;" "&amp;G$4,Precip!$A$3:$A$200,0),MATCH($D60,Precip!$B$2:$BF$2,0)))</f>
        <v>0</v>
      </c>
      <c r="H60" s="30">
        <f ca="1">IF(ISNA(INDEX(Precip!$B$3:$BE$200,MATCH(H$3&amp;" "&amp;H$4,Precip!$A$3:$A$200,0),MATCH($D60,Precip!$B$2:$BF$2,0))),"",INDEX(Precip!$B$3:$BE$200,MATCH(H$3&amp;" "&amp;H$4,Precip!$A$3:$A$200,0),MATCH($D60,Precip!$B$2:$BF$2,0)))</f>
        <v>0</v>
      </c>
      <c r="I60" s="82">
        <f t="shared" ca="1" si="2"/>
        <v>0</v>
      </c>
      <c r="J60" s="30">
        <f ca="1">IF(ISNA(INDEX(Precip!$B$3:$BE$200,MATCH(J$3&amp;" "&amp;J$4,Precip!$A$3:$A$200,0),MATCH($D60,Precip!$B$2:$BF$2,0))),"",INDEX(Precip!$B$3:$BE$200,MATCH(J$3&amp;" "&amp;J$4,Precip!$A$3:$A$200,0),MATCH($D60,Precip!$B$2:$BF$2,0)))</f>
        <v>0</v>
      </c>
      <c r="K60" s="30">
        <f ca="1">IF(ISNA(INDEX(Precip!$B$3:$BE$200,MATCH(K$3&amp;" "&amp;K$4,Precip!$A$3:$A$200,0),MATCH($D60,Precip!$B$2:$BF$2,0))),"",INDEX(Precip!$B$3:$BE$200,MATCH(K$3&amp;" "&amp;K$4,Precip!$A$3:$A$200,0),MATCH($D60,Precip!$B$2:$BF$2,0)))</f>
        <v>0</v>
      </c>
      <c r="L60" s="30">
        <f ca="1">IF(ISNA(INDEX(Precip!$B$3:$BE$200,MATCH(L$3&amp;" "&amp;L$4,Precip!$A$3:$A$200,0),MATCH($D60,Precip!$B$2:$BF$2,0))),"",INDEX(Precip!$B$3:$BE$200,MATCH(L$3&amp;" "&amp;L$4,Precip!$A$3:$A$200,0),MATCH($D60,Precip!$B$2:$BF$2,0)))</f>
        <v>0</v>
      </c>
      <c r="M60" s="30">
        <f ca="1">IF(ISNA(INDEX(Precip!$B$3:$BE$200,MATCH(M$3&amp;" "&amp;M$4,Precip!$A$3:$A$200,0),MATCH($D60,Precip!$B$2:$BF$2,0))),"",INDEX(Precip!$B$3:$BE$200,MATCH(M$3&amp;" "&amp;M$4,Precip!$A$3:$A$200,0),MATCH($D60,Precip!$B$2:$BF$2,0)))</f>
        <v>0</v>
      </c>
      <c r="N60" s="40">
        <f t="shared" ca="1" si="3"/>
        <v>0</v>
      </c>
    </row>
    <row r="61" spans="1:14" ht="15.2" customHeight="1" x14ac:dyDescent="0.25">
      <c r="A61" s="89" t="s">
        <v>83</v>
      </c>
      <c r="B61" s="9">
        <v>57</v>
      </c>
      <c r="C61" s="31" t="s">
        <v>84</v>
      </c>
      <c r="D61" s="32" t="s">
        <v>85</v>
      </c>
      <c r="E61" s="11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1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1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1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0" t="str">
        <f t="shared" ca="1" si="2"/>
        <v>-</v>
      </c>
      <c r="J61" s="11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1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1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1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38" t="str">
        <f t="shared" ca="1" si="3"/>
        <v>-</v>
      </c>
    </row>
    <row r="62" spans="1:14" ht="15.2" customHeight="1" thickBot="1" x14ac:dyDescent="0.3">
      <c r="A62" s="90"/>
      <c r="B62" s="18">
        <v>58</v>
      </c>
      <c r="C62" s="33" t="s">
        <v>86</v>
      </c>
      <c r="D62" s="34" t="s">
        <v>87</v>
      </c>
      <c r="E62" s="30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0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0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0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2" t="str">
        <f t="shared" ca="1" si="2"/>
        <v>-</v>
      </c>
      <c r="J62" s="30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0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0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0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0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4" sqref="E4"/>
    </sheetView>
  </sheetViews>
  <sheetFormatPr defaultRowHeight="11.25" customHeight="1" x14ac:dyDescent="0.25"/>
  <cols>
    <col min="1" max="1" width="4.140625" style="88" customWidth="1"/>
    <col min="2" max="2" width="4" style="84" bestFit="1" customWidth="1"/>
    <col min="3" max="3" width="15.28515625" style="88" customWidth="1"/>
    <col min="4" max="4" width="6.28515625" style="84" customWidth="1"/>
    <col min="5" max="8" width="5.7109375" style="83" customWidth="1"/>
    <col min="9" max="9" width="5.7109375" style="86" customWidth="1"/>
    <col min="10" max="13" width="5.7109375" style="83" customWidth="1"/>
    <col min="14" max="14" width="5.5703125" style="85" customWidth="1"/>
    <col min="15" max="16" width="9.140625" style="88" customWidth="1"/>
    <col min="17" max="16384" width="9.140625" style="88"/>
  </cols>
  <sheetData>
    <row r="1" spans="1:15" ht="18" customHeight="1" x14ac:dyDescent="0.3">
      <c r="C1" s="102" t="s">
        <v>94</v>
      </c>
      <c r="D1" s="103"/>
      <c r="E1" s="101"/>
      <c r="F1" s="101"/>
      <c r="G1" s="101"/>
      <c r="H1" s="101"/>
      <c r="I1" s="106"/>
      <c r="J1" s="101"/>
      <c r="K1" s="101"/>
      <c r="L1" s="101"/>
      <c r="M1" s="101"/>
      <c r="N1" s="104"/>
    </row>
    <row r="2" spans="1:15" ht="16.5" customHeight="1" thickBot="1" x14ac:dyDescent="0.3">
      <c r="D2" s="88"/>
      <c r="E2" s="88"/>
      <c r="F2" s="100" t="s">
        <v>0</v>
      </c>
      <c r="G2" s="101"/>
      <c r="H2" s="101"/>
      <c r="I2" s="106"/>
      <c r="J2" s="101"/>
      <c r="K2" s="88"/>
      <c r="L2" s="88"/>
      <c r="M2" s="1" t="s">
        <v>1</v>
      </c>
      <c r="N2" s="2"/>
    </row>
    <row r="3" spans="1:15" s="43" customFormat="1" ht="14.25" customHeight="1" x14ac:dyDescent="0.25">
      <c r="A3" s="8" t="s">
        <v>2</v>
      </c>
      <c r="B3" s="91" t="s">
        <v>3</v>
      </c>
      <c r="C3" s="98" t="s">
        <v>4</v>
      </c>
      <c r="D3" s="124" t="s">
        <v>5</v>
      </c>
      <c r="E3" s="69" t="str">
        <f ca="1">Thang!$F$1&amp;"-13"</f>
        <v>06-13</v>
      </c>
      <c r="F3" s="69" t="str">
        <f ca="1">$E$3</f>
        <v>06-13</v>
      </c>
      <c r="G3" s="69" t="str">
        <f ca="1">$E$3</f>
        <v>06-13</v>
      </c>
      <c r="H3" s="69" t="str">
        <f ca="1">$E$3</f>
        <v>06-13</v>
      </c>
      <c r="I3" s="122" t="s">
        <v>95</v>
      </c>
      <c r="J3" s="69" t="str">
        <f ca="1">Thang!$F$1&amp;"-14"</f>
        <v>06-14</v>
      </c>
      <c r="K3" s="69" t="str">
        <f ca="1">$J$3</f>
        <v>06-14</v>
      </c>
      <c r="L3" s="69" t="str">
        <f ca="1">$J$3</f>
        <v>06-14</v>
      </c>
      <c r="M3" s="69" t="str">
        <f ca="1">$J$3</f>
        <v>06-14</v>
      </c>
      <c r="N3" s="120" t="s">
        <v>95</v>
      </c>
    </row>
    <row r="4" spans="1:15" s="43" customFormat="1" ht="14.25" customHeight="1" thickBot="1" x14ac:dyDescent="0.3">
      <c r="A4" s="29"/>
      <c r="B4" s="92"/>
      <c r="C4" s="99"/>
      <c r="D4" s="125"/>
      <c r="E4" s="70" t="s">
        <v>96</v>
      </c>
      <c r="F4" s="71" t="s">
        <v>97</v>
      </c>
      <c r="G4" s="68">
        <v>13</v>
      </c>
      <c r="H4" s="67">
        <v>19</v>
      </c>
      <c r="I4" s="123"/>
      <c r="J4" s="70" t="s">
        <v>96</v>
      </c>
      <c r="K4" s="71" t="s">
        <v>97</v>
      </c>
      <c r="L4" s="68">
        <v>13</v>
      </c>
      <c r="M4" s="67">
        <v>19</v>
      </c>
      <c r="N4" s="121"/>
    </row>
    <row r="5" spans="1:15" s="85" customFormat="1" ht="15.2" customHeight="1" x14ac:dyDescent="0.25">
      <c r="A5" s="97" t="s">
        <v>7</v>
      </c>
      <c r="B5" s="9">
        <v>1</v>
      </c>
      <c r="C5" s="10" t="s">
        <v>8</v>
      </c>
      <c r="D5" s="9">
        <v>73401</v>
      </c>
      <c r="E5" s="11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1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1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1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0" t="str">
        <f t="shared" ref="I5:I36" ca="1" si="0">+IF(AND(OR(E5="-",E5=""),OR(F5="-",F5=""),OR(G5="-",G5=""),OR(H5="-",H5="")),"-",SUM(E5:H5))</f>
        <v>-</v>
      </c>
      <c r="J5" s="11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1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1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1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38" t="str">
        <f t="shared" ref="N5:N36" ca="1" si="1">+IF(AND(OR(J5="-",J5=""),OR(K5="-",K5=""),OR(L5="-",L5=""),OR(M5="-",M5="")),"-",SUM(J5:M5))</f>
        <v>-</v>
      </c>
    </row>
    <row r="6" spans="1:15" s="85" customFormat="1" ht="15.2" customHeight="1" x14ac:dyDescent="0.25">
      <c r="A6" s="96"/>
      <c r="B6" s="6">
        <v>2</v>
      </c>
      <c r="C6" s="13" t="s">
        <v>9</v>
      </c>
      <c r="D6" s="6">
        <v>73402</v>
      </c>
      <c r="E6" s="7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7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7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7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1" t="str">
        <f t="shared" ca="1" si="0"/>
        <v>-</v>
      </c>
      <c r="J6" s="7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7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7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7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39" t="str">
        <f t="shared" ca="1" si="1"/>
        <v>-</v>
      </c>
    </row>
    <row r="7" spans="1:15" s="85" customFormat="1" ht="15.2" customHeight="1" x14ac:dyDescent="0.25">
      <c r="A7" s="96"/>
      <c r="B7" s="6">
        <v>3</v>
      </c>
      <c r="C7" s="4" t="s">
        <v>10</v>
      </c>
      <c r="D7" s="3">
        <v>48842</v>
      </c>
      <c r="E7" s="7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7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7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7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1" t="str">
        <f t="shared" ca="1" si="0"/>
        <v>-</v>
      </c>
      <c r="J7" s="7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7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7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7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39" t="str">
        <f t="shared" ca="1" si="1"/>
        <v>-</v>
      </c>
    </row>
    <row r="8" spans="1:15" s="85" customFormat="1" ht="15.2" customHeight="1" x14ac:dyDescent="0.25">
      <c r="A8" s="96"/>
      <c r="B8" s="6">
        <v>4</v>
      </c>
      <c r="C8" s="4" t="s">
        <v>11</v>
      </c>
      <c r="D8" s="3">
        <v>73403</v>
      </c>
      <c r="E8" s="7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7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7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7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1" t="str">
        <f t="shared" ca="1" si="0"/>
        <v>-</v>
      </c>
      <c r="J8" s="7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7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7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7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39" t="str">
        <f t="shared" ca="1" si="1"/>
        <v>-</v>
      </c>
    </row>
    <row r="9" spans="1:15" s="85" customFormat="1" ht="15.2" customHeight="1" x14ac:dyDescent="0.25">
      <c r="A9" s="96"/>
      <c r="B9" s="6">
        <v>5</v>
      </c>
      <c r="C9" s="4" t="s">
        <v>12</v>
      </c>
      <c r="D9" s="3">
        <v>73420</v>
      </c>
      <c r="E9" s="7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7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7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7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1" t="str">
        <f t="shared" ca="1" si="0"/>
        <v>-</v>
      </c>
      <c r="J9" s="7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7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7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7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39" t="str">
        <f t="shared" ca="1" si="1"/>
        <v>-</v>
      </c>
    </row>
    <row r="10" spans="1:15" s="85" customFormat="1" ht="15.2" customHeight="1" x14ac:dyDescent="0.25">
      <c r="A10" s="96"/>
      <c r="B10" s="6">
        <v>6</v>
      </c>
      <c r="C10" s="4" t="s">
        <v>13</v>
      </c>
      <c r="D10" s="3">
        <v>73400</v>
      </c>
      <c r="E10" s="7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7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7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7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1" t="str">
        <f t="shared" ca="1" si="0"/>
        <v>-</v>
      </c>
      <c r="J10" s="7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7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7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7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39" t="str">
        <f t="shared" ca="1" si="1"/>
        <v>-</v>
      </c>
    </row>
    <row r="11" spans="1:15" s="85" customFormat="1" ht="15.2" customHeight="1" x14ac:dyDescent="0.25">
      <c r="A11" s="96"/>
      <c r="B11" s="6">
        <v>7</v>
      </c>
      <c r="C11" s="4" t="s">
        <v>14</v>
      </c>
      <c r="D11" s="3">
        <v>73404</v>
      </c>
      <c r="E11" s="7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7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7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7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1" t="str">
        <f t="shared" ca="1" si="0"/>
        <v>-</v>
      </c>
      <c r="J11" s="7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7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7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7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39" t="str">
        <f t="shared" ca="1" si="1"/>
        <v>-</v>
      </c>
    </row>
    <row r="12" spans="1:15" s="85" customFormat="1" ht="15.2" customHeight="1" x14ac:dyDescent="0.25">
      <c r="A12" s="96"/>
      <c r="B12" s="6">
        <v>8</v>
      </c>
      <c r="C12" s="4" t="s">
        <v>15</v>
      </c>
      <c r="D12" s="3" t="s">
        <v>16</v>
      </c>
      <c r="E12" s="7">
        <f ca="1">IF(ISNA(INDEX(Precip!$B$3:$BE$200,MATCH(E$3&amp;" "&amp;E$4,Precip!$A$3:$A$200,0),MATCH($D12,Precip!$B$2:$BF$2,0))),"",INDEX(Precip!$B$3:$BE$200,MATCH(E$3&amp;" "&amp;E$4,Precip!$A$3:$A$200,0),MATCH($D12,Precip!$B$2:$BF$2,0)))</f>
        <v>0.4</v>
      </c>
      <c r="F12" s="7">
        <f ca="1">IF(ISNA(INDEX(Precip!$B$3:$BE$200,MATCH(F$3&amp;" "&amp;F$4,Precip!$A$3:$A$200,0),MATCH($D12,Precip!$B$2:$BF$2,0))),"",INDEX(Precip!$B$3:$BE$200,MATCH(F$3&amp;" "&amp;F$4,Precip!$A$3:$A$200,0),MATCH($D12,Precip!$B$2:$BF$2,0)))</f>
        <v>0</v>
      </c>
      <c r="G12" s="7">
        <f ca="1">IF(ISNA(INDEX(Precip!$B$3:$BE$200,MATCH(G$3&amp;" "&amp;G$4,Precip!$A$3:$A$200,0),MATCH($D12,Precip!$B$2:$BF$2,0))),"",INDEX(Precip!$B$3:$BE$200,MATCH(G$3&amp;" "&amp;G$4,Precip!$A$3:$A$200,0),MATCH($D12,Precip!$B$2:$BF$2,0)))</f>
        <v>0</v>
      </c>
      <c r="H12" s="7">
        <f ca="1">IF(ISNA(INDEX(Precip!$B$3:$BE$200,MATCH(H$3&amp;" "&amp;H$4,Precip!$A$3:$A$200,0),MATCH($D12,Precip!$B$2:$BF$2,0))),"",INDEX(Precip!$B$3:$BE$200,MATCH(H$3&amp;" "&amp;H$4,Precip!$A$3:$A$200,0),MATCH($D12,Precip!$B$2:$BF$2,0)))</f>
        <v>1</v>
      </c>
      <c r="I12" s="81">
        <f t="shared" ca="1" si="0"/>
        <v>1.4</v>
      </c>
      <c r="J12" s="7">
        <f ca="1">IF(ISNA(INDEX(Precip!$B$3:$BE$200,MATCH(J$3&amp;" "&amp;J$4,Precip!$A$3:$A$200,0),MATCH($D12,Precip!$B$2:$BF$2,0))),"",INDEX(Precip!$B$3:$BE$200,MATCH(J$3&amp;" "&amp;J$4,Precip!$A$3:$A$200,0),MATCH($D12,Precip!$B$2:$BF$2,0)))</f>
        <v>2</v>
      </c>
      <c r="K12" s="7">
        <f ca="1">IF(ISNA(INDEX(Precip!$B$3:$BE$200,MATCH(K$3&amp;" "&amp;K$4,Precip!$A$3:$A$200,0),MATCH($D12,Precip!$B$2:$BF$2,0))),"",INDEX(Precip!$B$3:$BE$200,MATCH(K$3&amp;" "&amp;K$4,Precip!$A$3:$A$200,0),MATCH($D12,Precip!$B$2:$BF$2,0)))</f>
        <v>0.2</v>
      </c>
      <c r="L12" s="7">
        <f ca="1">IF(ISNA(INDEX(Precip!$B$3:$BE$200,MATCH(L$3&amp;" "&amp;L$4,Precip!$A$3:$A$200,0),MATCH($D12,Precip!$B$2:$BF$2,0))),"",INDEX(Precip!$B$3:$BE$200,MATCH(L$3&amp;" "&amp;L$4,Precip!$A$3:$A$200,0),MATCH($D12,Precip!$B$2:$BF$2,0)))</f>
        <v>0</v>
      </c>
      <c r="M12" s="7">
        <f ca="1">IF(ISNA(INDEX(Precip!$B$3:$BE$200,MATCH(M$3&amp;" "&amp;M$4,Precip!$A$3:$A$200,0),MATCH($D12,Precip!$B$2:$BF$2,0))),"",INDEX(Precip!$B$3:$BE$200,MATCH(M$3&amp;" "&amp;M$4,Precip!$A$3:$A$200,0),MATCH($D12,Precip!$B$2:$BF$2,0)))</f>
        <v>0</v>
      </c>
      <c r="N12" s="39">
        <f t="shared" ca="1" si="1"/>
        <v>2.2000000000000002</v>
      </c>
    </row>
    <row r="13" spans="1:15" s="85" customFormat="1" ht="15.2" customHeight="1" x14ac:dyDescent="0.25">
      <c r="A13" s="96"/>
      <c r="B13" s="6">
        <v>9</v>
      </c>
      <c r="C13" s="4" t="s">
        <v>17</v>
      </c>
      <c r="D13" s="3">
        <v>73405</v>
      </c>
      <c r="E13" s="7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7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7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7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1" t="str">
        <f t="shared" ca="1" si="0"/>
        <v>-</v>
      </c>
      <c r="J13" s="7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7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7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7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39" t="str">
        <f t="shared" ca="1" si="1"/>
        <v>-</v>
      </c>
    </row>
    <row r="14" spans="1:15" s="85" customFormat="1" ht="15.2" customHeight="1" x14ac:dyDescent="0.25">
      <c r="A14" s="96"/>
      <c r="B14" s="6">
        <v>10</v>
      </c>
      <c r="C14" s="4" t="s">
        <v>18</v>
      </c>
      <c r="D14" s="3">
        <v>73406</v>
      </c>
      <c r="E14" s="7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7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7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7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1" t="str">
        <f t="shared" ca="1" si="0"/>
        <v>-</v>
      </c>
      <c r="J14" s="7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7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7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7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39" t="str">
        <f t="shared" ca="1" si="1"/>
        <v>-</v>
      </c>
      <c r="O14" s="88"/>
    </row>
    <row r="15" spans="1:15" s="85" customFormat="1" ht="15.2" customHeight="1" x14ac:dyDescent="0.25">
      <c r="A15" s="96"/>
      <c r="B15" s="6">
        <v>11</v>
      </c>
      <c r="C15" s="4" t="s">
        <v>19</v>
      </c>
      <c r="D15" s="3">
        <v>73408</v>
      </c>
      <c r="E15" s="7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7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7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7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1" t="str">
        <f t="shared" ca="1" si="0"/>
        <v>-</v>
      </c>
      <c r="J15" s="7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7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7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7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39" t="str">
        <f t="shared" ca="1" si="1"/>
        <v>-</v>
      </c>
    </row>
    <row r="16" spans="1:15" ht="15.2" customHeight="1" x14ac:dyDescent="0.25">
      <c r="A16" s="96"/>
      <c r="B16" s="6">
        <v>12</v>
      </c>
      <c r="C16" s="4" t="s">
        <v>20</v>
      </c>
      <c r="D16" s="3">
        <v>73409</v>
      </c>
      <c r="E16" s="7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7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7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7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1" t="str">
        <f t="shared" ca="1" si="0"/>
        <v>-</v>
      </c>
      <c r="J16" s="7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7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7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7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39" t="str">
        <f t="shared" ca="1" si="1"/>
        <v>-</v>
      </c>
      <c r="O16" s="85"/>
    </row>
    <row r="17" spans="1:15" s="85" customFormat="1" ht="15.2" customHeight="1" x14ac:dyDescent="0.25">
      <c r="A17" s="96"/>
      <c r="B17" s="6">
        <v>13</v>
      </c>
      <c r="C17" s="4" t="s">
        <v>21</v>
      </c>
      <c r="D17" s="3" t="s">
        <v>22</v>
      </c>
      <c r="E17" s="7">
        <f ca="1">IF(ISNA(INDEX(Precip!$B$3:$BE$200,MATCH(E$3&amp;" "&amp;E$4,Precip!$A$3:$A$200,0),MATCH($D17,Precip!$B$2:$BF$2,0))),"",INDEX(Precip!$B$3:$BE$200,MATCH(E$3&amp;" "&amp;E$4,Precip!$A$3:$A$200,0),MATCH($D17,Precip!$B$2:$BF$2,0)))</f>
        <v>9.2000000000000011</v>
      </c>
      <c r="F17" s="7">
        <f ca="1">IF(ISNA(INDEX(Precip!$B$3:$BE$200,MATCH(F$3&amp;" "&amp;F$4,Precip!$A$3:$A$200,0),MATCH($D17,Precip!$B$2:$BF$2,0))),"",INDEX(Precip!$B$3:$BE$200,MATCH(F$3&amp;" "&amp;F$4,Precip!$A$3:$A$200,0),MATCH($D17,Precip!$B$2:$BF$2,0)))</f>
        <v>9.3000000000000007</v>
      </c>
      <c r="G17" s="7">
        <f ca="1">IF(ISNA(INDEX(Precip!$B$3:$BE$200,MATCH(G$3&amp;" "&amp;G$4,Precip!$A$3:$A$200,0),MATCH($D17,Precip!$B$2:$BF$2,0))),"",INDEX(Precip!$B$3:$BE$200,MATCH(G$3&amp;" "&amp;G$4,Precip!$A$3:$A$200,0),MATCH($D17,Precip!$B$2:$BF$2,0)))</f>
        <v>9</v>
      </c>
      <c r="H17" s="7">
        <f ca="1">IF(ISNA(INDEX(Precip!$B$3:$BE$200,MATCH(H$3&amp;" "&amp;H$4,Precip!$A$3:$A$200,0),MATCH($D17,Precip!$B$2:$BF$2,0))),"",INDEX(Precip!$B$3:$BE$200,MATCH(H$3&amp;" "&amp;H$4,Precip!$A$3:$A$200,0),MATCH($D17,Precip!$B$2:$BF$2,0)))</f>
        <v>35.9</v>
      </c>
      <c r="I17" s="81">
        <f t="shared" ca="1" si="0"/>
        <v>63.4</v>
      </c>
      <c r="J17" s="7">
        <f ca="1">IF(ISNA(INDEX(Precip!$B$3:$BE$200,MATCH(J$3&amp;" "&amp;J$4,Precip!$A$3:$A$200,0),MATCH($D17,Precip!$B$2:$BF$2,0))),"",INDEX(Precip!$B$3:$BE$200,MATCH(J$3&amp;" "&amp;J$4,Precip!$A$3:$A$200,0),MATCH($D17,Precip!$B$2:$BF$2,0)))</f>
        <v>0.5</v>
      </c>
      <c r="K17" s="7">
        <f ca="1">IF(ISNA(INDEX(Precip!$B$3:$BE$200,MATCH(K$3&amp;" "&amp;K$4,Precip!$A$3:$A$200,0),MATCH($D17,Precip!$B$2:$BF$2,0))),"",INDEX(Precip!$B$3:$BE$200,MATCH(K$3&amp;" "&amp;K$4,Precip!$A$3:$A$200,0),MATCH($D17,Precip!$B$2:$BF$2,0)))</f>
        <v>0.9</v>
      </c>
      <c r="L17" s="7">
        <f ca="1">IF(ISNA(INDEX(Precip!$B$3:$BE$200,MATCH(L$3&amp;" "&amp;L$4,Precip!$A$3:$A$200,0),MATCH($D17,Precip!$B$2:$BF$2,0))),"",INDEX(Precip!$B$3:$BE$200,MATCH(L$3&amp;" "&amp;L$4,Precip!$A$3:$A$200,0),MATCH($D17,Precip!$B$2:$BF$2,0)))</f>
        <v>0.9</v>
      </c>
      <c r="M17" s="7">
        <f ca="1">IF(ISNA(INDEX(Precip!$B$3:$BE$200,MATCH(M$3&amp;" "&amp;M$4,Precip!$A$3:$A$200,0),MATCH($D17,Precip!$B$2:$BF$2,0))),"",INDEX(Precip!$B$3:$BE$200,MATCH(M$3&amp;" "&amp;M$4,Precip!$A$3:$A$200,0),MATCH($D17,Precip!$B$2:$BF$2,0)))</f>
        <v>15.4</v>
      </c>
      <c r="N17" s="39">
        <f t="shared" ca="1" si="1"/>
        <v>17.7</v>
      </c>
      <c r="O17" s="88"/>
    </row>
    <row r="18" spans="1:15" s="85" customFormat="1" ht="15.2" customHeight="1" x14ac:dyDescent="0.25">
      <c r="A18" s="96"/>
      <c r="B18" s="6">
        <v>14</v>
      </c>
      <c r="C18" s="4" t="s">
        <v>100</v>
      </c>
      <c r="D18" s="3" t="s">
        <v>24</v>
      </c>
      <c r="E18" s="7">
        <f ca="1">IF(ISNA(INDEX(Precip!$B$3:$BE$200,MATCH(E$3&amp;" "&amp;E$4,Precip!$A$3:$A$200,0),MATCH($D18,Precip!$B$2:$BF$2,0))),"",INDEX(Precip!$B$3:$BE$200,MATCH(E$3&amp;" "&amp;E$4,Precip!$A$3:$A$200,0),MATCH($D18,Precip!$B$2:$BF$2,0)))</f>
        <v>0.3</v>
      </c>
      <c r="F18" s="7">
        <f ca="1">IF(ISNA(INDEX(Precip!$B$3:$BE$200,MATCH(F$3&amp;" "&amp;F$4,Precip!$A$3:$A$200,0),MATCH($D18,Precip!$B$2:$BF$2,0))),"",INDEX(Precip!$B$3:$BE$200,MATCH(F$3&amp;" "&amp;F$4,Precip!$A$3:$A$200,0),MATCH($D18,Precip!$B$2:$BF$2,0)))</f>
        <v>44.9</v>
      </c>
      <c r="G18" s="7">
        <f ca="1">IF(ISNA(INDEX(Precip!$B$3:$BE$200,MATCH(G$3&amp;" "&amp;G$4,Precip!$A$3:$A$200,0),MATCH($D18,Precip!$B$2:$BF$2,0))),"",INDEX(Precip!$B$3:$BE$200,MATCH(G$3&amp;" "&amp;G$4,Precip!$A$3:$A$200,0),MATCH($D18,Precip!$B$2:$BF$2,0)))</f>
        <v>0</v>
      </c>
      <c r="H18" s="7">
        <f ca="1">IF(ISNA(INDEX(Precip!$B$3:$BE$200,MATCH(H$3&amp;" "&amp;H$4,Precip!$A$3:$A$200,0),MATCH($D18,Precip!$B$2:$BF$2,0))),"",INDEX(Precip!$B$3:$BE$200,MATCH(H$3&amp;" "&amp;H$4,Precip!$A$3:$A$200,0),MATCH($D18,Precip!$B$2:$BF$2,0)))</f>
        <v>0</v>
      </c>
      <c r="I18" s="81">
        <f t="shared" ca="1" si="0"/>
        <v>45.199999999999996</v>
      </c>
      <c r="J18" s="7">
        <f ca="1">IF(ISNA(INDEX(Precip!$B$3:$BE$200,MATCH(J$3&amp;" "&amp;J$4,Precip!$A$3:$A$200,0),MATCH($D18,Precip!$B$2:$BF$2,0))),"",INDEX(Precip!$B$3:$BE$200,MATCH(J$3&amp;" "&amp;J$4,Precip!$A$3:$A$200,0),MATCH($D18,Precip!$B$2:$BF$2,0)))</f>
        <v>0</v>
      </c>
      <c r="K18" s="7">
        <f ca="1">IF(ISNA(INDEX(Precip!$B$3:$BE$200,MATCH(K$3&amp;" "&amp;K$4,Precip!$A$3:$A$200,0),MATCH($D18,Precip!$B$2:$BF$2,0))),"",INDEX(Precip!$B$3:$BE$200,MATCH(K$3&amp;" "&amp;K$4,Precip!$A$3:$A$200,0),MATCH($D18,Precip!$B$2:$BF$2,0)))</f>
        <v>0</v>
      </c>
      <c r="L18" s="7">
        <f ca="1">IF(ISNA(INDEX(Precip!$B$3:$BE$200,MATCH(L$3&amp;" "&amp;L$4,Precip!$A$3:$A$200,0),MATCH($D18,Precip!$B$2:$BF$2,0))),"",INDEX(Precip!$B$3:$BE$200,MATCH(L$3&amp;" "&amp;L$4,Precip!$A$3:$A$200,0),MATCH($D18,Precip!$B$2:$BF$2,0)))</f>
        <v>0</v>
      </c>
      <c r="M18" s="7">
        <f ca="1">IF(ISNA(INDEX(Precip!$B$3:$BE$200,MATCH(M$3&amp;" "&amp;M$4,Precip!$A$3:$A$200,0),MATCH($D18,Precip!$B$2:$BF$2,0))),"",INDEX(Precip!$B$3:$BE$200,MATCH(M$3&amp;" "&amp;M$4,Precip!$A$3:$A$200,0),MATCH($D18,Precip!$B$2:$BF$2,0)))</f>
        <v>0</v>
      </c>
      <c r="N18" s="39">
        <f t="shared" ca="1" si="1"/>
        <v>0</v>
      </c>
      <c r="O18" s="88"/>
    </row>
    <row r="19" spans="1:15" ht="15.2" customHeight="1" x14ac:dyDescent="0.25">
      <c r="A19" s="96"/>
      <c r="B19" s="6">
        <v>15</v>
      </c>
      <c r="C19" s="4" t="s">
        <v>101</v>
      </c>
      <c r="D19" s="3">
        <v>73410</v>
      </c>
      <c r="E19" s="7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7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7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7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1" t="str">
        <f t="shared" ca="1" si="0"/>
        <v>-</v>
      </c>
      <c r="J19" s="7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7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7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7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39" t="str">
        <f t="shared" ca="1" si="1"/>
        <v>-</v>
      </c>
      <c r="O19" s="85"/>
    </row>
    <row r="20" spans="1:15" ht="15.2" customHeight="1" x14ac:dyDescent="0.25">
      <c r="A20" s="96"/>
      <c r="B20" s="6">
        <v>16</v>
      </c>
      <c r="C20" s="4" t="s">
        <v>26</v>
      </c>
      <c r="D20" s="3">
        <v>48840</v>
      </c>
      <c r="E20" s="7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7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7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7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1" t="str">
        <f t="shared" ca="1" si="0"/>
        <v>-</v>
      </c>
      <c r="J20" s="7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7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7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7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39" t="str">
        <f t="shared" ca="1" si="1"/>
        <v>-</v>
      </c>
    </row>
    <row r="21" spans="1:15" s="85" customFormat="1" ht="15.2" customHeight="1" x14ac:dyDescent="0.25">
      <c r="A21" s="96"/>
      <c r="B21" s="6">
        <v>17</v>
      </c>
      <c r="C21" s="4" t="s">
        <v>27</v>
      </c>
      <c r="D21" s="3">
        <v>73411</v>
      </c>
      <c r="E21" s="7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7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7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7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1" t="str">
        <f t="shared" ca="1" si="0"/>
        <v>-</v>
      </c>
      <c r="J21" s="7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7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7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7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39" t="str">
        <f t="shared" ca="1" si="1"/>
        <v>-</v>
      </c>
      <c r="O21" s="88"/>
    </row>
    <row r="22" spans="1:15" ht="15.2" customHeight="1" x14ac:dyDescent="0.25">
      <c r="A22" s="96"/>
      <c r="B22" s="6">
        <v>18</v>
      </c>
      <c r="C22" s="4" t="s">
        <v>28</v>
      </c>
      <c r="D22" s="3">
        <v>73412</v>
      </c>
      <c r="E22" s="7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7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7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7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1" t="str">
        <f t="shared" ca="1" si="0"/>
        <v>-</v>
      </c>
      <c r="J22" s="7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7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7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7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39" t="str">
        <f t="shared" ca="1" si="1"/>
        <v>-</v>
      </c>
      <c r="O22" s="85"/>
    </row>
    <row r="23" spans="1:15" ht="15.2" customHeight="1" x14ac:dyDescent="0.25">
      <c r="A23" s="96"/>
      <c r="B23" s="6">
        <v>19</v>
      </c>
      <c r="C23" s="4" t="s">
        <v>29</v>
      </c>
      <c r="D23" s="3">
        <v>73413</v>
      </c>
      <c r="E23" s="7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7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7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7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1" t="str">
        <f t="shared" ca="1" si="0"/>
        <v>-</v>
      </c>
      <c r="J23" s="7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7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7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7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39" t="str">
        <f t="shared" ca="1" si="1"/>
        <v>-</v>
      </c>
      <c r="O23" s="85"/>
    </row>
    <row r="24" spans="1:15" s="85" customFormat="1" ht="15.2" customHeight="1" x14ac:dyDescent="0.25">
      <c r="A24" s="96"/>
      <c r="B24" s="6">
        <v>20</v>
      </c>
      <c r="C24" s="4" t="s">
        <v>30</v>
      </c>
      <c r="D24" s="3">
        <v>73414</v>
      </c>
      <c r="E24" s="7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7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7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7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1" t="str">
        <f t="shared" ca="1" si="0"/>
        <v>-</v>
      </c>
      <c r="J24" s="7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7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7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7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39" t="str">
        <f t="shared" ca="1" si="1"/>
        <v>-</v>
      </c>
      <c r="O24" s="88"/>
    </row>
    <row r="25" spans="1:15" s="85" customFormat="1" ht="15.2" customHeight="1" x14ac:dyDescent="0.25">
      <c r="A25" s="96"/>
      <c r="B25" s="6">
        <v>21</v>
      </c>
      <c r="C25" s="17" t="s">
        <v>31</v>
      </c>
      <c r="D25" s="3">
        <v>73416</v>
      </c>
      <c r="E25" s="7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7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7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7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1" t="str">
        <f t="shared" ca="1" si="0"/>
        <v>-</v>
      </c>
      <c r="J25" s="7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7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7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7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39" t="str">
        <f t="shared" ca="1" si="1"/>
        <v>-</v>
      </c>
      <c r="O25" s="88"/>
    </row>
    <row r="26" spans="1:15" s="85" customFormat="1" ht="15.2" customHeight="1" x14ac:dyDescent="0.25">
      <c r="A26" s="96"/>
      <c r="B26" s="6">
        <v>22</v>
      </c>
      <c r="C26" s="4" t="s">
        <v>32</v>
      </c>
      <c r="D26" s="3">
        <v>73417</v>
      </c>
      <c r="E26" s="7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7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7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7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1" t="str">
        <f t="shared" ca="1" si="0"/>
        <v>-</v>
      </c>
      <c r="J26" s="7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7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7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7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39" t="str">
        <f t="shared" ca="1" si="1"/>
        <v>-</v>
      </c>
      <c r="O26" s="88"/>
    </row>
    <row r="27" spans="1:15" ht="15.2" customHeight="1" x14ac:dyDescent="0.25">
      <c r="A27" s="96"/>
      <c r="B27" s="6">
        <v>23</v>
      </c>
      <c r="C27" s="4" t="s">
        <v>33</v>
      </c>
      <c r="D27" s="3" t="s">
        <v>34</v>
      </c>
      <c r="E27" s="7">
        <f ca="1">IF(ISNA(INDEX(Precip!$B$3:$BE$200,MATCH(E$3&amp;" "&amp;E$4,Precip!$A$3:$A$200,0),MATCH($D27,Precip!$B$2:$BF$2,0))),"",INDEX(Precip!$B$3:$BE$200,MATCH(E$3&amp;" "&amp;E$4,Precip!$A$3:$A$200,0),MATCH($D27,Precip!$B$2:$BF$2,0)))</f>
        <v>0</v>
      </c>
      <c r="F27" s="7">
        <f ca="1">IF(ISNA(INDEX(Precip!$B$3:$BE$200,MATCH(F$3&amp;" "&amp;F$4,Precip!$A$3:$A$200,0),MATCH($D27,Precip!$B$2:$BF$2,0))),"",INDEX(Precip!$B$3:$BE$200,MATCH(F$3&amp;" "&amp;F$4,Precip!$A$3:$A$200,0),MATCH($D27,Precip!$B$2:$BF$2,0)))</f>
        <v>0</v>
      </c>
      <c r="G27" s="7">
        <f ca="1">IF(ISNA(INDEX(Precip!$B$3:$BE$200,MATCH(G$3&amp;" "&amp;G$4,Precip!$A$3:$A$200,0),MATCH($D27,Precip!$B$2:$BF$2,0))),"",INDEX(Precip!$B$3:$BE$200,MATCH(G$3&amp;" "&amp;G$4,Precip!$A$3:$A$200,0),MATCH($D27,Precip!$B$2:$BF$2,0)))</f>
        <v>0</v>
      </c>
      <c r="H27" s="7">
        <f ca="1">IF(ISNA(INDEX(Precip!$B$3:$BE$200,MATCH(H$3&amp;" "&amp;H$4,Precip!$A$3:$A$200,0),MATCH($D27,Precip!$B$2:$BF$2,0))),"",INDEX(Precip!$B$3:$BE$200,MATCH(H$3&amp;" "&amp;H$4,Precip!$A$3:$A$200,0),MATCH($D27,Precip!$B$2:$BF$2,0)))</f>
        <v>0</v>
      </c>
      <c r="I27" s="81">
        <f t="shared" ca="1" si="0"/>
        <v>0</v>
      </c>
      <c r="J27" s="7">
        <f ca="1">IF(ISNA(INDEX(Precip!$B$3:$BE$200,MATCH(J$3&amp;" "&amp;J$4,Precip!$A$3:$A$200,0),MATCH($D27,Precip!$B$2:$BF$2,0))),"",INDEX(Precip!$B$3:$BE$200,MATCH(J$3&amp;" "&amp;J$4,Precip!$A$3:$A$200,0),MATCH($D27,Precip!$B$2:$BF$2,0)))</f>
        <v>0.1</v>
      </c>
      <c r="K27" s="7">
        <f ca="1">IF(ISNA(INDEX(Precip!$B$3:$BE$200,MATCH(K$3&amp;" "&amp;K$4,Precip!$A$3:$A$200,0),MATCH($D27,Precip!$B$2:$BF$2,0))),"",INDEX(Precip!$B$3:$BE$200,MATCH(K$3&amp;" "&amp;K$4,Precip!$A$3:$A$200,0),MATCH($D27,Precip!$B$2:$BF$2,0)))</f>
        <v>0</v>
      </c>
      <c r="L27" s="7">
        <f ca="1">IF(ISNA(INDEX(Precip!$B$3:$BE$200,MATCH(L$3&amp;" "&amp;L$4,Precip!$A$3:$A$200,0),MATCH($D27,Precip!$B$2:$BF$2,0))),"",INDEX(Precip!$B$3:$BE$200,MATCH(L$3&amp;" "&amp;L$4,Precip!$A$3:$A$200,0),MATCH($D27,Precip!$B$2:$BF$2,0)))</f>
        <v>0</v>
      </c>
      <c r="M27" s="7">
        <f ca="1">IF(ISNA(INDEX(Precip!$B$3:$BE$200,MATCH(M$3&amp;" "&amp;M$4,Precip!$A$3:$A$200,0),MATCH($D27,Precip!$B$2:$BF$2,0))),"",INDEX(Precip!$B$3:$BE$200,MATCH(M$3&amp;" "&amp;M$4,Precip!$A$3:$A$200,0),MATCH($D27,Precip!$B$2:$BF$2,0)))</f>
        <v>0</v>
      </c>
      <c r="N27" s="39">
        <f t="shared" ca="1" si="1"/>
        <v>0.1</v>
      </c>
      <c r="O27" s="85"/>
    </row>
    <row r="28" spans="1:15" ht="15.2" customHeight="1" x14ac:dyDescent="0.25">
      <c r="A28" s="96"/>
      <c r="B28" s="6">
        <v>24</v>
      </c>
      <c r="C28" s="4" t="s">
        <v>35</v>
      </c>
      <c r="D28" s="3" t="s">
        <v>36</v>
      </c>
      <c r="E28" s="7">
        <f ca="1">IF(ISNA(INDEX(Precip!$B$3:$BE$200,MATCH(E$3&amp;" "&amp;E$4,Precip!$A$3:$A$200,0),MATCH($D28,Precip!$B$2:$BF$2,0))),"",INDEX(Precip!$B$3:$BE$200,MATCH(E$3&amp;" "&amp;E$4,Precip!$A$3:$A$200,0),MATCH($D28,Precip!$B$2:$BF$2,0)))</f>
        <v>0</v>
      </c>
      <c r="F28" s="7">
        <f ca="1">IF(ISNA(INDEX(Precip!$B$3:$BE$200,MATCH(F$3&amp;" "&amp;F$4,Precip!$A$3:$A$200,0),MATCH($D28,Precip!$B$2:$BF$2,0))),"",INDEX(Precip!$B$3:$BE$200,MATCH(F$3&amp;" "&amp;F$4,Precip!$A$3:$A$200,0),MATCH($D28,Precip!$B$2:$BF$2,0)))</f>
        <v>0</v>
      </c>
      <c r="G28" s="7">
        <f ca="1">IF(ISNA(INDEX(Precip!$B$3:$BE$200,MATCH(G$3&amp;" "&amp;G$4,Precip!$A$3:$A$200,0),MATCH($D28,Precip!$B$2:$BF$2,0))),"",INDEX(Precip!$B$3:$BE$200,MATCH(G$3&amp;" "&amp;G$4,Precip!$A$3:$A$200,0),MATCH($D28,Precip!$B$2:$BF$2,0)))</f>
        <v>0</v>
      </c>
      <c r="H28" s="7">
        <f ca="1">IF(ISNA(INDEX(Precip!$B$3:$BE$200,MATCH(H$3&amp;" "&amp;H$4,Precip!$A$3:$A$200,0),MATCH($D28,Precip!$B$2:$BF$2,0))),"",INDEX(Precip!$B$3:$BE$200,MATCH(H$3&amp;" "&amp;H$4,Precip!$A$3:$A$200,0),MATCH($D28,Precip!$B$2:$BF$2,0)))</f>
        <v>0</v>
      </c>
      <c r="I28" s="81">
        <f t="shared" ca="1" si="0"/>
        <v>0</v>
      </c>
      <c r="J28" s="7">
        <f ca="1">IF(ISNA(INDEX(Precip!$B$3:$BE$200,MATCH(J$3&amp;" "&amp;J$4,Precip!$A$3:$A$200,0),MATCH($D28,Precip!$B$2:$BF$2,0))),"",INDEX(Precip!$B$3:$BE$200,MATCH(J$3&amp;" "&amp;J$4,Precip!$A$3:$A$200,0),MATCH($D28,Precip!$B$2:$BF$2,0)))</f>
        <v>0</v>
      </c>
      <c r="K28" s="7">
        <f ca="1">IF(ISNA(INDEX(Precip!$B$3:$BE$200,MATCH(K$3&amp;" "&amp;K$4,Precip!$A$3:$A$200,0),MATCH($D28,Precip!$B$2:$BF$2,0))),"",INDEX(Precip!$B$3:$BE$200,MATCH(K$3&amp;" "&amp;K$4,Precip!$A$3:$A$200,0),MATCH($D28,Precip!$B$2:$BF$2,0)))</f>
        <v>0</v>
      </c>
      <c r="L28" s="7">
        <f ca="1">IF(ISNA(INDEX(Precip!$B$3:$BE$200,MATCH(L$3&amp;" "&amp;L$4,Precip!$A$3:$A$200,0),MATCH($D28,Precip!$B$2:$BF$2,0))),"",INDEX(Precip!$B$3:$BE$200,MATCH(L$3&amp;" "&amp;L$4,Precip!$A$3:$A$200,0),MATCH($D28,Precip!$B$2:$BF$2,0)))</f>
        <v>0</v>
      </c>
      <c r="M28" s="7">
        <f ca="1">IF(ISNA(INDEX(Precip!$B$3:$BE$200,MATCH(M$3&amp;" "&amp;M$4,Precip!$A$3:$A$200,0),MATCH($D28,Precip!$B$2:$BF$2,0))),"",INDEX(Precip!$B$3:$BE$200,MATCH(M$3&amp;" "&amp;M$4,Precip!$A$3:$A$200,0),MATCH($D28,Precip!$B$2:$BF$2,0)))</f>
        <v>0</v>
      </c>
      <c r="N28" s="39">
        <f t="shared" ca="1" si="1"/>
        <v>0</v>
      </c>
    </row>
    <row r="29" spans="1:15" ht="15.2" customHeight="1" thickBot="1" x14ac:dyDescent="0.3">
      <c r="A29" s="90"/>
      <c r="B29" s="18">
        <v>25</v>
      </c>
      <c r="C29" s="21" t="s">
        <v>37</v>
      </c>
      <c r="D29" s="22" t="s">
        <v>38</v>
      </c>
      <c r="E29" s="30">
        <f ca="1">IF(ISNA(INDEX(Precip!$B$3:$BE$200,MATCH(E$3&amp;" "&amp;E$4,Precip!$A$3:$A$200,0),MATCH($D29,Precip!$B$2:$BF$2,0))),"",INDEX(Precip!$B$3:$BE$200,MATCH(E$3&amp;" "&amp;E$4,Precip!$A$3:$A$200,0),MATCH($D29,Precip!$B$2:$BF$2,0)))</f>
        <v>0</v>
      </c>
      <c r="F29" s="30">
        <f ca="1">IF(ISNA(INDEX(Precip!$B$3:$BE$200,MATCH(F$3&amp;" "&amp;F$4,Precip!$A$3:$A$200,0),MATCH($D29,Precip!$B$2:$BF$2,0))),"",INDEX(Precip!$B$3:$BE$200,MATCH(F$3&amp;" "&amp;F$4,Precip!$A$3:$A$200,0),MATCH($D29,Precip!$B$2:$BF$2,0)))</f>
        <v>0</v>
      </c>
      <c r="G29" s="30">
        <f ca="1">IF(ISNA(INDEX(Precip!$B$3:$BE$200,MATCH(G$3&amp;" "&amp;G$4,Precip!$A$3:$A$200,0),MATCH($D29,Precip!$B$2:$BF$2,0))),"",INDEX(Precip!$B$3:$BE$200,MATCH(G$3&amp;" "&amp;G$4,Precip!$A$3:$A$200,0),MATCH($D29,Precip!$B$2:$BF$2,0)))</f>
        <v>0</v>
      </c>
      <c r="H29" s="30">
        <f ca="1">IF(ISNA(INDEX(Precip!$B$3:$BE$200,MATCH(H$3&amp;" "&amp;H$4,Precip!$A$3:$A$200,0),MATCH($D29,Precip!$B$2:$BF$2,0))),"",INDEX(Precip!$B$3:$BE$200,MATCH(H$3&amp;" "&amp;H$4,Precip!$A$3:$A$200,0),MATCH($D29,Precip!$B$2:$BF$2,0)))</f>
        <v>0</v>
      </c>
      <c r="I29" s="82">
        <f t="shared" ca="1" si="0"/>
        <v>0</v>
      </c>
      <c r="J29" s="30">
        <f ca="1">IF(ISNA(INDEX(Precip!$B$3:$BE$200,MATCH(J$3&amp;" "&amp;J$4,Precip!$A$3:$A$200,0),MATCH($D29,Precip!$B$2:$BF$2,0))),"",INDEX(Precip!$B$3:$BE$200,MATCH(J$3&amp;" "&amp;J$4,Precip!$A$3:$A$200,0),MATCH($D29,Precip!$B$2:$BF$2,0)))</f>
        <v>2.2999999999999998</v>
      </c>
      <c r="K29" s="30">
        <f ca="1">IF(ISNA(INDEX(Precip!$B$3:$BE$200,MATCH(K$3&amp;" "&amp;K$4,Precip!$A$3:$A$200,0),MATCH($D29,Precip!$B$2:$BF$2,0))),"",INDEX(Precip!$B$3:$BE$200,MATCH(K$3&amp;" "&amp;K$4,Precip!$A$3:$A$200,0),MATCH($D29,Precip!$B$2:$BF$2,0)))</f>
        <v>2.2999999999999998</v>
      </c>
      <c r="L29" s="30">
        <f ca="1">IF(ISNA(INDEX(Precip!$B$3:$BE$200,MATCH(L$3&amp;" "&amp;L$4,Precip!$A$3:$A$200,0),MATCH($D29,Precip!$B$2:$BF$2,0))),"",INDEX(Precip!$B$3:$BE$200,MATCH(L$3&amp;" "&amp;L$4,Precip!$A$3:$A$200,0),MATCH($D29,Precip!$B$2:$BF$2,0)))</f>
        <v>2.2999999999999998</v>
      </c>
      <c r="M29" s="30">
        <f ca="1">IF(ISNA(INDEX(Precip!$B$3:$BE$200,MATCH(M$3&amp;" "&amp;M$4,Precip!$A$3:$A$200,0),MATCH($D29,Precip!$B$2:$BF$2,0))),"",INDEX(Precip!$B$3:$BE$200,MATCH(M$3&amp;" "&amp;M$4,Precip!$A$3:$A$200,0),MATCH($D29,Precip!$B$2:$BF$2,0)))</f>
        <v>16</v>
      </c>
      <c r="N29" s="40">
        <f t="shared" ca="1" si="1"/>
        <v>22.9</v>
      </c>
    </row>
    <row r="30" spans="1:15" ht="15.2" customHeight="1" x14ac:dyDescent="0.25">
      <c r="A30" s="105" t="s">
        <v>39</v>
      </c>
      <c r="B30" s="9">
        <v>26</v>
      </c>
      <c r="C30" s="26" t="s">
        <v>40</v>
      </c>
      <c r="D30" s="27" t="s">
        <v>41</v>
      </c>
      <c r="E30" s="11">
        <f ca="1">IF(ISNA(INDEX(Precip!$B$3:$BE$200,MATCH(E$3&amp;" "&amp;E$4,Precip!$A$3:$A$200,0),MATCH($D30,Precip!$B$2:$BF$2,0))),"",INDEX(Precip!$B$3:$BE$200,MATCH(E$3&amp;" "&amp;E$4,Precip!$A$3:$A$200,0),MATCH($D30,Precip!$B$2:$BF$2,0)))</f>
        <v>0</v>
      </c>
      <c r="F30" s="11">
        <f ca="1">IF(ISNA(INDEX(Precip!$B$3:$BE$200,MATCH(F$3&amp;" "&amp;F$4,Precip!$A$3:$A$200,0),MATCH($D30,Precip!$B$2:$BF$2,0))),"",INDEX(Precip!$B$3:$BE$200,MATCH(F$3&amp;" "&amp;F$4,Precip!$A$3:$A$200,0),MATCH($D30,Precip!$B$2:$BF$2,0)))</f>
        <v>0</v>
      </c>
      <c r="G30" s="11">
        <f ca="1">IF(ISNA(INDEX(Precip!$B$3:$BE$200,MATCH(G$3&amp;" "&amp;G$4,Precip!$A$3:$A$200,0),MATCH($D30,Precip!$B$2:$BF$2,0))),"",INDEX(Precip!$B$3:$BE$200,MATCH(G$3&amp;" "&amp;G$4,Precip!$A$3:$A$200,0),MATCH($D30,Precip!$B$2:$BF$2,0)))</f>
        <v>0</v>
      </c>
      <c r="H30" s="11">
        <f ca="1">IF(ISNA(INDEX(Precip!$B$3:$BE$200,MATCH(H$3&amp;" "&amp;H$4,Precip!$A$3:$A$200,0),MATCH($D30,Precip!$B$2:$BF$2,0))),"",INDEX(Precip!$B$3:$BE$200,MATCH(H$3&amp;" "&amp;H$4,Precip!$A$3:$A$200,0),MATCH($D30,Precip!$B$2:$BF$2,0)))</f>
        <v>0</v>
      </c>
      <c r="I30" s="80">
        <f t="shared" ca="1" si="0"/>
        <v>0</v>
      </c>
      <c r="J30" s="11">
        <f ca="1">IF(ISNA(INDEX(Precip!$B$3:$BE$200,MATCH(J$3&amp;" "&amp;J$4,Precip!$A$3:$A$200,0),MATCH($D30,Precip!$B$2:$BF$2,0))),"",INDEX(Precip!$B$3:$BE$200,MATCH(J$3&amp;" "&amp;J$4,Precip!$A$3:$A$200,0),MATCH($D30,Precip!$B$2:$BF$2,0)))</f>
        <v>0</v>
      </c>
      <c r="K30" s="11">
        <f ca="1">IF(ISNA(INDEX(Precip!$B$3:$BE$200,MATCH(K$3&amp;" "&amp;K$4,Precip!$A$3:$A$200,0),MATCH($D30,Precip!$B$2:$BF$2,0))),"",INDEX(Precip!$B$3:$BE$200,MATCH(K$3&amp;" "&amp;K$4,Precip!$A$3:$A$200,0),MATCH($D30,Precip!$B$2:$BF$2,0)))</f>
        <v>0</v>
      </c>
      <c r="L30" s="11">
        <f ca="1">IF(ISNA(INDEX(Precip!$B$3:$BE$200,MATCH(L$3&amp;" "&amp;L$4,Precip!$A$3:$A$200,0),MATCH($D30,Precip!$B$2:$BF$2,0))),"",INDEX(Precip!$B$3:$BE$200,MATCH(L$3&amp;" "&amp;L$4,Precip!$A$3:$A$200,0),MATCH($D30,Precip!$B$2:$BF$2,0)))</f>
        <v>0</v>
      </c>
      <c r="M30" s="11">
        <f ca="1">IF(ISNA(INDEX(Precip!$B$3:$BE$200,MATCH(M$3&amp;" "&amp;M$4,Precip!$A$3:$A$200,0),MATCH($D30,Precip!$B$2:$BF$2,0))),"",INDEX(Precip!$B$3:$BE$200,MATCH(M$3&amp;" "&amp;M$4,Precip!$A$3:$A$200,0),MATCH($D30,Precip!$B$2:$BF$2,0)))</f>
        <v>0</v>
      </c>
      <c r="N30" s="38">
        <f t="shared" ca="1" si="1"/>
        <v>0</v>
      </c>
    </row>
    <row r="31" spans="1:15" s="85" customFormat="1" ht="15.2" customHeight="1" x14ac:dyDescent="0.25">
      <c r="A31" s="96"/>
      <c r="B31" s="6">
        <v>27</v>
      </c>
      <c r="C31" s="4" t="s">
        <v>42</v>
      </c>
      <c r="D31" s="3" t="s">
        <v>43</v>
      </c>
      <c r="E31" s="7">
        <f ca="1">IF(ISNA(INDEX(Precip!$B$3:$BE$200,MATCH(E$3&amp;" "&amp;E$4,Precip!$A$3:$A$200,0),MATCH($D31,Precip!$B$2:$BF$2,0))),"",INDEX(Precip!$B$3:$BE$200,MATCH(E$3&amp;" "&amp;E$4,Precip!$A$3:$A$200,0),MATCH($D31,Precip!$B$2:$BF$2,0)))</f>
        <v>0.2</v>
      </c>
      <c r="F31" s="7">
        <f ca="1">IF(ISNA(INDEX(Precip!$B$3:$BE$200,MATCH(F$3&amp;" "&amp;F$4,Precip!$A$3:$A$200,0),MATCH($D31,Precip!$B$2:$BF$2,0))),"",INDEX(Precip!$B$3:$BE$200,MATCH(F$3&amp;" "&amp;F$4,Precip!$A$3:$A$200,0),MATCH($D31,Precip!$B$2:$BF$2,0)))</f>
        <v>0</v>
      </c>
      <c r="G31" s="7">
        <f ca="1">IF(ISNA(INDEX(Precip!$B$3:$BE$200,MATCH(G$3&amp;" "&amp;G$4,Precip!$A$3:$A$200,0),MATCH($D31,Precip!$B$2:$BF$2,0))),"",INDEX(Precip!$B$3:$BE$200,MATCH(G$3&amp;" "&amp;G$4,Precip!$A$3:$A$200,0),MATCH($D31,Precip!$B$2:$BF$2,0)))</f>
        <v>0</v>
      </c>
      <c r="H31" s="7">
        <f ca="1">IF(ISNA(INDEX(Precip!$B$3:$BE$200,MATCH(H$3&amp;" "&amp;H$4,Precip!$A$3:$A$200,0),MATCH($D31,Precip!$B$2:$BF$2,0))),"",INDEX(Precip!$B$3:$BE$200,MATCH(H$3&amp;" "&amp;H$4,Precip!$A$3:$A$200,0),MATCH($D31,Precip!$B$2:$BF$2,0)))</f>
        <v>0</v>
      </c>
      <c r="I31" s="81">
        <f t="shared" ca="1" si="0"/>
        <v>0.2</v>
      </c>
      <c r="J31" s="7">
        <f ca="1">IF(ISNA(INDEX(Precip!$B$3:$BE$200,MATCH(J$3&amp;" "&amp;J$4,Precip!$A$3:$A$200,0),MATCH($D31,Precip!$B$2:$BF$2,0))),"",INDEX(Precip!$B$3:$BE$200,MATCH(J$3&amp;" "&amp;J$4,Precip!$A$3:$A$200,0),MATCH($D31,Precip!$B$2:$BF$2,0)))</f>
        <v>0</v>
      </c>
      <c r="K31" s="7">
        <f ca="1">IF(ISNA(INDEX(Precip!$B$3:$BE$200,MATCH(K$3&amp;" "&amp;K$4,Precip!$A$3:$A$200,0),MATCH($D31,Precip!$B$2:$BF$2,0))),"",INDEX(Precip!$B$3:$BE$200,MATCH(K$3&amp;" "&amp;K$4,Precip!$A$3:$A$200,0),MATCH($D31,Precip!$B$2:$BF$2,0)))</f>
        <v>0</v>
      </c>
      <c r="L31" s="7">
        <f ca="1">IF(ISNA(INDEX(Precip!$B$3:$BE$200,MATCH(L$3&amp;" "&amp;L$4,Precip!$A$3:$A$200,0),MATCH($D31,Precip!$B$2:$BF$2,0))),"",INDEX(Precip!$B$3:$BE$200,MATCH(L$3&amp;" "&amp;L$4,Precip!$A$3:$A$200,0),MATCH($D31,Precip!$B$2:$BF$2,0)))</f>
        <v>0</v>
      </c>
      <c r="M31" s="7">
        <f ca="1">IF(ISNA(INDEX(Precip!$B$3:$BE$200,MATCH(M$3&amp;" "&amp;M$4,Precip!$A$3:$A$200,0),MATCH($D31,Precip!$B$2:$BF$2,0))),"",INDEX(Precip!$B$3:$BE$200,MATCH(M$3&amp;" "&amp;M$4,Precip!$A$3:$A$200,0),MATCH($D31,Precip!$B$2:$BF$2,0)))</f>
        <v>0</v>
      </c>
      <c r="N31" s="39">
        <f t="shared" ca="1" si="1"/>
        <v>0</v>
      </c>
      <c r="O31" s="88"/>
    </row>
    <row r="32" spans="1:15" ht="15.2" customHeight="1" x14ac:dyDescent="0.25">
      <c r="A32" s="96"/>
      <c r="B32" s="6">
        <v>28</v>
      </c>
      <c r="C32" s="4" t="s">
        <v>44</v>
      </c>
      <c r="D32" s="3">
        <v>72421</v>
      </c>
      <c r="E32" s="7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7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7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7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1" t="str">
        <f t="shared" ca="1" si="0"/>
        <v>-</v>
      </c>
      <c r="J32" s="7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7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7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7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39" t="str">
        <f t="shared" ca="1" si="1"/>
        <v>-</v>
      </c>
    </row>
    <row r="33" spans="1:15" ht="15.2" customHeight="1" x14ac:dyDescent="0.25">
      <c r="A33" s="96"/>
      <c r="B33" s="6">
        <v>29</v>
      </c>
      <c r="C33" s="4" t="s">
        <v>45</v>
      </c>
      <c r="D33" s="3" t="s">
        <v>46</v>
      </c>
      <c r="E33" s="7">
        <f ca="1">IF(ISNA(INDEX(Precip!$B$3:$BE$200,MATCH(E$3&amp;" "&amp;E$4,Precip!$A$3:$A$200,0),MATCH($D33,Precip!$B$2:$BF$2,0))),"",INDEX(Precip!$B$3:$BE$200,MATCH(E$3&amp;" "&amp;E$4,Precip!$A$3:$A$200,0),MATCH($D33,Precip!$B$2:$BF$2,0)))</f>
        <v>0</v>
      </c>
      <c r="F33" s="7">
        <f ca="1">IF(ISNA(INDEX(Precip!$B$3:$BE$200,MATCH(F$3&amp;" "&amp;F$4,Precip!$A$3:$A$200,0),MATCH($D33,Precip!$B$2:$BF$2,0))),"",INDEX(Precip!$B$3:$BE$200,MATCH(F$3&amp;" "&amp;F$4,Precip!$A$3:$A$200,0),MATCH($D33,Precip!$B$2:$BF$2,0)))</f>
        <v>0</v>
      </c>
      <c r="G33" s="7">
        <f ca="1">IF(ISNA(INDEX(Precip!$B$3:$BE$200,MATCH(G$3&amp;" "&amp;G$4,Precip!$A$3:$A$200,0),MATCH($D33,Precip!$B$2:$BF$2,0))),"",INDEX(Precip!$B$3:$BE$200,MATCH(G$3&amp;" "&amp;G$4,Precip!$A$3:$A$200,0),MATCH($D33,Precip!$B$2:$BF$2,0)))</f>
        <v>0</v>
      </c>
      <c r="H33" s="7">
        <f ca="1">IF(ISNA(INDEX(Precip!$B$3:$BE$200,MATCH(H$3&amp;" "&amp;H$4,Precip!$A$3:$A$200,0),MATCH($D33,Precip!$B$2:$BF$2,0))),"",INDEX(Precip!$B$3:$BE$200,MATCH(H$3&amp;" "&amp;H$4,Precip!$A$3:$A$200,0),MATCH($D33,Precip!$B$2:$BF$2,0)))</f>
        <v>0</v>
      </c>
      <c r="I33" s="81">
        <f t="shared" ca="1" si="0"/>
        <v>0</v>
      </c>
      <c r="J33" s="7">
        <f ca="1">IF(ISNA(INDEX(Precip!$B$3:$BE$200,MATCH(J$3&amp;" "&amp;J$4,Precip!$A$3:$A$200,0),MATCH($D33,Precip!$B$2:$BF$2,0))),"",INDEX(Precip!$B$3:$BE$200,MATCH(J$3&amp;" "&amp;J$4,Precip!$A$3:$A$200,0),MATCH($D33,Precip!$B$2:$BF$2,0)))</f>
        <v>0</v>
      </c>
      <c r="K33" s="7">
        <f ca="1">IF(ISNA(INDEX(Precip!$B$3:$BE$200,MATCH(K$3&amp;" "&amp;K$4,Precip!$A$3:$A$200,0),MATCH($D33,Precip!$B$2:$BF$2,0))),"",INDEX(Precip!$B$3:$BE$200,MATCH(K$3&amp;" "&amp;K$4,Precip!$A$3:$A$200,0),MATCH($D33,Precip!$B$2:$BF$2,0)))</f>
        <v>0</v>
      </c>
      <c r="L33" s="7">
        <f ca="1">IF(ISNA(INDEX(Precip!$B$3:$BE$200,MATCH(L$3&amp;" "&amp;L$4,Precip!$A$3:$A$200,0),MATCH($D33,Precip!$B$2:$BF$2,0))),"",INDEX(Precip!$B$3:$BE$200,MATCH(L$3&amp;" "&amp;L$4,Precip!$A$3:$A$200,0),MATCH($D33,Precip!$B$2:$BF$2,0)))</f>
        <v>0</v>
      </c>
      <c r="M33" s="7">
        <f ca="1">IF(ISNA(INDEX(Precip!$B$3:$BE$200,MATCH(M$3&amp;" "&amp;M$4,Precip!$A$3:$A$200,0),MATCH($D33,Precip!$B$2:$BF$2,0))),"",INDEX(Precip!$B$3:$BE$200,MATCH(M$3&amp;" "&amp;M$4,Precip!$A$3:$A$200,0),MATCH($D33,Precip!$B$2:$BF$2,0)))</f>
        <v>0</v>
      </c>
      <c r="N33" s="39">
        <f t="shared" ca="1" si="1"/>
        <v>0</v>
      </c>
      <c r="O33" s="85"/>
    </row>
    <row r="34" spans="1:15" ht="15.2" customHeight="1" x14ac:dyDescent="0.25">
      <c r="A34" s="96"/>
      <c r="B34" s="6">
        <v>30</v>
      </c>
      <c r="C34" s="4" t="s">
        <v>47</v>
      </c>
      <c r="D34" s="3" t="s">
        <v>48</v>
      </c>
      <c r="E34" s="7">
        <f ca="1">IF(ISNA(INDEX(Precip!$B$3:$BE$200,MATCH(E$3&amp;" "&amp;E$4,Precip!$A$3:$A$200,0),MATCH($D34,Precip!$B$2:$BF$2,0))),"",INDEX(Precip!$B$3:$BE$200,MATCH(E$3&amp;" "&amp;E$4,Precip!$A$3:$A$200,0),MATCH($D34,Precip!$B$2:$BF$2,0)))</f>
        <v>0</v>
      </c>
      <c r="F34" s="7">
        <f ca="1">IF(ISNA(INDEX(Precip!$B$3:$BE$200,MATCH(F$3&amp;" "&amp;F$4,Precip!$A$3:$A$200,0),MATCH($D34,Precip!$B$2:$BF$2,0))),"",INDEX(Precip!$B$3:$BE$200,MATCH(F$3&amp;" "&amp;F$4,Precip!$A$3:$A$200,0),MATCH($D34,Precip!$B$2:$BF$2,0)))</f>
        <v>0</v>
      </c>
      <c r="G34" s="7">
        <f ca="1">IF(ISNA(INDEX(Precip!$B$3:$BE$200,MATCH(G$3&amp;" "&amp;G$4,Precip!$A$3:$A$200,0),MATCH($D34,Precip!$B$2:$BF$2,0))),"",INDEX(Precip!$B$3:$BE$200,MATCH(G$3&amp;" "&amp;G$4,Precip!$A$3:$A$200,0),MATCH($D34,Precip!$B$2:$BF$2,0)))</f>
        <v>0</v>
      </c>
      <c r="H34" s="7">
        <f ca="1">IF(ISNA(INDEX(Precip!$B$3:$BE$200,MATCH(H$3&amp;" "&amp;H$4,Precip!$A$3:$A$200,0),MATCH($D34,Precip!$B$2:$BF$2,0))),"",INDEX(Precip!$B$3:$BE$200,MATCH(H$3&amp;" "&amp;H$4,Precip!$A$3:$A$200,0),MATCH($D34,Precip!$B$2:$BF$2,0)))</f>
        <v>0</v>
      </c>
      <c r="I34" s="81">
        <f t="shared" ca="1" si="0"/>
        <v>0</v>
      </c>
      <c r="J34" s="7">
        <f ca="1">IF(ISNA(INDEX(Precip!$B$3:$BE$200,MATCH(J$3&amp;" "&amp;J$4,Precip!$A$3:$A$200,0),MATCH($D34,Precip!$B$2:$BF$2,0))),"",INDEX(Precip!$B$3:$BE$200,MATCH(J$3&amp;" "&amp;J$4,Precip!$A$3:$A$200,0),MATCH($D34,Precip!$B$2:$BF$2,0)))</f>
        <v>0</v>
      </c>
      <c r="K34" s="7">
        <f ca="1">IF(ISNA(INDEX(Precip!$B$3:$BE$200,MATCH(K$3&amp;" "&amp;K$4,Precip!$A$3:$A$200,0),MATCH($D34,Precip!$B$2:$BF$2,0))),"",INDEX(Precip!$B$3:$BE$200,MATCH(K$3&amp;" "&amp;K$4,Precip!$A$3:$A$200,0),MATCH($D34,Precip!$B$2:$BF$2,0)))</f>
        <v>0</v>
      </c>
      <c r="L34" s="7">
        <f ca="1">IF(ISNA(INDEX(Precip!$B$3:$BE$200,MATCH(L$3&amp;" "&amp;L$4,Precip!$A$3:$A$200,0),MATCH($D34,Precip!$B$2:$BF$2,0))),"",INDEX(Precip!$B$3:$BE$200,MATCH(L$3&amp;" "&amp;L$4,Precip!$A$3:$A$200,0),MATCH($D34,Precip!$B$2:$BF$2,0)))</f>
        <v>0</v>
      </c>
      <c r="M34" s="7">
        <f ca="1">IF(ISNA(INDEX(Precip!$B$3:$BE$200,MATCH(M$3&amp;" "&amp;M$4,Precip!$A$3:$A$200,0),MATCH($D34,Precip!$B$2:$BF$2,0))),"",INDEX(Precip!$B$3:$BE$200,MATCH(M$3&amp;" "&amp;M$4,Precip!$A$3:$A$200,0),MATCH($D34,Precip!$B$2:$BF$2,0)))</f>
        <v>0</v>
      </c>
      <c r="N34" s="39">
        <f t="shared" ca="1" si="1"/>
        <v>0</v>
      </c>
    </row>
    <row r="35" spans="1:15" ht="15.2" customHeight="1" x14ac:dyDescent="0.25">
      <c r="A35" s="96"/>
      <c r="B35" s="6">
        <v>31</v>
      </c>
      <c r="C35" s="4" t="s">
        <v>49</v>
      </c>
      <c r="D35" s="3">
        <v>72422</v>
      </c>
      <c r="E35" s="7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7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7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7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1" t="str">
        <f t="shared" ca="1" si="0"/>
        <v>-</v>
      </c>
      <c r="J35" s="7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7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7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7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39" t="str">
        <f t="shared" ca="1" si="1"/>
        <v>-</v>
      </c>
    </row>
    <row r="36" spans="1:15" ht="15.2" customHeight="1" x14ac:dyDescent="0.25">
      <c r="A36" s="96"/>
      <c r="B36" s="6">
        <v>32</v>
      </c>
      <c r="C36" s="4" t="s">
        <v>102</v>
      </c>
      <c r="D36" s="3">
        <v>72423</v>
      </c>
      <c r="E36" s="7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7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7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7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1" t="str">
        <f t="shared" ca="1" si="0"/>
        <v>-</v>
      </c>
      <c r="J36" s="7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7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7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7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39" t="str">
        <f t="shared" ca="1" si="1"/>
        <v>-</v>
      </c>
    </row>
    <row r="37" spans="1:15" s="85" customFormat="1" ht="15.2" customHeight="1" x14ac:dyDescent="0.25">
      <c r="A37" s="96"/>
      <c r="B37" s="6">
        <v>33</v>
      </c>
      <c r="C37" s="4" t="s">
        <v>51</v>
      </c>
      <c r="D37" s="3">
        <v>72424</v>
      </c>
      <c r="E37" s="7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7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7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7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1" t="str">
        <f t="shared" ref="I37:I68" ca="1" si="2">+IF(AND(OR(E37="-",E37=""),OR(F37="-",F37=""),OR(G37="-",G37=""),OR(H37="-",H37="")),"-",SUM(E37:H37))</f>
        <v>-</v>
      </c>
      <c r="J37" s="7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7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7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7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39" t="str">
        <f t="shared" ref="N37:N68" ca="1" si="3">+IF(AND(OR(J37="-",J37=""),OR(K37="-",K37=""),OR(L37="-",L37=""),OR(M37="-",M37="")),"-",SUM(J37:M37))</f>
        <v>-</v>
      </c>
      <c r="O37" s="88"/>
    </row>
    <row r="38" spans="1:15" ht="15.2" customHeight="1" x14ac:dyDescent="0.25">
      <c r="A38" s="96"/>
      <c r="B38" s="6">
        <v>34</v>
      </c>
      <c r="C38" s="4" t="s">
        <v>52</v>
      </c>
      <c r="D38" s="3" t="s">
        <v>53</v>
      </c>
      <c r="E38" s="7">
        <f ca="1">IF(ISNA(INDEX(Precip!$B$3:$BE$200,MATCH(E$3&amp;" "&amp;E$4,Precip!$A$3:$A$200,0),MATCH($D38,Precip!$B$2:$BF$2,0))),"",INDEX(Precip!$B$3:$BE$200,MATCH(E$3&amp;" "&amp;E$4,Precip!$A$3:$A$200,0),MATCH($D38,Precip!$B$2:$BF$2,0)))</f>
        <v>0</v>
      </c>
      <c r="F38" s="7">
        <f ca="1">IF(ISNA(INDEX(Precip!$B$3:$BE$200,MATCH(F$3&amp;" "&amp;F$4,Precip!$A$3:$A$200,0),MATCH($D38,Precip!$B$2:$BF$2,0))),"",INDEX(Precip!$B$3:$BE$200,MATCH(F$3&amp;" "&amp;F$4,Precip!$A$3:$A$200,0),MATCH($D38,Precip!$B$2:$BF$2,0)))</f>
        <v>0</v>
      </c>
      <c r="G38" s="7">
        <f ca="1">IF(ISNA(INDEX(Precip!$B$3:$BE$200,MATCH(G$3&amp;" "&amp;G$4,Precip!$A$3:$A$200,0),MATCH($D38,Precip!$B$2:$BF$2,0))),"",INDEX(Precip!$B$3:$BE$200,MATCH(G$3&amp;" "&amp;G$4,Precip!$A$3:$A$200,0),MATCH($D38,Precip!$B$2:$BF$2,0)))</f>
        <v>0</v>
      </c>
      <c r="H38" s="7">
        <f ca="1">IF(ISNA(INDEX(Precip!$B$3:$BE$200,MATCH(H$3&amp;" "&amp;H$4,Precip!$A$3:$A$200,0),MATCH($D38,Precip!$B$2:$BF$2,0))),"",INDEX(Precip!$B$3:$BE$200,MATCH(H$3&amp;" "&amp;H$4,Precip!$A$3:$A$200,0),MATCH($D38,Precip!$B$2:$BF$2,0)))</f>
        <v>0</v>
      </c>
      <c r="I38" s="81">
        <f t="shared" ca="1" si="2"/>
        <v>0</v>
      </c>
      <c r="J38" s="7">
        <f ca="1">IF(ISNA(INDEX(Precip!$B$3:$BE$200,MATCH(J$3&amp;" "&amp;J$4,Precip!$A$3:$A$200,0),MATCH($D38,Precip!$B$2:$BF$2,0))),"",INDEX(Precip!$B$3:$BE$200,MATCH(J$3&amp;" "&amp;J$4,Precip!$A$3:$A$200,0),MATCH($D38,Precip!$B$2:$BF$2,0)))</f>
        <v>0</v>
      </c>
      <c r="K38" s="7">
        <f ca="1">IF(ISNA(INDEX(Precip!$B$3:$BE$200,MATCH(K$3&amp;" "&amp;K$4,Precip!$A$3:$A$200,0),MATCH($D38,Precip!$B$2:$BF$2,0))),"",INDEX(Precip!$B$3:$BE$200,MATCH(K$3&amp;" "&amp;K$4,Precip!$A$3:$A$200,0),MATCH($D38,Precip!$B$2:$BF$2,0)))</f>
        <v>0</v>
      </c>
      <c r="L38" s="7">
        <f ca="1">IF(ISNA(INDEX(Precip!$B$3:$BE$200,MATCH(L$3&amp;" "&amp;L$4,Precip!$A$3:$A$200,0),MATCH($D38,Precip!$B$2:$BF$2,0))),"",INDEX(Precip!$B$3:$BE$200,MATCH(L$3&amp;" "&amp;L$4,Precip!$A$3:$A$200,0),MATCH($D38,Precip!$B$2:$BF$2,0)))</f>
        <v>0</v>
      </c>
      <c r="M38" s="7">
        <f ca="1">IF(ISNA(INDEX(Precip!$B$3:$BE$200,MATCH(M$3&amp;" "&amp;M$4,Precip!$A$3:$A$200,0),MATCH($D38,Precip!$B$2:$BF$2,0))),"",INDEX(Precip!$B$3:$BE$200,MATCH(M$3&amp;" "&amp;M$4,Precip!$A$3:$A$200,0),MATCH($D38,Precip!$B$2:$BF$2,0)))</f>
        <v>0.3</v>
      </c>
      <c r="N38" s="39">
        <f t="shared" ca="1" si="3"/>
        <v>0.3</v>
      </c>
    </row>
    <row r="39" spans="1:15" ht="15.2" customHeight="1" x14ac:dyDescent="0.25">
      <c r="A39" s="96"/>
      <c r="B39" s="6">
        <v>35</v>
      </c>
      <c r="C39" s="4" t="s">
        <v>54</v>
      </c>
      <c r="D39" s="3">
        <v>72432</v>
      </c>
      <c r="E39" s="7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7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7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7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1" t="str">
        <f t="shared" ca="1" si="2"/>
        <v>-</v>
      </c>
      <c r="J39" s="7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7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7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7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39" t="str">
        <f t="shared" ca="1" si="3"/>
        <v>-</v>
      </c>
    </row>
    <row r="40" spans="1:15" ht="15.2" customHeight="1" x14ac:dyDescent="0.25">
      <c r="A40" s="96"/>
      <c r="B40" s="6">
        <v>36</v>
      </c>
      <c r="C40" s="4" t="s">
        <v>55</v>
      </c>
      <c r="D40" s="3">
        <v>48844</v>
      </c>
      <c r="E40" s="7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7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7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7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1" t="str">
        <f t="shared" ca="1" si="2"/>
        <v>-</v>
      </c>
      <c r="J40" s="7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7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7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7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39" t="str">
        <f t="shared" ca="1" si="3"/>
        <v>-</v>
      </c>
    </row>
    <row r="41" spans="1:15" ht="15.2" customHeight="1" x14ac:dyDescent="0.25">
      <c r="A41" s="96"/>
      <c r="B41" s="6">
        <v>37</v>
      </c>
      <c r="C41" s="4" t="s">
        <v>56</v>
      </c>
      <c r="D41" s="3">
        <v>72425</v>
      </c>
      <c r="E41" s="7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7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7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7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1" t="str">
        <f t="shared" ca="1" si="2"/>
        <v>-</v>
      </c>
      <c r="J41" s="7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7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7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7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39" t="str">
        <f t="shared" ca="1" si="3"/>
        <v>-</v>
      </c>
    </row>
    <row r="42" spans="1:15" ht="15.2" customHeight="1" x14ac:dyDescent="0.25">
      <c r="A42" s="96"/>
      <c r="B42" s="6">
        <v>38</v>
      </c>
      <c r="C42" s="4" t="s">
        <v>57</v>
      </c>
      <c r="D42" s="3">
        <v>72426</v>
      </c>
      <c r="E42" s="7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7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7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7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1" t="str">
        <f t="shared" ca="1" si="2"/>
        <v>-</v>
      </c>
      <c r="J42" s="7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7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7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7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39" t="str">
        <f t="shared" ca="1" si="3"/>
        <v>-</v>
      </c>
    </row>
    <row r="43" spans="1:15" ht="15.2" customHeight="1" x14ac:dyDescent="0.25">
      <c r="A43" s="96"/>
      <c r="B43" s="6">
        <v>39</v>
      </c>
      <c r="C43" s="4" t="s">
        <v>58</v>
      </c>
      <c r="D43" s="3" t="s">
        <v>59</v>
      </c>
      <c r="E43" s="7">
        <f ca="1">IF(ISNA(INDEX(Precip!$B$3:$BE$200,MATCH(E$3&amp;" "&amp;E$4,Precip!$A$3:$A$200,0),MATCH($D43,Precip!$B$2:$BF$2,0))),"",INDEX(Precip!$B$3:$BE$200,MATCH(E$3&amp;" "&amp;E$4,Precip!$A$3:$A$200,0),MATCH($D43,Precip!$B$2:$BF$2,0)))</f>
        <v>0</v>
      </c>
      <c r="F43" s="7">
        <f ca="1">IF(ISNA(INDEX(Precip!$B$3:$BE$200,MATCH(F$3&amp;" "&amp;F$4,Precip!$A$3:$A$200,0),MATCH($D43,Precip!$B$2:$BF$2,0))),"",INDEX(Precip!$B$3:$BE$200,MATCH(F$3&amp;" "&amp;F$4,Precip!$A$3:$A$200,0),MATCH($D43,Precip!$B$2:$BF$2,0)))</f>
        <v>0</v>
      </c>
      <c r="G43" s="7">
        <f ca="1">IF(ISNA(INDEX(Precip!$B$3:$BE$200,MATCH(G$3&amp;" "&amp;G$4,Precip!$A$3:$A$200,0),MATCH($D43,Precip!$B$2:$BF$2,0))),"",INDEX(Precip!$B$3:$BE$200,MATCH(G$3&amp;" "&amp;G$4,Precip!$A$3:$A$200,0),MATCH($D43,Precip!$B$2:$BF$2,0)))</f>
        <v>0</v>
      </c>
      <c r="H43" s="7">
        <f ca="1">IF(ISNA(INDEX(Precip!$B$3:$BE$200,MATCH(H$3&amp;" "&amp;H$4,Precip!$A$3:$A$200,0),MATCH($D43,Precip!$B$2:$BF$2,0))),"",INDEX(Precip!$B$3:$BE$200,MATCH(H$3&amp;" "&amp;H$4,Precip!$A$3:$A$200,0),MATCH($D43,Precip!$B$2:$BF$2,0)))</f>
        <v>0</v>
      </c>
      <c r="I43" s="81">
        <f t="shared" ca="1" si="2"/>
        <v>0</v>
      </c>
      <c r="J43" s="7">
        <f ca="1">IF(ISNA(INDEX(Precip!$B$3:$BE$200,MATCH(J$3&amp;" "&amp;J$4,Precip!$A$3:$A$200,0),MATCH($D43,Precip!$B$2:$BF$2,0))),"",INDEX(Precip!$B$3:$BE$200,MATCH(J$3&amp;" "&amp;J$4,Precip!$A$3:$A$200,0),MATCH($D43,Precip!$B$2:$BF$2,0)))</f>
        <v>0</v>
      </c>
      <c r="K43" s="7">
        <f ca="1">IF(ISNA(INDEX(Precip!$B$3:$BE$200,MATCH(K$3&amp;" "&amp;K$4,Precip!$A$3:$A$200,0),MATCH($D43,Precip!$B$2:$BF$2,0))),"",INDEX(Precip!$B$3:$BE$200,MATCH(K$3&amp;" "&amp;K$4,Precip!$A$3:$A$200,0),MATCH($D43,Precip!$B$2:$BF$2,0)))</f>
        <v>0</v>
      </c>
      <c r="L43" s="7">
        <f ca="1">IF(ISNA(INDEX(Precip!$B$3:$BE$200,MATCH(L$3&amp;" "&amp;L$4,Precip!$A$3:$A$200,0),MATCH($D43,Precip!$B$2:$BF$2,0))),"",INDEX(Precip!$B$3:$BE$200,MATCH(L$3&amp;" "&amp;L$4,Precip!$A$3:$A$200,0),MATCH($D43,Precip!$B$2:$BF$2,0)))</f>
        <v>0</v>
      </c>
      <c r="M43" s="7">
        <f ca="1">IF(ISNA(INDEX(Precip!$B$3:$BE$200,MATCH(M$3&amp;" "&amp;M$4,Precip!$A$3:$A$200,0),MATCH($D43,Precip!$B$2:$BF$2,0))),"",INDEX(Precip!$B$3:$BE$200,MATCH(M$3&amp;" "&amp;M$4,Precip!$A$3:$A$200,0),MATCH($D43,Precip!$B$2:$BF$2,0)))</f>
        <v>0</v>
      </c>
      <c r="N43" s="39">
        <f t="shared" ca="1" si="3"/>
        <v>0</v>
      </c>
    </row>
    <row r="44" spans="1:15" ht="15.2" customHeight="1" x14ac:dyDescent="0.25">
      <c r="A44" s="96"/>
      <c r="B44" s="6">
        <v>40</v>
      </c>
      <c r="C44" s="4" t="s">
        <v>60</v>
      </c>
      <c r="D44" s="3">
        <v>72427</v>
      </c>
      <c r="E44" s="7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7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7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7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1" t="str">
        <f t="shared" ca="1" si="2"/>
        <v>-</v>
      </c>
      <c r="J44" s="7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7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7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7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39" t="str">
        <f t="shared" ca="1" si="3"/>
        <v>-</v>
      </c>
    </row>
    <row r="45" spans="1:15" ht="15.2" customHeight="1" x14ac:dyDescent="0.25">
      <c r="A45" s="96"/>
      <c r="B45" s="6">
        <v>41</v>
      </c>
      <c r="C45" s="4" t="s">
        <v>61</v>
      </c>
      <c r="D45" s="3">
        <v>72428</v>
      </c>
      <c r="E45" s="7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7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7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7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1" t="str">
        <f t="shared" ca="1" si="2"/>
        <v>-</v>
      </c>
      <c r="J45" s="7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7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7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7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39" t="str">
        <f t="shared" ca="1" si="3"/>
        <v>-</v>
      </c>
    </row>
    <row r="46" spans="1:15" ht="15.2" customHeight="1" x14ac:dyDescent="0.25">
      <c r="A46" s="96"/>
      <c r="B46" s="6">
        <v>42</v>
      </c>
      <c r="C46" s="4" t="s">
        <v>62</v>
      </c>
      <c r="D46" s="3">
        <v>72429</v>
      </c>
      <c r="E46" s="7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7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7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7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1" t="str">
        <f t="shared" ca="1" si="2"/>
        <v>-</v>
      </c>
      <c r="J46" s="7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7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7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7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39" t="str">
        <f t="shared" ca="1" si="3"/>
        <v>-</v>
      </c>
    </row>
    <row r="47" spans="1:15" ht="15.2" customHeight="1" x14ac:dyDescent="0.25">
      <c r="A47" s="96"/>
      <c r="B47" s="6">
        <v>43</v>
      </c>
      <c r="C47" s="4" t="s">
        <v>63</v>
      </c>
      <c r="D47" s="3">
        <v>48845</v>
      </c>
      <c r="E47" s="7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7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7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7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1" t="str">
        <f t="shared" ca="1" si="2"/>
        <v>-</v>
      </c>
      <c r="J47" s="7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7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7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7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39" t="str">
        <f t="shared" ca="1" si="3"/>
        <v>-</v>
      </c>
    </row>
    <row r="48" spans="1:15" ht="15.2" customHeight="1" x14ac:dyDescent="0.25">
      <c r="A48" s="96"/>
      <c r="B48" s="6">
        <v>44</v>
      </c>
      <c r="C48" s="4" t="s">
        <v>64</v>
      </c>
      <c r="D48" s="3">
        <v>72436</v>
      </c>
      <c r="E48" s="7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7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7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7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1" t="str">
        <f t="shared" ca="1" si="2"/>
        <v>-</v>
      </c>
      <c r="J48" s="7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7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7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7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39" t="str">
        <f t="shared" ca="1" si="3"/>
        <v>-</v>
      </c>
    </row>
    <row r="49" spans="1:14" ht="15.2" customHeight="1" thickBot="1" x14ac:dyDescent="0.3">
      <c r="A49" s="90"/>
      <c r="B49" s="18">
        <v>45</v>
      </c>
      <c r="C49" s="21" t="s">
        <v>65</v>
      </c>
      <c r="D49" s="22" t="s">
        <v>66</v>
      </c>
      <c r="E49" s="30">
        <f ca="1">IF(ISNA(INDEX(Precip!$B$3:$BE$200,MATCH(E$3&amp;" "&amp;E$4,Precip!$A$3:$A$200,0),MATCH($D49,Precip!$B$2:$BF$2,0))),"",INDEX(Precip!$B$3:$BE$200,MATCH(E$3&amp;" "&amp;E$4,Precip!$A$3:$A$200,0),MATCH($D49,Precip!$B$2:$BF$2,0)))</f>
        <v>0</v>
      </c>
      <c r="F49" s="30">
        <f ca="1">IF(ISNA(INDEX(Precip!$B$3:$BE$200,MATCH(F$3&amp;" "&amp;F$4,Precip!$A$3:$A$200,0),MATCH($D49,Precip!$B$2:$BF$2,0))),"",INDEX(Precip!$B$3:$BE$200,MATCH(F$3&amp;" "&amp;F$4,Precip!$A$3:$A$200,0),MATCH($D49,Precip!$B$2:$BF$2,0)))</f>
        <v>0</v>
      </c>
      <c r="G49" s="30">
        <f ca="1">IF(ISNA(INDEX(Precip!$B$3:$BE$200,MATCH(G$3&amp;" "&amp;G$4,Precip!$A$3:$A$200,0),MATCH($D49,Precip!$B$2:$BF$2,0))),"",INDEX(Precip!$B$3:$BE$200,MATCH(G$3&amp;" "&amp;G$4,Precip!$A$3:$A$200,0),MATCH($D49,Precip!$B$2:$BF$2,0)))</f>
        <v>0</v>
      </c>
      <c r="H49" s="30">
        <f ca="1">IF(ISNA(INDEX(Precip!$B$3:$BE$200,MATCH(H$3&amp;" "&amp;H$4,Precip!$A$3:$A$200,0),MATCH($D49,Precip!$B$2:$BF$2,0))),"",INDEX(Precip!$B$3:$BE$200,MATCH(H$3&amp;" "&amp;H$4,Precip!$A$3:$A$200,0),MATCH($D49,Precip!$B$2:$BF$2,0)))</f>
        <v>0</v>
      </c>
      <c r="I49" s="82">
        <f t="shared" ca="1" si="2"/>
        <v>0</v>
      </c>
      <c r="J49" s="30">
        <f ca="1">IF(ISNA(INDEX(Precip!$B$3:$BE$200,MATCH(J$3&amp;" "&amp;J$4,Precip!$A$3:$A$200,0),MATCH($D49,Precip!$B$2:$BF$2,0))),"",INDEX(Precip!$B$3:$BE$200,MATCH(J$3&amp;" "&amp;J$4,Precip!$A$3:$A$200,0),MATCH($D49,Precip!$B$2:$BF$2,0)))</f>
        <v>0</v>
      </c>
      <c r="K49" s="30">
        <f ca="1">IF(ISNA(INDEX(Precip!$B$3:$BE$200,MATCH(K$3&amp;" "&amp;K$4,Precip!$A$3:$A$200,0),MATCH($D49,Precip!$B$2:$BF$2,0))),"",INDEX(Precip!$B$3:$BE$200,MATCH(K$3&amp;" "&amp;K$4,Precip!$A$3:$A$200,0),MATCH($D49,Precip!$B$2:$BF$2,0)))</f>
        <v>0</v>
      </c>
      <c r="L49" s="30">
        <f ca="1">IF(ISNA(INDEX(Precip!$B$3:$BE$200,MATCH(L$3&amp;" "&amp;L$4,Precip!$A$3:$A$200,0),MATCH($D49,Precip!$B$2:$BF$2,0))),"",INDEX(Precip!$B$3:$BE$200,MATCH(L$3&amp;" "&amp;L$4,Precip!$A$3:$A$200,0),MATCH($D49,Precip!$B$2:$BF$2,0)))</f>
        <v>0</v>
      </c>
      <c r="M49" s="30">
        <f ca="1">IF(ISNA(INDEX(Precip!$B$3:$BE$200,MATCH(M$3&amp;" "&amp;M$4,Precip!$A$3:$A$200,0),MATCH($D49,Precip!$B$2:$BF$2,0))),"",INDEX(Precip!$B$3:$BE$200,MATCH(M$3&amp;" "&amp;M$4,Precip!$A$3:$A$200,0),MATCH($D49,Precip!$B$2:$BF$2,0)))</f>
        <v>0</v>
      </c>
      <c r="N49" s="40">
        <f t="shared" ca="1" si="3"/>
        <v>0</v>
      </c>
    </row>
    <row r="50" spans="1:14" ht="15.2" customHeight="1" x14ac:dyDescent="0.25">
      <c r="A50" s="95" t="s">
        <v>67</v>
      </c>
      <c r="B50" s="9">
        <v>46</v>
      </c>
      <c r="C50" s="26" t="s">
        <v>68</v>
      </c>
      <c r="D50" s="27">
        <v>72441</v>
      </c>
      <c r="E50" s="11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1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1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1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0" t="str">
        <f t="shared" ca="1" si="2"/>
        <v>-</v>
      </c>
      <c r="J50" s="11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1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1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1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38" t="str">
        <f t="shared" ca="1" si="3"/>
        <v>-</v>
      </c>
    </row>
    <row r="51" spans="1:14" ht="15.2" customHeight="1" x14ac:dyDescent="0.25">
      <c r="A51" s="96"/>
      <c r="B51" s="6">
        <v>47</v>
      </c>
      <c r="C51" s="4" t="s">
        <v>69</v>
      </c>
      <c r="D51" s="3" t="s">
        <v>70</v>
      </c>
      <c r="E51" s="7">
        <f ca="1">IF(ISNA(INDEX(Precip!$B$3:$BE$200,MATCH(E$3&amp;" "&amp;E$4,Precip!$A$3:$A$200,0),MATCH($D51,Precip!$B$2:$BF$2,0))),"",INDEX(Precip!$B$3:$BE$200,MATCH(E$3&amp;" "&amp;E$4,Precip!$A$3:$A$200,0),MATCH($D51,Precip!$B$2:$BF$2,0)))</f>
        <v>0</v>
      </c>
      <c r="F51" s="7">
        <f ca="1">IF(ISNA(INDEX(Precip!$B$3:$BE$200,MATCH(F$3&amp;" "&amp;F$4,Precip!$A$3:$A$200,0),MATCH($D51,Precip!$B$2:$BF$2,0))),"",INDEX(Precip!$B$3:$BE$200,MATCH(F$3&amp;" "&amp;F$4,Precip!$A$3:$A$200,0),MATCH($D51,Precip!$B$2:$BF$2,0)))</f>
        <v>0</v>
      </c>
      <c r="G51" s="7">
        <f ca="1">IF(ISNA(INDEX(Precip!$B$3:$BE$200,MATCH(G$3&amp;" "&amp;G$4,Precip!$A$3:$A$200,0),MATCH($D51,Precip!$B$2:$BF$2,0))),"",INDEX(Precip!$B$3:$BE$200,MATCH(G$3&amp;" "&amp;G$4,Precip!$A$3:$A$200,0),MATCH($D51,Precip!$B$2:$BF$2,0)))</f>
        <v>0</v>
      </c>
      <c r="H51" s="7">
        <f ca="1">IF(ISNA(INDEX(Precip!$B$3:$BE$200,MATCH(H$3&amp;" "&amp;H$4,Precip!$A$3:$A$200,0),MATCH($D51,Precip!$B$2:$BF$2,0))),"",INDEX(Precip!$B$3:$BE$200,MATCH(H$3&amp;" "&amp;H$4,Precip!$A$3:$A$200,0),MATCH($D51,Precip!$B$2:$BF$2,0)))</f>
        <v>0</v>
      </c>
      <c r="I51" s="81">
        <f t="shared" ca="1" si="2"/>
        <v>0</v>
      </c>
      <c r="J51" s="7">
        <f ca="1">IF(ISNA(INDEX(Precip!$B$3:$BE$200,MATCH(J$3&amp;" "&amp;J$4,Precip!$A$3:$A$200,0),MATCH($D51,Precip!$B$2:$BF$2,0))),"",INDEX(Precip!$B$3:$BE$200,MATCH(J$3&amp;" "&amp;J$4,Precip!$A$3:$A$200,0),MATCH($D51,Precip!$B$2:$BF$2,0)))</f>
        <v>0</v>
      </c>
      <c r="K51" s="7">
        <f ca="1">IF(ISNA(INDEX(Precip!$B$3:$BE$200,MATCH(K$3&amp;" "&amp;K$4,Precip!$A$3:$A$200,0),MATCH($D51,Precip!$B$2:$BF$2,0))),"",INDEX(Precip!$B$3:$BE$200,MATCH(K$3&amp;" "&amp;K$4,Precip!$A$3:$A$200,0),MATCH($D51,Precip!$B$2:$BF$2,0)))</f>
        <v>0</v>
      </c>
      <c r="L51" s="7">
        <f ca="1">IF(ISNA(INDEX(Precip!$B$3:$BE$200,MATCH(L$3&amp;" "&amp;L$4,Precip!$A$3:$A$200,0),MATCH($D51,Precip!$B$2:$BF$2,0))),"",INDEX(Precip!$B$3:$BE$200,MATCH(L$3&amp;" "&amp;L$4,Precip!$A$3:$A$200,0),MATCH($D51,Precip!$B$2:$BF$2,0)))</f>
        <v>0</v>
      </c>
      <c r="M51" s="7">
        <f ca="1">IF(ISNA(INDEX(Precip!$B$3:$BE$200,MATCH(M$3&amp;" "&amp;M$4,Precip!$A$3:$A$200,0),MATCH($D51,Precip!$B$2:$BF$2,0))),"",INDEX(Precip!$B$3:$BE$200,MATCH(M$3&amp;" "&amp;M$4,Precip!$A$3:$A$200,0),MATCH($D51,Precip!$B$2:$BF$2,0)))</f>
        <v>0</v>
      </c>
      <c r="N51" s="39">
        <f t="shared" ca="1" si="3"/>
        <v>0</v>
      </c>
    </row>
    <row r="52" spans="1:14" ht="15.2" customHeight="1" x14ac:dyDescent="0.25">
      <c r="A52" s="96"/>
      <c r="B52" s="6">
        <v>48</v>
      </c>
      <c r="C52" s="4" t="s">
        <v>71</v>
      </c>
      <c r="D52" s="3">
        <v>72442</v>
      </c>
      <c r="E52" s="7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7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7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7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1" t="str">
        <f t="shared" ca="1" si="2"/>
        <v>-</v>
      </c>
      <c r="J52" s="7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7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7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7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39" t="str">
        <f t="shared" ca="1" si="3"/>
        <v>-</v>
      </c>
    </row>
    <row r="53" spans="1:14" ht="15.2" customHeight="1" x14ac:dyDescent="0.25">
      <c r="A53" s="96"/>
      <c r="B53" s="6">
        <v>49</v>
      </c>
      <c r="C53" s="4" t="s">
        <v>72</v>
      </c>
      <c r="D53" s="3">
        <v>72443</v>
      </c>
      <c r="E53" s="7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7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7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7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1" t="str">
        <f t="shared" ca="1" si="2"/>
        <v>-</v>
      </c>
      <c r="J53" s="7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7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7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7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39" t="str">
        <f t="shared" ca="1" si="3"/>
        <v>-</v>
      </c>
    </row>
    <row r="54" spans="1:14" ht="15.2" customHeight="1" x14ac:dyDescent="0.25">
      <c r="A54" s="96"/>
      <c r="B54" s="6">
        <v>50</v>
      </c>
      <c r="C54" s="4" t="s">
        <v>73</v>
      </c>
      <c r="D54" s="3" t="s">
        <v>74</v>
      </c>
      <c r="E54" s="7">
        <f ca="1">IF(ISNA(INDEX(Precip!$B$3:$BE$200,MATCH(E$3&amp;" "&amp;E$4,Precip!$A$3:$A$200,0),MATCH($D54,Precip!$B$2:$BF$2,0))),"",INDEX(Precip!$B$3:$BE$200,MATCH(E$3&amp;" "&amp;E$4,Precip!$A$3:$A$200,0),MATCH($D54,Precip!$B$2:$BF$2,0)))</f>
        <v>0</v>
      </c>
      <c r="F54" s="7">
        <f ca="1">IF(ISNA(INDEX(Precip!$B$3:$BE$200,MATCH(F$3&amp;" "&amp;F$4,Precip!$A$3:$A$200,0),MATCH($D54,Precip!$B$2:$BF$2,0))),"",INDEX(Precip!$B$3:$BE$200,MATCH(F$3&amp;" "&amp;F$4,Precip!$A$3:$A$200,0),MATCH($D54,Precip!$B$2:$BF$2,0)))</f>
        <v>0</v>
      </c>
      <c r="G54" s="7">
        <f ca="1">IF(ISNA(INDEX(Precip!$B$3:$BE$200,MATCH(G$3&amp;" "&amp;G$4,Precip!$A$3:$A$200,0),MATCH($D54,Precip!$B$2:$BF$2,0))),"",INDEX(Precip!$B$3:$BE$200,MATCH(G$3&amp;" "&amp;G$4,Precip!$A$3:$A$200,0),MATCH($D54,Precip!$B$2:$BF$2,0)))</f>
        <v>0</v>
      </c>
      <c r="H54" s="7">
        <f ca="1">IF(ISNA(INDEX(Precip!$B$3:$BE$200,MATCH(H$3&amp;" "&amp;H$4,Precip!$A$3:$A$200,0),MATCH($D54,Precip!$B$2:$BF$2,0))),"",INDEX(Precip!$B$3:$BE$200,MATCH(H$3&amp;" "&amp;H$4,Precip!$A$3:$A$200,0),MATCH($D54,Precip!$B$2:$BF$2,0)))</f>
        <v>0</v>
      </c>
      <c r="I54" s="81">
        <f t="shared" ca="1" si="2"/>
        <v>0</v>
      </c>
      <c r="J54" s="7">
        <f ca="1">IF(ISNA(INDEX(Precip!$B$3:$BE$200,MATCH(J$3&amp;" "&amp;J$4,Precip!$A$3:$A$200,0),MATCH($D54,Precip!$B$2:$BF$2,0))),"",INDEX(Precip!$B$3:$BE$200,MATCH(J$3&amp;" "&amp;J$4,Precip!$A$3:$A$200,0),MATCH($D54,Precip!$B$2:$BF$2,0)))</f>
        <v>2.8</v>
      </c>
      <c r="K54" s="7">
        <f ca="1">IF(ISNA(INDEX(Precip!$B$3:$BE$200,MATCH(K$3&amp;" "&amp;K$4,Precip!$A$3:$A$200,0),MATCH($D54,Precip!$B$2:$BF$2,0))),"",INDEX(Precip!$B$3:$BE$200,MATCH(K$3&amp;" "&amp;K$4,Precip!$A$3:$A$200,0),MATCH($D54,Precip!$B$2:$BF$2,0)))</f>
        <v>0</v>
      </c>
      <c r="L54" s="7">
        <f ca="1">IF(ISNA(INDEX(Precip!$B$3:$BE$200,MATCH(L$3&amp;" "&amp;L$4,Precip!$A$3:$A$200,0),MATCH($D54,Precip!$B$2:$BF$2,0))),"",INDEX(Precip!$B$3:$BE$200,MATCH(L$3&amp;" "&amp;L$4,Precip!$A$3:$A$200,0),MATCH($D54,Precip!$B$2:$BF$2,0)))</f>
        <v>0</v>
      </c>
      <c r="M54" s="7">
        <f ca="1">IF(ISNA(INDEX(Precip!$B$3:$BE$200,MATCH(M$3&amp;" "&amp;M$4,Precip!$A$3:$A$200,0),MATCH($D54,Precip!$B$2:$BF$2,0))),"",INDEX(Precip!$B$3:$BE$200,MATCH(M$3&amp;" "&amp;M$4,Precip!$A$3:$A$200,0),MATCH($D54,Precip!$B$2:$BF$2,0)))</f>
        <v>0</v>
      </c>
      <c r="N54" s="39">
        <f t="shared" ca="1" si="3"/>
        <v>2.8</v>
      </c>
    </row>
    <row r="55" spans="1:14" ht="15.2" customHeight="1" x14ac:dyDescent="0.25">
      <c r="A55" s="96"/>
      <c r="B55" s="6">
        <v>51</v>
      </c>
      <c r="C55" s="4" t="s">
        <v>75</v>
      </c>
      <c r="D55" s="3">
        <v>72444</v>
      </c>
      <c r="E55" s="7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7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7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7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1" t="str">
        <f t="shared" ca="1" si="2"/>
        <v>-</v>
      </c>
      <c r="J55" s="7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7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7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7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39" t="str">
        <f t="shared" ca="1" si="3"/>
        <v>-</v>
      </c>
    </row>
    <row r="56" spans="1:14" ht="15.2" customHeight="1" x14ac:dyDescent="0.25">
      <c r="A56" s="96"/>
      <c r="B56" s="6">
        <v>52</v>
      </c>
      <c r="C56" s="4" t="s">
        <v>76</v>
      </c>
      <c r="D56" s="3">
        <v>48846</v>
      </c>
      <c r="E56" s="7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7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7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7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1" t="str">
        <f t="shared" ca="1" si="2"/>
        <v>-</v>
      </c>
      <c r="J56" s="7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7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7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7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39" t="str">
        <f t="shared" ca="1" si="3"/>
        <v>-</v>
      </c>
    </row>
    <row r="57" spans="1:14" ht="15.2" customHeight="1" x14ac:dyDescent="0.25">
      <c r="A57" s="96"/>
      <c r="B57" s="6">
        <v>53</v>
      </c>
      <c r="C57" s="4" t="s">
        <v>77</v>
      </c>
      <c r="D57" s="3">
        <v>72445</v>
      </c>
      <c r="E57" s="7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7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7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7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1" t="str">
        <f t="shared" ca="1" si="2"/>
        <v>-</v>
      </c>
      <c r="J57" s="7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7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7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7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39" t="str">
        <f t="shared" ca="1" si="3"/>
        <v>-</v>
      </c>
    </row>
    <row r="58" spans="1:14" ht="15.2" customHeight="1" x14ac:dyDescent="0.25">
      <c r="A58" s="96"/>
      <c r="B58" s="6">
        <v>54</v>
      </c>
      <c r="C58" s="4" t="s">
        <v>78</v>
      </c>
      <c r="D58" s="3">
        <v>72446</v>
      </c>
      <c r="E58" s="7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7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7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7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1" t="str">
        <f t="shared" ca="1" si="2"/>
        <v>-</v>
      </c>
      <c r="J58" s="7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7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7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7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39" t="str">
        <f t="shared" ca="1" si="3"/>
        <v>-</v>
      </c>
    </row>
    <row r="59" spans="1:14" ht="15.2" customHeight="1" x14ac:dyDescent="0.25">
      <c r="A59" s="96"/>
      <c r="B59" s="6">
        <v>55</v>
      </c>
      <c r="C59" s="4" t="s">
        <v>79</v>
      </c>
      <c r="D59" s="3" t="s">
        <v>80</v>
      </c>
      <c r="E59" s="7">
        <f ca="1">IF(ISNA(INDEX(Precip!$B$3:$BE$200,MATCH(E$3&amp;" "&amp;E$4,Precip!$A$3:$A$200,0),MATCH($D59,Precip!$B$2:$BF$2,0))),"",INDEX(Precip!$B$3:$BE$200,MATCH(E$3&amp;" "&amp;E$4,Precip!$A$3:$A$200,0),MATCH($D59,Precip!$B$2:$BF$2,0)))</f>
        <v>0</v>
      </c>
      <c r="F59" s="7">
        <f ca="1">IF(ISNA(INDEX(Precip!$B$3:$BE$200,MATCH(F$3&amp;" "&amp;F$4,Precip!$A$3:$A$200,0),MATCH($D59,Precip!$B$2:$BF$2,0))),"",INDEX(Precip!$B$3:$BE$200,MATCH(F$3&amp;" "&amp;F$4,Precip!$A$3:$A$200,0),MATCH($D59,Precip!$B$2:$BF$2,0)))</f>
        <v>0</v>
      </c>
      <c r="G59" s="7">
        <f ca="1">IF(ISNA(INDEX(Precip!$B$3:$BE$200,MATCH(G$3&amp;" "&amp;G$4,Precip!$A$3:$A$200,0),MATCH($D59,Precip!$B$2:$BF$2,0))),"",INDEX(Precip!$B$3:$BE$200,MATCH(G$3&amp;" "&amp;G$4,Precip!$A$3:$A$200,0),MATCH($D59,Precip!$B$2:$BF$2,0)))</f>
        <v>0</v>
      </c>
      <c r="H59" s="7">
        <f ca="1">IF(ISNA(INDEX(Precip!$B$3:$BE$200,MATCH(H$3&amp;" "&amp;H$4,Precip!$A$3:$A$200,0),MATCH($D59,Precip!$B$2:$BF$2,0))),"",INDEX(Precip!$B$3:$BE$200,MATCH(H$3&amp;" "&amp;H$4,Precip!$A$3:$A$200,0),MATCH($D59,Precip!$B$2:$BF$2,0)))</f>
        <v>0</v>
      </c>
      <c r="I59" s="81">
        <f t="shared" ca="1" si="2"/>
        <v>0</v>
      </c>
      <c r="J59" s="7">
        <f ca="1">IF(ISNA(INDEX(Precip!$B$3:$BE$200,MATCH(J$3&amp;" "&amp;J$4,Precip!$A$3:$A$200,0),MATCH($D59,Precip!$B$2:$BF$2,0))),"",INDEX(Precip!$B$3:$BE$200,MATCH(J$3&amp;" "&amp;J$4,Precip!$A$3:$A$200,0),MATCH($D59,Precip!$B$2:$BF$2,0)))</f>
        <v>0</v>
      </c>
      <c r="K59" s="7">
        <f ca="1">IF(ISNA(INDEX(Precip!$B$3:$BE$200,MATCH(K$3&amp;" "&amp;K$4,Precip!$A$3:$A$200,0),MATCH($D59,Precip!$B$2:$BF$2,0))),"",INDEX(Precip!$B$3:$BE$200,MATCH(K$3&amp;" "&amp;K$4,Precip!$A$3:$A$200,0),MATCH($D59,Precip!$B$2:$BF$2,0)))</f>
        <v>0</v>
      </c>
      <c r="L59" s="7">
        <f ca="1">IF(ISNA(INDEX(Precip!$B$3:$BE$200,MATCH(L$3&amp;" "&amp;L$4,Precip!$A$3:$A$200,0),MATCH($D59,Precip!$B$2:$BF$2,0))),"",INDEX(Precip!$B$3:$BE$200,MATCH(L$3&amp;" "&amp;L$4,Precip!$A$3:$A$200,0),MATCH($D59,Precip!$B$2:$BF$2,0)))</f>
        <v>0</v>
      </c>
      <c r="M59" s="7">
        <f ca="1">IF(ISNA(INDEX(Precip!$B$3:$BE$200,MATCH(M$3&amp;" "&amp;M$4,Precip!$A$3:$A$200,0),MATCH($D59,Precip!$B$2:$BF$2,0))),"",INDEX(Precip!$B$3:$BE$200,MATCH(M$3&amp;" "&amp;M$4,Precip!$A$3:$A$200,0),MATCH($D59,Precip!$B$2:$BF$2,0)))</f>
        <v>0</v>
      </c>
      <c r="N59" s="39">
        <f t="shared" ca="1" si="3"/>
        <v>0</v>
      </c>
    </row>
    <row r="60" spans="1:14" ht="15.2" customHeight="1" thickBot="1" x14ac:dyDescent="0.3">
      <c r="A60" s="90"/>
      <c r="B60" s="18">
        <v>56</v>
      </c>
      <c r="C60" s="21" t="s">
        <v>81</v>
      </c>
      <c r="D60" s="22" t="s">
        <v>82</v>
      </c>
      <c r="E60" s="30">
        <f ca="1">IF(ISNA(INDEX(Precip!$B$3:$BE$200,MATCH(E$3&amp;" "&amp;E$4,Precip!$A$3:$A$200,0),MATCH($D60,Precip!$B$2:$BF$2,0))),"",INDEX(Precip!$B$3:$BE$200,MATCH(E$3&amp;" "&amp;E$4,Precip!$A$3:$A$200,0),MATCH($D60,Precip!$B$2:$BF$2,0)))</f>
        <v>0</v>
      </c>
      <c r="F60" s="30">
        <f ca="1">IF(ISNA(INDEX(Precip!$B$3:$BE$200,MATCH(F$3&amp;" "&amp;F$4,Precip!$A$3:$A$200,0),MATCH($D60,Precip!$B$2:$BF$2,0))),"",INDEX(Precip!$B$3:$BE$200,MATCH(F$3&amp;" "&amp;F$4,Precip!$A$3:$A$200,0),MATCH($D60,Precip!$B$2:$BF$2,0)))</f>
        <v>0</v>
      </c>
      <c r="G60" s="30">
        <f ca="1">IF(ISNA(INDEX(Precip!$B$3:$BE$200,MATCH(G$3&amp;" "&amp;G$4,Precip!$A$3:$A$200,0),MATCH($D60,Precip!$B$2:$BF$2,0))),"",INDEX(Precip!$B$3:$BE$200,MATCH(G$3&amp;" "&amp;G$4,Precip!$A$3:$A$200,0),MATCH($D60,Precip!$B$2:$BF$2,0)))</f>
        <v>0</v>
      </c>
      <c r="H60" s="30">
        <f ca="1">IF(ISNA(INDEX(Precip!$B$3:$BE$200,MATCH(H$3&amp;" "&amp;H$4,Precip!$A$3:$A$200,0),MATCH($D60,Precip!$B$2:$BF$2,0))),"",INDEX(Precip!$B$3:$BE$200,MATCH(H$3&amp;" "&amp;H$4,Precip!$A$3:$A$200,0),MATCH($D60,Precip!$B$2:$BF$2,0)))</f>
        <v>0</v>
      </c>
      <c r="I60" s="82">
        <f t="shared" ca="1" si="2"/>
        <v>0</v>
      </c>
      <c r="J60" s="30">
        <f ca="1">IF(ISNA(INDEX(Precip!$B$3:$BE$200,MATCH(J$3&amp;" "&amp;J$4,Precip!$A$3:$A$200,0),MATCH($D60,Precip!$B$2:$BF$2,0))),"",INDEX(Precip!$B$3:$BE$200,MATCH(J$3&amp;" "&amp;J$4,Precip!$A$3:$A$200,0),MATCH($D60,Precip!$B$2:$BF$2,0)))</f>
        <v>0</v>
      </c>
      <c r="K60" s="30">
        <f ca="1">IF(ISNA(INDEX(Precip!$B$3:$BE$200,MATCH(K$3&amp;" "&amp;K$4,Precip!$A$3:$A$200,0),MATCH($D60,Precip!$B$2:$BF$2,0))),"",INDEX(Precip!$B$3:$BE$200,MATCH(K$3&amp;" "&amp;K$4,Precip!$A$3:$A$200,0),MATCH($D60,Precip!$B$2:$BF$2,0)))</f>
        <v>0</v>
      </c>
      <c r="L60" s="30">
        <f ca="1">IF(ISNA(INDEX(Precip!$B$3:$BE$200,MATCH(L$3&amp;" "&amp;L$4,Precip!$A$3:$A$200,0),MATCH($D60,Precip!$B$2:$BF$2,0))),"",INDEX(Precip!$B$3:$BE$200,MATCH(L$3&amp;" "&amp;L$4,Precip!$A$3:$A$200,0),MATCH($D60,Precip!$B$2:$BF$2,0)))</f>
        <v>0</v>
      </c>
      <c r="M60" s="30">
        <f ca="1">IF(ISNA(INDEX(Precip!$B$3:$BE$200,MATCH(M$3&amp;" "&amp;M$4,Precip!$A$3:$A$200,0),MATCH($D60,Precip!$B$2:$BF$2,0))),"",INDEX(Precip!$B$3:$BE$200,MATCH(M$3&amp;" "&amp;M$4,Precip!$A$3:$A$200,0),MATCH($D60,Precip!$B$2:$BF$2,0)))</f>
        <v>0</v>
      </c>
      <c r="N60" s="40">
        <f t="shared" ca="1" si="3"/>
        <v>0</v>
      </c>
    </row>
    <row r="61" spans="1:14" ht="15.2" customHeight="1" x14ac:dyDescent="0.25">
      <c r="A61" s="89" t="s">
        <v>83</v>
      </c>
      <c r="B61" s="9">
        <v>57</v>
      </c>
      <c r="C61" s="31" t="s">
        <v>84</v>
      </c>
      <c r="D61" s="32" t="s">
        <v>85</v>
      </c>
      <c r="E61" s="11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1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1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1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0" t="str">
        <f t="shared" ca="1" si="2"/>
        <v>-</v>
      </c>
      <c r="J61" s="11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1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1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1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38" t="str">
        <f t="shared" ca="1" si="3"/>
        <v>-</v>
      </c>
    </row>
    <row r="62" spans="1:14" ht="15.2" customHeight="1" thickBot="1" x14ac:dyDescent="0.3">
      <c r="A62" s="90"/>
      <c r="B62" s="18">
        <v>58</v>
      </c>
      <c r="C62" s="33" t="s">
        <v>86</v>
      </c>
      <c r="D62" s="34" t="s">
        <v>87</v>
      </c>
      <c r="E62" s="30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0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0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0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2" t="str">
        <f t="shared" ca="1" si="2"/>
        <v>-</v>
      </c>
      <c r="J62" s="30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0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0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0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0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M22" sqref="M22"/>
    </sheetView>
  </sheetViews>
  <sheetFormatPr defaultRowHeight="11.25" customHeight="1" x14ac:dyDescent="0.25"/>
  <cols>
    <col min="1" max="1" width="4.140625" style="88" customWidth="1"/>
    <col min="2" max="2" width="4" style="84" bestFit="1" customWidth="1"/>
    <col min="3" max="3" width="15.28515625" style="88" customWidth="1"/>
    <col min="4" max="4" width="6.28515625" style="84" customWidth="1"/>
    <col min="5" max="8" width="5.7109375" style="83" customWidth="1"/>
    <col min="9" max="9" width="5.7109375" style="86" customWidth="1"/>
    <col min="10" max="13" width="5.7109375" style="83" customWidth="1"/>
    <col min="14" max="14" width="5.5703125" style="85" customWidth="1"/>
    <col min="15" max="16" width="9.140625" style="88" customWidth="1"/>
    <col min="17" max="16384" width="9.140625" style="88"/>
  </cols>
  <sheetData>
    <row r="1" spans="1:15" ht="18" customHeight="1" x14ac:dyDescent="0.3">
      <c r="C1" s="102" t="s">
        <v>94</v>
      </c>
      <c r="D1" s="103"/>
      <c r="E1" s="101"/>
      <c r="F1" s="101"/>
      <c r="G1" s="101"/>
      <c r="H1" s="101"/>
      <c r="I1" s="106"/>
      <c r="J1" s="101"/>
      <c r="K1" s="101"/>
      <c r="L1" s="101"/>
      <c r="M1" s="101"/>
      <c r="N1" s="104"/>
    </row>
    <row r="2" spans="1:15" ht="16.5" customHeight="1" thickBot="1" x14ac:dyDescent="0.3">
      <c r="D2" s="88"/>
      <c r="E2" s="88"/>
      <c r="F2" s="100" t="s">
        <v>0</v>
      </c>
      <c r="G2" s="101"/>
      <c r="H2" s="101"/>
      <c r="I2" s="106"/>
      <c r="J2" s="101"/>
      <c r="K2" s="88"/>
      <c r="L2" s="88"/>
      <c r="M2" s="1" t="s">
        <v>1</v>
      </c>
      <c r="N2" s="2"/>
    </row>
    <row r="3" spans="1:15" s="43" customFormat="1" ht="13.5" customHeight="1" x14ac:dyDescent="0.25">
      <c r="A3" s="8" t="s">
        <v>2</v>
      </c>
      <c r="B3" s="91" t="s">
        <v>3</v>
      </c>
      <c r="C3" s="98" t="s">
        <v>4</v>
      </c>
      <c r="D3" s="124" t="s">
        <v>5</v>
      </c>
      <c r="E3" s="69" t="str">
        <f ca="1">Thang!$F$1&amp;"-15"</f>
        <v>06-15</v>
      </c>
      <c r="F3" s="69" t="str">
        <f ca="1">$E$3</f>
        <v>06-15</v>
      </c>
      <c r="G3" s="69" t="str">
        <f ca="1">$E$3</f>
        <v>06-15</v>
      </c>
      <c r="H3" s="69" t="str">
        <f ca="1">$E$3</f>
        <v>06-15</v>
      </c>
      <c r="I3" s="122" t="s">
        <v>95</v>
      </c>
      <c r="J3" s="69" t="str">
        <f ca="1">Thang!$F$1&amp;"-16"</f>
        <v>06-16</v>
      </c>
      <c r="K3" s="69" t="str">
        <f ca="1">$J$3</f>
        <v>06-16</v>
      </c>
      <c r="L3" s="69" t="str">
        <f ca="1">$J$3</f>
        <v>06-16</v>
      </c>
      <c r="M3" s="69" t="str">
        <f ca="1">$J$3</f>
        <v>06-16</v>
      </c>
      <c r="N3" s="120" t="s">
        <v>95</v>
      </c>
    </row>
    <row r="4" spans="1:15" s="43" customFormat="1" ht="13.5" customHeight="1" thickBot="1" x14ac:dyDescent="0.3">
      <c r="A4" s="29"/>
      <c r="B4" s="92"/>
      <c r="C4" s="99"/>
      <c r="D4" s="125"/>
      <c r="E4" s="70" t="s">
        <v>96</v>
      </c>
      <c r="F4" s="71" t="s">
        <v>97</v>
      </c>
      <c r="G4" s="68">
        <v>13</v>
      </c>
      <c r="H4" s="67">
        <v>19</v>
      </c>
      <c r="I4" s="123"/>
      <c r="J4" s="70" t="s">
        <v>96</v>
      </c>
      <c r="K4" s="71" t="s">
        <v>97</v>
      </c>
      <c r="L4" s="68">
        <v>13</v>
      </c>
      <c r="M4" s="67">
        <v>19</v>
      </c>
      <c r="N4" s="121"/>
    </row>
    <row r="5" spans="1:15" s="85" customFormat="1" ht="15.2" customHeight="1" x14ac:dyDescent="0.25">
      <c r="A5" s="97" t="s">
        <v>7</v>
      </c>
      <c r="B5" s="9">
        <v>1</v>
      </c>
      <c r="C5" s="10" t="s">
        <v>8</v>
      </c>
      <c r="D5" s="9">
        <v>73401</v>
      </c>
      <c r="E5" s="11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1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1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1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0" t="str">
        <f t="shared" ref="I5:I36" ca="1" si="0">+IF(AND(OR(E5="-",E5=""),OR(F5="-",F5=""),OR(G5="-",G5=""),OR(H5="-",H5="")),"-",SUM(E5:H5))</f>
        <v>-</v>
      </c>
      <c r="J5" s="11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1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1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1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38" t="str">
        <f t="shared" ref="N5:N36" ca="1" si="1">+IF(AND(OR(J5="-",J5=""),OR(K5="-",K5=""),OR(L5="-",L5=""),OR(M5="-",M5="")),"-",SUM(J5:M5))</f>
        <v>-</v>
      </c>
    </row>
    <row r="6" spans="1:15" s="85" customFormat="1" ht="15.2" customHeight="1" x14ac:dyDescent="0.25">
      <c r="A6" s="96"/>
      <c r="B6" s="6">
        <v>2</v>
      </c>
      <c r="C6" s="13" t="s">
        <v>9</v>
      </c>
      <c r="D6" s="6">
        <v>73402</v>
      </c>
      <c r="E6" s="7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7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7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7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1" t="str">
        <f t="shared" ca="1" si="0"/>
        <v>-</v>
      </c>
      <c r="J6" s="7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7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7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7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39" t="str">
        <f t="shared" ca="1" si="1"/>
        <v>-</v>
      </c>
    </row>
    <row r="7" spans="1:15" s="85" customFormat="1" ht="15.2" customHeight="1" x14ac:dyDescent="0.25">
      <c r="A7" s="96"/>
      <c r="B7" s="6">
        <v>3</v>
      </c>
      <c r="C7" s="4" t="s">
        <v>10</v>
      </c>
      <c r="D7" s="3">
        <v>48842</v>
      </c>
      <c r="E7" s="7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7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7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7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1" t="str">
        <f t="shared" ca="1" si="0"/>
        <v>-</v>
      </c>
      <c r="J7" s="7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7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7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7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39" t="str">
        <f t="shared" ca="1" si="1"/>
        <v>-</v>
      </c>
    </row>
    <row r="8" spans="1:15" s="85" customFormat="1" ht="15.2" customHeight="1" x14ac:dyDescent="0.25">
      <c r="A8" s="96"/>
      <c r="B8" s="6">
        <v>4</v>
      </c>
      <c r="C8" s="4" t="s">
        <v>11</v>
      </c>
      <c r="D8" s="3">
        <v>73403</v>
      </c>
      <c r="E8" s="7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7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7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7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1" t="str">
        <f t="shared" ca="1" si="0"/>
        <v>-</v>
      </c>
      <c r="J8" s="7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7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7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7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39" t="str">
        <f t="shared" ca="1" si="1"/>
        <v>-</v>
      </c>
    </row>
    <row r="9" spans="1:15" s="85" customFormat="1" ht="15.2" customHeight="1" x14ac:dyDescent="0.25">
      <c r="A9" s="96"/>
      <c r="B9" s="6">
        <v>5</v>
      </c>
      <c r="C9" s="4" t="s">
        <v>12</v>
      </c>
      <c r="D9" s="3">
        <v>73420</v>
      </c>
      <c r="E9" s="7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7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7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7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1" t="str">
        <f t="shared" ca="1" si="0"/>
        <v>-</v>
      </c>
      <c r="J9" s="7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7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7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7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39" t="str">
        <f t="shared" ca="1" si="1"/>
        <v>-</v>
      </c>
    </row>
    <row r="10" spans="1:15" s="85" customFormat="1" ht="15.2" customHeight="1" x14ac:dyDescent="0.25">
      <c r="A10" s="96"/>
      <c r="B10" s="6">
        <v>6</v>
      </c>
      <c r="C10" s="4" t="s">
        <v>13</v>
      </c>
      <c r="D10" s="3">
        <v>73400</v>
      </c>
      <c r="E10" s="7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7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7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7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1" t="str">
        <f t="shared" ca="1" si="0"/>
        <v>-</v>
      </c>
      <c r="J10" s="7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7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7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7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39" t="str">
        <f t="shared" ca="1" si="1"/>
        <v>-</v>
      </c>
    </row>
    <row r="11" spans="1:15" s="85" customFormat="1" ht="15.2" customHeight="1" x14ac:dyDescent="0.25">
      <c r="A11" s="96"/>
      <c r="B11" s="6">
        <v>7</v>
      </c>
      <c r="C11" s="4" t="s">
        <v>14</v>
      </c>
      <c r="D11" s="3">
        <v>73404</v>
      </c>
      <c r="E11" s="7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7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7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7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1" t="str">
        <f t="shared" ca="1" si="0"/>
        <v>-</v>
      </c>
      <c r="J11" s="7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7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7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7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39" t="str">
        <f t="shared" ca="1" si="1"/>
        <v>-</v>
      </c>
    </row>
    <row r="12" spans="1:15" s="85" customFormat="1" ht="15.2" customHeight="1" x14ac:dyDescent="0.25">
      <c r="A12" s="96"/>
      <c r="B12" s="6">
        <v>8</v>
      </c>
      <c r="C12" s="4" t="s">
        <v>15</v>
      </c>
      <c r="D12" s="3" t="s">
        <v>16</v>
      </c>
      <c r="E12" s="7">
        <f ca="1">IF(ISNA(INDEX(Precip!$B$3:$BE$200,MATCH(E$3&amp;" "&amp;E$4,Precip!$A$3:$A$200,0),MATCH($D12,Precip!$B$2:$BF$2,0))),"",INDEX(Precip!$B$3:$BE$200,MATCH(E$3&amp;" "&amp;E$4,Precip!$A$3:$A$200,0),MATCH($D12,Precip!$B$2:$BF$2,0)))</f>
        <v>3.8</v>
      </c>
      <c r="F12" s="7">
        <f ca="1">IF(ISNA(INDEX(Precip!$B$3:$BE$200,MATCH(F$3&amp;" "&amp;F$4,Precip!$A$3:$A$200,0),MATCH($D12,Precip!$B$2:$BF$2,0))),"",INDEX(Precip!$B$3:$BE$200,MATCH(F$3&amp;" "&amp;F$4,Precip!$A$3:$A$200,0),MATCH($D12,Precip!$B$2:$BF$2,0)))</f>
        <v>57</v>
      </c>
      <c r="G12" s="7">
        <f ca="1">IF(ISNA(INDEX(Precip!$B$3:$BE$200,MATCH(G$3&amp;" "&amp;G$4,Precip!$A$3:$A$200,0),MATCH($D12,Precip!$B$2:$BF$2,0))),"",INDEX(Precip!$B$3:$BE$200,MATCH(G$3&amp;" "&amp;G$4,Precip!$A$3:$A$200,0),MATCH($D12,Precip!$B$2:$BF$2,0)))</f>
        <v>0</v>
      </c>
      <c r="H12" s="7">
        <f ca="1">IF(ISNA(INDEX(Precip!$B$3:$BE$200,MATCH(H$3&amp;" "&amp;H$4,Precip!$A$3:$A$200,0),MATCH($D12,Precip!$B$2:$BF$2,0))),"",INDEX(Precip!$B$3:$BE$200,MATCH(H$3&amp;" "&amp;H$4,Precip!$A$3:$A$200,0),MATCH($D12,Precip!$B$2:$BF$2,0)))</f>
        <v>31.3</v>
      </c>
      <c r="I12" s="81">
        <f t="shared" ca="1" si="0"/>
        <v>92.1</v>
      </c>
      <c r="J12" s="7">
        <f ca="1">IF(ISNA(INDEX(Precip!$B$3:$BE$200,MATCH(J$3&amp;" "&amp;J$4,Precip!$A$3:$A$200,0),MATCH($D12,Precip!$B$2:$BF$2,0))),"",INDEX(Precip!$B$3:$BE$200,MATCH(J$3&amp;" "&amp;J$4,Precip!$A$3:$A$200,0),MATCH($D12,Precip!$B$2:$BF$2,0)))</f>
        <v>0</v>
      </c>
      <c r="K12" s="7">
        <f ca="1">IF(ISNA(INDEX(Precip!$B$3:$BE$200,MATCH(K$3&amp;" "&amp;K$4,Precip!$A$3:$A$200,0),MATCH($D12,Precip!$B$2:$BF$2,0))),"",INDEX(Precip!$B$3:$BE$200,MATCH(K$3&amp;" "&amp;K$4,Precip!$A$3:$A$200,0),MATCH($D12,Precip!$B$2:$BF$2,0)))</f>
        <v>0</v>
      </c>
      <c r="L12" s="7">
        <f ca="1">IF(ISNA(INDEX(Precip!$B$3:$BE$200,MATCH(L$3&amp;" "&amp;L$4,Precip!$A$3:$A$200,0),MATCH($D12,Precip!$B$2:$BF$2,0))),"",INDEX(Precip!$B$3:$BE$200,MATCH(L$3&amp;" "&amp;L$4,Precip!$A$3:$A$200,0),MATCH($D12,Precip!$B$2:$BF$2,0)))</f>
        <v>0</v>
      </c>
      <c r="M12" s="7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39">
        <f t="shared" ca="1" si="1"/>
        <v>0</v>
      </c>
    </row>
    <row r="13" spans="1:15" s="85" customFormat="1" ht="15.2" customHeight="1" x14ac:dyDescent="0.25">
      <c r="A13" s="96"/>
      <c r="B13" s="6">
        <v>9</v>
      </c>
      <c r="C13" s="4" t="s">
        <v>17</v>
      </c>
      <c r="D13" s="3">
        <v>73405</v>
      </c>
      <c r="E13" s="7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7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7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7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1" t="str">
        <f t="shared" ca="1" si="0"/>
        <v>-</v>
      </c>
      <c r="J13" s="7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7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7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7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39" t="str">
        <f t="shared" ca="1" si="1"/>
        <v>-</v>
      </c>
    </row>
    <row r="14" spans="1:15" s="85" customFormat="1" ht="15.2" customHeight="1" x14ac:dyDescent="0.25">
      <c r="A14" s="96"/>
      <c r="B14" s="6">
        <v>10</v>
      </c>
      <c r="C14" s="4" t="s">
        <v>18</v>
      </c>
      <c r="D14" s="3">
        <v>73406</v>
      </c>
      <c r="E14" s="7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7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7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7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1" t="str">
        <f t="shared" ca="1" si="0"/>
        <v>-</v>
      </c>
      <c r="J14" s="7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7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7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7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39" t="str">
        <f t="shared" ca="1" si="1"/>
        <v>-</v>
      </c>
      <c r="O14" s="88"/>
    </row>
    <row r="15" spans="1:15" s="85" customFormat="1" ht="15.2" customHeight="1" x14ac:dyDescent="0.25">
      <c r="A15" s="96"/>
      <c r="B15" s="6">
        <v>11</v>
      </c>
      <c r="C15" s="4" t="s">
        <v>19</v>
      </c>
      <c r="D15" s="3">
        <v>73408</v>
      </c>
      <c r="E15" s="7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7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7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7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1" t="str">
        <f t="shared" ca="1" si="0"/>
        <v>-</v>
      </c>
      <c r="J15" s="7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7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7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7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39" t="str">
        <f t="shared" ca="1" si="1"/>
        <v>-</v>
      </c>
    </row>
    <row r="16" spans="1:15" ht="15.2" customHeight="1" x14ac:dyDescent="0.25">
      <c r="A16" s="96"/>
      <c r="B16" s="6">
        <v>12</v>
      </c>
      <c r="C16" s="4" t="s">
        <v>20</v>
      </c>
      <c r="D16" s="3">
        <v>73409</v>
      </c>
      <c r="E16" s="7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7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7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7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1" t="str">
        <f t="shared" ca="1" si="0"/>
        <v>-</v>
      </c>
      <c r="J16" s="7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7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7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7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39" t="str">
        <f t="shared" ca="1" si="1"/>
        <v>-</v>
      </c>
      <c r="O16" s="85"/>
    </row>
    <row r="17" spans="1:15" s="85" customFormat="1" ht="15.2" customHeight="1" x14ac:dyDescent="0.25">
      <c r="A17" s="96"/>
      <c r="B17" s="6">
        <v>13</v>
      </c>
      <c r="C17" s="4" t="s">
        <v>21</v>
      </c>
      <c r="D17" s="3" t="s">
        <v>22</v>
      </c>
      <c r="E17" s="7">
        <f ca="1">IF(ISNA(INDEX(Precip!$B$3:$BE$200,MATCH(E$3&amp;" "&amp;E$4,Precip!$A$3:$A$200,0),MATCH($D17,Precip!$B$2:$BF$2,0))),"",INDEX(Precip!$B$3:$BE$200,MATCH(E$3&amp;" "&amp;E$4,Precip!$A$3:$A$200,0),MATCH($D17,Precip!$B$2:$BF$2,0)))</f>
        <v>0.8</v>
      </c>
      <c r="F17" s="7">
        <f ca="1">IF(ISNA(INDEX(Precip!$B$3:$BE$200,MATCH(F$3&amp;" "&amp;F$4,Precip!$A$3:$A$200,0),MATCH($D17,Precip!$B$2:$BF$2,0))),"",INDEX(Precip!$B$3:$BE$200,MATCH(F$3&amp;" "&amp;F$4,Precip!$A$3:$A$200,0),MATCH($D17,Precip!$B$2:$BF$2,0)))</f>
        <v>0.8</v>
      </c>
      <c r="G17" s="7">
        <f ca="1">IF(ISNA(INDEX(Precip!$B$3:$BE$200,MATCH(G$3&amp;" "&amp;G$4,Precip!$A$3:$A$200,0),MATCH($D17,Precip!$B$2:$BF$2,0))),"",INDEX(Precip!$B$3:$BE$200,MATCH(G$3&amp;" "&amp;G$4,Precip!$A$3:$A$200,0),MATCH($D17,Precip!$B$2:$BF$2,0)))</f>
        <v>0</v>
      </c>
      <c r="H17" s="7">
        <f ca="1">IF(ISNA(INDEX(Precip!$B$3:$BE$200,MATCH(H$3&amp;" "&amp;H$4,Precip!$A$3:$A$200,0),MATCH($D17,Precip!$B$2:$BF$2,0))),"",INDEX(Precip!$B$3:$BE$200,MATCH(H$3&amp;" "&amp;H$4,Precip!$A$3:$A$200,0),MATCH($D17,Precip!$B$2:$BF$2,0)))</f>
        <v>0</v>
      </c>
      <c r="I17" s="81">
        <f t="shared" ca="1" si="0"/>
        <v>1.6</v>
      </c>
      <c r="J17" s="7">
        <f ca="1">IF(ISNA(INDEX(Precip!$B$3:$BE$200,MATCH(J$3&amp;" "&amp;J$4,Precip!$A$3:$A$200,0),MATCH($D17,Precip!$B$2:$BF$2,0))),"",INDEX(Precip!$B$3:$BE$200,MATCH(J$3&amp;" "&amp;J$4,Precip!$A$3:$A$200,0),MATCH($D17,Precip!$B$2:$BF$2,0)))</f>
        <v>0.2</v>
      </c>
      <c r="K17" s="7">
        <f ca="1">IF(ISNA(INDEX(Precip!$B$3:$BE$200,MATCH(K$3&amp;" "&amp;K$4,Precip!$A$3:$A$200,0),MATCH($D17,Precip!$B$2:$BF$2,0))),"",INDEX(Precip!$B$3:$BE$200,MATCH(K$3&amp;" "&amp;K$4,Precip!$A$3:$A$200,0),MATCH($D17,Precip!$B$2:$BF$2,0)))</f>
        <v>0</v>
      </c>
      <c r="L17" s="7">
        <f ca="1">IF(ISNA(INDEX(Precip!$B$3:$BE$200,MATCH(L$3&amp;" "&amp;L$4,Precip!$A$3:$A$200,0),MATCH($D17,Precip!$B$2:$BF$2,0))),"",INDEX(Precip!$B$3:$BE$200,MATCH(L$3&amp;" "&amp;L$4,Precip!$A$3:$A$200,0),MATCH($D17,Precip!$B$2:$BF$2,0)))</f>
        <v>0</v>
      </c>
      <c r="M17" s="7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39">
        <f t="shared" ca="1" si="1"/>
        <v>0.2</v>
      </c>
      <c r="O17" s="88"/>
    </row>
    <row r="18" spans="1:15" s="85" customFormat="1" ht="15.2" customHeight="1" x14ac:dyDescent="0.25">
      <c r="A18" s="96"/>
      <c r="B18" s="6">
        <v>14</v>
      </c>
      <c r="C18" s="4" t="s">
        <v>23</v>
      </c>
      <c r="D18" s="3" t="s">
        <v>24</v>
      </c>
      <c r="E18" s="7">
        <f ca="1">IF(ISNA(INDEX(Precip!$B$3:$BE$200,MATCH(E$3&amp;" "&amp;E$4,Precip!$A$3:$A$200,0),MATCH($D18,Precip!$B$2:$BF$2,0))),"",INDEX(Precip!$B$3:$BE$200,MATCH(E$3&amp;" "&amp;E$4,Precip!$A$3:$A$200,0),MATCH($D18,Precip!$B$2:$BF$2,0)))</f>
        <v>2.7</v>
      </c>
      <c r="F18" s="7">
        <f ca="1">IF(ISNA(INDEX(Precip!$B$3:$BE$200,MATCH(F$3&amp;" "&amp;F$4,Precip!$A$3:$A$200,0),MATCH($D18,Precip!$B$2:$BF$2,0))),"",INDEX(Precip!$B$3:$BE$200,MATCH(F$3&amp;" "&amp;F$4,Precip!$A$3:$A$200,0),MATCH($D18,Precip!$B$2:$BF$2,0)))</f>
        <v>3</v>
      </c>
      <c r="G18" s="7">
        <f ca="1">IF(ISNA(INDEX(Precip!$B$3:$BE$200,MATCH(G$3&amp;" "&amp;G$4,Precip!$A$3:$A$200,0),MATCH($D18,Precip!$B$2:$BF$2,0))),"",INDEX(Precip!$B$3:$BE$200,MATCH(G$3&amp;" "&amp;G$4,Precip!$A$3:$A$200,0),MATCH($D18,Precip!$B$2:$BF$2,0)))</f>
        <v>3</v>
      </c>
      <c r="H18" s="7">
        <f ca="1">IF(ISNA(INDEX(Precip!$B$3:$BE$200,MATCH(H$3&amp;" "&amp;H$4,Precip!$A$3:$A$200,0),MATCH($D18,Precip!$B$2:$BF$2,0))),"",INDEX(Precip!$B$3:$BE$200,MATCH(H$3&amp;" "&amp;H$4,Precip!$A$3:$A$200,0),MATCH($D18,Precip!$B$2:$BF$2,0)))</f>
        <v>0.4</v>
      </c>
      <c r="I18" s="81">
        <f t="shared" ca="1" si="0"/>
        <v>9.1</v>
      </c>
      <c r="J18" s="7">
        <f ca="1">IF(ISNA(INDEX(Precip!$B$3:$BE$200,MATCH(J$3&amp;" "&amp;J$4,Precip!$A$3:$A$200,0),MATCH($D18,Precip!$B$2:$BF$2,0))),"",INDEX(Precip!$B$3:$BE$200,MATCH(J$3&amp;" "&amp;J$4,Precip!$A$3:$A$200,0),MATCH($D18,Precip!$B$2:$BF$2,0)))</f>
        <v>0.4</v>
      </c>
      <c r="K18" s="7">
        <f ca="1">IF(ISNA(INDEX(Precip!$B$3:$BE$200,MATCH(K$3&amp;" "&amp;K$4,Precip!$A$3:$A$200,0),MATCH($D18,Precip!$B$2:$BF$2,0))),"",INDEX(Precip!$B$3:$BE$200,MATCH(K$3&amp;" "&amp;K$4,Precip!$A$3:$A$200,0),MATCH($D18,Precip!$B$2:$BF$2,0)))</f>
        <v>0</v>
      </c>
      <c r="L18" s="7">
        <f ca="1">IF(ISNA(INDEX(Precip!$B$3:$BE$200,MATCH(L$3&amp;" "&amp;L$4,Precip!$A$3:$A$200,0),MATCH($D18,Precip!$B$2:$BF$2,0))),"",INDEX(Precip!$B$3:$BE$200,MATCH(L$3&amp;" "&amp;L$4,Precip!$A$3:$A$200,0),MATCH($D18,Precip!$B$2:$BF$2,0)))</f>
        <v>0</v>
      </c>
      <c r="M18" s="7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39">
        <f t="shared" ca="1" si="1"/>
        <v>0.4</v>
      </c>
      <c r="O18" s="88"/>
    </row>
    <row r="19" spans="1:15" ht="15.2" customHeight="1" x14ac:dyDescent="0.25">
      <c r="A19" s="96"/>
      <c r="B19" s="6">
        <v>15</v>
      </c>
      <c r="C19" s="4" t="s">
        <v>25</v>
      </c>
      <c r="D19" s="3">
        <v>73410</v>
      </c>
      <c r="E19" s="7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7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7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7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1" t="str">
        <f t="shared" ca="1" si="0"/>
        <v>-</v>
      </c>
      <c r="J19" s="7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7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7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7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39" t="str">
        <f t="shared" ca="1" si="1"/>
        <v>-</v>
      </c>
      <c r="O19" s="85"/>
    </row>
    <row r="20" spans="1:15" ht="15.2" customHeight="1" x14ac:dyDescent="0.25">
      <c r="A20" s="96"/>
      <c r="B20" s="6">
        <v>16</v>
      </c>
      <c r="C20" s="4" t="s">
        <v>26</v>
      </c>
      <c r="D20" s="3">
        <v>48840</v>
      </c>
      <c r="E20" s="7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7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7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7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1" t="str">
        <f t="shared" ca="1" si="0"/>
        <v>-</v>
      </c>
      <c r="J20" s="7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7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7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7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39" t="str">
        <f t="shared" ca="1" si="1"/>
        <v>-</v>
      </c>
    </row>
    <row r="21" spans="1:15" s="85" customFormat="1" ht="15.2" customHeight="1" x14ac:dyDescent="0.25">
      <c r="A21" s="96"/>
      <c r="B21" s="6">
        <v>17</v>
      </c>
      <c r="C21" s="4" t="s">
        <v>27</v>
      </c>
      <c r="D21" s="3">
        <v>73411</v>
      </c>
      <c r="E21" s="7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7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7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7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1" t="str">
        <f t="shared" ca="1" si="0"/>
        <v>-</v>
      </c>
      <c r="J21" s="7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7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7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7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39" t="str">
        <f t="shared" ca="1" si="1"/>
        <v>-</v>
      </c>
      <c r="O21" s="88"/>
    </row>
    <row r="22" spans="1:15" ht="15.2" customHeight="1" x14ac:dyDescent="0.25">
      <c r="A22" s="96"/>
      <c r="B22" s="6">
        <v>18</v>
      </c>
      <c r="C22" s="4" t="s">
        <v>28</v>
      </c>
      <c r="D22" s="3">
        <v>73412</v>
      </c>
      <c r="E22" s="7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7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7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7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1" t="str">
        <f t="shared" ca="1" si="0"/>
        <v>-</v>
      </c>
      <c r="J22" s="7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7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7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7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39" t="str">
        <f t="shared" ca="1" si="1"/>
        <v>-</v>
      </c>
      <c r="O22" s="85"/>
    </row>
    <row r="23" spans="1:15" ht="15.2" customHeight="1" x14ac:dyDescent="0.25">
      <c r="A23" s="96"/>
      <c r="B23" s="6">
        <v>19</v>
      </c>
      <c r="C23" s="4" t="s">
        <v>29</v>
      </c>
      <c r="D23" s="3">
        <v>73413</v>
      </c>
      <c r="E23" s="7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7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7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7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1" t="str">
        <f t="shared" ca="1" si="0"/>
        <v>-</v>
      </c>
      <c r="J23" s="7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7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7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7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39" t="str">
        <f t="shared" ca="1" si="1"/>
        <v>-</v>
      </c>
      <c r="O23" s="85"/>
    </row>
    <row r="24" spans="1:15" s="85" customFormat="1" ht="15.2" customHeight="1" x14ac:dyDescent="0.25">
      <c r="A24" s="96"/>
      <c r="B24" s="6">
        <v>20</v>
      </c>
      <c r="C24" s="4" t="s">
        <v>30</v>
      </c>
      <c r="D24" s="3">
        <v>73414</v>
      </c>
      <c r="E24" s="7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7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7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7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1" t="str">
        <f t="shared" ca="1" si="0"/>
        <v>-</v>
      </c>
      <c r="J24" s="7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7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7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7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39" t="str">
        <f t="shared" ca="1" si="1"/>
        <v>-</v>
      </c>
      <c r="O24" s="88"/>
    </row>
    <row r="25" spans="1:15" s="85" customFormat="1" ht="15.2" customHeight="1" x14ac:dyDescent="0.25">
      <c r="A25" s="96"/>
      <c r="B25" s="6">
        <v>21</v>
      </c>
      <c r="C25" s="17" t="s">
        <v>31</v>
      </c>
      <c r="D25" s="3">
        <v>73416</v>
      </c>
      <c r="E25" s="7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7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7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7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1" t="str">
        <f t="shared" ca="1" si="0"/>
        <v>-</v>
      </c>
      <c r="J25" s="7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7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7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7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39" t="str">
        <f t="shared" ca="1" si="1"/>
        <v>-</v>
      </c>
      <c r="O25" s="88"/>
    </row>
    <row r="26" spans="1:15" s="85" customFormat="1" ht="15.2" customHeight="1" x14ac:dyDescent="0.25">
      <c r="A26" s="96"/>
      <c r="B26" s="6">
        <v>22</v>
      </c>
      <c r="C26" s="4" t="s">
        <v>32</v>
      </c>
      <c r="D26" s="3">
        <v>73417</v>
      </c>
      <c r="E26" s="7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7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7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7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1" t="str">
        <f t="shared" ca="1" si="0"/>
        <v>-</v>
      </c>
      <c r="J26" s="7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7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7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7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39" t="str">
        <f t="shared" ca="1" si="1"/>
        <v>-</v>
      </c>
      <c r="O26" s="88"/>
    </row>
    <row r="27" spans="1:15" ht="15.2" customHeight="1" x14ac:dyDescent="0.25">
      <c r="A27" s="96"/>
      <c r="B27" s="6">
        <v>23</v>
      </c>
      <c r="C27" s="4" t="s">
        <v>33</v>
      </c>
      <c r="D27" s="3" t="s">
        <v>34</v>
      </c>
      <c r="E27" s="7">
        <f ca="1">IF(ISNA(INDEX(Precip!$B$3:$BE$200,MATCH(E$3&amp;" "&amp;E$4,Precip!$A$3:$A$200,0),MATCH($D27,Precip!$B$2:$BF$2,0))),"",INDEX(Precip!$B$3:$BE$200,MATCH(E$3&amp;" "&amp;E$4,Precip!$A$3:$A$200,0),MATCH($D27,Precip!$B$2:$BF$2,0)))</f>
        <v>9</v>
      </c>
      <c r="F27" s="7">
        <f ca="1">IF(ISNA(INDEX(Precip!$B$3:$BE$200,MATCH(F$3&amp;" "&amp;F$4,Precip!$A$3:$A$200,0),MATCH($D27,Precip!$B$2:$BF$2,0))),"",INDEX(Precip!$B$3:$BE$200,MATCH(F$3&amp;" "&amp;F$4,Precip!$A$3:$A$200,0),MATCH($D27,Precip!$B$2:$BF$2,0)))</f>
        <v>0</v>
      </c>
      <c r="G27" s="7">
        <f ca="1">IF(ISNA(INDEX(Precip!$B$3:$BE$200,MATCH(G$3&amp;" "&amp;G$4,Precip!$A$3:$A$200,0),MATCH($D27,Precip!$B$2:$BF$2,0))),"",INDEX(Precip!$B$3:$BE$200,MATCH(G$3&amp;" "&amp;G$4,Precip!$A$3:$A$200,0),MATCH($D27,Precip!$B$2:$BF$2,0)))</f>
        <v>0</v>
      </c>
      <c r="H27" s="7">
        <f ca="1">IF(ISNA(INDEX(Precip!$B$3:$BE$200,MATCH(H$3&amp;" "&amp;H$4,Precip!$A$3:$A$200,0),MATCH($D27,Precip!$B$2:$BF$2,0))),"",INDEX(Precip!$B$3:$BE$200,MATCH(H$3&amp;" "&amp;H$4,Precip!$A$3:$A$200,0),MATCH($D27,Precip!$B$2:$BF$2,0)))</f>
        <v>0</v>
      </c>
      <c r="I27" s="81">
        <f t="shared" ca="1" si="0"/>
        <v>9</v>
      </c>
      <c r="J27" s="7">
        <f ca="1">IF(ISNA(INDEX(Precip!$B$3:$BE$200,MATCH(J$3&amp;" "&amp;J$4,Precip!$A$3:$A$200,0),MATCH($D27,Precip!$B$2:$BF$2,0))),"",INDEX(Precip!$B$3:$BE$200,MATCH(J$3&amp;" "&amp;J$4,Precip!$A$3:$A$200,0),MATCH($D27,Precip!$B$2:$BF$2,0)))</f>
        <v>0</v>
      </c>
      <c r="K27" s="7">
        <f ca="1">IF(ISNA(INDEX(Precip!$B$3:$BE$200,MATCH(K$3&amp;" "&amp;K$4,Precip!$A$3:$A$200,0),MATCH($D27,Precip!$B$2:$BF$2,0))),"",INDEX(Precip!$B$3:$BE$200,MATCH(K$3&amp;" "&amp;K$4,Precip!$A$3:$A$200,0),MATCH($D27,Precip!$B$2:$BF$2,0)))</f>
        <v>8.7000000000000011</v>
      </c>
      <c r="L27" s="7">
        <f ca="1">IF(ISNA(INDEX(Precip!$B$3:$BE$200,MATCH(L$3&amp;" "&amp;L$4,Precip!$A$3:$A$200,0),MATCH($D27,Precip!$B$2:$BF$2,0))),"",INDEX(Precip!$B$3:$BE$200,MATCH(L$3&amp;" "&amp;L$4,Precip!$A$3:$A$200,0),MATCH($D27,Precip!$B$2:$BF$2,0)))</f>
        <v>0</v>
      </c>
      <c r="M27" s="7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39">
        <f t="shared" ca="1" si="1"/>
        <v>8.7000000000000011</v>
      </c>
      <c r="O27" s="85"/>
    </row>
    <row r="28" spans="1:15" ht="15.2" customHeight="1" x14ac:dyDescent="0.25">
      <c r="A28" s="96"/>
      <c r="B28" s="6">
        <v>24</v>
      </c>
      <c r="C28" s="4" t="s">
        <v>35</v>
      </c>
      <c r="D28" s="3" t="s">
        <v>36</v>
      </c>
      <c r="E28" s="7">
        <f ca="1">IF(ISNA(INDEX(Precip!$B$3:$BE$200,MATCH(E$3&amp;" "&amp;E$4,Precip!$A$3:$A$200,0),MATCH($D28,Precip!$B$2:$BF$2,0))),"",INDEX(Precip!$B$3:$BE$200,MATCH(E$3&amp;" "&amp;E$4,Precip!$A$3:$A$200,0),MATCH($D28,Precip!$B$2:$BF$2,0)))</f>
        <v>1.2</v>
      </c>
      <c r="F28" s="7">
        <f ca="1">IF(ISNA(INDEX(Precip!$B$3:$BE$200,MATCH(F$3&amp;" "&amp;F$4,Precip!$A$3:$A$200,0),MATCH($D28,Precip!$B$2:$BF$2,0))),"",INDEX(Precip!$B$3:$BE$200,MATCH(F$3&amp;" "&amp;F$4,Precip!$A$3:$A$200,0),MATCH($D28,Precip!$B$2:$BF$2,0)))</f>
        <v>0</v>
      </c>
      <c r="G28" s="7">
        <f ca="1">IF(ISNA(INDEX(Precip!$B$3:$BE$200,MATCH(G$3&amp;" "&amp;G$4,Precip!$A$3:$A$200,0),MATCH($D28,Precip!$B$2:$BF$2,0))),"",INDEX(Precip!$B$3:$BE$200,MATCH(G$3&amp;" "&amp;G$4,Precip!$A$3:$A$200,0),MATCH($D28,Precip!$B$2:$BF$2,0)))</f>
        <v>0.3</v>
      </c>
      <c r="H28" s="7">
        <f ca="1">IF(ISNA(INDEX(Precip!$B$3:$BE$200,MATCH(H$3&amp;" "&amp;H$4,Precip!$A$3:$A$200,0),MATCH($D28,Precip!$B$2:$BF$2,0))),"",INDEX(Precip!$B$3:$BE$200,MATCH(H$3&amp;" "&amp;H$4,Precip!$A$3:$A$200,0),MATCH($D28,Precip!$B$2:$BF$2,0)))</f>
        <v>0.1</v>
      </c>
      <c r="I28" s="81">
        <f t="shared" ca="1" si="0"/>
        <v>1.6</v>
      </c>
      <c r="J28" s="7">
        <f ca="1">IF(ISNA(INDEX(Precip!$B$3:$BE$200,MATCH(J$3&amp;" "&amp;J$4,Precip!$A$3:$A$200,0),MATCH($D28,Precip!$B$2:$BF$2,0))),"",INDEX(Precip!$B$3:$BE$200,MATCH(J$3&amp;" "&amp;J$4,Precip!$A$3:$A$200,0),MATCH($D28,Precip!$B$2:$BF$2,0)))</f>
        <v>0.1</v>
      </c>
      <c r="K28" s="7">
        <f ca="1">IF(ISNA(INDEX(Precip!$B$3:$BE$200,MATCH(K$3&amp;" "&amp;K$4,Precip!$A$3:$A$200,0),MATCH($D28,Precip!$B$2:$BF$2,0))),"",INDEX(Precip!$B$3:$BE$200,MATCH(K$3&amp;" "&amp;K$4,Precip!$A$3:$A$200,0),MATCH($D28,Precip!$B$2:$BF$2,0)))</f>
        <v>0</v>
      </c>
      <c r="L28" s="7">
        <f ca="1">IF(ISNA(INDEX(Precip!$B$3:$BE$200,MATCH(L$3&amp;" "&amp;L$4,Precip!$A$3:$A$200,0),MATCH($D28,Precip!$B$2:$BF$2,0))),"",INDEX(Precip!$B$3:$BE$200,MATCH(L$3&amp;" "&amp;L$4,Precip!$A$3:$A$200,0),MATCH($D28,Precip!$B$2:$BF$2,0)))</f>
        <v>0</v>
      </c>
      <c r="M28" s="7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39">
        <f t="shared" ca="1" si="1"/>
        <v>0.1</v>
      </c>
    </row>
    <row r="29" spans="1:15" ht="15.2" customHeight="1" thickBot="1" x14ac:dyDescent="0.3">
      <c r="A29" s="90"/>
      <c r="B29" s="18">
        <v>25</v>
      </c>
      <c r="C29" s="21" t="s">
        <v>37</v>
      </c>
      <c r="D29" s="22" t="s">
        <v>38</v>
      </c>
      <c r="E29" s="30">
        <f ca="1">IF(ISNA(INDEX(Precip!$B$3:$BE$200,MATCH(E$3&amp;" "&amp;E$4,Precip!$A$3:$A$200,0),MATCH($D29,Precip!$B$2:$BF$2,0))),"",INDEX(Precip!$B$3:$BE$200,MATCH(E$3&amp;" "&amp;E$4,Precip!$A$3:$A$200,0),MATCH($D29,Precip!$B$2:$BF$2,0)))</f>
        <v>20</v>
      </c>
      <c r="F29" s="30">
        <f ca="1">IF(ISNA(INDEX(Precip!$B$3:$BE$200,MATCH(F$3&amp;" "&amp;F$4,Precip!$A$3:$A$200,0),MATCH($D29,Precip!$B$2:$BF$2,0))),"",INDEX(Precip!$B$3:$BE$200,MATCH(F$3&amp;" "&amp;F$4,Precip!$A$3:$A$200,0),MATCH($D29,Precip!$B$2:$BF$2,0)))</f>
        <v>0</v>
      </c>
      <c r="G29" s="30">
        <f ca="1">IF(ISNA(INDEX(Precip!$B$3:$BE$200,MATCH(G$3&amp;" "&amp;G$4,Precip!$A$3:$A$200,0),MATCH($D29,Precip!$B$2:$BF$2,0))),"",INDEX(Precip!$B$3:$BE$200,MATCH(G$3&amp;" "&amp;G$4,Precip!$A$3:$A$200,0),MATCH($D29,Precip!$B$2:$BF$2,0)))</f>
        <v>20.2</v>
      </c>
      <c r="H29" s="30">
        <f ca="1">IF(ISNA(INDEX(Precip!$B$3:$BE$200,MATCH(H$3&amp;" "&amp;H$4,Precip!$A$3:$A$200,0),MATCH($D29,Precip!$B$2:$BF$2,0))),"",INDEX(Precip!$B$3:$BE$200,MATCH(H$3&amp;" "&amp;H$4,Precip!$A$3:$A$200,0),MATCH($D29,Precip!$B$2:$BF$2,0)))</f>
        <v>20.2</v>
      </c>
      <c r="I29" s="82">
        <f t="shared" ca="1" si="0"/>
        <v>60.400000000000006</v>
      </c>
      <c r="J29" s="30">
        <f ca="1">IF(ISNA(INDEX(Precip!$B$3:$BE$200,MATCH(J$3&amp;" "&amp;J$4,Precip!$A$3:$A$200,0),MATCH($D29,Precip!$B$2:$BF$2,0))),"",INDEX(Precip!$B$3:$BE$200,MATCH(J$3&amp;" "&amp;J$4,Precip!$A$3:$A$200,0),MATCH($D29,Precip!$B$2:$BF$2,0)))</f>
        <v>0</v>
      </c>
      <c r="K29" s="30">
        <f ca="1">IF(ISNA(INDEX(Precip!$B$3:$BE$200,MATCH(K$3&amp;" "&amp;K$4,Precip!$A$3:$A$200,0),MATCH($D29,Precip!$B$2:$BF$2,0))),"",INDEX(Precip!$B$3:$BE$200,MATCH(K$3&amp;" "&amp;K$4,Precip!$A$3:$A$200,0),MATCH($D29,Precip!$B$2:$BF$2,0)))</f>
        <v>0</v>
      </c>
      <c r="L29" s="30">
        <f ca="1">IF(ISNA(INDEX(Precip!$B$3:$BE$200,MATCH(L$3&amp;" "&amp;L$4,Precip!$A$3:$A$200,0),MATCH($D29,Precip!$B$2:$BF$2,0))),"",INDEX(Precip!$B$3:$BE$200,MATCH(L$3&amp;" "&amp;L$4,Precip!$A$3:$A$200,0),MATCH($D29,Precip!$B$2:$BF$2,0)))</f>
        <v>0</v>
      </c>
      <c r="M29" s="30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0">
        <f t="shared" ca="1" si="1"/>
        <v>0</v>
      </c>
    </row>
    <row r="30" spans="1:15" ht="15.2" customHeight="1" x14ac:dyDescent="0.25">
      <c r="A30" s="105" t="s">
        <v>39</v>
      </c>
      <c r="B30" s="9">
        <v>26</v>
      </c>
      <c r="C30" s="26" t="s">
        <v>40</v>
      </c>
      <c r="D30" s="27" t="s">
        <v>41</v>
      </c>
      <c r="E30" s="11">
        <f ca="1">IF(ISNA(INDEX(Precip!$B$3:$BE$200,MATCH(E$3&amp;" "&amp;E$4,Precip!$A$3:$A$200,0),MATCH($D30,Precip!$B$2:$BF$2,0))),"",INDEX(Precip!$B$3:$BE$200,MATCH(E$3&amp;" "&amp;E$4,Precip!$A$3:$A$200,0),MATCH($D30,Precip!$B$2:$BF$2,0)))</f>
        <v>0</v>
      </c>
      <c r="F30" s="11">
        <f ca="1">IF(ISNA(INDEX(Precip!$B$3:$BE$200,MATCH(F$3&amp;" "&amp;F$4,Precip!$A$3:$A$200,0),MATCH($D30,Precip!$B$2:$BF$2,0))),"",INDEX(Precip!$B$3:$BE$200,MATCH(F$3&amp;" "&amp;F$4,Precip!$A$3:$A$200,0),MATCH($D30,Precip!$B$2:$BF$2,0)))</f>
        <v>0</v>
      </c>
      <c r="G30" s="11">
        <f ca="1">IF(ISNA(INDEX(Precip!$B$3:$BE$200,MATCH(G$3&amp;" "&amp;G$4,Precip!$A$3:$A$200,0),MATCH($D30,Precip!$B$2:$BF$2,0))),"",INDEX(Precip!$B$3:$BE$200,MATCH(G$3&amp;" "&amp;G$4,Precip!$A$3:$A$200,0),MATCH($D30,Precip!$B$2:$BF$2,0)))</f>
        <v>0</v>
      </c>
      <c r="H30" s="11">
        <f ca="1">IF(ISNA(INDEX(Precip!$B$3:$BE$200,MATCH(H$3&amp;" "&amp;H$4,Precip!$A$3:$A$200,0),MATCH($D30,Precip!$B$2:$BF$2,0))),"",INDEX(Precip!$B$3:$BE$200,MATCH(H$3&amp;" "&amp;H$4,Precip!$A$3:$A$200,0),MATCH($D30,Precip!$B$2:$BF$2,0)))</f>
        <v>0</v>
      </c>
      <c r="I30" s="80">
        <f t="shared" ca="1" si="0"/>
        <v>0</v>
      </c>
      <c r="J30" s="11">
        <f ca="1">IF(ISNA(INDEX(Precip!$B$3:$BE$200,MATCH(J$3&amp;" "&amp;J$4,Precip!$A$3:$A$200,0),MATCH($D30,Precip!$B$2:$BF$2,0))),"",INDEX(Precip!$B$3:$BE$200,MATCH(J$3&amp;" "&amp;J$4,Precip!$A$3:$A$200,0),MATCH($D30,Precip!$B$2:$BF$2,0)))</f>
        <v>0</v>
      </c>
      <c r="K30" s="11">
        <f ca="1">IF(ISNA(INDEX(Precip!$B$3:$BE$200,MATCH(K$3&amp;" "&amp;K$4,Precip!$A$3:$A$200,0),MATCH($D30,Precip!$B$2:$BF$2,0))),"",INDEX(Precip!$B$3:$BE$200,MATCH(K$3&amp;" "&amp;K$4,Precip!$A$3:$A$200,0),MATCH($D30,Precip!$B$2:$BF$2,0)))</f>
        <v>2.2999999999999998</v>
      </c>
      <c r="L30" s="11">
        <f ca="1">IF(ISNA(INDEX(Precip!$B$3:$BE$200,MATCH(L$3&amp;" "&amp;L$4,Precip!$A$3:$A$200,0),MATCH($D30,Precip!$B$2:$BF$2,0))),"",INDEX(Precip!$B$3:$BE$200,MATCH(L$3&amp;" "&amp;L$4,Precip!$A$3:$A$200,0),MATCH($D30,Precip!$B$2:$BF$2,0)))</f>
        <v>0</v>
      </c>
      <c r="M30" s="11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38">
        <f t="shared" ca="1" si="1"/>
        <v>2.2999999999999998</v>
      </c>
    </row>
    <row r="31" spans="1:15" s="85" customFormat="1" ht="15.2" customHeight="1" x14ac:dyDescent="0.25">
      <c r="A31" s="96"/>
      <c r="B31" s="6">
        <v>27</v>
      </c>
      <c r="C31" s="4" t="s">
        <v>42</v>
      </c>
      <c r="D31" s="3" t="s">
        <v>43</v>
      </c>
      <c r="E31" s="7">
        <f ca="1">IF(ISNA(INDEX(Precip!$B$3:$BE$200,MATCH(E$3&amp;" "&amp;E$4,Precip!$A$3:$A$200,0),MATCH($D31,Precip!$B$2:$BF$2,0))),"",INDEX(Precip!$B$3:$BE$200,MATCH(E$3&amp;" "&amp;E$4,Precip!$A$3:$A$200,0),MATCH($D31,Precip!$B$2:$BF$2,0)))</f>
        <v>0.70000000000000007</v>
      </c>
      <c r="F31" s="7">
        <f ca="1">IF(ISNA(INDEX(Precip!$B$3:$BE$200,MATCH(F$3&amp;" "&amp;F$4,Precip!$A$3:$A$200,0),MATCH($D31,Precip!$B$2:$BF$2,0))),"",INDEX(Precip!$B$3:$BE$200,MATCH(F$3&amp;" "&amp;F$4,Precip!$A$3:$A$200,0),MATCH($D31,Precip!$B$2:$BF$2,0)))</f>
        <v>0</v>
      </c>
      <c r="G31" s="7">
        <f ca="1">IF(ISNA(INDEX(Precip!$B$3:$BE$200,MATCH(G$3&amp;" "&amp;G$4,Precip!$A$3:$A$200,0),MATCH($D31,Precip!$B$2:$BF$2,0))),"",INDEX(Precip!$B$3:$BE$200,MATCH(G$3&amp;" "&amp;G$4,Precip!$A$3:$A$200,0),MATCH($D31,Precip!$B$2:$BF$2,0)))</f>
        <v>0</v>
      </c>
      <c r="H31" s="7">
        <f ca="1">IF(ISNA(INDEX(Precip!$B$3:$BE$200,MATCH(H$3&amp;" "&amp;H$4,Precip!$A$3:$A$200,0),MATCH($D31,Precip!$B$2:$BF$2,0))),"",INDEX(Precip!$B$3:$BE$200,MATCH(H$3&amp;" "&amp;H$4,Precip!$A$3:$A$200,0),MATCH($D31,Precip!$B$2:$BF$2,0)))</f>
        <v>0</v>
      </c>
      <c r="I31" s="81">
        <f t="shared" ca="1" si="0"/>
        <v>0.70000000000000007</v>
      </c>
      <c r="J31" s="7">
        <f ca="1">IF(ISNA(INDEX(Precip!$B$3:$BE$200,MATCH(J$3&amp;" "&amp;J$4,Precip!$A$3:$A$200,0),MATCH($D31,Precip!$B$2:$BF$2,0))),"",INDEX(Precip!$B$3:$BE$200,MATCH(J$3&amp;" "&amp;J$4,Precip!$A$3:$A$200,0),MATCH($D31,Precip!$B$2:$BF$2,0)))</f>
        <v>0</v>
      </c>
      <c r="K31" s="7">
        <f ca="1">IF(ISNA(INDEX(Precip!$B$3:$BE$200,MATCH(K$3&amp;" "&amp;K$4,Precip!$A$3:$A$200,0),MATCH($D31,Precip!$B$2:$BF$2,0))),"",INDEX(Precip!$B$3:$BE$200,MATCH(K$3&amp;" "&amp;K$4,Precip!$A$3:$A$200,0),MATCH($D31,Precip!$B$2:$BF$2,0)))</f>
        <v>0</v>
      </c>
      <c r="L31" s="7">
        <f ca="1">IF(ISNA(INDEX(Precip!$B$3:$BE$200,MATCH(L$3&amp;" "&amp;L$4,Precip!$A$3:$A$200,0),MATCH($D31,Precip!$B$2:$BF$2,0))),"",INDEX(Precip!$B$3:$BE$200,MATCH(L$3&amp;" "&amp;L$4,Precip!$A$3:$A$200,0),MATCH($D31,Precip!$B$2:$BF$2,0)))</f>
        <v>1</v>
      </c>
      <c r="M31" s="7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39">
        <f t="shared" ca="1" si="1"/>
        <v>1</v>
      </c>
      <c r="O31" s="88"/>
    </row>
    <row r="32" spans="1:15" ht="15.2" customHeight="1" x14ac:dyDescent="0.25">
      <c r="A32" s="96"/>
      <c r="B32" s="6">
        <v>28</v>
      </c>
      <c r="C32" s="4" t="s">
        <v>44</v>
      </c>
      <c r="D32" s="3">
        <v>72421</v>
      </c>
      <c r="E32" s="7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7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7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7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1" t="str">
        <f t="shared" ca="1" si="0"/>
        <v>-</v>
      </c>
      <c r="J32" s="7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7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7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7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39" t="str">
        <f t="shared" ca="1" si="1"/>
        <v>-</v>
      </c>
    </row>
    <row r="33" spans="1:15" ht="15.2" customHeight="1" x14ac:dyDescent="0.25">
      <c r="A33" s="96"/>
      <c r="B33" s="6">
        <v>29</v>
      </c>
      <c r="C33" s="4" t="s">
        <v>45</v>
      </c>
      <c r="D33" s="3" t="s">
        <v>46</v>
      </c>
      <c r="E33" s="7">
        <f ca="1">IF(ISNA(INDEX(Precip!$B$3:$BE$200,MATCH(E$3&amp;" "&amp;E$4,Precip!$A$3:$A$200,0),MATCH($D33,Precip!$B$2:$BF$2,0))),"",INDEX(Precip!$B$3:$BE$200,MATCH(E$3&amp;" "&amp;E$4,Precip!$A$3:$A$200,0),MATCH($D33,Precip!$B$2:$BF$2,0)))</f>
        <v>0.2</v>
      </c>
      <c r="F33" s="7">
        <f ca="1">IF(ISNA(INDEX(Precip!$B$3:$BE$200,MATCH(F$3&amp;" "&amp;F$4,Precip!$A$3:$A$200,0),MATCH($D33,Precip!$B$2:$BF$2,0))),"",INDEX(Precip!$B$3:$BE$200,MATCH(F$3&amp;" "&amp;F$4,Precip!$A$3:$A$200,0),MATCH($D33,Precip!$B$2:$BF$2,0)))</f>
        <v>0.2</v>
      </c>
      <c r="G33" s="7">
        <f ca="1">IF(ISNA(INDEX(Precip!$B$3:$BE$200,MATCH(G$3&amp;" "&amp;G$4,Precip!$A$3:$A$200,0),MATCH($D33,Precip!$B$2:$BF$2,0))),"",INDEX(Precip!$B$3:$BE$200,MATCH(G$3&amp;" "&amp;G$4,Precip!$A$3:$A$200,0),MATCH($D33,Precip!$B$2:$BF$2,0)))</f>
        <v>0</v>
      </c>
      <c r="H33" s="7">
        <f ca="1">IF(ISNA(INDEX(Precip!$B$3:$BE$200,MATCH(H$3&amp;" "&amp;H$4,Precip!$A$3:$A$200,0),MATCH($D33,Precip!$B$2:$BF$2,0))),"",INDEX(Precip!$B$3:$BE$200,MATCH(H$3&amp;" "&amp;H$4,Precip!$A$3:$A$200,0),MATCH($D33,Precip!$B$2:$BF$2,0)))</f>
        <v>0.2</v>
      </c>
      <c r="I33" s="81">
        <f t="shared" ca="1" si="0"/>
        <v>0.60000000000000009</v>
      </c>
      <c r="J33" s="7">
        <f ca="1">IF(ISNA(INDEX(Precip!$B$3:$BE$200,MATCH(J$3&amp;" "&amp;J$4,Precip!$A$3:$A$200,0),MATCH($D33,Precip!$B$2:$BF$2,0))),"",INDEX(Precip!$B$3:$BE$200,MATCH(J$3&amp;" "&amp;J$4,Precip!$A$3:$A$200,0),MATCH($D33,Precip!$B$2:$BF$2,0)))</f>
        <v>0</v>
      </c>
      <c r="K33" s="7">
        <f ca="1">IF(ISNA(INDEX(Precip!$B$3:$BE$200,MATCH(K$3&amp;" "&amp;K$4,Precip!$A$3:$A$200,0),MATCH($D33,Precip!$B$2:$BF$2,0))),"",INDEX(Precip!$B$3:$BE$200,MATCH(K$3&amp;" "&amp;K$4,Precip!$A$3:$A$200,0),MATCH($D33,Precip!$B$2:$BF$2,0)))</f>
        <v>0</v>
      </c>
      <c r="L33" s="7">
        <f ca="1">IF(ISNA(INDEX(Precip!$B$3:$BE$200,MATCH(L$3&amp;" "&amp;L$4,Precip!$A$3:$A$200,0),MATCH($D33,Precip!$B$2:$BF$2,0))),"",INDEX(Precip!$B$3:$BE$200,MATCH(L$3&amp;" "&amp;L$4,Precip!$A$3:$A$200,0),MATCH($D33,Precip!$B$2:$BF$2,0)))</f>
        <v>0</v>
      </c>
      <c r="M33" s="7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39">
        <f t="shared" ca="1" si="1"/>
        <v>0</v>
      </c>
      <c r="O33" s="85"/>
    </row>
    <row r="34" spans="1:15" ht="15.2" customHeight="1" x14ac:dyDescent="0.25">
      <c r="A34" s="96"/>
      <c r="B34" s="6">
        <v>30</v>
      </c>
      <c r="C34" s="4" t="s">
        <v>47</v>
      </c>
      <c r="D34" s="3" t="s">
        <v>48</v>
      </c>
      <c r="E34" s="7">
        <f ca="1">IF(ISNA(INDEX(Precip!$B$3:$BE$200,MATCH(E$3&amp;" "&amp;E$4,Precip!$A$3:$A$200,0),MATCH($D34,Precip!$B$2:$BF$2,0))),"",INDEX(Precip!$B$3:$BE$200,MATCH(E$3&amp;" "&amp;E$4,Precip!$A$3:$A$200,0),MATCH($D34,Precip!$B$2:$BF$2,0)))</f>
        <v>1.1000000000000001</v>
      </c>
      <c r="F34" s="7">
        <f ca="1">IF(ISNA(INDEX(Precip!$B$3:$BE$200,MATCH(F$3&amp;" "&amp;F$4,Precip!$A$3:$A$200,0),MATCH($D34,Precip!$B$2:$BF$2,0))),"",INDEX(Precip!$B$3:$BE$200,MATCH(F$3&amp;" "&amp;F$4,Precip!$A$3:$A$200,0),MATCH($D34,Precip!$B$2:$BF$2,0)))</f>
        <v>0</v>
      </c>
      <c r="G34" s="7">
        <f ca="1">IF(ISNA(INDEX(Precip!$B$3:$BE$200,MATCH(G$3&amp;" "&amp;G$4,Precip!$A$3:$A$200,0),MATCH($D34,Precip!$B$2:$BF$2,0))),"",INDEX(Precip!$B$3:$BE$200,MATCH(G$3&amp;" "&amp;G$4,Precip!$A$3:$A$200,0),MATCH($D34,Precip!$B$2:$BF$2,0)))</f>
        <v>1.5</v>
      </c>
      <c r="H34" s="7">
        <f ca="1">IF(ISNA(INDEX(Precip!$B$3:$BE$200,MATCH(H$3&amp;" "&amp;H$4,Precip!$A$3:$A$200,0),MATCH($D34,Precip!$B$2:$BF$2,0))),"",INDEX(Precip!$B$3:$BE$200,MATCH(H$3&amp;" "&amp;H$4,Precip!$A$3:$A$200,0),MATCH($D34,Precip!$B$2:$BF$2,0)))</f>
        <v>0</v>
      </c>
      <c r="I34" s="81">
        <f t="shared" ca="1" si="0"/>
        <v>2.6</v>
      </c>
      <c r="J34" s="7">
        <f ca="1">IF(ISNA(INDEX(Precip!$B$3:$BE$200,MATCH(J$3&amp;" "&amp;J$4,Precip!$A$3:$A$200,0),MATCH($D34,Precip!$B$2:$BF$2,0))),"",INDEX(Precip!$B$3:$BE$200,MATCH(J$3&amp;" "&amp;J$4,Precip!$A$3:$A$200,0),MATCH($D34,Precip!$B$2:$BF$2,0)))</f>
        <v>1.5</v>
      </c>
      <c r="K34" s="7">
        <f ca="1">IF(ISNA(INDEX(Precip!$B$3:$BE$200,MATCH(K$3&amp;" "&amp;K$4,Precip!$A$3:$A$200,0),MATCH($D34,Precip!$B$2:$BF$2,0))),"",INDEX(Precip!$B$3:$BE$200,MATCH(K$3&amp;" "&amp;K$4,Precip!$A$3:$A$200,0),MATCH($D34,Precip!$B$2:$BF$2,0)))</f>
        <v>0</v>
      </c>
      <c r="L34" s="7">
        <f ca="1">IF(ISNA(INDEX(Precip!$B$3:$BE$200,MATCH(L$3&amp;" "&amp;L$4,Precip!$A$3:$A$200,0),MATCH($D34,Precip!$B$2:$BF$2,0))),"",INDEX(Precip!$B$3:$BE$200,MATCH(L$3&amp;" "&amp;L$4,Precip!$A$3:$A$200,0),MATCH($D34,Precip!$B$2:$BF$2,0)))</f>
        <v>0</v>
      </c>
      <c r="M34" s="7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39">
        <f t="shared" ca="1" si="1"/>
        <v>1.5</v>
      </c>
    </row>
    <row r="35" spans="1:15" ht="15.2" customHeight="1" x14ac:dyDescent="0.25">
      <c r="A35" s="96"/>
      <c r="B35" s="6">
        <v>31</v>
      </c>
      <c r="C35" s="4" t="s">
        <v>49</v>
      </c>
      <c r="D35" s="3">
        <v>72422</v>
      </c>
      <c r="E35" s="7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7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7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7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1" t="str">
        <f t="shared" ca="1" si="0"/>
        <v>-</v>
      </c>
      <c r="J35" s="7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7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7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7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39" t="str">
        <f t="shared" ca="1" si="1"/>
        <v>-</v>
      </c>
    </row>
    <row r="36" spans="1:15" ht="15.2" customHeight="1" x14ac:dyDescent="0.25">
      <c r="A36" s="96"/>
      <c r="B36" s="6">
        <v>32</v>
      </c>
      <c r="C36" s="4" t="s">
        <v>50</v>
      </c>
      <c r="D36" s="3">
        <v>72423</v>
      </c>
      <c r="E36" s="7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7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7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7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1" t="str">
        <f t="shared" ca="1" si="0"/>
        <v>-</v>
      </c>
      <c r="J36" s="7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7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7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7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39" t="str">
        <f t="shared" ca="1" si="1"/>
        <v>-</v>
      </c>
    </row>
    <row r="37" spans="1:15" s="85" customFormat="1" ht="15.2" customHeight="1" x14ac:dyDescent="0.25">
      <c r="A37" s="96"/>
      <c r="B37" s="6">
        <v>33</v>
      </c>
      <c r="C37" s="4" t="s">
        <v>51</v>
      </c>
      <c r="D37" s="3">
        <v>72424</v>
      </c>
      <c r="E37" s="7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7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7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7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1" t="str">
        <f t="shared" ref="I37:I68" ca="1" si="2">+IF(AND(OR(E37="-",E37=""),OR(F37="-",F37=""),OR(G37="-",G37=""),OR(H37="-",H37="")),"-",SUM(E37:H37))</f>
        <v>-</v>
      </c>
      <c r="J37" s="7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7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7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7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39" t="str">
        <f t="shared" ref="N37:N68" ca="1" si="3">+IF(AND(OR(J37="-",J37=""),OR(K37="-",K37=""),OR(L37="-",L37=""),OR(M37="-",M37="")),"-",SUM(J37:M37))</f>
        <v>-</v>
      </c>
      <c r="O37" s="88"/>
    </row>
    <row r="38" spans="1:15" ht="15.2" customHeight="1" x14ac:dyDescent="0.25">
      <c r="A38" s="96"/>
      <c r="B38" s="6">
        <v>34</v>
      </c>
      <c r="C38" s="4" t="s">
        <v>52</v>
      </c>
      <c r="D38" s="3" t="s">
        <v>53</v>
      </c>
      <c r="E38" s="7">
        <f ca="1">IF(ISNA(INDEX(Precip!$B$3:$BE$200,MATCH(E$3&amp;" "&amp;E$4,Precip!$A$3:$A$200,0),MATCH($D38,Precip!$B$2:$BF$2,0))),"",INDEX(Precip!$B$3:$BE$200,MATCH(E$3&amp;" "&amp;E$4,Precip!$A$3:$A$200,0),MATCH($D38,Precip!$B$2:$BF$2,0)))</f>
        <v>0</v>
      </c>
      <c r="F38" s="7">
        <f ca="1">IF(ISNA(INDEX(Precip!$B$3:$BE$200,MATCH(F$3&amp;" "&amp;F$4,Precip!$A$3:$A$200,0),MATCH($D38,Precip!$B$2:$BF$2,0))),"",INDEX(Precip!$B$3:$BE$200,MATCH(F$3&amp;" "&amp;F$4,Precip!$A$3:$A$200,0),MATCH($D38,Precip!$B$2:$BF$2,0)))</f>
        <v>0</v>
      </c>
      <c r="G38" s="7">
        <f ca="1">IF(ISNA(INDEX(Precip!$B$3:$BE$200,MATCH(G$3&amp;" "&amp;G$4,Precip!$A$3:$A$200,0),MATCH($D38,Precip!$B$2:$BF$2,0))),"",INDEX(Precip!$B$3:$BE$200,MATCH(G$3&amp;" "&amp;G$4,Precip!$A$3:$A$200,0),MATCH($D38,Precip!$B$2:$BF$2,0)))</f>
        <v>0</v>
      </c>
      <c r="H38" s="7">
        <f ca="1">IF(ISNA(INDEX(Precip!$B$3:$BE$200,MATCH(H$3&amp;" "&amp;H$4,Precip!$A$3:$A$200,0),MATCH($D38,Precip!$B$2:$BF$2,0))),"",INDEX(Precip!$B$3:$BE$200,MATCH(H$3&amp;" "&amp;H$4,Precip!$A$3:$A$200,0),MATCH($D38,Precip!$B$2:$BF$2,0)))</f>
        <v>0</v>
      </c>
      <c r="I38" s="81">
        <f t="shared" ca="1" si="2"/>
        <v>0</v>
      </c>
      <c r="J38" s="7">
        <f ca="1">IF(ISNA(INDEX(Precip!$B$3:$BE$200,MATCH(J$3&amp;" "&amp;J$4,Precip!$A$3:$A$200,0),MATCH($D38,Precip!$B$2:$BF$2,0))),"",INDEX(Precip!$B$3:$BE$200,MATCH(J$3&amp;" "&amp;J$4,Precip!$A$3:$A$200,0),MATCH($D38,Precip!$B$2:$BF$2,0)))</f>
        <v>0</v>
      </c>
      <c r="K38" s="7">
        <f ca="1">IF(ISNA(INDEX(Precip!$B$3:$BE$200,MATCH(K$3&amp;" "&amp;K$4,Precip!$A$3:$A$200,0),MATCH($D38,Precip!$B$2:$BF$2,0))),"",INDEX(Precip!$B$3:$BE$200,MATCH(K$3&amp;" "&amp;K$4,Precip!$A$3:$A$200,0),MATCH($D38,Precip!$B$2:$BF$2,0)))</f>
        <v>0</v>
      </c>
      <c r="L38" s="7">
        <f ca="1">IF(ISNA(INDEX(Precip!$B$3:$BE$200,MATCH(L$3&amp;" "&amp;L$4,Precip!$A$3:$A$200,0),MATCH($D38,Precip!$B$2:$BF$2,0))),"",INDEX(Precip!$B$3:$BE$200,MATCH(L$3&amp;" "&amp;L$4,Precip!$A$3:$A$200,0),MATCH($D38,Precip!$B$2:$BF$2,0)))</f>
        <v>0</v>
      </c>
      <c r="M38" s="7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39">
        <f t="shared" ca="1" si="3"/>
        <v>0</v>
      </c>
    </row>
    <row r="39" spans="1:15" ht="15.2" customHeight="1" x14ac:dyDescent="0.25">
      <c r="A39" s="96"/>
      <c r="B39" s="6">
        <v>35</v>
      </c>
      <c r="C39" s="4" t="s">
        <v>54</v>
      </c>
      <c r="D39" s="3">
        <v>72432</v>
      </c>
      <c r="E39" s="7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7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7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7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1" t="str">
        <f t="shared" ca="1" si="2"/>
        <v>-</v>
      </c>
      <c r="J39" s="7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7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7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7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39" t="str">
        <f t="shared" ca="1" si="3"/>
        <v>-</v>
      </c>
    </row>
    <row r="40" spans="1:15" ht="15.2" customHeight="1" x14ac:dyDescent="0.25">
      <c r="A40" s="96"/>
      <c r="B40" s="6">
        <v>36</v>
      </c>
      <c r="C40" s="4" t="s">
        <v>55</v>
      </c>
      <c r="D40" s="3">
        <v>48844</v>
      </c>
      <c r="E40" s="7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7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7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7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1" t="str">
        <f t="shared" ca="1" si="2"/>
        <v>-</v>
      </c>
      <c r="J40" s="7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7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7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7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39" t="str">
        <f t="shared" ca="1" si="3"/>
        <v>-</v>
      </c>
    </row>
    <row r="41" spans="1:15" ht="15.2" customHeight="1" x14ac:dyDescent="0.25">
      <c r="A41" s="96"/>
      <c r="B41" s="6">
        <v>37</v>
      </c>
      <c r="C41" s="4" t="s">
        <v>56</v>
      </c>
      <c r="D41" s="3">
        <v>72425</v>
      </c>
      <c r="E41" s="7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7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7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7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1" t="str">
        <f t="shared" ca="1" si="2"/>
        <v>-</v>
      </c>
      <c r="J41" s="7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7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7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7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39" t="str">
        <f t="shared" ca="1" si="3"/>
        <v>-</v>
      </c>
    </row>
    <row r="42" spans="1:15" ht="15.2" customHeight="1" x14ac:dyDescent="0.25">
      <c r="A42" s="96"/>
      <c r="B42" s="6">
        <v>38</v>
      </c>
      <c r="C42" s="4" t="s">
        <v>57</v>
      </c>
      <c r="D42" s="3">
        <v>72426</v>
      </c>
      <c r="E42" s="7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7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7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7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1" t="str">
        <f t="shared" ca="1" si="2"/>
        <v>-</v>
      </c>
      <c r="J42" s="7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7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7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7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39" t="str">
        <f t="shared" ca="1" si="3"/>
        <v>-</v>
      </c>
    </row>
    <row r="43" spans="1:15" ht="15.2" customHeight="1" x14ac:dyDescent="0.25">
      <c r="A43" s="96"/>
      <c r="B43" s="6">
        <v>39</v>
      </c>
      <c r="C43" s="4" t="s">
        <v>58</v>
      </c>
      <c r="D43" s="3" t="s">
        <v>59</v>
      </c>
      <c r="E43" s="7">
        <f ca="1">IF(ISNA(INDEX(Precip!$B$3:$BE$200,MATCH(E$3&amp;" "&amp;E$4,Precip!$A$3:$A$200,0),MATCH($D43,Precip!$B$2:$BF$2,0))),"",INDEX(Precip!$B$3:$BE$200,MATCH(E$3&amp;" "&amp;E$4,Precip!$A$3:$A$200,0),MATCH($D43,Precip!$B$2:$BF$2,0)))</f>
        <v>0</v>
      </c>
      <c r="F43" s="7">
        <f ca="1">IF(ISNA(INDEX(Precip!$B$3:$BE$200,MATCH(F$3&amp;" "&amp;F$4,Precip!$A$3:$A$200,0),MATCH($D43,Precip!$B$2:$BF$2,0))),"",INDEX(Precip!$B$3:$BE$200,MATCH(F$3&amp;" "&amp;F$4,Precip!$A$3:$A$200,0),MATCH($D43,Precip!$B$2:$BF$2,0)))</f>
        <v>0</v>
      </c>
      <c r="G43" s="7">
        <f ca="1">IF(ISNA(INDEX(Precip!$B$3:$BE$200,MATCH(G$3&amp;" "&amp;G$4,Precip!$A$3:$A$200,0),MATCH($D43,Precip!$B$2:$BF$2,0))),"",INDEX(Precip!$B$3:$BE$200,MATCH(G$3&amp;" "&amp;G$4,Precip!$A$3:$A$200,0),MATCH($D43,Precip!$B$2:$BF$2,0)))</f>
        <v>0</v>
      </c>
      <c r="H43" s="7">
        <f ca="1">IF(ISNA(INDEX(Precip!$B$3:$BE$200,MATCH(H$3&amp;" "&amp;H$4,Precip!$A$3:$A$200,0),MATCH($D43,Precip!$B$2:$BF$2,0))),"",INDEX(Precip!$B$3:$BE$200,MATCH(H$3&amp;" "&amp;H$4,Precip!$A$3:$A$200,0),MATCH($D43,Precip!$B$2:$BF$2,0)))</f>
        <v>0</v>
      </c>
      <c r="I43" s="81">
        <f t="shared" ca="1" si="2"/>
        <v>0</v>
      </c>
      <c r="J43" s="7">
        <f ca="1">IF(ISNA(INDEX(Precip!$B$3:$BE$200,MATCH(J$3&amp;" "&amp;J$4,Precip!$A$3:$A$200,0),MATCH($D43,Precip!$B$2:$BF$2,0))),"",INDEX(Precip!$B$3:$BE$200,MATCH(J$3&amp;" "&amp;J$4,Precip!$A$3:$A$200,0),MATCH($D43,Precip!$B$2:$BF$2,0)))</f>
        <v>0</v>
      </c>
      <c r="K43" s="7">
        <f ca="1">IF(ISNA(INDEX(Precip!$B$3:$BE$200,MATCH(K$3&amp;" "&amp;K$4,Precip!$A$3:$A$200,0),MATCH($D43,Precip!$B$2:$BF$2,0))),"",INDEX(Precip!$B$3:$BE$200,MATCH(K$3&amp;" "&amp;K$4,Precip!$A$3:$A$200,0),MATCH($D43,Precip!$B$2:$BF$2,0)))</f>
        <v>0</v>
      </c>
      <c r="L43" s="7">
        <f ca="1">IF(ISNA(INDEX(Precip!$B$3:$BE$200,MATCH(L$3&amp;" "&amp;L$4,Precip!$A$3:$A$200,0),MATCH($D43,Precip!$B$2:$BF$2,0))),"",INDEX(Precip!$B$3:$BE$200,MATCH(L$3&amp;" "&amp;L$4,Precip!$A$3:$A$200,0),MATCH($D43,Precip!$B$2:$BF$2,0)))</f>
        <v>0</v>
      </c>
      <c r="M43" s="7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39">
        <f t="shared" ca="1" si="3"/>
        <v>0</v>
      </c>
    </row>
    <row r="44" spans="1:15" ht="15.2" customHeight="1" x14ac:dyDescent="0.25">
      <c r="A44" s="96"/>
      <c r="B44" s="6">
        <v>40</v>
      </c>
      <c r="C44" s="4" t="s">
        <v>60</v>
      </c>
      <c r="D44" s="3">
        <v>72427</v>
      </c>
      <c r="E44" s="7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7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7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7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1" t="str">
        <f t="shared" ca="1" si="2"/>
        <v>-</v>
      </c>
      <c r="J44" s="7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7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7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7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39" t="str">
        <f t="shared" ca="1" si="3"/>
        <v>-</v>
      </c>
    </row>
    <row r="45" spans="1:15" ht="15.2" customHeight="1" x14ac:dyDescent="0.25">
      <c r="A45" s="96"/>
      <c r="B45" s="6">
        <v>41</v>
      </c>
      <c r="C45" s="4" t="s">
        <v>61</v>
      </c>
      <c r="D45" s="3">
        <v>72428</v>
      </c>
      <c r="E45" s="7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7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7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7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1" t="str">
        <f t="shared" ca="1" si="2"/>
        <v>-</v>
      </c>
      <c r="J45" s="7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7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7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7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39" t="str">
        <f t="shared" ca="1" si="3"/>
        <v>-</v>
      </c>
    </row>
    <row r="46" spans="1:15" ht="15.2" customHeight="1" x14ac:dyDescent="0.25">
      <c r="A46" s="96"/>
      <c r="B46" s="6">
        <v>42</v>
      </c>
      <c r="C46" s="4" t="s">
        <v>62</v>
      </c>
      <c r="D46" s="3">
        <v>72429</v>
      </c>
      <c r="E46" s="7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7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7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7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1" t="str">
        <f t="shared" ca="1" si="2"/>
        <v>-</v>
      </c>
      <c r="J46" s="7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7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7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7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39" t="str">
        <f t="shared" ca="1" si="3"/>
        <v>-</v>
      </c>
    </row>
    <row r="47" spans="1:15" ht="15.2" customHeight="1" x14ac:dyDescent="0.25">
      <c r="A47" s="96"/>
      <c r="B47" s="6">
        <v>43</v>
      </c>
      <c r="C47" s="4" t="s">
        <v>63</v>
      </c>
      <c r="D47" s="3">
        <v>48845</v>
      </c>
      <c r="E47" s="7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7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7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7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1" t="str">
        <f t="shared" ca="1" si="2"/>
        <v>-</v>
      </c>
      <c r="J47" s="7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7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7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7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39" t="str">
        <f t="shared" ca="1" si="3"/>
        <v>-</v>
      </c>
    </row>
    <row r="48" spans="1:15" ht="15.2" customHeight="1" x14ac:dyDescent="0.25">
      <c r="A48" s="96"/>
      <c r="B48" s="6">
        <v>44</v>
      </c>
      <c r="C48" s="4" t="s">
        <v>64</v>
      </c>
      <c r="D48" s="3">
        <v>72436</v>
      </c>
      <c r="E48" s="7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7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7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7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1" t="str">
        <f t="shared" ca="1" si="2"/>
        <v>-</v>
      </c>
      <c r="J48" s="7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7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7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7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39" t="str">
        <f t="shared" ca="1" si="3"/>
        <v>-</v>
      </c>
    </row>
    <row r="49" spans="1:14" ht="15.2" customHeight="1" thickBot="1" x14ac:dyDescent="0.3">
      <c r="A49" s="90"/>
      <c r="B49" s="18">
        <v>45</v>
      </c>
      <c r="C49" s="21" t="s">
        <v>65</v>
      </c>
      <c r="D49" s="22" t="s">
        <v>66</v>
      </c>
      <c r="E49" s="30">
        <f ca="1">IF(ISNA(INDEX(Precip!$B$3:$BE$200,MATCH(E$3&amp;" "&amp;E$4,Precip!$A$3:$A$200,0),MATCH($D49,Precip!$B$2:$BF$2,0))),"",INDEX(Precip!$B$3:$BE$200,MATCH(E$3&amp;" "&amp;E$4,Precip!$A$3:$A$200,0),MATCH($D49,Precip!$B$2:$BF$2,0)))</f>
        <v>0</v>
      </c>
      <c r="F49" s="30">
        <f ca="1">IF(ISNA(INDEX(Precip!$B$3:$BE$200,MATCH(F$3&amp;" "&amp;F$4,Precip!$A$3:$A$200,0),MATCH($D49,Precip!$B$2:$BF$2,0))),"",INDEX(Precip!$B$3:$BE$200,MATCH(F$3&amp;" "&amp;F$4,Precip!$A$3:$A$200,0),MATCH($D49,Precip!$B$2:$BF$2,0)))</f>
        <v>0</v>
      </c>
      <c r="G49" s="30">
        <f ca="1">IF(ISNA(INDEX(Precip!$B$3:$BE$200,MATCH(G$3&amp;" "&amp;G$4,Precip!$A$3:$A$200,0),MATCH($D49,Precip!$B$2:$BF$2,0))),"",INDEX(Precip!$B$3:$BE$200,MATCH(G$3&amp;" "&amp;G$4,Precip!$A$3:$A$200,0),MATCH($D49,Precip!$B$2:$BF$2,0)))</f>
        <v>0</v>
      </c>
      <c r="H49" s="30">
        <f ca="1">IF(ISNA(INDEX(Precip!$B$3:$BE$200,MATCH(H$3&amp;" "&amp;H$4,Precip!$A$3:$A$200,0),MATCH($D49,Precip!$B$2:$BF$2,0))),"",INDEX(Precip!$B$3:$BE$200,MATCH(H$3&amp;" "&amp;H$4,Precip!$A$3:$A$200,0),MATCH($D49,Precip!$B$2:$BF$2,0)))</f>
        <v>0</v>
      </c>
      <c r="I49" s="82">
        <f t="shared" ca="1" si="2"/>
        <v>0</v>
      </c>
      <c r="J49" s="30">
        <f ca="1">IF(ISNA(INDEX(Precip!$B$3:$BE$200,MATCH(J$3&amp;" "&amp;J$4,Precip!$A$3:$A$200,0),MATCH($D49,Precip!$B$2:$BF$2,0))),"",INDEX(Precip!$B$3:$BE$200,MATCH(J$3&amp;" "&amp;J$4,Precip!$A$3:$A$200,0),MATCH($D49,Precip!$B$2:$BF$2,0)))</f>
        <v>0</v>
      </c>
      <c r="K49" s="30">
        <f ca="1">IF(ISNA(INDEX(Precip!$B$3:$BE$200,MATCH(K$3&amp;" "&amp;K$4,Precip!$A$3:$A$200,0),MATCH($D49,Precip!$B$2:$BF$2,0))),"",INDEX(Precip!$B$3:$BE$200,MATCH(K$3&amp;" "&amp;K$4,Precip!$A$3:$A$200,0),MATCH($D49,Precip!$B$2:$BF$2,0)))</f>
        <v>0</v>
      </c>
      <c r="L49" s="30">
        <f ca="1">IF(ISNA(INDEX(Precip!$B$3:$BE$200,MATCH(L$3&amp;" "&amp;L$4,Precip!$A$3:$A$200,0),MATCH($D49,Precip!$B$2:$BF$2,0))),"",INDEX(Precip!$B$3:$BE$200,MATCH(L$3&amp;" "&amp;L$4,Precip!$A$3:$A$200,0),MATCH($D49,Precip!$B$2:$BF$2,0)))</f>
        <v>0</v>
      </c>
      <c r="M49" s="30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0">
        <f t="shared" ca="1" si="3"/>
        <v>0</v>
      </c>
    </row>
    <row r="50" spans="1:14" ht="15.2" customHeight="1" x14ac:dyDescent="0.25">
      <c r="A50" s="95" t="s">
        <v>67</v>
      </c>
      <c r="B50" s="9">
        <v>46</v>
      </c>
      <c r="C50" s="26" t="s">
        <v>68</v>
      </c>
      <c r="D50" s="27">
        <v>72441</v>
      </c>
      <c r="E50" s="11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1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1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1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0" t="str">
        <f t="shared" ca="1" si="2"/>
        <v>-</v>
      </c>
      <c r="J50" s="11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1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1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1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38" t="str">
        <f t="shared" ca="1" si="3"/>
        <v>-</v>
      </c>
    </row>
    <row r="51" spans="1:14" ht="15.2" customHeight="1" x14ac:dyDescent="0.25">
      <c r="A51" s="96"/>
      <c r="B51" s="6">
        <v>47</v>
      </c>
      <c r="C51" s="4" t="s">
        <v>69</v>
      </c>
      <c r="D51" s="3" t="s">
        <v>70</v>
      </c>
      <c r="E51" s="7">
        <f ca="1">IF(ISNA(INDEX(Precip!$B$3:$BE$200,MATCH(E$3&amp;" "&amp;E$4,Precip!$A$3:$A$200,0),MATCH($D51,Precip!$B$2:$BF$2,0))),"",INDEX(Precip!$B$3:$BE$200,MATCH(E$3&amp;" "&amp;E$4,Precip!$A$3:$A$200,0),MATCH($D51,Precip!$B$2:$BF$2,0)))</f>
        <v>0</v>
      </c>
      <c r="F51" s="7">
        <f ca="1">IF(ISNA(INDEX(Precip!$B$3:$BE$200,MATCH(F$3&amp;" "&amp;F$4,Precip!$A$3:$A$200,0),MATCH($D51,Precip!$B$2:$BF$2,0))),"",INDEX(Precip!$B$3:$BE$200,MATCH(F$3&amp;" "&amp;F$4,Precip!$A$3:$A$200,0),MATCH($D51,Precip!$B$2:$BF$2,0)))</f>
        <v>0</v>
      </c>
      <c r="G51" s="7">
        <f ca="1">IF(ISNA(INDEX(Precip!$B$3:$BE$200,MATCH(G$3&amp;" "&amp;G$4,Precip!$A$3:$A$200,0),MATCH($D51,Precip!$B$2:$BF$2,0))),"",INDEX(Precip!$B$3:$BE$200,MATCH(G$3&amp;" "&amp;G$4,Precip!$A$3:$A$200,0),MATCH($D51,Precip!$B$2:$BF$2,0)))</f>
        <v>0</v>
      </c>
      <c r="H51" s="7">
        <f ca="1">IF(ISNA(INDEX(Precip!$B$3:$BE$200,MATCH(H$3&amp;" "&amp;H$4,Precip!$A$3:$A$200,0),MATCH($D51,Precip!$B$2:$BF$2,0))),"",INDEX(Precip!$B$3:$BE$200,MATCH(H$3&amp;" "&amp;H$4,Precip!$A$3:$A$200,0),MATCH($D51,Precip!$B$2:$BF$2,0)))</f>
        <v>0</v>
      </c>
      <c r="I51" s="81">
        <f t="shared" ca="1" si="2"/>
        <v>0</v>
      </c>
      <c r="J51" s="7">
        <f ca="1">IF(ISNA(INDEX(Precip!$B$3:$BE$200,MATCH(J$3&amp;" "&amp;J$4,Precip!$A$3:$A$200,0),MATCH($D51,Precip!$B$2:$BF$2,0))),"",INDEX(Precip!$B$3:$BE$200,MATCH(J$3&amp;" "&amp;J$4,Precip!$A$3:$A$200,0),MATCH($D51,Precip!$B$2:$BF$2,0)))</f>
        <v>0</v>
      </c>
      <c r="K51" s="7">
        <f ca="1">IF(ISNA(INDEX(Precip!$B$3:$BE$200,MATCH(K$3&amp;" "&amp;K$4,Precip!$A$3:$A$200,0),MATCH($D51,Precip!$B$2:$BF$2,0))),"",INDEX(Precip!$B$3:$BE$200,MATCH(K$3&amp;" "&amp;K$4,Precip!$A$3:$A$200,0),MATCH($D51,Precip!$B$2:$BF$2,0)))</f>
        <v>0</v>
      </c>
      <c r="L51" s="7">
        <f ca="1">IF(ISNA(INDEX(Precip!$B$3:$BE$200,MATCH(L$3&amp;" "&amp;L$4,Precip!$A$3:$A$200,0),MATCH($D51,Precip!$B$2:$BF$2,0))),"",INDEX(Precip!$B$3:$BE$200,MATCH(L$3&amp;" "&amp;L$4,Precip!$A$3:$A$200,0),MATCH($D51,Precip!$B$2:$BF$2,0)))</f>
        <v>0</v>
      </c>
      <c r="M51" s="7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39">
        <f t="shared" ca="1" si="3"/>
        <v>0</v>
      </c>
    </row>
    <row r="52" spans="1:14" ht="15.2" customHeight="1" x14ac:dyDescent="0.25">
      <c r="A52" s="96"/>
      <c r="B52" s="6">
        <v>48</v>
      </c>
      <c r="C52" s="4" t="s">
        <v>71</v>
      </c>
      <c r="D52" s="3">
        <v>72442</v>
      </c>
      <c r="E52" s="7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7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7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7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1" t="str">
        <f t="shared" ca="1" si="2"/>
        <v>-</v>
      </c>
      <c r="J52" s="7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7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7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7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39" t="str">
        <f t="shared" ca="1" si="3"/>
        <v>-</v>
      </c>
    </row>
    <row r="53" spans="1:14" ht="15.2" customHeight="1" x14ac:dyDescent="0.25">
      <c r="A53" s="96"/>
      <c r="B53" s="6">
        <v>49</v>
      </c>
      <c r="C53" s="4" t="s">
        <v>72</v>
      </c>
      <c r="D53" s="3">
        <v>72443</v>
      </c>
      <c r="E53" s="7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7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7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7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1" t="str">
        <f t="shared" ca="1" si="2"/>
        <v>-</v>
      </c>
      <c r="J53" s="7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7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7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7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39" t="str">
        <f t="shared" ca="1" si="3"/>
        <v>-</v>
      </c>
    </row>
    <row r="54" spans="1:14" ht="15.2" customHeight="1" x14ac:dyDescent="0.25">
      <c r="A54" s="96"/>
      <c r="B54" s="6">
        <v>50</v>
      </c>
      <c r="C54" s="4" t="s">
        <v>73</v>
      </c>
      <c r="D54" s="3" t="s">
        <v>74</v>
      </c>
      <c r="E54" s="7">
        <f ca="1">IF(ISNA(INDEX(Precip!$B$3:$BE$200,MATCH(E$3&amp;" "&amp;E$4,Precip!$A$3:$A$200,0),MATCH($D54,Precip!$B$2:$BF$2,0))),"",INDEX(Precip!$B$3:$BE$200,MATCH(E$3&amp;" "&amp;E$4,Precip!$A$3:$A$200,0),MATCH($D54,Precip!$B$2:$BF$2,0)))</f>
        <v>0</v>
      </c>
      <c r="F54" s="7">
        <f ca="1">IF(ISNA(INDEX(Precip!$B$3:$BE$200,MATCH(F$3&amp;" "&amp;F$4,Precip!$A$3:$A$200,0),MATCH($D54,Precip!$B$2:$BF$2,0))),"",INDEX(Precip!$B$3:$BE$200,MATCH(F$3&amp;" "&amp;F$4,Precip!$A$3:$A$200,0),MATCH($D54,Precip!$B$2:$BF$2,0)))</f>
        <v>0</v>
      </c>
      <c r="G54" s="7">
        <f ca="1">IF(ISNA(INDEX(Precip!$B$3:$BE$200,MATCH(G$3&amp;" "&amp;G$4,Precip!$A$3:$A$200,0),MATCH($D54,Precip!$B$2:$BF$2,0))),"",INDEX(Precip!$B$3:$BE$200,MATCH(G$3&amp;" "&amp;G$4,Precip!$A$3:$A$200,0),MATCH($D54,Precip!$B$2:$BF$2,0)))</f>
        <v>0</v>
      </c>
      <c r="H54" s="7">
        <f ca="1">IF(ISNA(INDEX(Precip!$B$3:$BE$200,MATCH(H$3&amp;" "&amp;H$4,Precip!$A$3:$A$200,0),MATCH($D54,Precip!$B$2:$BF$2,0))),"",INDEX(Precip!$B$3:$BE$200,MATCH(H$3&amp;" "&amp;H$4,Precip!$A$3:$A$200,0),MATCH($D54,Precip!$B$2:$BF$2,0)))</f>
        <v>0</v>
      </c>
      <c r="I54" s="81">
        <f t="shared" ca="1" si="2"/>
        <v>0</v>
      </c>
      <c r="J54" s="7">
        <f ca="1">IF(ISNA(INDEX(Precip!$B$3:$BE$200,MATCH(J$3&amp;" "&amp;J$4,Precip!$A$3:$A$200,0),MATCH($D54,Precip!$B$2:$BF$2,0))),"",INDEX(Precip!$B$3:$BE$200,MATCH(J$3&amp;" "&amp;J$4,Precip!$A$3:$A$200,0),MATCH($D54,Precip!$B$2:$BF$2,0)))</f>
        <v>0</v>
      </c>
      <c r="K54" s="7">
        <f ca="1">IF(ISNA(INDEX(Precip!$B$3:$BE$200,MATCH(K$3&amp;" "&amp;K$4,Precip!$A$3:$A$200,0),MATCH($D54,Precip!$B$2:$BF$2,0))),"",INDEX(Precip!$B$3:$BE$200,MATCH(K$3&amp;" "&amp;K$4,Precip!$A$3:$A$200,0),MATCH($D54,Precip!$B$2:$BF$2,0)))</f>
        <v>0</v>
      </c>
      <c r="L54" s="7">
        <f ca="1">IF(ISNA(INDEX(Precip!$B$3:$BE$200,MATCH(L$3&amp;" "&amp;L$4,Precip!$A$3:$A$200,0),MATCH($D54,Precip!$B$2:$BF$2,0))),"",INDEX(Precip!$B$3:$BE$200,MATCH(L$3&amp;" "&amp;L$4,Precip!$A$3:$A$200,0),MATCH($D54,Precip!$B$2:$BF$2,0)))</f>
        <v>0</v>
      </c>
      <c r="M54" s="7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39">
        <f t="shared" ca="1" si="3"/>
        <v>0</v>
      </c>
    </row>
    <row r="55" spans="1:14" ht="15.2" customHeight="1" x14ac:dyDescent="0.25">
      <c r="A55" s="96"/>
      <c r="B55" s="6">
        <v>51</v>
      </c>
      <c r="C55" s="4" t="s">
        <v>75</v>
      </c>
      <c r="D55" s="3">
        <v>72444</v>
      </c>
      <c r="E55" s="7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7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7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7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1" t="str">
        <f t="shared" ca="1" si="2"/>
        <v>-</v>
      </c>
      <c r="J55" s="7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7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7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7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39" t="str">
        <f t="shared" ca="1" si="3"/>
        <v>-</v>
      </c>
    </row>
    <row r="56" spans="1:14" ht="15.2" customHeight="1" x14ac:dyDescent="0.25">
      <c r="A56" s="96"/>
      <c r="B56" s="6">
        <v>52</v>
      </c>
      <c r="C56" s="4" t="s">
        <v>76</v>
      </c>
      <c r="D56" s="3">
        <v>48846</v>
      </c>
      <c r="E56" s="7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7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7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7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1" t="str">
        <f t="shared" ca="1" si="2"/>
        <v>-</v>
      </c>
      <c r="J56" s="7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7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7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7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39" t="str">
        <f t="shared" ca="1" si="3"/>
        <v>-</v>
      </c>
    </row>
    <row r="57" spans="1:14" ht="15.2" customHeight="1" x14ac:dyDescent="0.25">
      <c r="A57" s="96"/>
      <c r="B57" s="6">
        <v>53</v>
      </c>
      <c r="C57" s="4" t="s">
        <v>77</v>
      </c>
      <c r="D57" s="3">
        <v>72445</v>
      </c>
      <c r="E57" s="7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7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7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7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1" t="str">
        <f t="shared" ca="1" si="2"/>
        <v>-</v>
      </c>
      <c r="J57" s="7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7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7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7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39" t="str">
        <f t="shared" ca="1" si="3"/>
        <v>-</v>
      </c>
    </row>
    <row r="58" spans="1:14" ht="15.2" customHeight="1" x14ac:dyDescent="0.25">
      <c r="A58" s="96"/>
      <c r="B58" s="6">
        <v>54</v>
      </c>
      <c r="C58" s="4" t="s">
        <v>78</v>
      </c>
      <c r="D58" s="3">
        <v>72446</v>
      </c>
      <c r="E58" s="7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7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7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7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1" t="str">
        <f t="shared" ca="1" si="2"/>
        <v>-</v>
      </c>
      <c r="J58" s="7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7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7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7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39" t="str">
        <f t="shared" ca="1" si="3"/>
        <v>-</v>
      </c>
    </row>
    <row r="59" spans="1:14" ht="15.2" customHeight="1" x14ac:dyDescent="0.25">
      <c r="A59" s="96"/>
      <c r="B59" s="6">
        <v>55</v>
      </c>
      <c r="C59" s="4" t="s">
        <v>79</v>
      </c>
      <c r="D59" s="3" t="s">
        <v>80</v>
      </c>
      <c r="E59" s="7">
        <f ca="1">IF(ISNA(INDEX(Precip!$B$3:$BE$200,MATCH(E$3&amp;" "&amp;E$4,Precip!$A$3:$A$200,0),MATCH($D59,Precip!$B$2:$BF$2,0))),"",INDEX(Precip!$B$3:$BE$200,MATCH(E$3&amp;" "&amp;E$4,Precip!$A$3:$A$200,0),MATCH($D59,Precip!$B$2:$BF$2,0)))</f>
        <v>0</v>
      </c>
      <c r="F59" s="7">
        <f ca="1">IF(ISNA(INDEX(Precip!$B$3:$BE$200,MATCH(F$3&amp;" "&amp;F$4,Precip!$A$3:$A$200,0),MATCH($D59,Precip!$B$2:$BF$2,0))),"",INDEX(Precip!$B$3:$BE$200,MATCH(F$3&amp;" "&amp;F$4,Precip!$A$3:$A$200,0),MATCH($D59,Precip!$B$2:$BF$2,0)))</f>
        <v>0</v>
      </c>
      <c r="G59" s="7">
        <f ca="1">IF(ISNA(INDEX(Precip!$B$3:$BE$200,MATCH(G$3&amp;" "&amp;G$4,Precip!$A$3:$A$200,0),MATCH($D59,Precip!$B$2:$BF$2,0))),"",INDEX(Precip!$B$3:$BE$200,MATCH(G$3&amp;" "&amp;G$4,Precip!$A$3:$A$200,0),MATCH($D59,Precip!$B$2:$BF$2,0)))</f>
        <v>0</v>
      </c>
      <c r="H59" s="7">
        <f ca="1">IF(ISNA(INDEX(Precip!$B$3:$BE$200,MATCH(H$3&amp;" "&amp;H$4,Precip!$A$3:$A$200,0),MATCH($D59,Precip!$B$2:$BF$2,0))),"",INDEX(Precip!$B$3:$BE$200,MATCH(H$3&amp;" "&amp;H$4,Precip!$A$3:$A$200,0),MATCH($D59,Precip!$B$2:$BF$2,0)))</f>
        <v>0</v>
      </c>
      <c r="I59" s="81">
        <f t="shared" ca="1" si="2"/>
        <v>0</v>
      </c>
      <c r="J59" s="7">
        <f ca="1">IF(ISNA(INDEX(Precip!$B$3:$BE$200,MATCH(J$3&amp;" "&amp;J$4,Precip!$A$3:$A$200,0),MATCH($D59,Precip!$B$2:$BF$2,0))),"",INDEX(Precip!$B$3:$BE$200,MATCH(J$3&amp;" "&amp;J$4,Precip!$A$3:$A$200,0),MATCH($D59,Precip!$B$2:$BF$2,0)))</f>
        <v>7.4</v>
      </c>
      <c r="K59" s="7">
        <f ca="1">IF(ISNA(INDEX(Precip!$B$3:$BE$200,MATCH(K$3&amp;" "&amp;K$4,Precip!$A$3:$A$200,0),MATCH($D59,Precip!$B$2:$BF$2,0))),"",INDEX(Precip!$B$3:$BE$200,MATCH(K$3&amp;" "&amp;K$4,Precip!$A$3:$A$200,0),MATCH($D59,Precip!$B$2:$BF$2,0)))</f>
        <v>4.2</v>
      </c>
      <c r="L59" s="7">
        <f ca="1">IF(ISNA(INDEX(Precip!$B$3:$BE$200,MATCH(L$3&amp;" "&amp;L$4,Precip!$A$3:$A$200,0),MATCH($D59,Precip!$B$2:$BF$2,0))),"",INDEX(Precip!$B$3:$BE$200,MATCH(L$3&amp;" "&amp;L$4,Precip!$A$3:$A$200,0),MATCH($D59,Precip!$B$2:$BF$2,0)))</f>
        <v>4.2</v>
      </c>
      <c r="M59" s="7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39">
        <f t="shared" ca="1" si="3"/>
        <v>15.8</v>
      </c>
    </row>
    <row r="60" spans="1:14" ht="15.2" customHeight="1" thickBot="1" x14ac:dyDescent="0.3">
      <c r="A60" s="90"/>
      <c r="B60" s="18">
        <v>56</v>
      </c>
      <c r="C60" s="21" t="s">
        <v>81</v>
      </c>
      <c r="D60" s="22" t="s">
        <v>82</v>
      </c>
      <c r="E60" s="30">
        <f ca="1">IF(ISNA(INDEX(Precip!$B$3:$BE$200,MATCH(E$3&amp;" "&amp;E$4,Precip!$A$3:$A$200,0),MATCH($D60,Precip!$B$2:$BF$2,0))),"",INDEX(Precip!$B$3:$BE$200,MATCH(E$3&amp;" "&amp;E$4,Precip!$A$3:$A$200,0),MATCH($D60,Precip!$B$2:$BF$2,0)))</f>
        <v>0</v>
      </c>
      <c r="F60" s="30">
        <f ca="1">IF(ISNA(INDEX(Precip!$B$3:$BE$200,MATCH(F$3&amp;" "&amp;F$4,Precip!$A$3:$A$200,0),MATCH($D60,Precip!$B$2:$BF$2,0))),"",INDEX(Precip!$B$3:$BE$200,MATCH(F$3&amp;" "&amp;F$4,Precip!$A$3:$A$200,0),MATCH($D60,Precip!$B$2:$BF$2,0)))</f>
        <v>0</v>
      </c>
      <c r="G60" s="30">
        <f ca="1">IF(ISNA(INDEX(Precip!$B$3:$BE$200,MATCH(G$3&amp;" "&amp;G$4,Precip!$A$3:$A$200,0),MATCH($D60,Precip!$B$2:$BF$2,0))),"",INDEX(Precip!$B$3:$BE$200,MATCH(G$3&amp;" "&amp;G$4,Precip!$A$3:$A$200,0),MATCH($D60,Precip!$B$2:$BF$2,0)))</f>
        <v>0</v>
      </c>
      <c r="H60" s="30">
        <f ca="1">IF(ISNA(INDEX(Precip!$B$3:$BE$200,MATCH(H$3&amp;" "&amp;H$4,Precip!$A$3:$A$200,0),MATCH($D60,Precip!$B$2:$BF$2,0))),"",INDEX(Precip!$B$3:$BE$200,MATCH(H$3&amp;" "&amp;H$4,Precip!$A$3:$A$200,0),MATCH($D60,Precip!$B$2:$BF$2,0)))</f>
        <v>0</v>
      </c>
      <c r="I60" s="82">
        <f t="shared" ca="1" si="2"/>
        <v>0</v>
      </c>
      <c r="J60" s="30">
        <f ca="1">IF(ISNA(INDEX(Precip!$B$3:$BE$200,MATCH(J$3&amp;" "&amp;J$4,Precip!$A$3:$A$200,0),MATCH($D60,Precip!$B$2:$BF$2,0))),"",INDEX(Precip!$B$3:$BE$200,MATCH(J$3&amp;" "&amp;J$4,Precip!$A$3:$A$200,0),MATCH($D60,Precip!$B$2:$BF$2,0)))</f>
        <v>0</v>
      </c>
      <c r="K60" s="30">
        <f ca="1">IF(ISNA(INDEX(Precip!$B$3:$BE$200,MATCH(K$3&amp;" "&amp;K$4,Precip!$A$3:$A$200,0),MATCH($D60,Precip!$B$2:$BF$2,0))),"",INDEX(Precip!$B$3:$BE$200,MATCH(K$3&amp;" "&amp;K$4,Precip!$A$3:$A$200,0),MATCH($D60,Precip!$B$2:$BF$2,0)))</f>
        <v>0.2</v>
      </c>
      <c r="L60" s="30">
        <f ca="1">IF(ISNA(INDEX(Precip!$B$3:$BE$200,MATCH(L$3&amp;" "&amp;L$4,Precip!$A$3:$A$200,0),MATCH($D60,Precip!$B$2:$BF$2,0))),"",INDEX(Precip!$B$3:$BE$200,MATCH(L$3&amp;" "&amp;L$4,Precip!$A$3:$A$200,0),MATCH($D60,Precip!$B$2:$BF$2,0)))</f>
        <v>0.2</v>
      </c>
      <c r="M60" s="30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0">
        <f t="shared" ca="1" si="3"/>
        <v>0.4</v>
      </c>
    </row>
    <row r="61" spans="1:14" ht="15.2" customHeight="1" x14ac:dyDescent="0.25">
      <c r="A61" s="89" t="s">
        <v>83</v>
      </c>
      <c r="B61" s="9">
        <v>57</v>
      </c>
      <c r="C61" s="31" t="s">
        <v>84</v>
      </c>
      <c r="D61" s="32" t="s">
        <v>85</v>
      </c>
      <c r="E61" s="11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1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1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1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0" t="str">
        <f t="shared" ca="1" si="2"/>
        <v>-</v>
      </c>
      <c r="J61" s="11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1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1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1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38" t="str">
        <f t="shared" ca="1" si="3"/>
        <v>-</v>
      </c>
    </row>
    <row r="62" spans="1:14" ht="15.2" customHeight="1" thickBot="1" x14ac:dyDescent="0.3">
      <c r="A62" s="90"/>
      <c r="B62" s="18">
        <v>58</v>
      </c>
      <c r="C62" s="33" t="s">
        <v>86</v>
      </c>
      <c r="D62" s="34" t="s">
        <v>87</v>
      </c>
      <c r="E62" s="30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0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0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0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2" t="str">
        <f t="shared" ca="1" si="2"/>
        <v>-</v>
      </c>
      <c r="J62" s="30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0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0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0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0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4" sqref="E4"/>
    </sheetView>
  </sheetViews>
  <sheetFormatPr defaultRowHeight="11.25" customHeight="1" x14ac:dyDescent="0.25"/>
  <cols>
    <col min="1" max="1" width="4.140625" style="88" customWidth="1"/>
    <col min="2" max="2" width="4" style="84" bestFit="1" customWidth="1"/>
    <col min="3" max="3" width="15.28515625" style="88" customWidth="1"/>
    <col min="4" max="4" width="6.28515625" style="84" customWidth="1"/>
    <col min="5" max="8" width="5.7109375" style="83" customWidth="1"/>
    <col min="9" max="9" width="5.7109375" style="86" customWidth="1"/>
    <col min="10" max="13" width="5.7109375" style="83" customWidth="1"/>
    <col min="14" max="14" width="5.5703125" style="85" customWidth="1"/>
    <col min="15" max="16" width="9.140625" style="88" customWidth="1"/>
    <col min="17" max="16384" width="9.140625" style="88"/>
  </cols>
  <sheetData>
    <row r="1" spans="1:15" ht="18" customHeight="1" x14ac:dyDescent="0.3">
      <c r="C1" s="102" t="s">
        <v>94</v>
      </c>
      <c r="D1" s="103"/>
      <c r="E1" s="101"/>
      <c r="F1" s="101"/>
      <c r="G1" s="101"/>
      <c r="H1" s="101"/>
      <c r="I1" s="106"/>
      <c r="J1" s="101"/>
      <c r="K1" s="101"/>
      <c r="L1" s="101"/>
      <c r="M1" s="101"/>
      <c r="N1" s="104"/>
    </row>
    <row r="2" spans="1:15" ht="16.5" customHeight="1" thickBot="1" x14ac:dyDescent="0.3">
      <c r="D2" s="88"/>
      <c r="E2" s="88"/>
      <c r="F2" s="100" t="s">
        <v>0</v>
      </c>
      <c r="G2" s="101"/>
      <c r="H2" s="101"/>
      <c r="I2" s="106"/>
      <c r="J2" s="101"/>
      <c r="K2" s="88"/>
      <c r="L2" s="88"/>
      <c r="M2" s="1" t="s">
        <v>1</v>
      </c>
      <c r="N2" s="2"/>
    </row>
    <row r="3" spans="1:15" s="43" customFormat="1" ht="17.25" customHeight="1" x14ac:dyDescent="0.25">
      <c r="A3" s="8" t="s">
        <v>2</v>
      </c>
      <c r="B3" s="91" t="s">
        <v>3</v>
      </c>
      <c r="C3" s="98" t="s">
        <v>4</v>
      </c>
      <c r="D3" s="124" t="s">
        <v>5</v>
      </c>
      <c r="E3" s="69" t="str">
        <f ca="1">Thang!$F$1&amp;"-17"</f>
        <v>06-17</v>
      </c>
      <c r="F3" s="69" t="str">
        <f ca="1">$E$3</f>
        <v>06-17</v>
      </c>
      <c r="G3" s="69" t="str">
        <f ca="1">$E$3</f>
        <v>06-17</v>
      </c>
      <c r="H3" s="69" t="str">
        <f ca="1">$E$3</f>
        <v>06-17</v>
      </c>
      <c r="I3" s="122" t="s">
        <v>95</v>
      </c>
      <c r="J3" s="69" t="str">
        <f ca="1">Thang!$F$1&amp;"-18"</f>
        <v>06-18</v>
      </c>
      <c r="K3" s="69" t="str">
        <f ca="1">$J$3</f>
        <v>06-18</v>
      </c>
      <c r="L3" s="69" t="str">
        <f ca="1">$J$3</f>
        <v>06-18</v>
      </c>
      <c r="M3" s="69" t="str">
        <f ca="1">$J$3</f>
        <v>06-18</v>
      </c>
      <c r="N3" s="120" t="s">
        <v>95</v>
      </c>
    </row>
    <row r="4" spans="1:15" s="43" customFormat="1" ht="17.25" customHeight="1" thickBot="1" x14ac:dyDescent="0.3">
      <c r="A4" s="29"/>
      <c r="B4" s="92"/>
      <c r="C4" s="99"/>
      <c r="D4" s="125"/>
      <c r="E4" s="70" t="s">
        <v>96</v>
      </c>
      <c r="F4" s="71" t="s">
        <v>97</v>
      </c>
      <c r="G4" s="68">
        <v>13</v>
      </c>
      <c r="H4" s="67">
        <v>19</v>
      </c>
      <c r="I4" s="123"/>
      <c r="J4" s="70" t="s">
        <v>96</v>
      </c>
      <c r="K4" s="71" t="s">
        <v>97</v>
      </c>
      <c r="L4" s="68">
        <v>13</v>
      </c>
      <c r="M4" s="67">
        <v>19</v>
      </c>
      <c r="N4" s="121"/>
    </row>
    <row r="5" spans="1:15" s="85" customFormat="1" ht="15.2" customHeight="1" x14ac:dyDescent="0.25">
      <c r="A5" s="97" t="s">
        <v>7</v>
      </c>
      <c r="B5" s="9">
        <v>1</v>
      </c>
      <c r="C5" s="10" t="s">
        <v>8</v>
      </c>
      <c r="D5" s="9">
        <v>73401</v>
      </c>
      <c r="E5" s="11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1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1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1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0" t="str">
        <f t="shared" ref="I5:I36" ca="1" si="0">+IF(AND(OR(E5="-",E5=""),OR(F5="-",F5=""),OR(G5="-",G5=""),OR(H5="-",H5="")),"-",SUM(E5:H5))</f>
        <v>-</v>
      </c>
      <c r="J5" s="11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1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1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1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38" t="str">
        <f t="shared" ref="N5:N36" ca="1" si="1">+IF(AND(OR(J5="-",J5=""),OR(K5="-",K5=""),OR(L5="-",L5=""),OR(M5="-",M5="")),"-",SUM(J5:M5))</f>
        <v>-</v>
      </c>
    </row>
    <row r="6" spans="1:15" s="85" customFormat="1" ht="15.2" customHeight="1" x14ac:dyDescent="0.25">
      <c r="A6" s="96"/>
      <c r="B6" s="6">
        <v>2</v>
      </c>
      <c r="C6" s="13" t="s">
        <v>9</v>
      </c>
      <c r="D6" s="6">
        <v>73402</v>
      </c>
      <c r="E6" s="7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7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7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7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1" t="str">
        <f t="shared" ca="1" si="0"/>
        <v>-</v>
      </c>
      <c r="J6" s="7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7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7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7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39" t="str">
        <f t="shared" ca="1" si="1"/>
        <v>-</v>
      </c>
    </row>
    <row r="7" spans="1:15" s="85" customFormat="1" ht="15.2" customHeight="1" x14ac:dyDescent="0.25">
      <c r="A7" s="96"/>
      <c r="B7" s="6">
        <v>3</v>
      </c>
      <c r="C7" s="4" t="s">
        <v>10</v>
      </c>
      <c r="D7" s="3">
        <v>48842</v>
      </c>
      <c r="E7" s="7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7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7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7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1" t="str">
        <f t="shared" ca="1" si="0"/>
        <v>-</v>
      </c>
      <c r="J7" s="7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7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7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7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39" t="str">
        <f t="shared" ca="1" si="1"/>
        <v>-</v>
      </c>
    </row>
    <row r="8" spans="1:15" s="85" customFormat="1" ht="15.2" customHeight="1" x14ac:dyDescent="0.25">
      <c r="A8" s="96"/>
      <c r="B8" s="6">
        <v>4</v>
      </c>
      <c r="C8" s="4" t="s">
        <v>11</v>
      </c>
      <c r="D8" s="3">
        <v>73403</v>
      </c>
      <c r="E8" s="7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7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7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7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1" t="str">
        <f t="shared" ca="1" si="0"/>
        <v>-</v>
      </c>
      <c r="J8" s="7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7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7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7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39" t="str">
        <f t="shared" ca="1" si="1"/>
        <v>-</v>
      </c>
    </row>
    <row r="9" spans="1:15" s="85" customFormat="1" ht="15.2" customHeight="1" x14ac:dyDescent="0.25">
      <c r="A9" s="96"/>
      <c r="B9" s="6">
        <v>5</v>
      </c>
      <c r="C9" s="4" t="s">
        <v>12</v>
      </c>
      <c r="D9" s="3">
        <v>73420</v>
      </c>
      <c r="E9" s="7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7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7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7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1" t="str">
        <f t="shared" ca="1" si="0"/>
        <v>-</v>
      </c>
      <c r="J9" s="7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7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7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7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39" t="str">
        <f t="shared" ca="1" si="1"/>
        <v>-</v>
      </c>
    </row>
    <row r="10" spans="1:15" s="85" customFormat="1" ht="15.2" customHeight="1" x14ac:dyDescent="0.25">
      <c r="A10" s="96"/>
      <c r="B10" s="6">
        <v>6</v>
      </c>
      <c r="C10" s="4" t="s">
        <v>13</v>
      </c>
      <c r="D10" s="3">
        <v>73400</v>
      </c>
      <c r="E10" s="7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7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7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7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1" t="str">
        <f t="shared" ca="1" si="0"/>
        <v>-</v>
      </c>
      <c r="J10" s="7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7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7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7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39" t="str">
        <f t="shared" ca="1" si="1"/>
        <v>-</v>
      </c>
    </row>
    <row r="11" spans="1:15" s="85" customFormat="1" ht="15.2" customHeight="1" x14ac:dyDescent="0.25">
      <c r="A11" s="96"/>
      <c r="B11" s="6">
        <v>7</v>
      </c>
      <c r="C11" s="4" t="s">
        <v>14</v>
      </c>
      <c r="D11" s="3">
        <v>73404</v>
      </c>
      <c r="E11" s="7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7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7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7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1" t="str">
        <f t="shared" ca="1" si="0"/>
        <v>-</v>
      </c>
      <c r="J11" s="7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7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7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7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39" t="str">
        <f t="shared" ca="1" si="1"/>
        <v>-</v>
      </c>
    </row>
    <row r="12" spans="1:15" s="85" customFormat="1" ht="15.2" customHeight="1" x14ac:dyDescent="0.25">
      <c r="A12" s="96"/>
      <c r="B12" s="6">
        <v>8</v>
      </c>
      <c r="C12" s="4" t="s">
        <v>15</v>
      </c>
      <c r="D12" s="3" t="s">
        <v>16</v>
      </c>
      <c r="E12" s="7">
        <f ca="1">IF(ISNA(INDEX(Precip!$B$3:$BE$200,MATCH(E$3&amp;" "&amp;E$4,Precip!$A$3:$A$200,0),MATCH($D12,Precip!$B$2:$BF$2,0))),"",INDEX(Precip!$B$3:$BE$200,MATCH(E$3&amp;" "&amp;E$4,Precip!$A$3:$A$200,0),MATCH($D12,Precip!$B$2:$BF$2,0)))</f>
        <v>0</v>
      </c>
      <c r="F12" s="7">
        <f ca="1">IF(ISNA(INDEX(Precip!$B$3:$BE$200,MATCH(F$3&amp;" "&amp;F$4,Precip!$A$3:$A$200,0),MATCH($D12,Precip!$B$2:$BF$2,0))),"",INDEX(Precip!$B$3:$BE$200,MATCH(F$3&amp;" "&amp;F$4,Precip!$A$3:$A$200,0),MATCH($D12,Precip!$B$2:$BF$2,0)))</f>
        <v>0</v>
      </c>
      <c r="G12" s="7">
        <f ca="1">IF(ISNA(INDEX(Precip!$B$3:$BE$200,MATCH(G$3&amp;" "&amp;G$4,Precip!$A$3:$A$200,0),MATCH($D12,Precip!$B$2:$BF$2,0))),"",INDEX(Precip!$B$3:$BE$200,MATCH(G$3&amp;" "&amp;G$4,Precip!$A$3:$A$200,0),MATCH($D12,Precip!$B$2:$BF$2,0)))</f>
        <v>0</v>
      </c>
      <c r="H12" s="7">
        <f ca="1">IF(ISNA(INDEX(Precip!$B$3:$BE$200,MATCH(H$3&amp;" "&amp;H$4,Precip!$A$3:$A$200,0),MATCH($D12,Precip!$B$2:$BF$2,0))),"",INDEX(Precip!$B$3:$BE$200,MATCH(H$3&amp;" "&amp;H$4,Precip!$A$3:$A$200,0),MATCH($D12,Precip!$B$2:$BF$2,0)))</f>
        <v>0</v>
      </c>
      <c r="I12" s="81">
        <f t="shared" ca="1" si="0"/>
        <v>0</v>
      </c>
      <c r="J12" s="7">
        <f ca="1">IF(ISNA(INDEX(Precip!$B$3:$BE$200,MATCH(J$3&amp;" "&amp;J$4,Precip!$A$3:$A$200,0),MATCH($D12,Precip!$B$2:$BF$2,0))),"",INDEX(Precip!$B$3:$BE$200,MATCH(J$3&amp;" "&amp;J$4,Precip!$A$3:$A$200,0),MATCH($D12,Precip!$B$2:$BF$2,0)))</f>
        <v>0</v>
      </c>
      <c r="K12" s="7">
        <f ca="1">IF(ISNA(INDEX(Precip!$B$3:$BE$200,MATCH(K$3&amp;" "&amp;K$4,Precip!$A$3:$A$200,0),MATCH($D12,Precip!$B$2:$BF$2,0))),"",INDEX(Precip!$B$3:$BE$200,MATCH(K$3&amp;" "&amp;K$4,Precip!$A$3:$A$200,0),MATCH($D12,Precip!$B$2:$BF$2,0)))</f>
        <v>47.3</v>
      </c>
      <c r="L12" s="7">
        <f ca="1">IF(ISNA(INDEX(Precip!$B$3:$BE$200,MATCH(L$3&amp;" "&amp;L$4,Precip!$A$3:$A$200,0),MATCH($D12,Precip!$B$2:$BF$2,0))),"",INDEX(Precip!$B$3:$BE$200,MATCH(L$3&amp;" "&amp;L$4,Precip!$A$3:$A$200,0),MATCH($D12,Precip!$B$2:$BF$2,0)))</f>
        <v>0</v>
      </c>
      <c r="M12" s="7">
        <f ca="1">IF(ISNA(INDEX(Precip!$B$3:$BE$200,MATCH(M$3&amp;" "&amp;M$4,Precip!$A$3:$A$200,0),MATCH($D12,Precip!$B$2:$BF$2,0))),"",INDEX(Precip!$B$3:$BE$200,MATCH(M$3&amp;" "&amp;M$4,Precip!$A$3:$A$200,0),MATCH($D12,Precip!$B$2:$BF$2,0)))</f>
        <v>0.3</v>
      </c>
      <c r="N12" s="39">
        <f t="shared" ca="1" si="1"/>
        <v>47.599999999999994</v>
      </c>
    </row>
    <row r="13" spans="1:15" s="85" customFormat="1" ht="15.2" customHeight="1" x14ac:dyDescent="0.25">
      <c r="A13" s="96"/>
      <c r="B13" s="6">
        <v>9</v>
      </c>
      <c r="C13" s="4" t="s">
        <v>17</v>
      </c>
      <c r="D13" s="3">
        <v>73405</v>
      </c>
      <c r="E13" s="7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7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7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7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1" t="str">
        <f t="shared" ca="1" si="0"/>
        <v>-</v>
      </c>
      <c r="J13" s="7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7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7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7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39" t="str">
        <f t="shared" ca="1" si="1"/>
        <v>-</v>
      </c>
    </row>
    <row r="14" spans="1:15" s="85" customFormat="1" ht="15.2" customHeight="1" x14ac:dyDescent="0.25">
      <c r="A14" s="96"/>
      <c r="B14" s="6">
        <v>10</v>
      </c>
      <c r="C14" s="4" t="s">
        <v>18</v>
      </c>
      <c r="D14" s="3">
        <v>73406</v>
      </c>
      <c r="E14" s="7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7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7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7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1" t="str">
        <f t="shared" ca="1" si="0"/>
        <v>-</v>
      </c>
      <c r="J14" s="7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7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7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7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39" t="str">
        <f t="shared" ca="1" si="1"/>
        <v>-</v>
      </c>
      <c r="O14" s="88"/>
    </row>
    <row r="15" spans="1:15" s="85" customFormat="1" ht="15.2" customHeight="1" x14ac:dyDescent="0.25">
      <c r="A15" s="96"/>
      <c r="B15" s="6">
        <v>11</v>
      </c>
      <c r="C15" s="4" t="s">
        <v>19</v>
      </c>
      <c r="D15" s="3">
        <v>73408</v>
      </c>
      <c r="E15" s="7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7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7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7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1" t="str">
        <f t="shared" ca="1" si="0"/>
        <v>-</v>
      </c>
      <c r="J15" s="7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7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7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7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39" t="str">
        <f t="shared" ca="1" si="1"/>
        <v>-</v>
      </c>
    </row>
    <row r="16" spans="1:15" ht="15.2" customHeight="1" x14ac:dyDescent="0.25">
      <c r="A16" s="96"/>
      <c r="B16" s="6">
        <v>12</v>
      </c>
      <c r="C16" s="4" t="s">
        <v>20</v>
      </c>
      <c r="D16" s="3">
        <v>73409</v>
      </c>
      <c r="E16" s="7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7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7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7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1" t="str">
        <f t="shared" ca="1" si="0"/>
        <v>-</v>
      </c>
      <c r="J16" s="7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7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7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7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39" t="str">
        <f t="shared" ca="1" si="1"/>
        <v>-</v>
      </c>
      <c r="O16" s="85"/>
    </row>
    <row r="17" spans="1:15" s="85" customFormat="1" ht="15.2" customHeight="1" x14ac:dyDescent="0.25">
      <c r="A17" s="96"/>
      <c r="B17" s="6">
        <v>13</v>
      </c>
      <c r="C17" s="4" t="s">
        <v>21</v>
      </c>
      <c r="D17" s="3" t="s">
        <v>22</v>
      </c>
      <c r="E17" s="7">
        <f ca="1">IF(ISNA(INDEX(Precip!$B$3:$BE$200,MATCH(E$3&amp;" "&amp;E$4,Precip!$A$3:$A$200,0),MATCH($D17,Precip!$B$2:$BF$2,0))),"",INDEX(Precip!$B$3:$BE$200,MATCH(E$3&amp;" "&amp;E$4,Precip!$A$3:$A$200,0),MATCH($D17,Precip!$B$2:$BF$2,0)))</f>
        <v>0</v>
      </c>
      <c r="F17" s="7">
        <f ca="1">IF(ISNA(INDEX(Precip!$B$3:$BE$200,MATCH(F$3&amp;" "&amp;F$4,Precip!$A$3:$A$200,0),MATCH($D17,Precip!$B$2:$BF$2,0))),"",INDEX(Precip!$B$3:$BE$200,MATCH(F$3&amp;" "&amp;F$4,Precip!$A$3:$A$200,0),MATCH($D17,Precip!$B$2:$BF$2,0)))</f>
        <v>0</v>
      </c>
      <c r="G17" s="7">
        <f ca="1">IF(ISNA(INDEX(Precip!$B$3:$BE$200,MATCH(G$3&amp;" "&amp;G$4,Precip!$A$3:$A$200,0),MATCH($D17,Precip!$B$2:$BF$2,0))),"",INDEX(Precip!$B$3:$BE$200,MATCH(G$3&amp;" "&amp;G$4,Precip!$A$3:$A$200,0),MATCH($D17,Precip!$B$2:$BF$2,0)))</f>
        <v>0</v>
      </c>
      <c r="H17" s="7">
        <f ca="1">IF(ISNA(INDEX(Precip!$B$3:$BE$200,MATCH(H$3&amp;" "&amp;H$4,Precip!$A$3:$A$200,0),MATCH($D17,Precip!$B$2:$BF$2,0))),"",INDEX(Precip!$B$3:$BE$200,MATCH(H$3&amp;" "&amp;H$4,Precip!$A$3:$A$200,0),MATCH($D17,Precip!$B$2:$BF$2,0)))</f>
        <v>0</v>
      </c>
      <c r="I17" s="81">
        <f t="shared" ca="1" si="0"/>
        <v>0</v>
      </c>
      <c r="J17" s="7">
        <f ca="1">IF(ISNA(INDEX(Precip!$B$3:$BE$200,MATCH(J$3&amp;" "&amp;J$4,Precip!$A$3:$A$200,0),MATCH($D17,Precip!$B$2:$BF$2,0))),"",INDEX(Precip!$B$3:$BE$200,MATCH(J$3&amp;" "&amp;J$4,Precip!$A$3:$A$200,0),MATCH($D17,Precip!$B$2:$BF$2,0)))</f>
        <v>0</v>
      </c>
      <c r="K17" s="7">
        <f ca="1">IF(ISNA(INDEX(Precip!$B$3:$BE$200,MATCH(K$3&amp;" "&amp;K$4,Precip!$A$3:$A$200,0),MATCH($D17,Precip!$B$2:$BF$2,0))),"",INDEX(Precip!$B$3:$BE$200,MATCH(K$3&amp;" "&amp;K$4,Precip!$A$3:$A$200,0),MATCH($D17,Precip!$B$2:$BF$2,0)))</f>
        <v>9.7000000000000011</v>
      </c>
      <c r="L17" s="7">
        <f ca="1">IF(ISNA(INDEX(Precip!$B$3:$BE$200,MATCH(L$3&amp;" "&amp;L$4,Precip!$A$3:$A$200,0),MATCH($D17,Precip!$B$2:$BF$2,0))),"",INDEX(Precip!$B$3:$BE$200,MATCH(L$3&amp;" "&amp;L$4,Precip!$A$3:$A$200,0),MATCH($D17,Precip!$B$2:$BF$2,0)))</f>
        <v>0</v>
      </c>
      <c r="M17" s="7">
        <f ca="1">IF(ISNA(INDEX(Precip!$B$3:$BE$200,MATCH(M$3&amp;" "&amp;M$4,Precip!$A$3:$A$200,0),MATCH($D17,Precip!$B$2:$BF$2,0))),"",INDEX(Precip!$B$3:$BE$200,MATCH(M$3&amp;" "&amp;M$4,Precip!$A$3:$A$200,0),MATCH($D17,Precip!$B$2:$BF$2,0)))</f>
        <v>0</v>
      </c>
      <c r="N17" s="39">
        <f t="shared" ca="1" si="1"/>
        <v>9.7000000000000011</v>
      </c>
      <c r="O17" s="88"/>
    </row>
    <row r="18" spans="1:15" s="85" customFormat="1" ht="15.2" customHeight="1" x14ac:dyDescent="0.25">
      <c r="A18" s="96"/>
      <c r="B18" s="6">
        <v>14</v>
      </c>
      <c r="C18" s="4" t="s">
        <v>23</v>
      </c>
      <c r="D18" s="3" t="s">
        <v>24</v>
      </c>
      <c r="E18" s="7">
        <f ca="1">IF(ISNA(INDEX(Precip!$B$3:$BE$200,MATCH(E$3&amp;" "&amp;E$4,Precip!$A$3:$A$200,0),MATCH($D18,Precip!$B$2:$BF$2,0))),"",INDEX(Precip!$B$3:$BE$200,MATCH(E$3&amp;" "&amp;E$4,Precip!$A$3:$A$200,0),MATCH($D18,Precip!$B$2:$BF$2,0)))</f>
        <v>0</v>
      </c>
      <c r="F18" s="7">
        <f ca="1">IF(ISNA(INDEX(Precip!$B$3:$BE$200,MATCH(F$3&amp;" "&amp;F$4,Precip!$A$3:$A$200,0),MATCH($D18,Precip!$B$2:$BF$2,0))),"",INDEX(Precip!$B$3:$BE$200,MATCH(F$3&amp;" "&amp;F$4,Precip!$A$3:$A$200,0),MATCH($D18,Precip!$B$2:$BF$2,0)))</f>
        <v>0</v>
      </c>
      <c r="G18" s="7">
        <f ca="1">IF(ISNA(INDEX(Precip!$B$3:$BE$200,MATCH(G$3&amp;" "&amp;G$4,Precip!$A$3:$A$200,0),MATCH($D18,Precip!$B$2:$BF$2,0))),"",INDEX(Precip!$B$3:$BE$200,MATCH(G$3&amp;" "&amp;G$4,Precip!$A$3:$A$200,0),MATCH($D18,Precip!$B$2:$BF$2,0)))</f>
        <v>0</v>
      </c>
      <c r="H18" s="7">
        <f ca="1">IF(ISNA(INDEX(Precip!$B$3:$BE$200,MATCH(H$3&amp;" "&amp;H$4,Precip!$A$3:$A$200,0),MATCH($D18,Precip!$B$2:$BF$2,0))),"",INDEX(Precip!$B$3:$BE$200,MATCH(H$3&amp;" "&amp;H$4,Precip!$A$3:$A$200,0),MATCH($D18,Precip!$B$2:$BF$2,0)))</f>
        <v>0</v>
      </c>
      <c r="I18" s="81">
        <f t="shared" ca="1" si="0"/>
        <v>0</v>
      </c>
      <c r="J18" s="7">
        <f ca="1">IF(ISNA(INDEX(Precip!$B$3:$BE$200,MATCH(J$3&amp;" "&amp;J$4,Precip!$A$3:$A$200,0),MATCH($D18,Precip!$B$2:$BF$2,0))),"",INDEX(Precip!$B$3:$BE$200,MATCH(J$3&amp;" "&amp;J$4,Precip!$A$3:$A$200,0),MATCH($D18,Precip!$B$2:$BF$2,0)))</f>
        <v>0</v>
      </c>
      <c r="K18" s="7">
        <f ca="1">IF(ISNA(INDEX(Precip!$B$3:$BE$200,MATCH(K$3&amp;" "&amp;K$4,Precip!$A$3:$A$200,0),MATCH($D18,Precip!$B$2:$BF$2,0))),"",INDEX(Precip!$B$3:$BE$200,MATCH(K$3&amp;" "&amp;K$4,Precip!$A$3:$A$200,0),MATCH($D18,Precip!$B$2:$BF$2,0)))</f>
        <v>0</v>
      </c>
      <c r="L18" s="7">
        <f ca="1">IF(ISNA(INDEX(Precip!$B$3:$BE$200,MATCH(L$3&amp;" "&amp;L$4,Precip!$A$3:$A$200,0),MATCH($D18,Precip!$B$2:$BF$2,0))),"",INDEX(Precip!$B$3:$BE$200,MATCH(L$3&amp;" "&amp;L$4,Precip!$A$3:$A$200,0),MATCH($D18,Precip!$B$2:$BF$2,0)))</f>
        <v>0</v>
      </c>
      <c r="M18" s="7">
        <f ca="1">IF(ISNA(INDEX(Precip!$B$3:$BE$200,MATCH(M$3&amp;" "&amp;M$4,Precip!$A$3:$A$200,0),MATCH($D18,Precip!$B$2:$BF$2,0))),"",INDEX(Precip!$B$3:$BE$200,MATCH(M$3&amp;" "&amp;M$4,Precip!$A$3:$A$200,0),MATCH($D18,Precip!$B$2:$BF$2,0)))</f>
        <v>0</v>
      </c>
      <c r="N18" s="39">
        <f t="shared" ca="1" si="1"/>
        <v>0</v>
      </c>
      <c r="O18" s="88"/>
    </row>
    <row r="19" spans="1:15" ht="15.2" customHeight="1" x14ac:dyDescent="0.25">
      <c r="A19" s="96"/>
      <c r="B19" s="6">
        <v>15</v>
      </c>
      <c r="C19" s="4" t="s">
        <v>25</v>
      </c>
      <c r="D19" s="3">
        <v>73410</v>
      </c>
      <c r="E19" s="7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7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7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7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1" t="str">
        <f t="shared" ca="1" si="0"/>
        <v>-</v>
      </c>
      <c r="J19" s="7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7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7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7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39" t="str">
        <f t="shared" ca="1" si="1"/>
        <v>-</v>
      </c>
      <c r="O19" s="85"/>
    </row>
    <row r="20" spans="1:15" ht="15.2" customHeight="1" x14ac:dyDescent="0.25">
      <c r="A20" s="96"/>
      <c r="B20" s="6">
        <v>16</v>
      </c>
      <c r="C20" s="4" t="s">
        <v>26</v>
      </c>
      <c r="D20" s="3">
        <v>48840</v>
      </c>
      <c r="E20" s="7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7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7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7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1" t="str">
        <f t="shared" ca="1" si="0"/>
        <v>-</v>
      </c>
      <c r="J20" s="7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7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7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7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39" t="str">
        <f t="shared" ca="1" si="1"/>
        <v>-</v>
      </c>
    </row>
    <row r="21" spans="1:15" s="85" customFormat="1" ht="15.2" customHeight="1" x14ac:dyDescent="0.25">
      <c r="A21" s="96"/>
      <c r="B21" s="6">
        <v>17</v>
      </c>
      <c r="C21" s="4" t="s">
        <v>27</v>
      </c>
      <c r="D21" s="3">
        <v>73411</v>
      </c>
      <c r="E21" s="7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7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7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7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1" t="str">
        <f t="shared" ca="1" si="0"/>
        <v>-</v>
      </c>
      <c r="J21" s="7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7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7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7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39" t="str">
        <f t="shared" ca="1" si="1"/>
        <v>-</v>
      </c>
      <c r="O21" s="88"/>
    </row>
    <row r="22" spans="1:15" ht="15.2" customHeight="1" x14ac:dyDescent="0.25">
      <c r="A22" s="96"/>
      <c r="B22" s="6">
        <v>18</v>
      </c>
      <c r="C22" s="4" t="s">
        <v>28</v>
      </c>
      <c r="D22" s="3">
        <v>73412</v>
      </c>
      <c r="E22" s="7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7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7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7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1" t="str">
        <f t="shared" ca="1" si="0"/>
        <v>-</v>
      </c>
      <c r="J22" s="7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7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7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7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39" t="str">
        <f t="shared" ca="1" si="1"/>
        <v>-</v>
      </c>
      <c r="O22" s="85"/>
    </row>
    <row r="23" spans="1:15" ht="15.2" customHeight="1" x14ac:dyDescent="0.25">
      <c r="A23" s="96"/>
      <c r="B23" s="6">
        <v>19</v>
      </c>
      <c r="C23" s="4" t="s">
        <v>29</v>
      </c>
      <c r="D23" s="3">
        <v>73413</v>
      </c>
      <c r="E23" s="7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7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7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7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1" t="str">
        <f t="shared" ca="1" si="0"/>
        <v>-</v>
      </c>
      <c r="J23" s="7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7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7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7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39" t="str">
        <f t="shared" ca="1" si="1"/>
        <v>-</v>
      </c>
      <c r="O23" s="85"/>
    </row>
    <row r="24" spans="1:15" s="85" customFormat="1" ht="15.2" customHeight="1" x14ac:dyDescent="0.25">
      <c r="A24" s="96"/>
      <c r="B24" s="6">
        <v>20</v>
      </c>
      <c r="C24" s="4" t="s">
        <v>30</v>
      </c>
      <c r="D24" s="3">
        <v>73414</v>
      </c>
      <c r="E24" s="7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7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7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7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1" t="str">
        <f t="shared" ca="1" si="0"/>
        <v>-</v>
      </c>
      <c r="J24" s="7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7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7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7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39" t="str">
        <f t="shared" ca="1" si="1"/>
        <v>-</v>
      </c>
      <c r="O24" s="88"/>
    </row>
    <row r="25" spans="1:15" s="85" customFormat="1" ht="15.2" customHeight="1" x14ac:dyDescent="0.25">
      <c r="A25" s="96"/>
      <c r="B25" s="6">
        <v>21</v>
      </c>
      <c r="C25" s="17" t="s">
        <v>31</v>
      </c>
      <c r="D25" s="3">
        <v>73416</v>
      </c>
      <c r="E25" s="7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7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7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7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1" t="str">
        <f t="shared" ca="1" si="0"/>
        <v>-</v>
      </c>
      <c r="J25" s="7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7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7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7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39" t="str">
        <f t="shared" ca="1" si="1"/>
        <v>-</v>
      </c>
      <c r="O25" s="88"/>
    </row>
    <row r="26" spans="1:15" s="85" customFormat="1" ht="15.2" customHeight="1" x14ac:dyDescent="0.25">
      <c r="A26" s="96"/>
      <c r="B26" s="6">
        <v>22</v>
      </c>
      <c r="C26" s="4" t="s">
        <v>32</v>
      </c>
      <c r="D26" s="3">
        <v>73417</v>
      </c>
      <c r="E26" s="7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7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7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7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1" t="str">
        <f t="shared" ca="1" si="0"/>
        <v>-</v>
      </c>
      <c r="J26" s="7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7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7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7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39" t="str">
        <f t="shared" ca="1" si="1"/>
        <v>-</v>
      </c>
      <c r="O26" s="88"/>
    </row>
    <row r="27" spans="1:15" ht="15.2" customHeight="1" x14ac:dyDescent="0.25">
      <c r="A27" s="96"/>
      <c r="B27" s="6">
        <v>23</v>
      </c>
      <c r="C27" s="4" t="s">
        <v>33</v>
      </c>
      <c r="D27" s="3" t="s">
        <v>34</v>
      </c>
      <c r="E27" s="7">
        <f ca="1">IF(ISNA(INDEX(Precip!$B$3:$BE$200,MATCH(E$3&amp;" "&amp;E$4,Precip!$A$3:$A$200,0),MATCH($D27,Precip!$B$2:$BF$2,0))),"",INDEX(Precip!$B$3:$BE$200,MATCH(E$3&amp;" "&amp;E$4,Precip!$A$3:$A$200,0),MATCH($D27,Precip!$B$2:$BF$2,0)))</f>
        <v>0</v>
      </c>
      <c r="F27" s="7">
        <f ca="1">IF(ISNA(INDEX(Precip!$B$3:$BE$200,MATCH(F$3&amp;" "&amp;F$4,Precip!$A$3:$A$200,0),MATCH($D27,Precip!$B$2:$BF$2,0))),"",INDEX(Precip!$B$3:$BE$200,MATCH(F$3&amp;" "&amp;F$4,Precip!$A$3:$A$200,0),MATCH($D27,Precip!$B$2:$BF$2,0)))</f>
        <v>0</v>
      </c>
      <c r="G27" s="7">
        <f ca="1">IF(ISNA(INDEX(Precip!$B$3:$BE$200,MATCH(G$3&amp;" "&amp;G$4,Precip!$A$3:$A$200,0),MATCH($D27,Precip!$B$2:$BF$2,0))),"",INDEX(Precip!$B$3:$BE$200,MATCH(G$3&amp;" "&amp;G$4,Precip!$A$3:$A$200,0),MATCH($D27,Precip!$B$2:$BF$2,0)))</f>
        <v>0</v>
      </c>
      <c r="H27" s="7">
        <f ca="1">IF(ISNA(INDEX(Precip!$B$3:$BE$200,MATCH(H$3&amp;" "&amp;H$4,Precip!$A$3:$A$200,0),MATCH($D27,Precip!$B$2:$BF$2,0))),"",INDEX(Precip!$B$3:$BE$200,MATCH(H$3&amp;" "&amp;H$4,Precip!$A$3:$A$200,0),MATCH($D27,Precip!$B$2:$BF$2,0)))</f>
        <v>0</v>
      </c>
      <c r="I27" s="81">
        <f t="shared" ca="1" si="0"/>
        <v>0</v>
      </c>
      <c r="J27" s="7">
        <f ca="1">IF(ISNA(INDEX(Precip!$B$3:$BE$200,MATCH(J$3&amp;" "&amp;J$4,Precip!$A$3:$A$200,0),MATCH($D27,Precip!$B$2:$BF$2,0))),"",INDEX(Precip!$B$3:$BE$200,MATCH(J$3&amp;" "&amp;J$4,Precip!$A$3:$A$200,0),MATCH($D27,Precip!$B$2:$BF$2,0)))</f>
        <v>0</v>
      </c>
      <c r="K27" s="7">
        <f ca="1">IF(ISNA(INDEX(Precip!$B$3:$BE$200,MATCH(K$3&amp;" "&amp;K$4,Precip!$A$3:$A$200,0),MATCH($D27,Precip!$B$2:$BF$2,0))),"",INDEX(Precip!$B$3:$BE$200,MATCH(K$3&amp;" "&amp;K$4,Precip!$A$3:$A$200,0),MATCH($D27,Precip!$B$2:$BF$2,0)))</f>
        <v>0</v>
      </c>
      <c r="L27" s="7">
        <f ca="1">IF(ISNA(INDEX(Precip!$B$3:$BE$200,MATCH(L$3&amp;" "&amp;L$4,Precip!$A$3:$A$200,0),MATCH($D27,Precip!$B$2:$BF$2,0))),"",INDEX(Precip!$B$3:$BE$200,MATCH(L$3&amp;" "&amp;L$4,Precip!$A$3:$A$200,0),MATCH($D27,Precip!$B$2:$BF$2,0)))</f>
        <v>0</v>
      </c>
      <c r="M27" s="7">
        <f ca="1">IF(ISNA(INDEX(Precip!$B$3:$BE$200,MATCH(M$3&amp;" "&amp;M$4,Precip!$A$3:$A$200,0),MATCH($D27,Precip!$B$2:$BF$2,0))),"",INDEX(Precip!$B$3:$BE$200,MATCH(M$3&amp;" "&amp;M$4,Precip!$A$3:$A$200,0),MATCH($D27,Precip!$B$2:$BF$2,0)))</f>
        <v>0</v>
      </c>
      <c r="N27" s="39">
        <f t="shared" ca="1" si="1"/>
        <v>0</v>
      </c>
      <c r="O27" s="85"/>
    </row>
    <row r="28" spans="1:15" ht="15.2" customHeight="1" x14ac:dyDescent="0.25">
      <c r="A28" s="96"/>
      <c r="B28" s="6">
        <v>24</v>
      </c>
      <c r="C28" s="4" t="s">
        <v>35</v>
      </c>
      <c r="D28" s="3" t="s">
        <v>36</v>
      </c>
      <c r="E28" s="7">
        <f ca="1">IF(ISNA(INDEX(Precip!$B$3:$BE$200,MATCH(E$3&amp;" "&amp;E$4,Precip!$A$3:$A$200,0),MATCH($D28,Precip!$B$2:$BF$2,0))),"",INDEX(Precip!$B$3:$BE$200,MATCH(E$3&amp;" "&amp;E$4,Precip!$A$3:$A$200,0),MATCH($D28,Precip!$B$2:$BF$2,0)))</f>
        <v>0</v>
      </c>
      <c r="F28" s="7">
        <f ca="1">IF(ISNA(INDEX(Precip!$B$3:$BE$200,MATCH(F$3&amp;" "&amp;F$4,Precip!$A$3:$A$200,0),MATCH($D28,Precip!$B$2:$BF$2,0))),"",INDEX(Precip!$B$3:$BE$200,MATCH(F$3&amp;" "&amp;F$4,Precip!$A$3:$A$200,0),MATCH($D28,Precip!$B$2:$BF$2,0)))</f>
        <v>0</v>
      </c>
      <c r="G28" s="7">
        <f ca="1">IF(ISNA(INDEX(Precip!$B$3:$BE$200,MATCH(G$3&amp;" "&amp;G$4,Precip!$A$3:$A$200,0),MATCH($D28,Precip!$B$2:$BF$2,0))),"",INDEX(Precip!$B$3:$BE$200,MATCH(G$3&amp;" "&amp;G$4,Precip!$A$3:$A$200,0),MATCH($D28,Precip!$B$2:$BF$2,0)))</f>
        <v>0</v>
      </c>
      <c r="H28" s="7">
        <f ca="1">IF(ISNA(INDEX(Precip!$B$3:$BE$200,MATCH(H$3&amp;" "&amp;H$4,Precip!$A$3:$A$200,0),MATCH($D28,Precip!$B$2:$BF$2,0))),"",INDEX(Precip!$B$3:$BE$200,MATCH(H$3&amp;" "&amp;H$4,Precip!$A$3:$A$200,0),MATCH($D28,Precip!$B$2:$BF$2,0)))</f>
        <v>0</v>
      </c>
      <c r="I28" s="81">
        <f t="shared" ca="1" si="0"/>
        <v>0</v>
      </c>
      <c r="J28" s="7">
        <f ca="1">IF(ISNA(INDEX(Precip!$B$3:$BE$200,MATCH(J$3&amp;" "&amp;J$4,Precip!$A$3:$A$200,0),MATCH($D28,Precip!$B$2:$BF$2,0))),"",INDEX(Precip!$B$3:$BE$200,MATCH(J$3&amp;" "&amp;J$4,Precip!$A$3:$A$200,0),MATCH($D28,Precip!$B$2:$BF$2,0)))</f>
        <v>0</v>
      </c>
      <c r="K28" s="7">
        <f ca="1">IF(ISNA(INDEX(Precip!$B$3:$BE$200,MATCH(K$3&amp;" "&amp;K$4,Precip!$A$3:$A$200,0),MATCH($D28,Precip!$B$2:$BF$2,0))),"",INDEX(Precip!$B$3:$BE$200,MATCH(K$3&amp;" "&amp;K$4,Precip!$A$3:$A$200,0),MATCH($D28,Precip!$B$2:$BF$2,0)))</f>
        <v>0</v>
      </c>
      <c r="L28" s="7">
        <f ca="1">IF(ISNA(INDEX(Precip!$B$3:$BE$200,MATCH(L$3&amp;" "&amp;L$4,Precip!$A$3:$A$200,0),MATCH($D28,Precip!$B$2:$BF$2,0))),"",INDEX(Precip!$B$3:$BE$200,MATCH(L$3&amp;" "&amp;L$4,Precip!$A$3:$A$200,0),MATCH($D28,Precip!$B$2:$BF$2,0)))</f>
        <v>0</v>
      </c>
      <c r="M28" s="7">
        <f ca="1">IF(ISNA(INDEX(Precip!$B$3:$BE$200,MATCH(M$3&amp;" "&amp;M$4,Precip!$A$3:$A$200,0),MATCH($D28,Precip!$B$2:$BF$2,0))),"",INDEX(Precip!$B$3:$BE$200,MATCH(M$3&amp;" "&amp;M$4,Precip!$A$3:$A$200,0),MATCH($D28,Precip!$B$2:$BF$2,0)))</f>
        <v>0</v>
      </c>
      <c r="N28" s="39">
        <f t="shared" ca="1" si="1"/>
        <v>0</v>
      </c>
    </row>
    <row r="29" spans="1:15" ht="15.2" customHeight="1" thickBot="1" x14ac:dyDescent="0.3">
      <c r="A29" s="90"/>
      <c r="B29" s="18">
        <v>25</v>
      </c>
      <c r="C29" s="21" t="s">
        <v>37</v>
      </c>
      <c r="D29" s="22" t="s">
        <v>38</v>
      </c>
      <c r="E29" s="30">
        <f ca="1">IF(ISNA(INDEX(Precip!$B$3:$BE$200,MATCH(E$3&amp;" "&amp;E$4,Precip!$A$3:$A$200,0),MATCH($D29,Precip!$B$2:$BF$2,0))),"",INDEX(Precip!$B$3:$BE$200,MATCH(E$3&amp;" "&amp;E$4,Precip!$A$3:$A$200,0),MATCH($D29,Precip!$B$2:$BF$2,0)))</f>
        <v>0</v>
      </c>
      <c r="F29" s="30">
        <f ca="1">IF(ISNA(INDEX(Precip!$B$3:$BE$200,MATCH(F$3&amp;" "&amp;F$4,Precip!$A$3:$A$200,0),MATCH($D29,Precip!$B$2:$BF$2,0))),"",INDEX(Precip!$B$3:$BE$200,MATCH(F$3&amp;" "&amp;F$4,Precip!$A$3:$A$200,0),MATCH($D29,Precip!$B$2:$BF$2,0)))</f>
        <v>0</v>
      </c>
      <c r="G29" s="30">
        <f ca="1">IF(ISNA(INDEX(Precip!$B$3:$BE$200,MATCH(G$3&amp;" "&amp;G$4,Precip!$A$3:$A$200,0),MATCH($D29,Precip!$B$2:$BF$2,0))),"",INDEX(Precip!$B$3:$BE$200,MATCH(G$3&amp;" "&amp;G$4,Precip!$A$3:$A$200,0),MATCH($D29,Precip!$B$2:$BF$2,0)))</f>
        <v>0</v>
      </c>
      <c r="H29" s="30">
        <f ca="1">IF(ISNA(INDEX(Precip!$B$3:$BE$200,MATCH(H$3&amp;" "&amp;H$4,Precip!$A$3:$A$200,0),MATCH($D29,Precip!$B$2:$BF$2,0))),"",INDEX(Precip!$B$3:$BE$200,MATCH(H$3&amp;" "&amp;H$4,Precip!$A$3:$A$200,0),MATCH($D29,Precip!$B$2:$BF$2,0)))</f>
        <v>0</v>
      </c>
      <c r="I29" s="82">
        <f t="shared" ca="1" si="0"/>
        <v>0</v>
      </c>
      <c r="J29" s="30">
        <f ca="1">IF(ISNA(INDEX(Precip!$B$3:$BE$200,MATCH(J$3&amp;" "&amp;J$4,Precip!$A$3:$A$200,0),MATCH($D29,Precip!$B$2:$BF$2,0))),"",INDEX(Precip!$B$3:$BE$200,MATCH(J$3&amp;" "&amp;J$4,Precip!$A$3:$A$200,0),MATCH($D29,Precip!$B$2:$BF$2,0)))</f>
        <v>0</v>
      </c>
      <c r="K29" s="30">
        <f ca="1">IF(ISNA(INDEX(Precip!$B$3:$BE$200,MATCH(K$3&amp;" "&amp;K$4,Precip!$A$3:$A$200,0),MATCH($D29,Precip!$B$2:$BF$2,0))),"",INDEX(Precip!$B$3:$BE$200,MATCH(K$3&amp;" "&amp;K$4,Precip!$A$3:$A$200,0),MATCH($D29,Precip!$B$2:$BF$2,0)))</f>
        <v>15.3</v>
      </c>
      <c r="L29" s="30">
        <f ca="1">IF(ISNA(INDEX(Precip!$B$3:$BE$200,MATCH(L$3&amp;" "&amp;L$4,Precip!$A$3:$A$200,0),MATCH($D29,Precip!$B$2:$BF$2,0))),"",INDEX(Precip!$B$3:$BE$200,MATCH(L$3&amp;" "&amp;L$4,Precip!$A$3:$A$200,0),MATCH($D29,Precip!$B$2:$BF$2,0)))</f>
        <v>15.6</v>
      </c>
      <c r="M29" s="30">
        <f ca="1">IF(ISNA(INDEX(Precip!$B$3:$BE$200,MATCH(M$3&amp;" "&amp;M$4,Precip!$A$3:$A$200,0),MATCH($D29,Precip!$B$2:$BF$2,0))),"",INDEX(Precip!$B$3:$BE$200,MATCH(M$3&amp;" "&amp;M$4,Precip!$A$3:$A$200,0),MATCH($D29,Precip!$B$2:$BF$2,0)))</f>
        <v>0</v>
      </c>
      <c r="N29" s="40">
        <f t="shared" ca="1" si="1"/>
        <v>30.9</v>
      </c>
    </row>
    <row r="30" spans="1:15" ht="15.2" customHeight="1" x14ac:dyDescent="0.25">
      <c r="A30" s="105" t="s">
        <v>39</v>
      </c>
      <c r="B30" s="9">
        <v>26</v>
      </c>
      <c r="C30" s="26" t="s">
        <v>40</v>
      </c>
      <c r="D30" s="27" t="s">
        <v>41</v>
      </c>
      <c r="E30" s="11">
        <f ca="1">IF(ISNA(INDEX(Precip!$B$3:$BE$200,MATCH(E$3&amp;" "&amp;E$4,Precip!$A$3:$A$200,0),MATCH($D30,Precip!$B$2:$BF$2,0))),"",INDEX(Precip!$B$3:$BE$200,MATCH(E$3&amp;" "&amp;E$4,Precip!$A$3:$A$200,0),MATCH($D30,Precip!$B$2:$BF$2,0)))</f>
        <v>0</v>
      </c>
      <c r="F30" s="11">
        <f ca="1">IF(ISNA(INDEX(Precip!$B$3:$BE$200,MATCH(F$3&amp;" "&amp;F$4,Precip!$A$3:$A$200,0),MATCH($D30,Precip!$B$2:$BF$2,0))),"",INDEX(Precip!$B$3:$BE$200,MATCH(F$3&amp;" "&amp;F$4,Precip!$A$3:$A$200,0),MATCH($D30,Precip!$B$2:$BF$2,0)))</f>
        <v>0</v>
      </c>
      <c r="G30" s="11">
        <f ca="1">IF(ISNA(INDEX(Precip!$B$3:$BE$200,MATCH(G$3&amp;" "&amp;G$4,Precip!$A$3:$A$200,0),MATCH($D30,Precip!$B$2:$BF$2,0))),"",INDEX(Precip!$B$3:$BE$200,MATCH(G$3&amp;" "&amp;G$4,Precip!$A$3:$A$200,0),MATCH($D30,Precip!$B$2:$BF$2,0)))</f>
        <v>0</v>
      </c>
      <c r="H30" s="11">
        <f ca="1">IF(ISNA(INDEX(Precip!$B$3:$BE$200,MATCH(H$3&amp;" "&amp;H$4,Precip!$A$3:$A$200,0),MATCH($D30,Precip!$B$2:$BF$2,0))),"",INDEX(Precip!$B$3:$BE$200,MATCH(H$3&amp;" "&amp;H$4,Precip!$A$3:$A$200,0),MATCH($D30,Precip!$B$2:$BF$2,0)))</f>
        <v>0</v>
      </c>
      <c r="I30" s="80">
        <f t="shared" ca="1" si="0"/>
        <v>0</v>
      </c>
      <c r="J30" s="11">
        <f ca="1">IF(ISNA(INDEX(Precip!$B$3:$BE$200,MATCH(J$3&amp;" "&amp;J$4,Precip!$A$3:$A$200,0),MATCH($D30,Precip!$B$2:$BF$2,0))),"",INDEX(Precip!$B$3:$BE$200,MATCH(J$3&amp;" "&amp;J$4,Precip!$A$3:$A$200,0),MATCH($D30,Precip!$B$2:$BF$2,0)))</f>
        <v>0</v>
      </c>
      <c r="K30" s="11">
        <f ca="1">IF(ISNA(INDEX(Precip!$B$3:$BE$200,MATCH(K$3&amp;" "&amp;K$4,Precip!$A$3:$A$200,0),MATCH($D30,Precip!$B$2:$BF$2,0))),"",INDEX(Precip!$B$3:$BE$200,MATCH(K$3&amp;" "&amp;K$4,Precip!$A$3:$A$200,0),MATCH($D30,Precip!$B$2:$BF$2,0)))</f>
        <v>52.8</v>
      </c>
      <c r="L30" s="11">
        <f ca="1">IF(ISNA(INDEX(Precip!$B$3:$BE$200,MATCH(L$3&amp;" "&amp;L$4,Precip!$A$3:$A$200,0),MATCH($D30,Precip!$B$2:$BF$2,0))),"",INDEX(Precip!$B$3:$BE$200,MATCH(L$3&amp;" "&amp;L$4,Precip!$A$3:$A$200,0),MATCH($D30,Precip!$B$2:$BF$2,0)))</f>
        <v>0</v>
      </c>
      <c r="M30" s="11">
        <f ca="1">IF(ISNA(INDEX(Precip!$B$3:$BE$200,MATCH(M$3&amp;" "&amp;M$4,Precip!$A$3:$A$200,0),MATCH($D30,Precip!$B$2:$BF$2,0))),"",INDEX(Precip!$B$3:$BE$200,MATCH(M$3&amp;" "&amp;M$4,Precip!$A$3:$A$200,0),MATCH($D30,Precip!$B$2:$BF$2,0)))</f>
        <v>0</v>
      </c>
      <c r="N30" s="38">
        <f t="shared" ca="1" si="1"/>
        <v>52.8</v>
      </c>
    </row>
    <row r="31" spans="1:15" s="85" customFormat="1" ht="15.2" customHeight="1" x14ac:dyDescent="0.25">
      <c r="A31" s="96"/>
      <c r="B31" s="6">
        <v>27</v>
      </c>
      <c r="C31" s="4" t="s">
        <v>42</v>
      </c>
      <c r="D31" s="3" t="s">
        <v>43</v>
      </c>
      <c r="E31" s="7">
        <f ca="1">IF(ISNA(INDEX(Precip!$B$3:$BE$200,MATCH(E$3&amp;" "&amp;E$4,Precip!$A$3:$A$200,0),MATCH($D31,Precip!$B$2:$BF$2,0))),"",INDEX(Precip!$B$3:$BE$200,MATCH(E$3&amp;" "&amp;E$4,Precip!$A$3:$A$200,0),MATCH($D31,Precip!$B$2:$BF$2,0)))</f>
        <v>0</v>
      </c>
      <c r="F31" s="7">
        <f ca="1">IF(ISNA(INDEX(Precip!$B$3:$BE$200,MATCH(F$3&amp;" "&amp;F$4,Precip!$A$3:$A$200,0),MATCH($D31,Precip!$B$2:$BF$2,0))),"",INDEX(Precip!$B$3:$BE$200,MATCH(F$3&amp;" "&amp;F$4,Precip!$A$3:$A$200,0),MATCH($D31,Precip!$B$2:$BF$2,0)))</f>
        <v>0</v>
      </c>
      <c r="G31" s="7">
        <f ca="1">IF(ISNA(INDEX(Precip!$B$3:$BE$200,MATCH(G$3&amp;" "&amp;G$4,Precip!$A$3:$A$200,0),MATCH($D31,Precip!$B$2:$BF$2,0))),"",INDEX(Precip!$B$3:$BE$200,MATCH(G$3&amp;" "&amp;G$4,Precip!$A$3:$A$200,0),MATCH($D31,Precip!$B$2:$BF$2,0)))</f>
        <v>0</v>
      </c>
      <c r="H31" s="7">
        <f ca="1">IF(ISNA(INDEX(Precip!$B$3:$BE$200,MATCH(H$3&amp;" "&amp;H$4,Precip!$A$3:$A$200,0),MATCH($D31,Precip!$B$2:$BF$2,0))),"",INDEX(Precip!$B$3:$BE$200,MATCH(H$3&amp;" "&amp;H$4,Precip!$A$3:$A$200,0),MATCH($D31,Precip!$B$2:$BF$2,0)))</f>
        <v>0</v>
      </c>
      <c r="I31" s="81">
        <f t="shared" ca="1" si="0"/>
        <v>0</v>
      </c>
      <c r="J31" s="7">
        <f ca="1">IF(ISNA(INDEX(Precip!$B$3:$BE$200,MATCH(J$3&amp;" "&amp;J$4,Precip!$A$3:$A$200,0),MATCH($D31,Precip!$B$2:$BF$2,0))),"",INDEX(Precip!$B$3:$BE$200,MATCH(J$3&amp;" "&amp;J$4,Precip!$A$3:$A$200,0),MATCH($D31,Precip!$B$2:$BF$2,0)))</f>
        <v>0</v>
      </c>
      <c r="K31" s="7">
        <f ca="1">IF(ISNA(INDEX(Precip!$B$3:$BE$200,MATCH(K$3&amp;" "&amp;K$4,Precip!$A$3:$A$200,0),MATCH($D31,Precip!$B$2:$BF$2,0))),"",INDEX(Precip!$B$3:$BE$200,MATCH(K$3&amp;" "&amp;K$4,Precip!$A$3:$A$200,0),MATCH($D31,Precip!$B$2:$BF$2,0)))</f>
        <v>0.4</v>
      </c>
      <c r="L31" s="7">
        <f ca="1">IF(ISNA(INDEX(Precip!$B$3:$BE$200,MATCH(L$3&amp;" "&amp;L$4,Precip!$A$3:$A$200,0),MATCH($D31,Precip!$B$2:$BF$2,0))),"",INDEX(Precip!$B$3:$BE$200,MATCH(L$3&amp;" "&amp;L$4,Precip!$A$3:$A$200,0),MATCH($D31,Precip!$B$2:$BF$2,0)))</f>
        <v>0</v>
      </c>
      <c r="M31" s="7">
        <f ca="1">IF(ISNA(INDEX(Precip!$B$3:$BE$200,MATCH(M$3&amp;" "&amp;M$4,Precip!$A$3:$A$200,0),MATCH($D31,Precip!$B$2:$BF$2,0))),"",INDEX(Precip!$B$3:$BE$200,MATCH(M$3&amp;" "&amp;M$4,Precip!$A$3:$A$200,0),MATCH($D31,Precip!$B$2:$BF$2,0)))</f>
        <v>0</v>
      </c>
      <c r="N31" s="39">
        <f t="shared" ca="1" si="1"/>
        <v>0.4</v>
      </c>
      <c r="O31" s="88"/>
    </row>
    <row r="32" spans="1:15" ht="15.2" customHeight="1" x14ac:dyDescent="0.25">
      <c r="A32" s="96"/>
      <c r="B32" s="6">
        <v>28</v>
      </c>
      <c r="C32" s="4" t="s">
        <v>44</v>
      </c>
      <c r="D32" s="3">
        <v>72421</v>
      </c>
      <c r="E32" s="7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7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7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7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1" t="str">
        <f t="shared" ca="1" si="0"/>
        <v>-</v>
      </c>
      <c r="J32" s="7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7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7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7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39" t="str">
        <f t="shared" ca="1" si="1"/>
        <v>-</v>
      </c>
    </row>
    <row r="33" spans="1:15" ht="15.2" customHeight="1" x14ac:dyDescent="0.25">
      <c r="A33" s="96"/>
      <c r="B33" s="6">
        <v>29</v>
      </c>
      <c r="C33" s="4" t="s">
        <v>45</v>
      </c>
      <c r="D33" s="3" t="s">
        <v>46</v>
      </c>
      <c r="E33" s="7">
        <f ca="1">IF(ISNA(INDEX(Precip!$B$3:$BE$200,MATCH(E$3&amp;" "&amp;E$4,Precip!$A$3:$A$200,0),MATCH($D33,Precip!$B$2:$BF$2,0))),"",INDEX(Precip!$B$3:$BE$200,MATCH(E$3&amp;" "&amp;E$4,Precip!$A$3:$A$200,0),MATCH($D33,Precip!$B$2:$BF$2,0)))</f>
        <v>0</v>
      </c>
      <c r="F33" s="7">
        <f ca="1">IF(ISNA(INDEX(Precip!$B$3:$BE$200,MATCH(F$3&amp;" "&amp;F$4,Precip!$A$3:$A$200,0),MATCH($D33,Precip!$B$2:$BF$2,0))),"",INDEX(Precip!$B$3:$BE$200,MATCH(F$3&amp;" "&amp;F$4,Precip!$A$3:$A$200,0),MATCH($D33,Precip!$B$2:$BF$2,0)))</f>
        <v>0</v>
      </c>
      <c r="G33" s="7">
        <f ca="1">IF(ISNA(INDEX(Precip!$B$3:$BE$200,MATCH(G$3&amp;" "&amp;G$4,Precip!$A$3:$A$200,0),MATCH($D33,Precip!$B$2:$BF$2,0))),"",INDEX(Precip!$B$3:$BE$200,MATCH(G$3&amp;" "&amp;G$4,Precip!$A$3:$A$200,0),MATCH($D33,Precip!$B$2:$BF$2,0)))</f>
        <v>0</v>
      </c>
      <c r="H33" s="7">
        <f ca="1">IF(ISNA(INDEX(Precip!$B$3:$BE$200,MATCH(H$3&amp;" "&amp;H$4,Precip!$A$3:$A$200,0),MATCH($D33,Precip!$B$2:$BF$2,0))),"",INDEX(Precip!$B$3:$BE$200,MATCH(H$3&amp;" "&amp;H$4,Precip!$A$3:$A$200,0),MATCH($D33,Precip!$B$2:$BF$2,0)))</f>
        <v>0</v>
      </c>
      <c r="I33" s="81">
        <f t="shared" ca="1" si="0"/>
        <v>0</v>
      </c>
      <c r="J33" s="7">
        <f ca="1">IF(ISNA(INDEX(Precip!$B$3:$BE$200,MATCH(J$3&amp;" "&amp;J$4,Precip!$A$3:$A$200,0),MATCH($D33,Precip!$B$2:$BF$2,0))),"",INDEX(Precip!$B$3:$BE$200,MATCH(J$3&amp;" "&amp;J$4,Precip!$A$3:$A$200,0),MATCH($D33,Precip!$B$2:$BF$2,0)))</f>
        <v>0.5</v>
      </c>
      <c r="K33" s="7">
        <f ca="1">IF(ISNA(INDEX(Precip!$B$3:$BE$200,MATCH(K$3&amp;" "&amp;K$4,Precip!$A$3:$A$200,0),MATCH($D33,Precip!$B$2:$BF$2,0))),"",INDEX(Precip!$B$3:$BE$200,MATCH(K$3&amp;" "&amp;K$4,Precip!$A$3:$A$200,0),MATCH($D33,Precip!$B$2:$BF$2,0)))</f>
        <v>0.5</v>
      </c>
      <c r="L33" s="7">
        <f ca="1">IF(ISNA(INDEX(Precip!$B$3:$BE$200,MATCH(L$3&amp;" "&amp;L$4,Precip!$A$3:$A$200,0),MATCH($D33,Precip!$B$2:$BF$2,0))),"",INDEX(Precip!$B$3:$BE$200,MATCH(L$3&amp;" "&amp;L$4,Precip!$A$3:$A$200,0),MATCH($D33,Precip!$B$2:$BF$2,0)))</f>
        <v>0</v>
      </c>
      <c r="M33" s="7">
        <f ca="1">IF(ISNA(INDEX(Precip!$B$3:$BE$200,MATCH(M$3&amp;" "&amp;M$4,Precip!$A$3:$A$200,0),MATCH($D33,Precip!$B$2:$BF$2,0))),"",INDEX(Precip!$B$3:$BE$200,MATCH(M$3&amp;" "&amp;M$4,Precip!$A$3:$A$200,0),MATCH($D33,Precip!$B$2:$BF$2,0)))</f>
        <v>0</v>
      </c>
      <c r="N33" s="39">
        <f t="shared" ca="1" si="1"/>
        <v>1</v>
      </c>
      <c r="O33" s="85"/>
    </row>
    <row r="34" spans="1:15" ht="15.2" customHeight="1" x14ac:dyDescent="0.25">
      <c r="A34" s="96"/>
      <c r="B34" s="6">
        <v>30</v>
      </c>
      <c r="C34" s="4" t="s">
        <v>47</v>
      </c>
      <c r="D34" s="3" t="s">
        <v>48</v>
      </c>
      <c r="E34" s="7">
        <f ca="1">IF(ISNA(INDEX(Precip!$B$3:$BE$200,MATCH(E$3&amp;" "&amp;E$4,Precip!$A$3:$A$200,0),MATCH($D34,Precip!$B$2:$BF$2,0))),"",INDEX(Precip!$B$3:$BE$200,MATCH(E$3&amp;" "&amp;E$4,Precip!$A$3:$A$200,0),MATCH($D34,Precip!$B$2:$BF$2,0)))</f>
        <v>0</v>
      </c>
      <c r="F34" s="7">
        <f ca="1">IF(ISNA(INDEX(Precip!$B$3:$BE$200,MATCH(F$3&amp;" "&amp;F$4,Precip!$A$3:$A$200,0),MATCH($D34,Precip!$B$2:$BF$2,0))),"",INDEX(Precip!$B$3:$BE$200,MATCH(F$3&amp;" "&amp;F$4,Precip!$A$3:$A$200,0),MATCH($D34,Precip!$B$2:$BF$2,0)))</f>
        <v>0</v>
      </c>
      <c r="G34" s="7">
        <f ca="1">IF(ISNA(INDEX(Precip!$B$3:$BE$200,MATCH(G$3&amp;" "&amp;G$4,Precip!$A$3:$A$200,0),MATCH($D34,Precip!$B$2:$BF$2,0))),"",INDEX(Precip!$B$3:$BE$200,MATCH(G$3&amp;" "&amp;G$4,Precip!$A$3:$A$200,0),MATCH($D34,Precip!$B$2:$BF$2,0)))</f>
        <v>0</v>
      </c>
      <c r="H34" s="7">
        <f ca="1">IF(ISNA(INDEX(Precip!$B$3:$BE$200,MATCH(H$3&amp;" "&amp;H$4,Precip!$A$3:$A$200,0),MATCH($D34,Precip!$B$2:$BF$2,0))),"",INDEX(Precip!$B$3:$BE$200,MATCH(H$3&amp;" "&amp;H$4,Precip!$A$3:$A$200,0),MATCH($D34,Precip!$B$2:$BF$2,0)))</f>
        <v>0</v>
      </c>
      <c r="I34" s="81">
        <f t="shared" ca="1" si="0"/>
        <v>0</v>
      </c>
      <c r="J34" s="7">
        <f ca="1">IF(ISNA(INDEX(Precip!$B$3:$BE$200,MATCH(J$3&amp;" "&amp;J$4,Precip!$A$3:$A$200,0),MATCH($D34,Precip!$B$2:$BF$2,0))),"",INDEX(Precip!$B$3:$BE$200,MATCH(J$3&amp;" "&amp;J$4,Precip!$A$3:$A$200,0),MATCH($D34,Precip!$B$2:$BF$2,0)))</f>
        <v>0</v>
      </c>
      <c r="K34" s="7">
        <f ca="1">IF(ISNA(INDEX(Precip!$B$3:$BE$200,MATCH(K$3&amp;" "&amp;K$4,Precip!$A$3:$A$200,0),MATCH($D34,Precip!$B$2:$BF$2,0))),"",INDEX(Precip!$B$3:$BE$200,MATCH(K$3&amp;" "&amp;K$4,Precip!$A$3:$A$200,0),MATCH($D34,Precip!$B$2:$BF$2,0)))</f>
        <v>0</v>
      </c>
      <c r="L34" s="7">
        <f ca="1">IF(ISNA(INDEX(Precip!$B$3:$BE$200,MATCH(L$3&amp;" "&amp;L$4,Precip!$A$3:$A$200,0),MATCH($D34,Precip!$B$2:$BF$2,0))),"",INDEX(Precip!$B$3:$BE$200,MATCH(L$3&amp;" "&amp;L$4,Precip!$A$3:$A$200,0),MATCH($D34,Precip!$B$2:$BF$2,0)))</f>
        <v>0</v>
      </c>
      <c r="M34" s="7">
        <f ca="1">IF(ISNA(INDEX(Precip!$B$3:$BE$200,MATCH(M$3&amp;" "&amp;M$4,Precip!$A$3:$A$200,0),MATCH($D34,Precip!$B$2:$BF$2,0))),"",INDEX(Precip!$B$3:$BE$200,MATCH(M$3&amp;" "&amp;M$4,Precip!$A$3:$A$200,0),MATCH($D34,Precip!$B$2:$BF$2,0)))</f>
        <v>0</v>
      </c>
      <c r="N34" s="39">
        <f t="shared" ca="1" si="1"/>
        <v>0</v>
      </c>
    </row>
    <row r="35" spans="1:15" ht="15.2" customHeight="1" x14ac:dyDescent="0.25">
      <c r="A35" s="96"/>
      <c r="B35" s="6">
        <v>31</v>
      </c>
      <c r="C35" s="4" t="s">
        <v>49</v>
      </c>
      <c r="D35" s="3">
        <v>72422</v>
      </c>
      <c r="E35" s="7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7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7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7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1" t="str">
        <f t="shared" ca="1" si="0"/>
        <v>-</v>
      </c>
      <c r="J35" s="7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7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7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7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39" t="str">
        <f t="shared" ca="1" si="1"/>
        <v>-</v>
      </c>
    </row>
    <row r="36" spans="1:15" ht="15.2" customHeight="1" x14ac:dyDescent="0.25">
      <c r="A36" s="96"/>
      <c r="B36" s="6">
        <v>32</v>
      </c>
      <c r="C36" s="4" t="s">
        <v>50</v>
      </c>
      <c r="D36" s="3">
        <v>72423</v>
      </c>
      <c r="E36" s="7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7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7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7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1" t="str">
        <f t="shared" ca="1" si="0"/>
        <v>-</v>
      </c>
      <c r="J36" s="7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7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7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7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39" t="str">
        <f t="shared" ca="1" si="1"/>
        <v>-</v>
      </c>
    </row>
    <row r="37" spans="1:15" s="85" customFormat="1" ht="15.2" customHeight="1" x14ac:dyDescent="0.25">
      <c r="A37" s="96"/>
      <c r="B37" s="6">
        <v>33</v>
      </c>
      <c r="C37" s="4" t="s">
        <v>51</v>
      </c>
      <c r="D37" s="3">
        <v>72424</v>
      </c>
      <c r="E37" s="7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7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7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7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1" t="str">
        <f t="shared" ref="I37:I68" ca="1" si="2">+IF(AND(OR(E37="-",E37=""),OR(F37="-",F37=""),OR(G37="-",G37=""),OR(H37="-",H37="")),"-",SUM(E37:H37))</f>
        <v>-</v>
      </c>
      <c r="J37" s="7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7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7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7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39" t="str">
        <f t="shared" ref="N37:N68" ca="1" si="3">+IF(AND(OR(J37="-",J37=""),OR(K37="-",K37=""),OR(L37="-",L37=""),OR(M37="-",M37="")),"-",SUM(J37:M37))</f>
        <v>-</v>
      </c>
      <c r="O37" s="88"/>
    </row>
    <row r="38" spans="1:15" ht="15.2" customHeight="1" x14ac:dyDescent="0.25">
      <c r="A38" s="96"/>
      <c r="B38" s="6">
        <v>34</v>
      </c>
      <c r="C38" s="4" t="s">
        <v>52</v>
      </c>
      <c r="D38" s="3" t="s">
        <v>53</v>
      </c>
      <c r="E38" s="7">
        <f ca="1">IF(ISNA(INDEX(Precip!$B$3:$BE$200,MATCH(E$3&amp;" "&amp;E$4,Precip!$A$3:$A$200,0),MATCH($D38,Precip!$B$2:$BF$2,0))),"",INDEX(Precip!$B$3:$BE$200,MATCH(E$3&amp;" "&amp;E$4,Precip!$A$3:$A$200,0),MATCH($D38,Precip!$B$2:$BF$2,0)))</f>
        <v>0</v>
      </c>
      <c r="F38" s="7">
        <f ca="1">IF(ISNA(INDEX(Precip!$B$3:$BE$200,MATCH(F$3&amp;" "&amp;F$4,Precip!$A$3:$A$200,0),MATCH($D38,Precip!$B$2:$BF$2,0))),"",INDEX(Precip!$B$3:$BE$200,MATCH(F$3&amp;" "&amp;F$4,Precip!$A$3:$A$200,0),MATCH($D38,Precip!$B$2:$BF$2,0)))</f>
        <v>0</v>
      </c>
      <c r="G38" s="7">
        <f ca="1">IF(ISNA(INDEX(Precip!$B$3:$BE$200,MATCH(G$3&amp;" "&amp;G$4,Precip!$A$3:$A$200,0),MATCH($D38,Precip!$B$2:$BF$2,0))),"",INDEX(Precip!$B$3:$BE$200,MATCH(G$3&amp;" "&amp;G$4,Precip!$A$3:$A$200,0),MATCH($D38,Precip!$B$2:$BF$2,0)))</f>
        <v>0</v>
      </c>
      <c r="H38" s="7">
        <f ca="1">IF(ISNA(INDEX(Precip!$B$3:$BE$200,MATCH(H$3&amp;" "&amp;H$4,Precip!$A$3:$A$200,0),MATCH($D38,Precip!$B$2:$BF$2,0))),"",INDEX(Precip!$B$3:$BE$200,MATCH(H$3&amp;" "&amp;H$4,Precip!$A$3:$A$200,0),MATCH($D38,Precip!$B$2:$BF$2,0)))</f>
        <v>0</v>
      </c>
      <c r="I38" s="81">
        <f t="shared" ca="1" si="2"/>
        <v>0</v>
      </c>
      <c r="J38" s="7">
        <f ca="1">IF(ISNA(INDEX(Precip!$B$3:$BE$200,MATCH(J$3&amp;" "&amp;J$4,Precip!$A$3:$A$200,0),MATCH($D38,Precip!$B$2:$BF$2,0))),"",INDEX(Precip!$B$3:$BE$200,MATCH(J$3&amp;" "&amp;J$4,Precip!$A$3:$A$200,0),MATCH($D38,Precip!$B$2:$BF$2,0)))</f>
        <v>0</v>
      </c>
      <c r="K38" s="7">
        <f ca="1">IF(ISNA(INDEX(Precip!$B$3:$BE$200,MATCH(K$3&amp;" "&amp;K$4,Precip!$A$3:$A$200,0),MATCH($D38,Precip!$B$2:$BF$2,0))),"",INDEX(Precip!$B$3:$BE$200,MATCH(K$3&amp;" "&amp;K$4,Precip!$A$3:$A$200,0),MATCH($D38,Precip!$B$2:$BF$2,0)))</f>
        <v>0</v>
      </c>
      <c r="L38" s="7">
        <f ca="1">IF(ISNA(INDEX(Precip!$B$3:$BE$200,MATCH(L$3&amp;" "&amp;L$4,Precip!$A$3:$A$200,0),MATCH($D38,Precip!$B$2:$BF$2,0))),"",INDEX(Precip!$B$3:$BE$200,MATCH(L$3&amp;" "&amp;L$4,Precip!$A$3:$A$200,0),MATCH($D38,Precip!$B$2:$BF$2,0)))</f>
        <v>0</v>
      </c>
      <c r="M38" s="7">
        <f ca="1">IF(ISNA(INDEX(Precip!$B$3:$BE$200,MATCH(M$3&amp;" "&amp;M$4,Precip!$A$3:$A$200,0),MATCH($D38,Precip!$B$2:$BF$2,0))),"",INDEX(Precip!$B$3:$BE$200,MATCH(M$3&amp;" "&amp;M$4,Precip!$A$3:$A$200,0),MATCH($D38,Precip!$B$2:$BF$2,0)))</f>
        <v>0</v>
      </c>
      <c r="N38" s="39">
        <f t="shared" ca="1" si="3"/>
        <v>0</v>
      </c>
    </row>
    <row r="39" spans="1:15" ht="15.2" customHeight="1" x14ac:dyDescent="0.25">
      <c r="A39" s="96"/>
      <c r="B39" s="6">
        <v>35</v>
      </c>
      <c r="C39" s="4" t="s">
        <v>54</v>
      </c>
      <c r="D39" s="3">
        <v>72432</v>
      </c>
      <c r="E39" s="7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7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7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7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1" t="str">
        <f t="shared" ca="1" si="2"/>
        <v>-</v>
      </c>
      <c r="J39" s="7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7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7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7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39" t="str">
        <f t="shared" ca="1" si="3"/>
        <v>-</v>
      </c>
    </row>
    <row r="40" spans="1:15" ht="15.2" customHeight="1" x14ac:dyDescent="0.25">
      <c r="A40" s="96"/>
      <c r="B40" s="6">
        <v>36</v>
      </c>
      <c r="C40" s="4" t="s">
        <v>55</v>
      </c>
      <c r="D40" s="3">
        <v>48844</v>
      </c>
      <c r="E40" s="7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7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7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7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1" t="str">
        <f t="shared" ca="1" si="2"/>
        <v>-</v>
      </c>
      <c r="J40" s="7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7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7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7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39" t="str">
        <f t="shared" ca="1" si="3"/>
        <v>-</v>
      </c>
    </row>
    <row r="41" spans="1:15" ht="15.2" customHeight="1" x14ac:dyDescent="0.25">
      <c r="A41" s="96"/>
      <c r="B41" s="6">
        <v>37</v>
      </c>
      <c r="C41" s="4" t="s">
        <v>56</v>
      </c>
      <c r="D41" s="3">
        <v>72425</v>
      </c>
      <c r="E41" s="7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7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7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7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1" t="str">
        <f t="shared" ca="1" si="2"/>
        <v>-</v>
      </c>
      <c r="J41" s="7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7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7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7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39" t="str">
        <f t="shared" ca="1" si="3"/>
        <v>-</v>
      </c>
    </row>
    <row r="42" spans="1:15" ht="15.2" customHeight="1" x14ac:dyDescent="0.25">
      <c r="A42" s="96"/>
      <c r="B42" s="6">
        <v>38</v>
      </c>
      <c r="C42" s="4" t="s">
        <v>57</v>
      </c>
      <c r="D42" s="3">
        <v>72426</v>
      </c>
      <c r="E42" s="7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7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7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7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1" t="str">
        <f t="shared" ca="1" si="2"/>
        <v>-</v>
      </c>
      <c r="J42" s="7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7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7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7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39" t="str">
        <f t="shared" ca="1" si="3"/>
        <v>-</v>
      </c>
    </row>
    <row r="43" spans="1:15" ht="15.2" customHeight="1" x14ac:dyDescent="0.25">
      <c r="A43" s="96"/>
      <c r="B43" s="6">
        <v>39</v>
      </c>
      <c r="C43" s="4" t="s">
        <v>58</v>
      </c>
      <c r="D43" s="3" t="s">
        <v>59</v>
      </c>
      <c r="E43" s="7">
        <f ca="1">IF(ISNA(INDEX(Precip!$B$3:$BE$200,MATCH(E$3&amp;" "&amp;E$4,Precip!$A$3:$A$200,0),MATCH($D43,Precip!$B$2:$BF$2,0))),"",INDEX(Precip!$B$3:$BE$200,MATCH(E$3&amp;" "&amp;E$4,Precip!$A$3:$A$200,0),MATCH($D43,Precip!$B$2:$BF$2,0)))</f>
        <v>0</v>
      </c>
      <c r="F43" s="7">
        <f ca="1">IF(ISNA(INDEX(Precip!$B$3:$BE$200,MATCH(F$3&amp;" "&amp;F$4,Precip!$A$3:$A$200,0),MATCH($D43,Precip!$B$2:$BF$2,0))),"",INDEX(Precip!$B$3:$BE$200,MATCH(F$3&amp;" "&amp;F$4,Precip!$A$3:$A$200,0),MATCH($D43,Precip!$B$2:$BF$2,0)))</f>
        <v>0</v>
      </c>
      <c r="G43" s="7">
        <f ca="1">IF(ISNA(INDEX(Precip!$B$3:$BE$200,MATCH(G$3&amp;" "&amp;G$4,Precip!$A$3:$A$200,0),MATCH($D43,Precip!$B$2:$BF$2,0))),"",INDEX(Precip!$B$3:$BE$200,MATCH(G$3&amp;" "&amp;G$4,Precip!$A$3:$A$200,0),MATCH($D43,Precip!$B$2:$BF$2,0)))</f>
        <v>0</v>
      </c>
      <c r="H43" s="7">
        <f ca="1">IF(ISNA(INDEX(Precip!$B$3:$BE$200,MATCH(H$3&amp;" "&amp;H$4,Precip!$A$3:$A$200,0),MATCH($D43,Precip!$B$2:$BF$2,0))),"",INDEX(Precip!$B$3:$BE$200,MATCH(H$3&amp;" "&amp;H$4,Precip!$A$3:$A$200,0),MATCH($D43,Precip!$B$2:$BF$2,0)))</f>
        <v>0</v>
      </c>
      <c r="I43" s="81">
        <f t="shared" ca="1" si="2"/>
        <v>0</v>
      </c>
      <c r="J43" s="7">
        <f ca="1">IF(ISNA(INDEX(Precip!$B$3:$BE$200,MATCH(J$3&amp;" "&amp;J$4,Precip!$A$3:$A$200,0),MATCH($D43,Precip!$B$2:$BF$2,0))),"",INDEX(Precip!$B$3:$BE$200,MATCH(J$3&amp;" "&amp;J$4,Precip!$A$3:$A$200,0),MATCH($D43,Precip!$B$2:$BF$2,0)))</f>
        <v>0</v>
      </c>
      <c r="K43" s="7">
        <f ca="1">IF(ISNA(INDEX(Precip!$B$3:$BE$200,MATCH(K$3&amp;" "&amp;K$4,Precip!$A$3:$A$200,0),MATCH($D43,Precip!$B$2:$BF$2,0))),"",INDEX(Precip!$B$3:$BE$200,MATCH(K$3&amp;" "&amp;K$4,Precip!$A$3:$A$200,0),MATCH($D43,Precip!$B$2:$BF$2,0)))</f>
        <v>0</v>
      </c>
      <c r="L43" s="7">
        <f ca="1">IF(ISNA(INDEX(Precip!$B$3:$BE$200,MATCH(L$3&amp;" "&amp;L$4,Precip!$A$3:$A$200,0),MATCH($D43,Precip!$B$2:$BF$2,0))),"",INDEX(Precip!$B$3:$BE$200,MATCH(L$3&amp;" "&amp;L$4,Precip!$A$3:$A$200,0),MATCH($D43,Precip!$B$2:$BF$2,0)))</f>
        <v>0</v>
      </c>
      <c r="M43" s="7">
        <f ca="1">IF(ISNA(INDEX(Precip!$B$3:$BE$200,MATCH(M$3&amp;" "&amp;M$4,Precip!$A$3:$A$200,0),MATCH($D43,Precip!$B$2:$BF$2,0))),"",INDEX(Precip!$B$3:$BE$200,MATCH(M$3&amp;" "&amp;M$4,Precip!$A$3:$A$200,0),MATCH($D43,Precip!$B$2:$BF$2,0)))</f>
        <v>0</v>
      </c>
      <c r="N43" s="39">
        <f t="shared" ca="1" si="3"/>
        <v>0</v>
      </c>
    </row>
    <row r="44" spans="1:15" ht="15.2" customHeight="1" x14ac:dyDescent="0.25">
      <c r="A44" s="96"/>
      <c r="B44" s="6">
        <v>40</v>
      </c>
      <c r="C44" s="4" t="s">
        <v>60</v>
      </c>
      <c r="D44" s="3">
        <v>72427</v>
      </c>
      <c r="E44" s="7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7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7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7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1" t="str">
        <f t="shared" ca="1" si="2"/>
        <v>-</v>
      </c>
      <c r="J44" s="7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7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7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7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39" t="str">
        <f t="shared" ca="1" si="3"/>
        <v>-</v>
      </c>
    </row>
    <row r="45" spans="1:15" ht="15.2" customHeight="1" x14ac:dyDescent="0.25">
      <c r="A45" s="96"/>
      <c r="B45" s="6">
        <v>41</v>
      </c>
      <c r="C45" s="4" t="s">
        <v>61</v>
      </c>
      <c r="D45" s="3">
        <v>72428</v>
      </c>
      <c r="E45" s="7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7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7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7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1" t="str">
        <f t="shared" ca="1" si="2"/>
        <v>-</v>
      </c>
      <c r="J45" s="7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7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7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7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39" t="str">
        <f t="shared" ca="1" si="3"/>
        <v>-</v>
      </c>
    </row>
    <row r="46" spans="1:15" ht="15.2" customHeight="1" x14ac:dyDescent="0.25">
      <c r="A46" s="96"/>
      <c r="B46" s="6">
        <v>42</v>
      </c>
      <c r="C46" s="4" t="s">
        <v>62</v>
      </c>
      <c r="D46" s="3">
        <v>72429</v>
      </c>
      <c r="E46" s="7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7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7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7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1" t="str">
        <f t="shared" ca="1" si="2"/>
        <v>-</v>
      </c>
      <c r="J46" s="7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7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7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7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39" t="str">
        <f t="shared" ca="1" si="3"/>
        <v>-</v>
      </c>
    </row>
    <row r="47" spans="1:15" ht="15.2" customHeight="1" x14ac:dyDescent="0.25">
      <c r="A47" s="96"/>
      <c r="B47" s="6">
        <v>43</v>
      </c>
      <c r="C47" s="4" t="s">
        <v>63</v>
      </c>
      <c r="D47" s="3">
        <v>48845</v>
      </c>
      <c r="E47" s="7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7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7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7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1" t="str">
        <f t="shared" ca="1" si="2"/>
        <v>-</v>
      </c>
      <c r="J47" s="7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7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7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7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39" t="str">
        <f t="shared" ca="1" si="3"/>
        <v>-</v>
      </c>
    </row>
    <row r="48" spans="1:15" ht="15.2" customHeight="1" x14ac:dyDescent="0.25">
      <c r="A48" s="96"/>
      <c r="B48" s="6">
        <v>44</v>
      </c>
      <c r="C48" s="4" t="s">
        <v>64</v>
      </c>
      <c r="D48" s="3">
        <v>72436</v>
      </c>
      <c r="E48" s="7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7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7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7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1" t="str">
        <f t="shared" ca="1" si="2"/>
        <v>-</v>
      </c>
      <c r="J48" s="7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7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7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7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39" t="str">
        <f t="shared" ca="1" si="3"/>
        <v>-</v>
      </c>
    </row>
    <row r="49" spans="1:14" ht="15.2" customHeight="1" thickBot="1" x14ac:dyDescent="0.3">
      <c r="A49" s="90"/>
      <c r="B49" s="18">
        <v>45</v>
      </c>
      <c r="C49" s="21" t="s">
        <v>65</v>
      </c>
      <c r="D49" s="22" t="s">
        <v>66</v>
      </c>
      <c r="E49" s="30">
        <f ca="1">IF(ISNA(INDEX(Precip!$B$3:$BE$200,MATCH(E$3&amp;" "&amp;E$4,Precip!$A$3:$A$200,0),MATCH($D49,Precip!$B$2:$BF$2,0))),"",INDEX(Precip!$B$3:$BE$200,MATCH(E$3&amp;" "&amp;E$4,Precip!$A$3:$A$200,0),MATCH($D49,Precip!$B$2:$BF$2,0)))</f>
        <v>0</v>
      </c>
      <c r="F49" s="30">
        <f ca="1">IF(ISNA(INDEX(Precip!$B$3:$BE$200,MATCH(F$3&amp;" "&amp;F$4,Precip!$A$3:$A$200,0),MATCH($D49,Precip!$B$2:$BF$2,0))),"",INDEX(Precip!$B$3:$BE$200,MATCH(F$3&amp;" "&amp;F$4,Precip!$A$3:$A$200,0),MATCH($D49,Precip!$B$2:$BF$2,0)))</f>
        <v>0</v>
      </c>
      <c r="G49" s="30">
        <f ca="1">IF(ISNA(INDEX(Precip!$B$3:$BE$200,MATCH(G$3&amp;" "&amp;G$4,Precip!$A$3:$A$200,0),MATCH($D49,Precip!$B$2:$BF$2,0))),"",INDEX(Precip!$B$3:$BE$200,MATCH(G$3&amp;" "&amp;G$4,Precip!$A$3:$A$200,0),MATCH($D49,Precip!$B$2:$BF$2,0)))</f>
        <v>0</v>
      </c>
      <c r="H49" s="30">
        <f ca="1">IF(ISNA(INDEX(Precip!$B$3:$BE$200,MATCH(H$3&amp;" "&amp;H$4,Precip!$A$3:$A$200,0),MATCH($D49,Precip!$B$2:$BF$2,0))),"",INDEX(Precip!$B$3:$BE$200,MATCH(H$3&amp;" "&amp;H$4,Precip!$A$3:$A$200,0),MATCH($D49,Precip!$B$2:$BF$2,0)))</f>
        <v>0</v>
      </c>
      <c r="I49" s="82">
        <f t="shared" ca="1" si="2"/>
        <v>0</v>
      </c>
      <c r="J49" s="30">
        <f ca="1">IF(ISNA(INDEX(Precip!$B$3:$BE$200,MATCH(J$3&amp;" "&amp;J$4,Precip!$A$3:$A$200,0),MATCH($D49,Precip!$B$2:$BF$2,0))),"",INDEX(Precip!$B$3:$BE$200,MATCH(J$3&amp;" "&amp;J$4,Precip!$A$3:$A$200,0),MATCH($D49,Precip!$B$2:$BF$2,0)))</f>
        <v>0</v>
      </c>
      <c r="K49" s="30">
        <f ca="1">IF(ISNA(INDEX(Precip!$B$3:$BE$200,MATCH(K$3&amp;" "&amp;K$4,Precip!$A$3:$A$200,0),MATCH($D49,Precip!$B$2:$BF$2,0))),"",INDEX(Precip!$B$3:$BE$200,MATCH(K$3&amp;" "&amp;K$4,Precip!$A$3:$A$200,0),MATCH($D49,Precip!$B$2:$BF$2,0)))</f>
        <v>15.2</v>
      </c>
      <c r="L49" s="30">
        <f ca="1">IF(ISNA(INDEX(Precip!$B$3:$BE$200,MATCH(L$3&amp;" "&amp;L$4,Precip!$A$3:$A$200,0),MATCH($D49,Precip!$B$2:$BF$2,0))),"",INDEX(Precip!$B$3:$BE$200,MATCH(L$3&amp;" "&amp;L$4,Precip!$A$3:$A$200,0),MATCH($D49,Precip!$B$2:$BF$2,0)))</f>
        <v>0</v>
      </c>
      <c r="M49" s="30">
        <f ca="1">IF(ISNA(INDEX(Precip!$B$3:$BE$200,MATCH(M$3&amp;" "&amp;M$4,Precip!$A$3:$A$200,0),MATCH($D49,Precip!$B$2:$BF$2,0))),"",INDEX(Precip!$B$3:$BE$200,MATCH(M$3&amp;" "&amp;M$4,Precip!$A$3:$A$200,0),MATCH($D49,Precip!$B$2:$BF$2,0)))</f>
        <v>0</v>
      </c>
      <c r="N49" s="40">
        <f t="shared" ca="1" si="3"/>
        <v>15.2</v>
      </c>
    </row>
    <row r="50" spans="1:14" ht="15.2" customHeight="1" x14ac:dyDescent="0.25">
      <c r="A50" s="95" t="s">
        <v>67</v>
      </c>
      <c r="B50" s="9">
        <v>46</v>
      </c>
      <c r="C50" s="26" t="s">
        <v>68</v>
      </c>
      <c r="D50" s="27">
        <v>72441</v>
      </c>
      <c r="E50" s="11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1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1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1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0" t="str">
        <f t="shared" ca="1" si="2"/>
        <v>-</v>
      </c>
      <c r="J50" s="11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1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1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1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38" t="str">
        <f t="shared" ca="1" si="3"/>
        <v>-</v>
      </c>
    </row>
    <row r="51" spans="1:14" ht="15.2" customHeight="1" x14ac:dyDescent="0.25">
      <c r="A51" s="96"/>
      <c r="B51" s="6">
        <v>47</v>
      </c>
      <c r="C51" s="4" t="s">
        <v>69</v>
      </c>
      <c r="D51" s="3" t="s">
        <v>70</v>
      </c>
      <c r="E51" s="7">
        <f ca="1">IF(ISNA(INDEX(Precip!$B$3:$BE$200,MATCH(E$3&amp;" "&amp;E$4,Precip!$A$3:$A$200,0),MATCH($D51,Precip!$B$2:$BF$2,0))),"",INDEX(Precip!$B$3:$BE$200,MATCH(E$3&amp;" "&amp;E$4,Precip!$A$3:$A$200,0),MATCH($D51,Precip!$B$2:$BF$2,0)))</f>
        <v>0</v>
      </c>
      <c r="F51" s="7">
        <f ca="1">IF(ISNA(INDEX(Precip!$B$3:$BE$200,MATCH(F$3&amp;" "&amp;F$4,Precip!$A$3:$A$200,0),MATCH($D51,Precip!$B$2:$BF$2,0))),"",INDEX(Precip!$B$3:$BE$200,MATCH(F$3&amp;" "&amp;F$4,Precip!$A$3:$A$200,0),MATCH($D51,Precip!$B$2:$BF$2,0)))</f>
        <v>0</v>
      </c>
      <c r="G51" s="7">
        <f ca="1">IF(ISNA(INDEX(Precip!$B$3:$BE$200,MATCH(G$3&amp;" "&amp;G$4,Precip!$A$3:$A$200,0),MATCH($D51,Precip!$B$2:$BF$2,0))),"",INDEX(Precip!$B$3:$BE$200,MATCH(G$3&amp;" "&amp;G$4,Precip!$A$3:$A$200,0),MATCH($D51,Precip!$B$2:$BF$2,0)))</f>
        <v>0</v>
      </c>
      <c r="H51" s="7">
        <f ca="1">IF(ISNA(INDEX(Precip!$B$3:$BE$200,MATCH(H$3&amp;" "&amp;H$4,Precip!$A$3:$A$200,0),MATCH($D51,Precip!$B$2:$BF$2,0))),"",INDEX(Precip!$B$3:$BE$200,MATCH(H$3&amp;" "&amp;H$4,Precip!$A$3:$A$200,0),MATCH($D51,Precip!$B$2:$BF$2,0)))</f>
        <v>0</v>
      </c>
      <c r="I51" s="81">
        <f t="shared" ca="1" si="2"/>
        <v>0</v>
      </c>
      <c r="J51" s="7">
        <f ca="1">IF(ISNA(INDEX(Precip!$B$3:$BE$200,MATCH(J$3&amp;" "&amp;J$4,Precip!$A$3:$A$200,0),MATCH($D51,Precip!$B$2:$BF$2,0))),"",INDEX(Precip!$B$3:$BE$200,MATCH(J$3&amp;" "&amp;J$4,Precip!$A$3:$A$200,0),MATCH($D51,Precip!$B$2:$BF$2,0)))</f>
        <v>0</v>
      </c>
      <c r="K51" s="7">
        <f ca="1">IF(ISNA(INDEX(Precip!$B$3:$BE$200,MATCH(K$3&amp;" "&amp;K$4,Precip!$A$3:$A$200,0),MATCH($D51,Precip!$B$2:$BF$2,0))),"",INDEX(Precip!$B$3:$BE$200,MATCH(K$3&amp;" "&amp;K$4,Precip!$A$3:$A$200,0),MATCH($D51,Precip!$B$2:$BF$2,0)))</f>
        <v>8.3000000000000007</v>
      </c>
      <c r="L51" s="7">
        <f ca="1">IF(ISNA(INDEX(Precip!$B$3:$BE$200,MATCH(L$3&amp;" "&amp;L$4,Precip!$A$3:$A$200,0),MATCH($D51,Precip!$B$2:$BF$2,0))),"",INDEX(Precip!$B$3:$BE$200,MATCH(L$3&amp;" "&amp;L$4,Precip!$A$3:$A$200,0),MATCH($D51,Precip!$B$2:$BF$2,0)))</f>
        <v>0</v>
      </c>
      <c r="M51" s="7">
        <f ca="1">IF(ISNA(INDEX(Precip!$B$3:$BE$200,MATCH(M$3&amp;" "&amp;M$4,Precip!$A$3:$A$200,0),MATCH($D51,Precip!$B$2:$BF$2,0))),"",INDEX(Precip!$B$3:$BE$200,MATCH(M$3&amp;" "&amp;M$4,Precip!$A$3:$A$200,0),MATCH($D51,Precip!$B$2:$BF$2,0)))</f>
        <v>0</v>
      </c>
      <c r="N51" s="39">
        <f t="shared" ca="1" si="3"/>
        <v>8.3000000000000007</v>
      </c>
    </row>
    <row r="52" spans="1:14" ht="15.2" customHeight="1" x14ac:dyDescent="0.25">
      <c r="A52" s="96"/>
      <c r="B52" s="6">
        <v>48</v>
      </c>
      <c r="C52" s="4" t="s">
        <v>71</v>
      </c>
      <c r="D52" s="3">
        <v>72442</v>
      </c>
      <c r="E52" s="7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7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7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7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1" t="str">
        <f t="shared" ca="1" si="2"/>
        <v>-</v>
      </c>
      <c r="J52" s="7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7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7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7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39" t="str">
        <f t="shared" ca="1" si="3"/>
        <v>-</v>
      </c>
    </row>
    <row r="53" spans="1:14" ht="15.2" customHeight="1" x14ac:dyDescent="0.25">
      <c r="A53" s="96"/>
      <c r="B53" s="6">
        <v>49</v>
      </c>
      <c r="C53" s="4" t="s">
        <v>72</v>
      </c>
      <c r="D53" s="3">
        <v>72443</v>
      </c>
      <c r="E53" s="7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7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7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7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1" t="str">
        <f t="shared" ca="1" si="2"/>
        <v>-</v>
      </c>
      <c r="J53" s="7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7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7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7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39" t="str">
        <f t="shared" ca="1" si="3"/>
        <v>-</v>
      </c>
    </row>
    <row r="54" spans="1:14" ht="15.2" customHeight="1" x14ac:dyDescent="0.25">
      <c r="A54" s="96"/>
      <c r="B54" s="6">
        <v>50</v>
      </c>
      <c r="C54" s="4" t="s">
        <v>73</v>
      </c>
      <c r="D54" s="3" t="s">
        <v>74</v>
      </c>
      <c r="E54" s="7">
        <f ca="1">IF(ISNA(INDEX(Precip!$B$3:$BE$200,MATCH(E$3&amp;" "&amp;E$4,Precip!$A$3:$A$200,0),MATCH($D54,Precip!$B$2:$BF$2,0))),"",INDEX(Precip!$B$3:$BE$200,MATCH(E$3&amp;" "&amp;E$4,Precip!$A$3:$A$200,0),MATCH($D54,Precip!$B$2:$BF$2,0)))</f>
        <v>0</v>
      </c>
      <c r="F54" s="7">
        <f ca="1">IF(ISNA(INDEX(Precip!$B$3:$BE$200,MATCH(F$3&amp;" "&amp;F$4,Precip!$A$3:$A$200,0),MATCH($D54,Precip!$B$2:$BF$2,0))),"",INDEX(Precip!$B$3:$BE$200,MATCH(F$3&amp;" "&amp;F$4,Precip!$A$3:$A$200,0),MATCH($D54,Precip!$B$2:$BF$2,0)))</f>
        <v>0</v>
      </c>
      <c r="G54" s="7">
        <f ca="1">IF(ISNA(INDEX(Precip!$B$3:$BE$200,MATCH(G$3&amp;" "&amp;G$4,Precip!$A$3:$A$200,0),MATCH($D54,Precip!$B$2:$BF$2,0))),"",INDEX(Precip!$B$3:$BE$200,MATCH(G$3&amp;" "&amp;G$4,Precip!$A$3:$A$200,0),MATCH($D54,Precip!$B$2:$BF$2,0)))</f>
        <v>0</v>
      </c>
      <c r="H54" s="7">
        <f ca="1">IF(ISNA(INDEX(Precip!$B$3:$BE$200,MATCH(H$3&amp;" "&amp;H$4,Precip!$A$3:$A$200,0),MATCH($D54,Precip!$B$2:$BF$2,0))),"",INDEX(Precip!$B$3:$BE$200,MATCH(H$3&amp;" "&amp;H$4,Precip!$A$3:$A$200,0),MATCH($D54,Precip!$B$2:$BF$2,0)))</f>
        <v>0</v>
      </c>
      <c r="I54" s="81">
        <f t="shared" ca="1" si="2"/>
        <v>0</v>
      </c>
      <c r="J54" s="7">
        <f ca="1">IF(ISNA(INDEX(Precip!$B$3:$BE$200,MATCH(J$3&amp;" "&amp;J$4,Precip!$A$3:$A$200,0),MATCH($D54,Precip!$B$2:$BF$2,0))),"",INDEX(Precip!$B$3:$BE$200,MATCH(J$3&amp;" "&amp;J$4,Precip!$A$3:$A$200,0),MATCH($D54,Precip!$B$2:$BF$2,0)))</f>
        <v>0</v>
      </c>
      <c r="K54" s="7">
        <f ca="1">IF(ISNA(INDEX(Precip!$B$3:$BE$200,MATCH(K$3&amp;" "&amp;K$4,Precip!$A$3:$A$200,0),MATCH($D54,Precip!$B$2:$BF$2,0))),"",INDEX(Precip!$B$3:$BE$200,MATCH(K$3&amp;" "&amp;K$4,Precip!$A$3:$A$200,0),MATCH($D54,Precip!$B$2:$BF$2,0)))</f>
        <v>10.5</v>
      </c>
      <c r="L54" s="7">
        <f ca="1">IF(ISNA(INDEX(Precip!$B$3:$BE$200,MATCH(L$3&amp;" "&amp;L$4,Precip!$A$3:$A$200,0),MATCH($D54,Precip!$B$2:$BF$2,0))),"",INDEX(Precip!$B$3:$BE$200,MATCH(L$3&amp;" "&amp;L$4,Precip!$A$3:$A$200,0),MATCH($D54,Precip!$B$2:$BF$2,0)))</f>
        <v>0</v>
      </c>
      <c r="M54" s="7">
        <f ca="1">IF(ISNA(INDEX(Precip!$B$3:$BE$200,MATCH(M$3&amp;" "&amp;M$4,Precip!$A$3:$A$200,0),MATCH($D54,Precip!$B$2:$BF$2,0))),"",INDEX(Precip!$B$3:$BE$200,MATCH(M$3&amp;" "&amp;M$4,Precip!$A$3:$A$200,0),MATCH($D54,Precip!$B$2:$BF$2,0)))</f>
        <v>0</v>
      </c>
      <c r="N54" s="39">
        <f t="shared" ca="1" si="3"/>
        <v>10.5</v>
      </c>
    </row>
    <row r="55" spans="1:14" ht="15.2" customHeight="1" x14ac:dyDescent="0.25">
      <c r="A55" s="96"/>
      <c r="B55" s="6">
        <v>51</v>
      </c>
      <c r="C55" s="4" t="s">
        <v>75</v>
      </c>
      <c r="D55" s="3">
        <v>72444</v>
      </c>
      <c r="E55" s="7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7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7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7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1" t="str">
        <f t="shared" ca="1" si="2"/>
        <v>-</v>
      </c>
      <c r="J55" s="7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7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7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7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39" t="str">
        <f t="shared" ca="1" si="3"/>
        <v>-</v>
      </c>
    </row>
    <row r="56" spans="1:14" ht="15.2" customHeight="1" x14ac:dyDescent="0.25">
      <c r="A56" s="96"/>
      <c r="B56" s="6">
        <v>52</v>
      </c>
      <c r="C56" s="4" t="s">
        <v>76</v>
      </c>
      <c r="D56" s="3">
        <v>48846</v>
      </c>
      <c r="E56" s="7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7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7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7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1" t="str">
        <f t="shared" ca="1" si="2"/>
        <v>-</v>
      </c>
      <c r="J56" s="7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7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7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7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39" t="str">
        <f t="shared" ca="1" si="3"/>
        <v>-</v>
      </c>
    </row>
    <row r="57" spans="1:14" ht="15.2" customHeight="1" x14ac:dyDescent="0.25">
      <c r="A57" s="96"/>
      <c r="B57" s="6">
        <v>53</v>
      </c>
      <c r="C57" s="4" t="s">
        <v>77</v>
      </c>
      <c r="D57" s="3">
        <v>72445</v>
      </c>
      <c r="E57" s="7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7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7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7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1" t="str">
        <f t="shared" ca="1" si="2"/>
        <v>-</v>
      </c>
      <c r="J57" s="7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7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7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7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39" t="str">
        <f t="shared" ca="1" si="3"/>
        <v>-</v>
      </c>
    </row>
    <row r="58" spans="1:14" ht="15.2" customHeight="1" x14ac:dyDescent="0.25">
      <c r="A58" s="96"/>
      <c r="B58" s="6">
        <v>54</v>
      </c>
      <c r="C58" s="4" t="s">
        <v>78</v>
      </c>
      <c r="D58" s="3">
        <v>72446</v>
      </c>
      <c r="E58" s="7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7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7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7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1" t="str">
        <f t="shared" ca="1" si="2"/>
        <v>-</v>
      </c>
      <c r="J58" s="7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7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7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7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39" t="str">
        <f t="shared" ca="1" si="3"/>
        <v>-</v>
      </c>
    </row>
    <row r="59" spans="1:14" ht="15.2" customHeight="1" x14ac:dyDescent="0.25">
      <c r="A59" s="96"/>
      <c r="B59" s="6">
        <v>55</v>
      </c>
      <c r="C59" s="4" t="s">
        <v>79</v>
      </c>
      <c r="D59" s="3" t="s">
        <v>80</v>
      </c>
      <c r="E59" s="7">
        <f ca="1">IF(ISNA(INDEX(Precip!$B$3:$BE$200,MATCH(E$3&amp;" "&amp;E$4,Precip!$A$3:$A$200,0),MATCH($D59,Precip!$B$2:$BF$2,0))),"",INDEX(Precip!$B$3:$BE$200,MATCH(E$3&amp;" "&amp;E$4,Precip!$A$3:$A$200,0),MATCH($D59,Precip!$B$2:$BF$2,0)))</f>
        <v>4.2</v>
      </c>
      <c r="F59" s="7">
        <f ca="1">IF(ISNA(INDEX(Precip!$B$3:$BE$200,MATCH(F$3&amp;" "&amp;F$4,Precip!$A$3:$A$200,0),MATCH($D59,Precip!$B$2:$BF$2,0))),"",INDEX(Precip!$B$3:$BE$200,MATCH(F$3&amp;" "&amp;F$4,Precip!$A$3:$A$200,0),MATCH($D59,Precip!$B$2:$BF$2,0)))</f>
        <v>0</v>
      </c>
      <c r="G59" s="7">
        <f ca="1">IF(ISNA(INDEX(Precip!$B$3:$BE$200,MATCH(G$3&amp;" "&amp;G$4,Precip!$A$3:$A$200,0),MATCH($D59,Precip!$B$2:$BF$2,0))),"",INDEX(Precip!$B$3:$BE$200,MATCH(G$3&amp;" "&amp;G$4,Precip!$A$3:$A$200,0),MATCH($D59,Precip!$B$2:$BF$2,0)))</f>
        <v>0</v>
      </c>
      <c r="H59" s="7">
        <f ca="1">IF(ISNA(INDEX(Precip!$B$3:$BE$200,MATCH(H$3&amp;" "&amp;H$4,Precip!$A$3:$A$200,0),MATCH($D59,Precip!$B$2:$BF$2,0))),"",INDEX(Precip!$B$3:$BE$200,MATCH(H$3&amp;" "&amp;H$4,Precip!$A$3:$A$200,0),MATCH($D59,Precip!$B$2:$BF$2,0)))</f>
        <v>0</v>
      </c>
      <c r="I59" s="81">
        <f t="shared" ca="1" si="2"/>
        <v>4.2</v>
      </c>
      <c r="J59" s="7">
        <f ca="1">IF(ISNA(INDEX(Precip!$B$3:$BE$200,MATCH(J$3&amp;" "&amp;J$4,Precip!$A$3:$A$200,0),MATCH($D59,Precip!$B$2:$BF$2,0))),"",INDEX(Precip!$B$3:$BE$200,MATCH(J$3&amp;" "&amp;J$4,Precip!$A$3:$A$200,0),MATCH($D59,Precip!$B$2:$BF$2,0)))</f>
        <v>0</v>
      </c>
      <c r="K59" s="7">
        <f ca="1">IF(ISNA(INDEX(Precip!$B$3:$BE$200,MATCH(K$3&amp;" "&amp;K$4,Precip!$A$3:$A$200,0),MATCH($D59,Precip!$B$2:$BF$2,0))),"",INDEX(Precip!$B$3:$BE$200,MATCH(K$3&amp;" "&amp;K$4,Precip!$A$3:$A$200,0),MATCH($D59,Precip!$B$2:$BF$2,0)))</f>
        <v>112.3</v>
      </c>
      <c r="L59" s="7">
        <f ca="1">IF(ISNA(INDEX(Precip!$B$3:$BE$200,MATCH(L$3&amp;" "&amp;L$4,Precip!$A$3:$A$200,0),MATCH($D59,Precip!$B$2:$BF$2,0))),"",INDEX(Precip!$B$3:$BE$200,MATCH(L$3&amp;" "&amp;L$4,Precip!$A$3:$A$200,0),MATCH($D59,Precip!$B$2:$BF$2,0)))</f>
        <v>0.3</v>
      </c>
      <c r="M59" s="7">
        <f ca="1">IF(ISNA(INDEX(Precip!$B$3:$BE$200,MATCH(M$3&amp;" "&amp;M$4,Precip!$A$3:$A$200,0),MATCH($D59,Precip!$B$2:$BF$2,0))),"",INDEX(Precip!$B$3:$BE$200,MATCH(M$3&amp;" "&amp;M$4,Precip!$A$3:$A$200,0),MATCH($D59,Precip!$B$2:$BF$2,0)))</f>
        <v>0</v>
      </c>
      <c r="N59" s="39">
        <f t="shared" ca="1" si="3"/>
        <v>112.6</v>
      </c>
    </row>
    <row r="60" spans="1:14" ht="15.2" customHeight="1" thickBot="1" x14ac:dyDescent="0.3">
      <c r="A60" s="90"/>
      <c r="B60" s="18">
        <v>56</v>
      </c>
      <c r="C60" s="21" t="s">
        <v>81</v>
      </c>
      <c r="D60" s="22" t="s">
        <v>82</v>
      </c>
      <c r="E60" s="30">
        <f ca="1">IF(ISNA(INDEX(Precip!$B$3:$BE$200,MATCH(E$3&amp;" "&amp;E$4,Precip!$A$3:$A$200,0),MATCH($D60,Precip!$B$2:$BF$2,0))),"",INDEX(Precip!$B$3:$BE$200,MATCH(E$3&amp;" "&amp;E$4,Precip!$A$3:$A$200,0),MATCH($D60,Precip!$B$2:$BF$2,0)))</f>
        <v>0</v>
      </c>
      <c r="F60" s="30">
        <f ca="1">IF(ISNA(INDEX(Precip!$B$3:$BE$200,MATCH(F$3&amp;" "&amp;F$4,Precip!$A$3:$A$200,0),MATCH($D60,Precip!$B$2:$BF$2,0))),"",INDEX(Precip!$B$3:$BE$200,MATCH(F$3&amp;" "&amp;F$4,Precip!$A$3:$A$200,0),MATCH($D60,Precip!$B$2:$BF$2,0)))</f>
        <v>0</v>
      </c>
      <c r="G60" s="30">
        <f ca="1">IF(ISNA(INDEX(Precip!$B$3:$BE$200,MATCH(G$3&amp;" "&amp;G$4,Precip!$A$3:$A$200,0),MATCH($D60,Precip!$B$2:$BF$2,0))),"",INDEX(Precip!$B$3:$BE$200,MATCH(G$3&amp;" "&amp;G$4,Precip!$A$3:$A$200,0),MATCH($D60,Precip!$B$2:$BF$2,0)))</f>
        <v>0</v>
      </c>
      <c r="H60" s="30">
        <f ca="1">IF(ISNA(INDEX(Precip!$B$3:$BE$200,MATCH(H$3&amp;" "&amp;H$4,Precip!$A$3:$A$200,0),MATCH($D60,Precip!$B$2:$BF$2,0))),"",INDEX(Precip!$B$3:$BE$200,MATCH(H$3&amp;" "&amp;H$4,Precip!$A$3:$A$200,0),MATCH($D60,Precip!$B$2:$BF$2,0)))</f>
        <v>0</v>
      </c>
      <c r="I60" s="82">
        <f t="shared" ca="1" si="2"/>
        <v>0</v>
      </c>
      <c r="J60" s="30">
        <f ca="1">IF(ISNA(INDEX(Precip!$B$3:$BE$200,MATCH(J$3&amp;" "&amp;J$4,Precip!$A$3:$A$200,0),MATCH($D60,Precip!$B$2:$BF$2,0))),"",INDEX(Precip!$B$3:$BE$200,MATCH(J$3&amp;" "&amp;J$4,Precip!$A$3:$A$200,0),MATCH($D60,Precip!$B$2:$BF$2,0)))</f>
        <v>0</v>
      </c>
      <c r="K60" s="30">
        <f ca="1">IF(ISNA(INDEX(Precip!$B$3:$BE$200,MATCH(K$3&amp;" "&amp;K$4,Precip!$A$3:$A$200,0),MATCH($D60,Precip!$B$2:$BF$2,0))),"",INDEX(Precip!$B$3:$BE$200,MATCH(K$3&amp;" "&amp;K$4,Precip!$A$3:$A$200,0),MATCH($D60,Precip!$B$2:$BF$2,0)))</f>
        <v>0</v>
      </c>
      <c r="L60" s="30">
        <f ca="1">IF(ISNA(INDEX(Precip!$B$3:$BE$200,MATCH(L$3&amp;" "&amp;L$4,Precip!$A$3:$A$200,0),MATCH($D60,Precip!$B$2:$BF$2,0))),"",INDEX(Precip!$B$3:$BE$200,MATCH(L$3&amp;" "&amp;L$4,Precip!$A$3:$A$200,0),MATCH($D60,Precip!$B$2:$BF$2,0)))</f>
        <v>0</v>
      </c>
      <c r="M60" s="30">
        <f ca="1">IF(ISNA(INDEX(Precip!$B$3:$BE$200,MATCH(M$3&amp;" "&amp;M$4,Precip!$A$3:$A$200,0),MATCH($D60,Precip!$B$2:$BF$2,0))),"",INDEX(Precip!$B$3:$BE$200,MATCH(M$3&amp;" "&amp;M$4,Precip!$A$3:$A$200,0),MATCH($D60,Precip!$B$2:$BF$2,0)))</f>
        <v>0</v>
      </c>
      <c r="N60" s="40">
        <f t="shared" ca="1" si="3"/>
        <v>0</v>
      </c>
    </row>
    <row r="61" spans="1:14" ht="15.2" customHeight="1" x14ac:dyDescent="0.25">
      <c r="A61" s="89" t="s">
        <v>83</v>
      </c>
      <c r="B61" s="9">
        <v>57</v>
      </c>
      <c r="C61" s="31" t="s">
        <v>84</v>
      </c>
      <c r="D61" s="32" t="s">
        <v>85</v>
      </c>
      <c r="E61" s="11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1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1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1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0" t="str">
        <f t="shared" ca="1" si="2"/>
        <v>-</v>
      </c>
      <c r="J61" s="11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1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1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1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38" t="str">
        <f t="shared" ca="1" si="3"/>
        <v>-</v>
      </c>
    </row>
    <row r="62" spans="1:14" ht="15.2" customHeight="1" thickBot="1" x14ac:dyDescent="0.3">
      <c r="A62" s="90"/>
      <c r="B62" s="18">
        <v>58</v>
      </c>
      <c r="C62" s="33" t="s">
        <v>86</v>
      </c>
      <c r="D62" s="34" t="s">
        <v>87</v>
      </c>
      <c r="E62" s="30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0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0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0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2" t="str">
        <f t="shared" ca="1" si="2"/>
        <v>-</v>
      </c>
      <c r="J62" s="30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0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0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0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0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4" sqref="E4"/>
    </sheetView>
  </sheetViews>
  <sheetFormatPr defaultRowHeight="11.25" customHeight="1" x14ac:dyDescent="0.25"/>
  <cols>
    <col min="1" max="1" width="4.140625" style="88" customWidth="1"/>
    <col min="2" max="2" width="4" style="84" bestFit="1" customWidth="1"/>
    <col min="3" max="3" width="15.28515625" style="88" customWidth="1"/>
    <col min="4" max="4" width="6.28515625" style="84" customWidth="1"/>
    <col min="5" max="8" width="5.7109375" style="83" customWidth="1"/>
    <col min="9" max="9" width="5.7109375" style="86" customWidth="1"/>
    <col min="10" max="13" width="5.7109375" style="83" customWidth="1"/>
    <col min="14" max="14" width="5.5703125" style="85" customWidth="1"/>
    <col min="15" max="16" width="9.140625" style="88" customWidth="1"/>
    <col min="17" max="16384" width="9.140625" style="88"/>
  </cols>
  <sheetData>
    <row r="1" spans="1:15" ht="18" customHeight="1" x14ac:dyDescent="0.3">
      <c r="C1" s="102" t="s">
        <v>94</v>
      </c>
      <c r="D1" s="103"/>
      <c r="E1" s="101"/>
      <c r="F1" s="101"/>
      <c r="G1" s="101"/>
      <c r="H1" s="101"/>
      <c r="I1" s="106"/>
      <c r="J1" s="101"/>
      <c r="K1" s="101"/>
      <c r="L1" s="101"/>
      <c r="M1" s="101"/>
      <c r="N1" s="104"/>
    </row>
    <row r="2" spans="1:15" ht="16.5" customHeight="1" thickBot="1" x14ac:dyDescent="0.3">
      <c r="D2" s="88"/>
      <c r="E2" s="88"/>
      <c r="F2" s="100" t="s">
        <v>0</v>
      </c>
      <c r="G2" s="101"/>
      <c r="H2" s="101"/>
      <c r="I2" s="106"/>
      <c r="J2" s="101"/>
      <c r="K2" s="88"/>
      <c r="L2" s="88"/>
      <c r="M2" s="1" t="s">
        <v>1</v>
      </c>
      <c r="N2" s="2"/>
    </row>
    <row r="3" spans="1:15" s="43" customFormat="1" ht="17.25" customHeight="1" x14ac:dyDescent="0.25">
      <c r="A3" s="8" t="s">
        <v>2</v>
      </c>
      <c r="B3" s="91" t="s">
        <v>3</v>
      </c>
      <c r="C3" s="98" t="s">
        <v>4</v>
      </c>
      <c r="D3" s="124" t="s">
        <v>5</v>
      </c>
      <c r="E3" s="69" t="str">
        <f ca="1">Thang!$F$1&amp;"-19"</f>
        <v>06-19</v>
      </c>
      <c r="F3" s="69" t="str">
        <f ca="1">$E$3</f>
        <v>06-19</v>
      </c>
      <c r="G3" s="69" t="str">
        <f ca="1">$E$3</f>
        <v>06-19</v>
      </c>
      <c r="H3" s="69" t="str">
        <f ca="1">$E$3</f>
        <v>06-19</v>
      </c>
      <c r="I3" s="122" t="s">
        <v>95</v>
      </c>
      <c r="J3" s="69" t="str">
        <f ca="1">Thang!$F$1&amp;"-20"</f>
        <v>06-20</v>
      </c>
      <c r="K3" s="69" t="str">
        <f ca="1">$J$3</f>
        <v>06-20</v>
      </c>
      <c r="L3" s="69" t="str">
        <f ca="1">$J$3</f>
        <v>06-20</v>
      </c>
      <c r="M3" s="69" t="str">
        <f ca="1">$J$3</f>
        <v>06-20</v>
      </c>
      <c r="N3" s="120" t="s">
        <v>95</v>
      </c>
    </row>
    <row r="4" spans="1:15" s="43" customFormat="1" ht="17.25" customHeight="1" thickBot="1" x14ac:dyDescent="0.3">
      <c r="A4" s="29"/>
      <c r="B4" s="92"/>
      <c r="C4" s="99"/>
      <c r="D4" s="125"/>
      <c r="E4" s="70" t="s">
        <v>96</v>
      </c>
      <c r="F4" s="71" t="s">
        <v>97</v>
      </c>
      <c r="G4" s="68">
        <v>13</v>
      </c>
      <c r="H4" s="67">
        <v>19</v>
      </c>
      <c r="I4" s="123"/>
      <c r="J4" s="70" t="s">
        <v>96</v>
      </c>
      <c r="K4" s="71" t="s">
        <v>97</v>
      </c>
      <c r="L4" s="68">
        <v>13</v>
      </c>
      <c r="M4" s="67">
        <v>19</v>
      </c>
      <c r="N4" s="121"/>
    </row>
    <row r="5" spans="1:15" s="85" customFormat="1" ht="15.2" customHeight="1" x14ac:dyDescent="0.25">
      <c r="A5" s="97" t="s">
        <v>7</v>
      </c>
      <c r="B5" s="9">
        <v>1</v>
      </c>
      <c r="C5" s="10" t="s">
        <v>8</v>
      </c>
      <c r="D5" s="9">
        <v>73401</v>
      </c>
      <c r="E5" s="11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1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1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1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0" t="str">
        <f t="shared" ref="I5:I36" ca="1" si="0">+IF(AND(OR(E5="-",E5=""),OR(F5="-",F5=""),OR(G5="-",G5=""),OR(H5="-",H5="")),"-",SUM(E5:H5))</f>
        <v>-</v>
      </c>
      <c r="J5" s="11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1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1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1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38" t="str">
        <f t="shared" ref="N5:N36" ca="1" si="1">+IF(AND(OR(J5="-",J5=""),OR(K5="-",K5=""),OR(L5="-",L5=""),OR(M5="-",M5="")),"-",SUM(J5:M5))</f>
        <v>-</v>
      </c>
    </row>
    <row r="6" spans="1:15" s="85" customFormat="1" ht="15.2" customHeight="1" x14ac:dyDescent="0.25">
      <c r="A6" s="96"/>
      <c r="B6" s="6">
        <v>2</v>
      </c>
      <c r="C6" s="13" t="s">
        <v>9</v>
      </c>
      <c r="D6" s="6">
        <v>73402</v>
      </c>
      <c r="E6" s="7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7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7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7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1" t="str">
        <f t="shared" ca="1" si="0"/>
        <v>-</v>
      </c>
      <c r="J6" s="7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7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7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7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39" t="str">
        <f t="shared" ca="1" si="1"/>
        <v>-</v>
      </c>
    </row>
    <row r="7" spans="1:15" s="85" customFormat="1" ht="15.2" customHeight="1" x14ac:dyDescent="0.25">
      <c r="A7" s="96"/>
      <c r="B7" s="6">
        <v>3</v>
      </c>
      <c r="C7" s="4" t="s">
        <v>10</v>
      </c>
      <c r="D7" s="3">
        <v>48842</v>
      </c>
      <c r="E7" s="7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7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7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7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1" t="str">
        <f t="shared" ca="1" si="0"/>
        <v>-</v>
      </c>
      <c r="J7" s="7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7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7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7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39" t="str">
        <f t="shared" ca="1" si="1"/>
        <v>-</v>
      </c>
    </row>
    <row r="8" spans="1:15" s="85" customFormat="1" ht="15.2" customHeight="1" x14ac:dyDescent="0.25">
      <c r="A8" s="96"/>
      <c r="B8" s="6">
        <v>4</v>
      </c>
      <c r="C8" s="4" t="s">
        <v>11</v>
      </c>
      <c r="D8" s="3">
        <v>73403</v>
      </c>
      <c r="E8" s="7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7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7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7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1" t="str">
        <f t="shared" ca="1" si="0"/>
        <v>-</v>
      </c>
      <c r="J8" s="7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7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7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7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39" t="str">
        <f t="shared" ca="1" si="1"/>
        <v>-</v>
      </c>
    </row>
    <row r="9" spans="1:15" s="85" customFormat="1" ht="15.2" customHeight="1" x14ac:dyDescent="0.25">
      <c r="A9" s="96"/>
      <c r="B9" s="6">
        <v>5</v>
      </c>
      <c r="C9" s="4" t="s">
        <v>12</v>
      </c>
      <c r="D9" s="3">
        <v>73420</v>
      </c>
      <c r="E9" s="7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7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7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7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1" t="str">
        <f t="shared" ca="1" si="0"/>
        <v>-</v>
      </c>
      <c r="J9" s="7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7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7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7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39" t="str">
        <f t="shared" ca="1" si="1"/>
        <v>-</v>
      </c>
    </row>
    <row r="10" spans="1:15" s="85" customFormat="1" ht="15.2" customHeight="1" x14ac:dyDescent="0.25">
      <c r="A10" s="96"/>
      <c r="B10" s="6">
        <v>6</v>
      </c>
      <c r="C10" s="4" t="s">
        <v>13</v>
      </c>
      <c r="D10" s="3">
        <v>73400</v>
      </c>
      <c r="E10" s="7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7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7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7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1" t="str">
        <f t="shared" ca="1" si="0"/>
        <v>-</v>
      </c>
      <c r="J10" s="7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7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7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7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39" t="str">
        <f t="shared" ca="1" si="1"/>
        <v>-</v>
      </c>
    </row>
    <row r="11" spans="1:15" s="85" customFormat="1" ht="15.2" customHeight="1" x14ac:dyDescent="0.25">
      <c r="A11" s="96"/>
      <c r="B11" s="6">
        <v>7</v>
      </c>
      <c r="C11" s="4" t="s">
        <v>14</v>
      </c>
      <c r="D11" s="3">
        <v>73404</v>
      </c>
      <c r="E11" s="7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7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7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7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1" t="str">
        <f t="shared" ca="1" si="0"/>
        <v>-</v>
      </c>
      <c r="J11" s="7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7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7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7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39" t="str">
        <f t="shared" ca="1" si="1"/>
        <v>-</v>
      </c>
    </row>
    <row r="12" spans="1:15" s="85" customFormat="1" ht="15.2" customHeight="1" x14ac:dyDescent="0.25">
      <c r="A12" s="96"/>
      <c r="B12" s="6">
        <v>8</v>
      </c>
      <c r="C12" s="4" t="s">
        <v>15</v>
      </c>
      <c r="D12" s="3" t="s">
        <v>16</v>
      </c>
      <c r="E12" s="7">
        <f ca="1">IF(ISNA(INDEX(Precip!$B$3:$BE$200,MATCH(E$3&amp;" "&amp;E$4,Precip!$A$3:$A$200,0),MATCH($D12,Precip!$B$2:$BF$2,0))),"",INDEX(Precip!$B$3:$BE$200,MATCH(E$3&amp;" "&amp;E$4,Precip!$A$3:$A$200,0),MATCH($D12,Precip!$B$2:$BF$2,0)))</f>
        <v>0</v>
      </c>
      <c r="F12" s="7">
        <f ca="1">IF(ISNA(INDEX(Precip!$B$3:$BE$200,MATCH(F$3&amp;" "&amp;F$4,Precip!$A$3:$A$200,0),MATCH($D12,Precip!$B$2:$BF$2,0))),"",INDEX(Precip!$B$3:$BE$200,MATCH(F$3&amp;" "&amp;F$4,Precip!$A$3:$A$200,0),MATCH($D12,Precip!$B$2:$BF$2,0)))</f>
        <v>0.1</v>
      </c>
      <c r="G12" s="7">
        <f ca="1">IF(ISNA(INDEX(Precip!$B$3:$BE$200,MATCH(G$3&amp;" "&amp;G$4,Precip!$A$3:$A$200,0),MATCH($D12,Precip!$B$2:$BF$2,0))),"",INDEX(Precip!$B$3:$BE$200,MATCH(G$3&amp;" "&amp;G$4,Precip!$A$3:$A$200,0),MATCH($D12,Precip!$B$2:$BF$2,0)))</f>
        <v>0</v>
      </c>
      <c r="H12" s="7">
        <f ca="1">IF(ISNA(INDEX(Precip!$B$3:$BE$200,MATCH(H$3&amp;" "&amp;H$4,Precip!$A$3:$A$200,0),MATCH($D12,Precip!$B$2:$BF$2,0))),"",INDEX(Precip!$B$3:$BE$200,MATCH(H$3&amp;" "&amp;H$4,Precip!$A$3:$A$200,0),MATCH($D12,Precip!$B$2:$BF$2,0)))</f>
        <v>0</v>
      </c>
      <c r="I12" s="81">
        <f t="shared" ca="1" si="0"/>
        <v>0.1</v>
      </c>
      <c r="J12" s="7">
        <f ca="1">IF(ISNA(INDEX(Precip!$B$3:$BE$200,MATCH(J$3&amp;" "&amp;J$4,Precip!$A$3:$A$200,0),MATCH($D12,Precip!$B$2:$BF$2,0))),"",INDEX(Precip!$B$3:$BE$200,MATCH(J$3&amp;" "&amp;J$4,Precip!$A$3:$A$200,0),MATCH($D12,Precip!$B$2:$BF$2,0)))</f>
        <v>0</v>
      </c>
      <c r="K12" s="7">
        <f ca="1">IF(ISNA(INDEX(Precip!$B$3:$BE$200,MATCH(K$3&amp;" "&amp;K$4,Precip!$A$3:$A$200,0),MATCH($D12,Precip!$B$2:$BF$2,0))),"",INDEX(Precip!$B$3:$BE$200,MATCH(K$3&amp;" "&amp;K$4,Precip!$A$3:$A$200,0),MATCH($D12,Precip!$B$2:$BF$2,0)))</f>
        <v>0</v>
      </c>
      <c r="L12" s="7">
        <f ca="1">IF(ISNA(INDEX(Precip!$B$3:$BE$200,MATCH(L$3&amp;" "&amp;L$4,Precip!$A$3:$A$200,0),MATCH($D12,Precip!$B$2:$BF$2,0))),"",INDEX(Precip!$B$3:$BE$200,MATCH(L$3&amp;" "&amp;L$4,Precip!$A$3:$A$200,0),MATCH($D12,Precip!$B$2:$BF$2,0)))</f>
        <v>0</v>
      </c>
      <c r="M12" s="7">
        <f ca="1">IF(ISNA(INDEX(Precip!$B$3:$BE$200,MATCH(M$3&amp;" "&amp;M$4,Precip!$A$3:$A$200,0),MATCH($D12,Precip!$B$2:$BF$2,0))),"",INDEX(Precip!$B$3:$BE$200,MATCH(M$3&amp;" "&amp;M$4,Precip!$A$3:$A$200,0),MATCH($D12,Precip!$B$2:$BF$2,0)))</f>
        <v>10.6</v>
      </c>
      <c r="N12" s="39">
        <f t="shared" ca="1" si="1"/>
        <v>10.6</v>
      </c>
    </row>
    <row r="13" spans="1:15" s="85" customFormat="1" ht="15.2" customHeight="1" x14ac:dyDescent="0.25">
      <c r="A13" s="96"/>
      <c r="B13" s="6">
        <v>9</v>
      </c>
      <c r="C13" s="4" t="s">
        <v>17</v>
      </c>
      <c r="D13" s="3">
        <v>73405</v>
      </c>
      <c r="E13" s="7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7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7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7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1" t="str">
        <f t="shared" ca="1" si="0"/>
        <v>-</v>
      </c>
      <c r="J13" s="7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7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7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7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39" t="str">
        <f t="shared" ca="1" si="1"/>
        <v>-</v>
      </c>
    </row>
    <row r="14" spans="1:15" s="85" customFormat="1" ht="15.2" customHeight="1" x14ac:dyDescent="0.25">
      <c r="A14" s="96"/>
      <c r="B14" s="6">
        <v>10</v>
      </c>
      <c r="C14" s="4" t="s">
        <v>18</v>
      </c>
      <c r="D14" s="3">
        <v>73406</v>
      </c>
      <c r="E14" s="7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7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7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7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1" t="str">
        <f t="shared" ca="1" si="0"/>
        <v>-</v>
      </c>
      <c r="J14" s="7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7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7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7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39" t="str">
        <f t="shared" ca="1" si="1"/>
        <v>-</v>
      </c>
      <c r="O14" s="88"/>
    </row>
    <row r="15" spans="1:15" s="85" customFormat="1" ht="15.2" customHeight="1" x14ac:dyDescent="0.25">
      <c r="A15" s="96"/>
      <c r="B15" s="6">
        <v>11</v>
      </c>
      <c r="C15" s="4" t="s">
        <v>19</v>
      </c>
      <c r="D15" s="3">
        <v>73408</v>
      </c>
      <c r="E15" s="7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7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7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7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1" t="str">
        <f t="shared" ca="1" si="0"/>
        <v>-</v>
      </c>
      <c r="J15" s="7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7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7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7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39" t="str">
        <f t="shared" ca="1" si="1"/>
        <v>-</v>
      </c>
    </row>
    <row r="16" spans="1:15" ht="15.2" customHeight="1" x14ac:dyDescent="0.25">
      <c r="A16" s="96"/>
      <c r="B16" s="6">
        <v>12</v>
      </c>
      <c r="C16" s="4" t="s">
        <v>20</v>
      </c>
      <c r="D16" s="3">
        <v>73409</v>
      </c>
      <c r="E16" s="7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7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7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7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1" t="str">
        <f t="shared" ca="1" si="0"/>
        <v>-</v>
      </c>
      <c r="J16" s="7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7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7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7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39" t="str">
        <f t="shared" ca="1" si="1"/>
        <v>-</v>
      </c>
      <c r="O16" s="85"/>
    </row>
    <row r="17" spans="1:15" s="85" customFormat="1" ht="15.2" customHeight="1" x14ac:dyDescent="0.25">
      <c r="A17" s="96"/>
      <c r="B17" s="6">
        <v>13</v>
      </c>
      <c r="C17" s="4" t="s">
        <v>21</v>
      </c>
      <c r="D17" s="3" t="s">
        <v>22</v>
      </c>
      <c r="E17" s="7">
        <f ca="1">IF(ISNA(INDEX(Precip!$B$3:$BE$200,MATCH(E$3&amp;" "&amp;E$4,Precip!$A$3:$A$200,0),MATCH($D17,Precip!$B$2:$BF$2,0))),"",INDEX(Precip!$B$3:$BE$200,MATCH(E$3&amp;" "&amp;E$4,Precip!$A$3:$A$200,0),MATCH($D17,Precip!$B$2:$BF$2,0)))</f>
        <v>0</v>
      </c>
      <c r="F17" s="7">
        <f ca="1">IF(ISNA(INDEX(Precip!$B$3:$BE$200,MATCH(F$3&amp;" "&amp;F$4,Precip!$A$3:$A$200,0),MATCH($D17,Precip!$B$2:$BF$2,0))),"",INDEX(Precip!$B$3:$BE$200,MATCH(F$3&amp;" "&amp;F$4,Precip!$A$3:$A$200,0),MATCH($D17,Precip!$B$2:$BF$2,0)))</f>
        <v>3.6</v>
      </c>
      <c r="G17" s="7">
        <f ca="1">IF(ISNA(INDEX(Precip!$B$3:$BE$200,MATCH(G$3&amp;" "&amp;G$4,Precip!$A$3:$A$200,0),MATCH($D17,Precip!$B$2:$BF$2,0))),"",INDEX(Precip!$B$3:$BE$200,MATCH(G$3&amp;" "&amp;G$4,Precip!$A$3:$A$200,0),MATCH($D17,Precip!$B$2:$BF$2,0)))</f>
        <v>0</v>
      </c>
      <c r="H17" s="7">
        <f ca="1">IF(ISNA(INDEX(Precip!$B$3:$BE$200,MATCH(H$3&amp;" "&amp;H$4,Precip!$A$3:$A$200,0),MATCH($D17,Precip!$B$2:$BF$2,0))),"",INDEX(Precip!$B$3:$BE$200,MATCH(H$3&amp;" "&amp;H$4,Precip!$A$3:$A$200,0),MATCH($D17,Precip!$B$2:$BF$2,0)))</f>
        <v>0</v>
      </c>
      <c r="I17" s="81">
        <f t="shared" ca="1" si="0"/>
        <v>3.6</v>
      </c>
      <c r="J17" s="7">
        <f ca="1">IF(ISNA(INDEX(Precip!$B$3:$BE$200,MATCH(J$3&amp;" "&amp;J$4,Precip!$A$3:$A$200,0),MATCH($D17,Precip!$B$2:$BF$2,0))),"",INDEX(Precip!$B$3:$BE$200,MATCH(J$3&amp;" "&amp;J$4,Precip!$A$3:$A$200,0),MATCH($D17,Precip!$B$2:$BF$2,0)))</f>
        <v>0</v>
      </c>
      <c r="K17" s="7">
        <f ca="1">IF(ISNA(INDEX(Precip!$B$3:$BE$200,MATCH(K$3&amp;" "&amp;K$4,Precip!$A$3:$A$200,0),MATCH($D17,Precip!$B$2:$BF$2,0))),"",INDEX(Precip!$B$3:$BE$200,MATCH(K$3&amp;" "&amp;K$4,Precip!$A$3:$A$200,0),MATCH($D17,Precip!$B$2:$BF$2,0)))</f>
        <v>0</v>
      </c>
      <c r="L17" s="7">
        <f ca="1">IF(ISNA(INDEX(Precip!$B$3:$BE$200,MATCH(L$3&amp;" "&amp;L$4,Precip!$A$3:$A$200,0),MATCH($D17,Precip!$B$2:$BF$2,0))),"",INDEX(Precip!$B$3:$BE$200,MATCH(L$3&amp;" "&amp;L$4,Precip!$A$3:$A$200,0),MATCH($D17,Precip!$B$2:$BF$2,0)))</f>
        <v>0</v>
      </c>
      <c r="M17" s="7">
        <f ca="1">IF(ISNA(INDEX(Precip!$B$3:$BE$200,MATCH(M$3&amp;" "&amp;M$4,Precip!$A$3:$A$200,0),MATCH($D17,Precip!$B$2:$BF$2,0))),"",INDEX(Precip!$B$3:$BE$200,MATCH(M$3&amp;" "&amp;M$4,Precip!$A$3:$A$200,0),MATCH($D17,Precip!$B$2:$BF$2,0)))</f>
        <v>0.1</v>
      </c>
      <c r="N17" s="39">
        <f t="shared" ca="1" si="1"/>
        <v>0.1</v>
      </c>
      <c r="O17" s="88"/>
    </row>
    <row r="18" spans="1:15" s="85" customFormat="1" ht="15.2" customHeight="1" x14ac:dyDescent="0.25">
      <c r="A18" s="96"/>
      <c r="B18" s="6">
        <v>14</v>
      </c>
      <c r="C18" s="4" t="s">
        <v>23</v>
      </c>
      <c r="D18" s="3" t="s">
        <v>24</v>
      </c>
      <c r="E18" s="7">
        <f ca="1">IF(ISNA(INDEX(Precip!$B$3:$BE$200,MATCH(E$3&amp;" "&amp;E$4,Precip!$A$3:$A$200,0),MATCH($D18,Precip!$B$2:$BF$2,0))),"",INDEX(Precip!$B$3:$BE$200,MATCH(E$3&amp;" "&amp;E$4,Precip!$A$3:$A$200,0),MATCH($D18,Precip!$B$2:$BF$2,0)))</f>
        <v>17.600000000000001</v>
      </c>
      <c r="F18" s="7">
        <f ca="1">IF(ISNA(INDEX(Precip!$B$3:$BE$200,MATCH(F$3&amp;" "&amp;F$4,Precip!$A$3:$A$200,0),MATCH($D18,Precip!$B$2:$BF$2,0))),"",INDEX(Precip!$B$3:$BE$200,MATCH(F$3&amp;" "&amp;F$4,Precip!$A$3:$A$200,0),MATCH($D18,Precip!$B$2:$BF$2,0)))</f>
        <v>12</v>
      </c>
      <c r="G18" s="7">
        <f ca="1">IF(ISNA(INDEX(Precip!$B$3:$BE$200,MATCH(G$3&amp;" "&amp;G$4,Precip!$A$3:$A$200,0),MATCH($D18,Precip!$B$2:$BF$2,0))),"",INDEX(Precip!$B$3:$BE$200,MATCH(G$3&amp;" "&amp;G$4,Precip!$A$3:$A$200,0),MATCH($D18,Precip!$B$2:$BF$2,0)))</f>
        <v>36.6</v>
      </c>
      <c r="H18" s="7">
        <f ca="1">IF(ISNA(INDEX(Precip!$B$3:$BE$200,MATCH(H$3&amp;" "&amp;H$4,Precip!$A$3:$A$200,0),MATCH($D18,Precip!$B$2:$BF$2,0))),"",INDEX(Precip!$B$3:$BE$200,MATCH(H$3&amp;" "&amp;H$4,Precip!$A$3:$A$200,0),MATCH($D18,Precip!$B$2:$BF$2,0)))</f>
        <v>36.6</v>
      </c>
      <c r="I18" s="81">
        <f t="shared" ca="1" si="0"/>
        <v>102.80000000000001</v>
      </c>
      <c r="J18" s="7">
        <f ca="1">IF(ISNA(INDEX(Precip!$B$3:$BE$200,MATCH(J$3&amp;" "&amp;J$4,Precip!$A$3:$A$200,0),MATCH($D18,Precip!$B$2:$BF$2,0))),"",INDEX(Precip!$B$3:$BE$200,MATCH(J$3&amp;" "&amp;J$4,Precip!$A$3:$A$200,0),MATCH($D18,Precip!$B$2:$BF$2,0)))</f>
        <v>36.6</v>
      </c>
      <c r="K18" s="7">
        <f ca="1">IF(ISNA(INDEX(Precip!$B$3:$BE$200,MATCH(K$3&amp;" "&amp;K$4,Precip!$A$3:$A$200,0),MATCH($D18,Precip!$B$2:$BF$2,0))),"",INDEX(Precip!$B$3:$BE$200,MATCH(K$3&amp;" "&amp;K$4,Precip!$A$3:$A$200,0),MATCH($D18,Precip!$B$2:$BF$2,0)))</f>
        <v>0</v>
      </c>
      <c r="L18" s="7">
        <f ca="1">IF(ISNA(INDEX(Precip!$B$3:$BE$200,MATCH(L$3&amp;" "&amp;L$4,Precip!$A$3:$A$200,0),MATCH($D18,Precip!$B$2:$BF$2,0))),"",INDEX(Precip!$B$3:$BE$200,MATCH(L$3&amp;" "&amp;L$4,Precip!$A$3:$A$200,0),MATCH($D18,Precip!$B$2:$BF$2,0)))</f>
        <v>22</v>
      </c>
      <c r="M18" s="7">
        <f ca="1">IF(ISNA(INDEX(Precip!$B$3:$BE$200,MATCH(M$3&amp;" "&amp;M$4,Precip!$A$3:$A$200,0),MATCH($D18,Precip!$B$2:$BF$2,0))),"",INDEX(Precip!$B$3:$BE$200,MATCH(M$3&amp;" "&amp;M$4,Precip!$A$3:$A$200,0),MATCH($D18,Precip!$B$2:$BF$2,0)))</f>
        <v>3</v>
      </c>
      <c r="N18" s="39">
        <f t="shared" ca="1" si="1"/>
        <v>61.6</v>
      </c>
      <c r="O18" s="88"/>
    </row>
    <row r="19" spans="1:15" ht="15.2" customHeight="1" x14ac:dyDescent="0.25">
      <c r="A19" s="96"/>
      <c r="B19" s="6">
        <v>15</v>
      </c>
      <c r="C19" s="4" t="s">
        <v>25</v>
      </c>
      <c r="D19" s="3">
        <v>73410</v>
      </c>
      <c r="E19" s="7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7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7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7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1" t="str">
        <f t="shared" ca="1" si="0"/>
        <v>-</v>
      </c>
      <c r="J19" s="7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7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7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7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39" t="str">
        <f t="shared" ca="1" si="1"/>
        <v>-</v>
      </c>
      <c r="O19" s="85"/>
    </row>
    <row r="20" spans="1:15" ht="15.2" customHeight="1" x14ac:dyDescent="0.25">
      <c r="A20" s="96"/>
      <c r="B20" s="6">
        <v>16</v>
      </c>
      <c r="C20" s="4" t="s">
        <v>26</v>
      </c>
      <c r="D20" s="3">
        <v>48840</v>
      </c>
      <c r="E20" s="7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7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7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7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1" t="str">
        <f t="shared" ca="1" si="0"/>
        <v>-</v>
      </c>
      <c r="J20" s="7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7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7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7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39" t="str">
        <f t="shared" ca="1" si="1"/>
        <v>-</v>
      </c>
    </row>
    <row r="21" spans="1:15" s="85" customFormat="1" ht="15.2" customHeight="1" x14ac:dyDescent="0.25">
      <c r="A21" s="96"/>
      <c r="B21" s="6">
        <v>17</v>
      </c>
      <c r="C21" s="4" t="s">
        <v>27</v>
      </c>
      <c r="D21" s="3">
        <v>73411</v>
      </c>
      <c r="E21" s="7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7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7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7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1" t="str">
        <f t="shared" ca="1" si="0"/>
        <v>-</v>
      </c>
      <c r="J21" s="7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7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7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7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39" t="str">
        <f t="shared" ca="1" si="1"/>
        <v>-</v>
      </c>
      <c r="O21" s="88"/>
    </row>
    <row r="22" spans="1:15" ht="15.2" customHeight="1" x14ac:dyDescent="0.25">
      <c r="A22" s="96"/>
      <c r="B22" s="6">
        <v>18</v>
      </c>
      <c r="C22" s="4" t="s">
        <v>28</v>
      </c>
      <c r="D22" s="3">
        <v>73412</v>
      </c>
      <c r="E22" s="7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7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7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7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1" t="str">
        <f t="shared" ca="1" si="0"/>
        <v>-</v>
      </c>
      <c r="J22" s="7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7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7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7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39" t="str">
        <f t="shared" ca="1" si="1"/>
        <v>-</v>
      </c>
      <c r="O22" s="85"/>
    </row>
    <row r="23" spans="1:15" ht="15.2" customHeight="1" x14ac:dyDescent="0.25">
      <c r="A23" s="96"/>
      <c r="B23" s="6">
        <v>19</v>
      </c>
      <c r="C23" s="4" t="s">
        <v>29</v>
      </c>
      <c r="D23" s="3">
        <v>73413</v>
      </c>
      <c r="E23" s="7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7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7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7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1" t="str">
        <f t="shared" ca="1" si="0"/>
        <v>-</v>
      </c>
      <c r="J23" s="7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7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7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7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39" t="str">
        <f t="shared" ca="1" si="1"/>
        <v>-</v>
      </c>
      <c r="O23" s="85"/>
    </row>
    <row r="24" spans="1:15" s="85" customFormat="1" ht="15.2" customHeight="1" x14ac:dyDescent="0.25">
      <c r="A24" s="96"/>
      <c r="B24" s="6">
        <v>20</v>
      </c>
      <c r="C24" s="4" t="s">
        <v>30</v>
      </c>
      <c r="D24" s="3">
        <v>73414</v>
      </c>
      <c r="E24" s="7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7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7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7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1" t="str">
        <f t="shared" ca="1" si="0"/>
        <v>-</v>
      </c>
      <c r="J24" s="7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7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7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7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39" t="str">
        <f t="shared" ca="1" si="1"/>
        <v>-</v>
      </c>
      <c r="O24" s="88"/>
    </row>
    <row r="25" spans="1:15" s="85" customFormat="1" ht="15.2" customHeight="1" x14ac:dyDescent="0.25">
      <c r="A25" s="96"/>
      <c r="B25" s="6">
        <v>21</v>
      </c>
      <c r="C25" s="17" t="s">
        <v>31</v>
      </c>
      <c r="D25" s="3">
        <v>73416</v>
      </c>
      <c r="E25" s="7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7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7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7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1" t="str">
        <f t="shared" ca="1" si="0"/>
        <v>-</v>
      </c>
      <c r="J25" s="7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7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7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7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39" t="str">
        <f t="shared" ca="1" si="1"/>
        <v>-</v>
      </c>
      <c r="O25" s="88"/>
    </row>
    <row r="26" spans="1:15" s="85" customFormat="1" ht="15.2" customHeight="1" x14ac:dyDescent="0.25">
      <c r="A26" s="96"/>
      <c r="B26" s="6">
        <v>22</v>
      </c>
      <c r="C26" s="4" t="s">
        <v>32</v>
      </c>
      <c r="D26" s="3">
        <v>73417</v>
      </c>
      <c r="E26" s="7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7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7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7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1" t="str">
        <f t="shared" ca="1" si="0"/>
        <v>-</v>
      </c>
      <c r="J26" s="7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7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7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7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39" t="str">
        <f t="shared" ca="1" si="1"/>
        <v>-</v>
      </c>
      <c r="O26" s="88"/>
    </row>
    <row r="27" spans="1:15" ht="15.2" customHeight="1" x14ac:dyDescent="0.25">
      <c r="A27" s="96"/>
      <c r="B27" s="6">
        <v>23</v>
      </c>
      <c r="C27" s="4" t="s">
        <v>33</v>
      </c>
      <c r="D27" s="3" t="s">
        <v>34</v>
      </c>
      <c r="E27" s="7">
        <f ca="1">IF(ISNA(INDEX(Precip!$B$3:$BE$200,MATCH(E$3&amp;" "&amp;E$4,Precip!$A$3:$A$200,0),MATCH($D27,Precip!$B$2:$BF$2,0))),"",INDEX(Precip!$B$3:$BE$200,MATCH(E$3&amp;" "&amp;E$4,Precip!$A$3:$A$200,0),MATCH($D27,Precip!$B$2:$BF$2,0)))</f>
        <v>0</v>
      </c>
      <c r="F27" s="7">
        <f ca="1">IF(ISNA(INDEX(Precip!$B$3:$BE$200,MATCH(F$3&amp;" "&amp;F$4,Precip!$A$3:$A$200,0),MATCH($D27,Precip!$B$2:$BF$2,0))),"",INDEX(Precip!$B$3:$BE$200,MATCH(F$3&amp;" "&amp;F$4,Precip!$A$3:$A$200,0),MATCH($D27,Precip!$B$2:$BF$2,0)))</f>
        <v>0</v>
      </c>
      <c r="G27" s="7">
        <f ca="1">IF(ISNA(INDEX(Precip!$B$3:$BE$200,MATCH(G$3&amp;" "&amp;G$4,Precip!$A$3:$A$200,0),MATCH($D27,Precip!$B$2:$BF$2,0))),"",INDEX(Precip!$B$3:$BE$200,MATCH(G$3&amp;" "&amp;G$4,Precip!$A$3:$A$200,0),MATCH($D27,Precip!$B$2:$BF$2,0)))</f>
        <v>0</v>
      </c>
      <c r="H27" s="7">
        <f ca="1">IF(ISNA(INDEX(Precip!$B$3:$BE$200,MATCH(H$3&amp;" "&amp;H$4,Precip!$A$3:$A$200,0),MATCH($D27,Precip!$B$2:$BF$2,0))),"",INDEX(Precip!$B$3:$BE$200,MATCH(H$3&amp;" "&amp;H$4,Precip!$A$3:$A$200,0),MATCH($D27,Precip!$B$2:$BF$2,0)))</f>
        <v>0</v>
      </c>
      <c r="I27" s="81">
        <f t="shared" ca="1" si="0"/>
        <v>0</v>
      </c>
      <c r="J27" s="7">
        <f ca="1">IF(ISNA(INDEX(Precip!$B$3:$BE$200,MATCH(J$3&amp;" "&amp;J$4,Precip!$A$3:$A$200,0),MATCH($D27,Precip!$B$2:$BF$2,0))),"",INDEX(Precip!$B$3:$BE$200,MATCH(J$3&amp;" "&amp;J$4,Precip!$A$3:$A$200,0),MATCH($D27,Precip!$B$2:$BF$2,0)))</f>
        <v>0</v>
      </c>
      <c r="K27" s="7">
        <f ca="1">IF(ISNA(INDEX(Precip!$B$3:$BE$200,MATCH(K$3&amp;" "&amp;K$4,Precip!$A$3:$A$200,0),MATCH($D27,Precip!$B$2:$BF$2,0))),"",INDEX(Precip!$B$3:$BE$200,MATCH(K$3&amp;" "&amp;K$4,Precip!$A$3:$A$200,0),MATCH($D27,Precip!$B$2:$BF$2,0)))</f>
        <v>0</v>
      </c>
      <c r="L27" s="7">
        <f ca="1">IF(ISNA(INDEX(Precip!$B$3:$BE$200,MATCH(L$3&amp;" "&amp;L$4,Precip!$A$3:$A$200,0),MATCH($D27,Precip!$B$2:$BF$2,0))),"",INDEX(Precip!$B$3:$BE$200,MATCH(L$3&amp;" "&amp;L$4,Precip!$A$3:$A$200,0),MATCH($D27,Precip!$B$2:$BF$2,0)))</f>
        <v>0</v>
      </c>
      <c r="M27" s="7">
        <f ca="1">IF(ISNA(INDEX(Precip!$B$3:$BE$200,MATCH(M$3&amp;" "&amp;M$4,Precip!$A$3:$A$200,0),MATCH($D27,Precip!$B$2:$BF$2,0))),"",INDEX(Precip!$B$3:$BE$200,MATCH(M$3&amp;" "&amp;M$4,Precip!$A$3:$A$200,0),MATCH($D27,Precip!$B$2:$BF$2,0)))</f>
        <v>25.1</v>
      </c>
      <c r="N27" s="39">
        <f t="shared" ca="1" si="1"/>
        <v>25.1</v>
      </c>
      <c r="O27" s="85"/>
    </row>
    <row r="28" spans="1:15" ht="15.2" customHeight="1" x14ac:dyDescent="0.25">
      <c r="A28" s="96"/>
      <c r="B28" s="6">
        <v>24</v>
      </c>
      <c r="C28" s="4" t="s">
        <v>35</v>
      </c>
      <c r="D28" s="3" t="s">
        <v>36</v>
      </c>
      <c r="E28" s="7">
        <f ca="1">IF(ISNA(INDEX(Precip!$B$3:$BE$200,MATCH(E$3&amp;" "&amp;E$4,Precip!$A$3:$A$200,0),MATCH($D28,Precip!$B$2:$BF$2,0))),"",INDEX(Precip!$B$3:$BE$200,MATCH(E$3&amp;" "&amp;E$4,Precip!$A$3:$A$200,0),MATCH($D28,Precip!$B$2:$BF$2,0)))</f>
        <v>0</v>
      </c>
      <c r="F28" s="7">
        <f ca="1">IF(ISNA(INDEX(Precip!$B$3:$BE$200,MATCH(F$3&amp;" "&amp;F$4,Precip!$A$3:$A$200,0),MATCH($D28,Precip!$B$2:$BF$2,0))),"",INDEX(Precip!$B$3:$BE$200,MATCH(F$3&amp;" "&amp;F$4,Precip!$A$3:$A$200,0),MATCH($D28,Precip!$B$2:$BF$2,0)))</f>
        <v>0</v>
      </c>
      <c r="G28" s="7">
        <f ca="1">IF(ISNA(INDEX(Precip!$B$3:$BE$200,MATCH(G$3&amp;" "&amp;G$4,Precip!$A$3:$A$200,0),MATCH($D28,Precip!$B$2:$BF$2,0))),"",INDEX(Precip!$B$3:$BE$200,MATCH(G$3&amp;" "&amp;G$4,Precip!$A$3:$A$200,0),MATCH($D28,Precip!$B$2:$BF$2,0)))</f>
        <v>0</v>
      </c>
      <c r="H28" s="7">
        <f ca="1">IF(ISNA(INDEX(Precip!$B$3:$BE$200,MATCH(H$3&amp;" "&amp;H$4,Precip!$A$3:$A$200,0),MATCH($D28,Precip!$B$2:$BF$2,0))),"",INDEX(Precip!$B$3:$BE$200,MATCH(H$3&amp;" "&amp;H$4,Precip!$A$3:$A$200,0),MATCH($D28,Precip!$B$2:$BF$2,0)))</f>
        <v>0</v>
      </c>
      <c r="I28" s="81">
        <f t="shared" ca="1" si="0"/>
        <v>0</v>
      </c>
      <c r="J28" s="7">
        <f ca="1">IF(ISNA(INDEX(Precip!$B$3:$BE$200,MATCH(J$3&amp;" "&amp;J$4,Precip!$A$3:$A$200,0),MATCH($D28,Precip!$B$2:$BF$2,0))),"",INDEX(Precip!$B$3:$BE$200,MATCH(J$3&amp;" "&amp;J$4,Precip!$A$3:$A$200,0),MATCH($D28,Precip!$B$2:$BF$2,0)))</f>
        <v>0</v>
      </c>
      <c r="K28" s="7">
        <f ca="1">IF(ISNA(INDEX(Precip!$B$3:$BE$200,MATCH(K$3&amp;" "&amp;K$4,Precip!$A$3:$A$200,0),MATCH($D28,Precip!$B$2:$BF$2,0))),"",INDEX(Precip!$B$3:$BE$200,MATCH(K$3&amp;" "&amp;K$4,Precip!$A$3:$A$200,0),MATCH($D28,Precip!$B$2:$BF$2,0)))</f>
        <v>1.1000000000000001</v>
      </c>
      <c r="L28" s="7">
        <f ca="1">IF(ISNA(INDEX(Precip!$B$3:$BE$200,MATCH(L$3&amp;" "&amp;L$4,Precip!$A$3:$A$200,0),MATCH($D28,Precip!$B$2:$BF$2,0))),"",INDEX(Precip!$B$3:$BE$200,MATCH(L$3&amp;" "&amp;L$4,Precip!$A$3:$A$200,0),MATCH($D28,Precip!$B$2:$BF$2,0)))</f>
        <v>33</v>
      </c>
      <c r="M28" s="7">
        <f ca="1">IF(ISNA(INDEX(Precip!$B$3:$BE$200,MATCH(M$3&amp;" "&amp;M$4,Precip!$A$3:$A$200,0),MATCH($D28,Precip!$B$2:$BF$2,0))),"",INDEX(Precip!$B$3:$BE$200,MATCH(M$3&amp;" "&amp;M$4,Precip!$A$3:$A$200,0),MATCH($D28,Precip!$B$2:$BF$2,0)))</f>
        <v>133.6</v>
      </c>
      <c r="N28" s="39">
        <f t="shared" ca="1" si="1"/>
        <v>167.7</v>
      </c>
    </row>
    <row r="29" spans="1:15" ht="15.2" customHeight="1" thickBot="1" x14ac:dyDescent="0.3">
      <c r="A29" s="90"/>
      <c r="B29" s="18">
        <v>25</v>
      </c>
      <c r="C29" s="21" t="s">
        <v>37</v>
      </c>
      <c r="D29" s="22" t="s">
        <v>38</v>
      </c>
      <c r="E29" s="30">
        <f ca="1">IF(ISNA(INDEX(Precip!$B$3:$BE$200,MATCH(E$3&amp;" "&amp;E$4,Precip!$A$3:$A$200,0),MATCH($D29,Precip!$B$2:$BF$2,0))),"",INDEX(Precip!$B$3:$BE$200,MATCH(E$3&amp;" "&amp;E$4,Precip!$A$3:$A$200,0),MATCH($D29,Precip!$B$2:$BF$2,0)))</f>
        <v>0</v>
      </c>
      <c r="F29" s="30">
        <f ca="1">IF(ISNA(INDEX(Precip!$B$3:$BE$200,MATCH(F$3&amp;" "&amp;F$4,Precip!$A$3:$A$200,0),MATCH($D29,Precip!$B$2:$BF$2,0))),"",INDEX(Precip!$B$3:$BE$200,MATCH(F$3&amp;" "&amp;F$4,Precip!$A$3:$A$200,0),MATCH($D29,Precip!$B$2:$BF$2,0)))</f>
        <v>0</v>
      </c>
      <c r="G29" s="30">
        <f ca="1">IF(ISNA(INDEX(Precip!$B$3:$BE$200,MATCH(G$3&amp;" "&amp;G$4,Precip!$A$3:$A$200,0),MATCH($D29,Precip!$B$2:$BF$2,0))),"",INDEX(Precip!$B$3:$BE$200,MATCH(G$3&amp;" "&amp;G$4,Precip!$A$3:$A$200,0),MATCH($D29,Precip!$B$2:$BF$2,0)))</f>
        <v>0</v>
      </c>
      <c r="H29" s="30">
        <f ca="1">IF(ISNA(INDEX(Precip!$B$3:$BE$200,MATCH(H$3&amp;" "&amp;H$4,Precip!$A$3:$A$200,0),MATCH($D29,Precip!$B$2:$BF$2,0))),"",INDEX(Precip!$B$3:$BE$200,MATCH(H$3&amp;" "&amp;H$4,Precip!$A$3:$A$200,0),MATCH($D29,Precip!$B$2:$BF$2,0)))</f>
        <v>0</v>
      </c>
      <c r="I29" s="82">
        <f t="shared" ca="1" si="0"/>
        <v>0</v>
      </c>
      <c r="J29" s="30">
        <f ca="1">IF(ISNA(INDEX(Precip!$B$3:$BE$200,MATCH(J$3&amp;" "&amp;J$4,Precip!$A$3:$A$200,0),MATCH($D29,Precip!$B$2:$BF$2,0))),"",INDEX(Precip!$B$3:$BE$200,MATCH(J$3&amp;" "&amp;J$4,Precip!$A$3:$A$200,0),MATCH($D29,Precip!$B$2:$BF$2,0)))</f>
        <v>0</v>
      </c>
      <c r="K29" s="30">
        <f ca="1">IF(ISNA(INDEX(Precip!$B$3:$BE$200,MATCH(K$3&amp;" "&amp;K$4,Precip!$A$3:$A$200,0),MATCH($D29,Precip!$B$2:$BF$2,0))),"",INDEX(Precip!$B$3:$BE$200,MATCH(K$3&amp;" "&amp;K$4,Precip!$A$3:$A$200,0),MATCH($D29,Precip!$B$2:$BF$2,0)))</f>
        <v>0</v>
      </c>
      <c r="L29" s="30">
        <f ca="1">IF(ISNA(INDEX(Precip!$B$3:$BE$200,MATCH(L$3&amp;" "&amp;L$4,Precip!$A$3:$A$200,0),MATCH($D29,Precip!$B$2:$BF$2,0))),"",INDEX(Precip!$B$3:$BE$200,MATCH(L$3&amp;" "&amp;L$4,Precip!$A$3:$A$200,0),MATCH($D29,Precip!$B$2:$BF$2,0)))</f>
        <v>0</v>
      </c>
      <c r="M29" s="30">
        <f ca="1">IF(ISNA(INDEX(Precip!$B$3:$BE$200,MATCH(M$3&amp;" "&amp;M$4,Precip!$A$3:$A$200,0),MATCH($D29,Precip!$B$2:$BF$2,0))),"",INDEX(Precip!$B$3:$BE$200,MATCH(M$3&amp;" "&amp;M$4,Precip!$A$3:$A$200,0),MATCH($D29,Precip!$B$2:$BF$2,0)))</f>
        <v>0</v>
      </c>
      <c r="N29" s="40">
        <f t="shared" ca="1" si="1"/>
        <v>0</v>
      </c>
    </row>
    <row r="30" spans="1:15" ht="15.2" customHeight="1" x14ac:dyDescent="0.25">
      <c r="A30" s="105" t="s">
        <v>39</v>
      </c>
      <c r="B30" s="9">
        <v>26</v>
      </c>
      <c r="C30" s="26" t="s">
        <v>40</v>
      </c>
      <c r="D30" s="27" t="s">
        <v>41</v>
      </c>
      <c r="E30" s="11">
        <f ca="1">IF(ISNA(INDEX(Precip!$B$3:$BE$200,MATCH(E$3&amp;" "&amp;E$4,Precip!$A$3:$A$200,0),MATCH($D30,Precip!$B$2:$BF$2,0))),"",INDEX(Precip!$B$3:$BE$200,MATCH(E$3&amp;" "&amp;E$4,Precip!$A$3:$A$200,0),MATCH($D30,Precip!$B$2:$BF$2,0)))</f>
        <v>0</v>
      </c>
      <c r="F30" s="11">
        <f ca="1">IF(ISNA(INDEX(Precip!$B$3:$BE$200,MATCH(F$3&amp;" "&amp;F$4,Precip!$A$3:$A$200,0),MATCH($D30,Precip!$B$2:$BF$2,0))),"",INDEX(Precip!$B$3:$BE$200,MATCH(F$3&amp;" "&amp;F$4,Precip!$A$3:$A$200,0),MATCH($D30,Precip!$B$2:$BF$2,0)))</f>
        <v>4.4000000000000004</v>
      </c>
      <c r="G30" s="11">
        <f ca="1">IF(ISNA(INDEX(Precip!$B$3:$BE$200,MATCH(G$3&amp;" "&amp;G$4,Precip!$A$3:$A$200,0),MATCH($D30,Precip!$B$2:$BF$2,0))),"",INDEX(Precip!$B$3:$BE$200,MATCH(G$3&amp;" "&amp;G$4,Precip!$A$3:$A$200,0),MATCH($D30,Precip!$B$2:$BF$2,0)))</f>
        <v>2.2999999999999998</v>
      </c>
      <c r="H30" s="11">
        <f ca="1">IF(ISNA(INDEX(Precip!$B$3:$BE$200,MATCH(H$3&amp;" "&amp;H$4,Precip!$A$3:$A$200,0),MATCH($D30,Precip!$B$2:$BF$2,0))),"",INDEX(Precip!$B$3:$BE$200,MATCH(H$3&amp;" "&amp;H$4,Precip!$A$3:$A$200,0),MATCH($D30,Precip!$B$2:$BF$2,0)))</f>
        <v>0.2</v>
      </c>
      <c r="I30" s="80">
        <f t="shared" ca="1" si="0"/>
        <v>6.9</v>
      </c>
      <c r="J30" s="11">
        <f ca="1">IF(ISNA(INDEX(Precip!$B$3:$BE$200,MATCH(J$3&amp;" "&amp;J$4,Precip!$A$3:$A$200,0),MATCH($D30,Precip!$B$2:$BF$2,0))),"",INDEX(Precip!$B$3:$BE$200,MATCH(J$3&amp;" "&amp;J$4,Precip!$A$3:$A$200,0),MATCH($D30,Precip!$B$2:$BF$2,0)))</f>
        <v>0</v>
      </c>
      <c r="K30" s="11">
        <f ca="1">IF(ISNA(INDEX(Precip!$B$3:$BE$200,MATCH(K$3&amp;" "&amp;K$4,Precip!$A$3:$A$200,0),MATCH($D30,Precip!$B$2:$BF$2,0))),"",INDEX(Precip!$B$3:$BE$200,MATCH(K$3&amp;" "&amp;K$4,Precip!$A$3:$A$200,0),MATCH($D30,Precip!$B$2:$BF$2,0)))</f>
        <v>5</v>
      </c>
      <c r="L30" s="11">
        <f ca="1">IF(ISNA(INDEX(Precip!$B$3:$BE$200,MATCH(L$3&amp;" "&amp;L$4,Precip!$A$3:$A$200,0),MATCH($D30,Precip!$B$2:$BF$2,0))),"",INDEX(Precip!$B$3:$BE$200,MATCH(L$3&amp;" "&amp;L$4,Precip!$A$3:$A$200,0),MATCH($D30,Precip!$B$2:$BF$2,0)))</f>
        <v>0</v>
      </c>
      <c r="M30" s="11">
        <f ca="1">IF(ISNA(INDEX(Precip!$B$3:$BE$200,MATCH(M$3&amp;" "&amp;M$4,Precip!$A$3:$A$200,0),MATCH($D30,Precip!$B$2:$BF$2,0))),"",INDEX(Precip!$B$3:$BE$200,MATCH(M$3&amp;" "&amp;M$4,Precip!$A$3:$A$200,0),MATCH($D30,Precip!$B$2:$BF$2,0)))</f>
        <v>0</v>
      </c>
      <c r="N30" s="38">
        <f t="shared" ca="1" si="1"/>
        <v>5</v>
      </c>
    </row>
    <row r="31" spans="1:15" s="85" customFormat="1" ht="15.2" customHeight="1" x14ac:dyDescent="0.25">
      <c r="A31" s="96"/>
      <c r="B31" s="6">
        <v>27</v>
      </c>
      <c r="C31" s="4" t="s">
        <v>42</v>
      </c>
      <c r="D31" s="3" t="s">
        <v>43</v>
      </c>
      <c r="E31" s="7">
        <f ca="1">IF(ISNA(INDEX(Precip!$B$3:$BE$200,MATCH(E$3&amp;" "&amp;E$4,Precip!$A$3:$A$200,0),MATCH($D31,Precip!$B$2:$BF$2,0))),"",INDEX(Precip!$B$3:$BE$200,MATCH(E$3&amp;" "&amp;E$4,Precip!$A$3:$A$200,0),MATCH($D31,Precip!$B$2:$BF$2,0)))</f>
        <v>0</v>
      </c>
      <c r="F31" s="7">
        <f ca="1">IF(ISNA(INDEX(Precip!$B$3:$BE$200,MATCH(F$3&amp;" "&amp;F$4,Precip!$A$3:$A$200,0),MATCH($D31,Precip!$B$2:$BF$2,0))),"",INDEX(Precip!$B$3:$BE$200,MATCH(F$3&amp;" "&amp;F$4,Precip!$A$3:$A$200,0),MATCH($D31,Precip!$B$2:$BF$2,0)))</f>
        <v>0</v>
      </c>
      <c r="G31" s="7">
        <f ca="1">IF(ISNA(INDEX(Precip!$B$3:$BE$200,MATCH(G$3&amp;" "&amp;G$4,Precip!$A$3:$A$200,0),MATCH($D31,Precip!$B$2:$BF$2,0))),"",INDEX(Precip!$B$3:$BE$200,MATCH(G$3&amp;" "&amp;G$4,Precip!$A$3:$A$200,0),MATCH($D31,Precip!$B$2:$BF$2,0)))</f>
        <v>0</v>
      </c>
      <c r="H31" s="7">
        <f ca="1">IF(ISNA(INDEX(Precip!$B$3:$BE$200,MATCH(H$3&amp;" "&amp;H$4,Precip!$A$3:$A$200,0),MATCH($D31,Precip!$B$2:$BF$2,0))),"",INDEX(Precip!$B$3:$BE$200,MATCH(H$3&amp;" "&amp;H$4,Precip!$A$3:$A$200,0),MATCH($D31,Precip!$B$2:$BF$2,0)))</f>
        <v>0</v>
      </c>
      <c r="I31" s="81">
        <f t="shared" ca="1" si="0"/>
        <v>0</v>
      </c>
      <c r="J31" s="7">
        <f ca="1">IF(ISNA(INDEX(Precip!$B$3:$BE$200,MATCH(J$3&amp;" "&amp;J$4,Precip!$A$3:$A$200,0),MATCH($D31,Precip!$B$2:$BF$2,0))),"",INDEX(Precip!$B$3:$BE$200,MATCH(J$3&amp;" "&amp;J$4,Precip!$A$3:$A$200,0),MATCH($D31,Precip!$B$2:$BF$2,0)))</f>
        <v>0</v>
      </c>
      <c r="K31" s="7">
        <f ca="1">IF(ISNA(INDEX(Precip!$B$3:$BE$200,MATCH(K$3&amp;" "&amp;K$4,Precip!$A$3:$A$200,0),MATCH($D31,Precip!$B$2:$BF$2,0))),"",INDEX(Precip!$B$3:$BE$200,MATCH(K$3&amp;" "&amp;K$4,Precip!$A$3:$A$200,0),MATCH($D31,Precip!$B$2:$BF$2,0)))</f>
        <v>24</v>
      </c>
      <c r="L31" s="7">
        <f ca="1">IF(ISNA(INDEX(Precip!$B$3:$BE$200,MATCH(L$3&amp;" "&amp;L$4,Precip!$A$3:$A$200,0),MATCH($D31,Precip!$B$2:$BF$2,0))),"",INDEX(Precip!$B$3:$BE$200,MATCH(L$3&amp;" "&amp;L$4,Precip!$A$3:$A$200,0),MATCH($D31,Precip!$B$2:$BF$2,0)))</f>
        <v>0</v>
      </c>
      <c r="M31" s="7">
        <f ca="1">IF(ISNA(INDEX(Precip!$B$3:$BE$200,MATCH(M$3&amp;" "&amp;M$4,Precip!$A$3:$A$200,0),MATCH($D31,Precip!$B$2:$BF$2,0))),"",INDEX(Precip!$B$3:$BE$200,MATCH(M$3&amp;" "&amp;M$4,Precip!$A$3:$A$200,0),MATCH($D31,Precip!$B$2:$BF$2,0)))</f>
        <v>13.8</v>
      </c>
      <c r="N31" s="39">
        <f t="shared" ca="1" si="1"/>
        <v>37.799999999999997</v>
      </c>
      <c r="O31" s="88"/>
    </row>
    <row r="32" spans="1:15" ht="15.2" customHeight="1" x14ac:dyDescent="0.25">
      <c r="A32" s="96"/>
      <c r="B32" s="6">
        <v>28</v>
      </c>
      <c r="C32" s="4" t="s">
        <v>44</v>
      </c>
      <c r="D32" s="3">
        <v>72421</v>
      </c>
      <c r="E32" s="7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7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7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7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1" t="str">
        <f t="shared" ca="1" si="0"/>
        <v>-</v>
      </c>
      <c r="J32" s="7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7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7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7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39" t="str">
        <f t="shared" ca="1" si="1"/>
        <v>-</v>
      </c>
    </row>
    <row r="33" spans="1:15" ht="15.2" customHeight="1" x14ac:dyDescent="0.25">
      <c r="A33" s="96"/>
      <c r="B33" s="6">
        <v>29</v>
      </c>
      <c r="C33" s="4" t="s">
        <v>45</v>
      </c>
      <c r="D33" s="3" t="s">
        <v>46</v>
      </c>
      <c r="E33" s="7">
        <f ca="1">IF(ISNA(INDEX(Precip!$B$3:$BE$200,MATCH(E$3&amp;" "&amp;E$4,Precip!$A$3:$A$200,0),MATCH($D33,Precip!$B$2:$BF$2,0))),"",INDEX(Precip!$B$3:$BE$200,MATCH(E$3&amp;" "&amp;E$4,Precip!$A$3:$A$200,0),MATCH($D33,Precip!$B$2:$BF$2,0)))</f>
        <v>0</v>
      </c>
      <c r="F33" s="7">
        <f ca="1">IF(ISNA(INDEX(Precip!$B$3:$BE$200,MATCH(F$3&amp;" "&amp;F$4,Precip!$A$3:$A$200,0),MATCH($D33,Precip!$B$2:$BF$2,0))),"",INDEX(Precip!$B$3:$BE$200,MATCH(F$3&amp;" "&amp;F$4,Precip!$A$3:$A$200,0),MATCH($D33,Precip!$B$2:$BF$2,0)))</f>
        <v>0</v>
      </c>
      <c r="G33" s="7">
        <f ca="1">IF(ISNA(INDEX(Precip!$B$3:$BE$200,MATCH(G$3&amp;" "&amp;G$4,Precip!$A$3:$A$200,0),MATCH($D33,Precip!$B$2:$BF$2,0))),"",INDEX(Precip!$B$3:$BE$200,MATCH(G$3&amp;" "&amp;G$4,Precip!$A$3:$A$200,0),MATCH($D33,Precip!$B$2:$BF$2,0)))</f>
        <v>0</v>
      </c>
      <c r="H33" s="7">
        <f ca="1">IF(ISNA(INDEX(Precip!$B$3:$BE$200,MATCH(H$3&amp;" "&amp;H$4,Precip!$A$3:$A$200,0),MATCH($D33,Precip!$B$2:$BF$2,0))),"",INDEX(Precip!$B$3:$BE$200,MATCH(H$3&amp;" "&amp;H$4,Precip!$A$3:$A$200,0),MATCH($D33,Precip!$B$2:$BF$2,0)))</f>
        <v>0</v>
      </c>
      <c r="I33" s="81">
        <f t="shared" ca="1" si="0"/>
        <v>0</v>
      </c>
      <c r="J33" s="7">
        <f ca="1">IF(ISNA(INDEX(Precip!$B$3:$BE$200,MATCH(J$3&amp;" "&amp;J$4,Precip!$A$3:$A$200,0),MATCH($D33,Precip!$B$2:$BF$2,0))),"",INDEX(Precip!$B$3:$BE$200,MATCH(J$3&amp;" "&amp;J$4,Precip!$A$3:$A$200,0),MATCH($D33,Precip!$B$2:$BF$2,0)))</f>
        <v>0</v>
      </c>
      <c r="K33" s="7">
        <f ca="1">IF(ISNA(INDEX(Precip!$B$3:$BE$200,MATCH(K$3&amp;" "&amp;K$4,Precip!$A$3:$A$200,0),MATCH($D33,Precip!$B$2:$BF$2,0))),"",INDEX(Precip!$B$3:$BE$200,MATCH(K$3&amp;" "&amp;K$4,Precip!$A$3:$A$200,0),MATCH($D33,Precip!$B$2:$BF$2,0)))</f>
        <v>0</v>
      </c>
      <c r="L33" s="7">
        <f ca="1">IF(ISNA(INDEX(Precip!$B$3:$BE$200,MATCH(L$3&amp;" "&amp;L$4,Precip!$A$3:$A$200,0),MATCH($D33,Precip!$B$2:$BF$2,0))),"",INDEX(Precip!$B$3:$BE$200,MATCH(L$3&amp;" "&amp;L$4,Precip!$A$3:$A$200,0),MATCH($D33,Precip!$B$2:$BF$2,0)))</f>
        <v>0</v>
      </c>
      <c r="M33" s="7">
        <f ca="1">IF(ISNA(INDEX(Precip!$B$3:$BE$200,MATCH(M$3&amp;" "&amp;M$4,Precip!$A$3:$A$200,0),MATCH($D33,Precip!$B$2:$BF$2,0))),"",INDEX(Precip!$B$3:$BE$200,MATCH(M$3&amp;" "&amp;M$4,Precip!$A$3:$A$200,0),MATCH($D33,Precip!$B$2:$BF$2,0)))</f>
        <v>0</v>
      </c>
      <c r="N33" s="39">
        <f t="shared" ca="1" si="1"/>
        <v>0</v>
      </c>
      <c r="O33" s="85"/>
    </row>
    <row r="34" spans="1:15" ht="15.2" customHeight="1" x14ac:dyDescent="0.25">
      <c r="A34" s="96"/>
      <c r="B34" s="6">
        <v>30</v>
      </c>
      <c r="C34" s="4" t="s">
        <v>47</v>
      </c>
      <c r="D34" s="3" t="s">
        <v>48</v>
      </c>
      <c r="E34" s="7">
        <f ca="1">IF(ISNA(INDEX(Precip!$B$3:$BE$200,MATCH(E$3&amp;" "&amp;E$4,Precip!$A$3:$A$200,0),MATCH($D34,Precip!$B$2:$BF$2,0))),"",INDEX(Precip!$B$3:$BE$200,MATCH(E$3&amp;" "&amp;E$4,Precip!$A$3:$A$200,0),MATCH($D34,Precip!$B$2:$BF$2,0)))</f>
        <v>0.4</v>
      </c>
      <c r="F34" s="7">
        <f ca="1">IF(ISNA(INDEX(Precip!$B$3:$BE$200,MATCH(F$3&amp;" "&amp;F$4,Precip!$A$3:$A$200,0),MATCH($D34,Precip!$B$2:$BF$2,0))),"",INDEX(Precip!$B$3:$BE$200,MATCH(F$3&amp;" "&amp;F$4,Precip!$A$3:$A$200,0),MATCH($D34,Precip!$B$2:$BF$2,0)))</f>
        <v>7.8</v>
      </c>
      <c r="G34" s="7">
        <f ca="1">IF(ISNA(INDEX(Precip!$B$3:$BE$200,MATCH(G$3&amp;" "&amp;G$4,Precip!$A$3:$A$200,0),MATCH($D34,Precip!$B$2:$BF$2,0))),"",INDEX(Precip!$B$3:$BE$200,MATCH(G$3&amp;" "&amp;G$4,Precip!$A$3:$A$200,0),MATCH($D34,Precip!$B$2:$BF$2,0)))</f>
        <v>7.8</v>
      </c>
      <c r="H34" s="7">
        <f ca="1">IF(ISNA(INDEX(Precip!$B$3:$BE$200,MATCH(H$3&amp;" "&amp;H$4,Precip!$A$3:$A$200,0),MATCH($D34,Precip!$B$2:$BF$2,0))),"",INDEX(Precip!$B$3:$BE$200,MATCH(H$3&amp;" "&amp;H$4,Precip!$A$3:$A$200,0),MATCH($D34,Precip!$B$2:$BF$2,0)))</f>
        <v>7.8</v>
      </c>
      <c r="I34" s="81">
        <f t="shared" ca="1" si="0"/>
        <v>23.8</v>
      </c>
      <c r="J34" s="7">
        <f ca="1">IF(ISNA(INDEX(Precip!$B$3:$BE$200,MATCH(J$3&amp;" "&amp;J$4,Precip!$A$3:$A$200,0),MATCH($D34,Precip!$B$2:$BF$2,0))),"",INDEX(Precip!$B$3:$BE$200,MATCH(J$3&amp;" "&amp;J$4,Precip!$A$3:$A$200,0),MATCH($D34,Precip!$B$2:$BF$2,0)))</f>
        <v>7.8</v>
      </c>
      <c r="K34" s="7">
        <f ca="1">IF(ISNA(INDEX(Precip!$B$3:$BE$200,MATCH(K$3&amp;" "&amp;K$4,Precip!$A$3:$A$200,0),MATCH($D34,Precip!$B$2:$BF$2,0))),"",INDEX(Precip!$B$3:$BE$200,MATCH(K$3&amp;" "&amp;K$4,Precip!$A$3:$A$200,0),MATCH($D34,Precip!$B$2:$BF$2,0)))</f>
        <v>2.1</v>
      </c>
      <c r="L34" s="7">
        <f ca="1">IF(ISNA(INDEX(Precip!$B$3:$BE$200,MATCH(L$3&amp;" "&amp;L$4,Precip!$A$3:$A$200,0),MATCH($D34,Precip!$B$2:$BF$2,0))),"",INDEX(Precip!$B$3:$BE$200,MATCH(L$3&amp;" "&amp;L$4,Precip!$A$3:$A$200,0),MATCH($D34,Precip!$B$2:$BF$2,0)))</f>
        <v>64</v>
      </c>
      <c r="M34" s="7">
        <f ca="1">IF(ISNA(INDEX(Precip!$B$3:$BE$200,MATCH(M$3&amp;" "&amp;M$4,Precip!$A$3:$A$200,0),MATCH($D34,Precip!$B$2:$BF$2,0))),"",INDEX(Precip!$B$3:$BE$200,MATCH(M$3&amp;" "&amp;M$4,Precip!$A$3:$A$200,0),MATCH($D34,Precip!$B$2:$BF$2,0)))</f>
        <v>1.9</v>
      </c>
      <c r="N34" s="39">
        <f t="shared" ca="1" si="1"/>
        <v>75.800000000000011</v>
      </c>
    </row>
    <row r="35" spans="1:15" ht="15.2" customHeight="1" x14ac:dyDescent="0.25">
      <c r="A35" s="96"/>
      <c r="B35" s="6">
        <v>31</v>
      </c>
      <c r="C35" s="4" t="s">
        <v>49</v>
      </c>
      <c r="D35" s="3">
        <v>72422</v>
      </c>
      <c r="E35" s="7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7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7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7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1" t="str">
        <f t="shared" ca="1" si="0"/>
        <v>-</v>
      </c>
      <c r="J35" s="7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7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7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7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39" t="str">
        <f t="shared" ca="1" si="1"/>
        <v>-</v>
      </c>
    </row>
    <row r="36" spans="1:15" ht="15.2" customHeight="1" x14ac:dyDescent="0.25">
      <c r="A36" s="96"/>
      <c r="B36" s="6">
        <v>32</v>
      </c>
      <c r="C36" s="4" t="s">
        <v>50</v>
      </c>
      <c r="D36" s="3">
        <v>72423</v>
      </c>
      <c r="E36" s="7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7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7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7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1" t="str">
        <f t="shared" ca="1" si="0"/>
        <v>-</v>
      </c>
      <c r="J36" s="7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7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7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7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39" t="str">
        <f t="shared" ca="1" si="1"/>
        <v>-</v>
      </c>
    </row>
    <row r="37" spans="1:15" s="85" customFormat="1" ht="15.2" customHeight="1" x14ac:dyDescent="0.25">
      <c r="A37" s="96"/>
      <c r="B37" s="6">
        <v>33</v>
      </c>
      <c r="C37" s="4" t="s">
        <v>51</v>
      </c>
      <c r="D37" s="3">
        <v>72424</v>
      </c>
      <c r="E37" s="7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7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7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7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1" t="str">
        <f t="shared" ref="I37:I68" ca="1" si="2">+IF(AND(OR(E37="-",E37=""),OR(F37="-",F37=""),OR(G37="-",G37=""),OR(H37="-",H37="")),"-",SUM(E37:H37))</f>
        <v>-</v>
      </c>
      <c r="J37" s="7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7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7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7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39" t="str">
        <f t="shared" ref="N37:N68" ca="1" si="3">+IF(AND(OR(J37="-",J37=""),OR(K37="-",K37=""),OR(L37="-",L37=""),OR(M37="-",M37="")),"-",SUM(J37:M37))</f>
        <v>-</v>
      </c>
      <c r="O37" s="88"/>
    </row>
    <row r="38" spans="1:15" ht="15.2" customHeight="1" x14ac:dyDescent="0.25">
      <c r="A38" s="96"/>
      <c r="B38" s="6">
        <v>34</v>
      </c>
      <c r="C38" s="4" t="s">
        <v>52</v>
      </c>
      <c r="D38" s="3" t="s">
        <v>53</v>
      </c>
      <c r="E38" s="7">
        <f ca="1">IF(ISNA(INDEX(Precip!$B$3:$BE$200,MATCH(E$3&amp;" "&amp;E$4,Precip!$A$3:$A$200,0),MATCH($D38,Precip!$B$2:$BF$2,0))),"",INDEX(Precip!$B$3:$BE$200,MATCH(E$3&amp;" "&amp;E$4,Precip!$A$3:$A$200,0),MATCH($D38,Precip!$B$2:$BF$2,0)))</f>
        <v>0</v>
      </c>
      <c r="F38" s="7">
        <f ca="1">IF(ISNA(INDEX(Precip!$B$3:$BE$200,MATCH(F$3&amp;" "&amp;F$4,Precip!$A$3:$A$200,0),MATCH($D38,Precip!$B$2:$BF$2,0))),"",INDEX(Precip!$B$3:$BE$200,MATCH(F$3&amp;" "&amp;F$4,Precip!$A$3:$A$200,0),MATCH($D38,Precip!$B$2:$BF$2,0)))</f>
        <v>0</v>
      </c>
      <c r="G38" s="7">
        <f ca="1">IF(ISNA(INDEX(Precip!$B$3:$BE$200,MATCH(G$3&amp;" "&amp;G$4,Precip!$A$3:$A$200,0),MATCH($D38,Precip!$B$2:$BF$2,0))),"",INDEX(Precip!$B$3:$BE$200,MATCH(G$3&amp;" "&amp;G$4,Precip!$A$3:$A$200,0),MATCH($D38,Precip!$B$2:$BF$2,0)))</f>
        <v>0</v>
      </c>
      <c r="H38" s="7">
        <f ca="1">IF(ISNA(INDEX(Precip!$B$3:$BE$200,MATCH(H$3&amp;" "&amp;H$4,Precip!$A$3:$A$200,0),MATCH($D38,Precip!$B$2:$BF$2,0))),"",INDEX(Precip!$B$3:$BE$200,MATCH(H$3&amp;" "&amp;H$4,Precip!$A$3:$A$200,0),MATCH($D38,Precip!$B$2:$BF$2,0)))</f>
        <v>0</v>
      </c>
      <c r="I38" s="81">
        <f t="shared" ca="1" si="2"/>
        <v>0</v>
      </c>
      <c r="J38" s="7">
        <f ca="1">IF(ISNA(INDEX(Precip!$B$3:$BE$200,MATCH(J$3&amp;" "&amp;J$4,Precip!$A$3:$A$200,0),MATCH($D38,Precip!$B$2:$BF$2,0))),"",INDEX(Precip!$B$3:$BE$200,MATCH(J$3&amp;" "&amp;J$4,Precip!$A$3:$A$200,0),MATCH($D38,Precip!$B$2:$BF$2,0)))</f>
        <v>0</v>
      </c>
      <c r="K38" s="7">
        <f ca="1">IF(ISNA(INDEX(Precip!$B$3:$BE$200,MATCH(K$3&amp;" "&amp;K$4,Precip!$A$3:$A$200,0),MATCH($D38,Precip!$B$2:$BF$2,0))),"",INDEX(Precip!$B$3:$BE$200,MATCH(K$3&amp;" "&amp;K$4,Precip!$A$3:$A$200,0),MATCH($D38,Precip!$B$2:$BF$2,0)))</f>
        <v>0</v>
      </c>
      <c r="L38" s="7">
        <f ca="1">IF(ISNA(INDEX(Precip!$B$3:$BE$200,MATCH(L$3&amp;" "&amp;L$4,Precip!$A$3:$A$200,0),MATCH($D38,Precip!$B$2:$BF$2,0))),"",INDEX(Precip!$B$3:$BE$200,MATCH(L$3&amp;" "&amp;L$4,Precip!$A$3:$A$200,0),MATCH($D38,Precip!$B$2:$BF$2,0)))</f>
        <v>0</v>
      </c>
      <c r="M38" s="7">
        <f ca="1">IF(ISNA(INDEX(Precip!$B$3:$BE$200,MATCH(M$3&amp;" "&amp;M$4,Precip!$A$3:$A$200,0),MATCH($D38,Precip!$B$2:$BF$2,0))),"",INDEX(Precip!$B$3:$BE$200,MATCH(M$3&amp;" "&amp;M$4,Precip!$A$3:$A$200,0),MATCH($D38,Precip!$B$2:$BF$2,0)))</f>
        <v>0</v>
      </c>
      <c r="N38" s="39">
        <f t="shared" ca="1" si="3"/>
        <v>0</v>
      </c>
    </row>
    <row r="39" spans="1:15" ht="15.2" customHeight="1" x14ac:dyDescent="0.25">
      <c r="A39" s="96"/>
      <c r="B39" s="6">
        <v>35</v>
      </c>
      <c r="C39" s="4" t="s">
        <v>54</v>
      </c>
      <c r="D39" s="3">
        <v>72432</v>
      </c>
      <c r="E39" s="7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7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7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7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1" t="str">
        <f t="shared" ca="1" si="2"/>
        <v>-</v>
      </c>
      <c r="J39" s="7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7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7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7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39" t="str">
        <f t="shared" ca="1" si="3"/>
        <v>-</v>
      </c>
    </row>
    <row r="40" spans="1:15" ht="15.2" customHeight="1" x14ac:dyDescent="0.25">
      <c r="A40" s="96"/>
      <c r="B40" s="6">
        <v>36</v>
      </c>
      <c r="C40" s="4" t="s">
        <v>55</v>
      </c>
      <c r="D40" s="3">
        <v>48844</v>
      </c>
      <c r="E40" s="7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7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7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7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1" t="str">
        <f t="shared" ca="1" si="2"/>
        <v>-</v>
      </c>
      <c r="J40" s="7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7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7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7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39" t="str">
        <f t="shared" ca="1" si="3"/>
        <v>-</v>
      </c>
    </row>
    <row r="41" spans="1:15" ht="15.2" customHeight="1" x14ac:dyDescent="0.25">
      <c r="A41" s="96"/>
      <c r="B41" s="6">
        <v>37</v>
      </c>
      <c r="C41" s="4" t="s">
        <v>56</v>
      </c>
      <c r="D41" s="3">
        <v>72425</v>
      </c>
      <c r="E41" s="7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7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7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7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1" t="str">
        <f t="shared" ca="1" si="2"/>
        <v>-</v>
      </c>
      <c r="J41" s="7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7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7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7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39" t="str">
        <f t="shared" ca="1" si="3"/>
        <v>-</v>
      </c>
    </row>
    <row r="42" spans="1:15" ht="15.2" customHeight="1" x14ac:dyDescent="0.25">
      <c r="A42" s="96"/>
      <c r="B42" s="6">
        <v>38</v>
      </c>
      <c r="C42" s="4" t="s">
        <v>57</v>
      </c>
      <c r="D42" s="3">
        <v>72426</v>
      </c>
      <c r="E42" s="7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7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7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7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1" t="str">
        <f t="shared" ca="1" si="2"/>
        <v>-</v>
      </c>
      <c r="J42" s="7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7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7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7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39" t="str">
        <f t="shared" ca="1" si="3"/>
        <v>-</v>
      </c>
    </row>
    <row r="43" spans="1:15" ht="15.2" customHeight="1" x14ac:dyDescent="0.25">
      <c r="A43" s="96"/>
      <c r="B43" s="6">
        <v>39</v>
      </c>
      <c r="C43" s="4" t="s">
        <v>58</v>
      </c>
      <c r="D43" s="3" t="s">
        <v>59</v>
      </c>
      <c r="E43" s="7">
        <f ca="1">IF(ISNA(INDEX(Precip!$B$3:$BE$200,MATCH(E$3&amp;" "&amp;E$4,Precip!$A$3:$A$200,0),MATCH($D43,Precip!$B$2:$BF$2,0))),"",INDEX(Precip!$B$3:$BE$200,MATCH(E$3&amp;" "&amp;E$4,Precip!$A$3:$A$200,0),MATCH($D43,Precip!$B$2:$BF$2,0)))</f>
        <v>0</v>
      </c>
      <c r="F43" s="7">
        <f ca="1">IF(ISNA(INDEX(Precip!$B$3:$BE$200,MATCH(F$3&amp;" "&amp;F$4,Precip!$A$3:$A$200,0),MATCH($D43,Precip!$B$2:$BF$2,0))),"",INDEX(Precip!$B$3:$BE$200,MATCH(F$3&amp;" "&amp;F$4,Precip!$A$3:$A$200,0),MATCH($D43,Precip!$B$2:$BF$2,0)))</f>
        <v>0</v>
      </c>
      <c r="G43" s="7">
        <f ca="1">IF(ISNA(INDEX(Precip!$B$3:$BE$200,MATCH(G$3&amp;" "&amp;G$4,Precip!$A$3:$A$200,0),MATCH($D43,Precip!$B$2:$BF$2,0))),"",INDEX(Precip!$B$3:$BE$200,MATCH(G$3&amp;" "&amp;G$4,Precip!$A$3:$A$200,0),MATCH($D43,Precip!$B$2:$BF$2,0)))</f>
        <v>0</v>
      </c>
      <c r="H43" s="7">
        <f ca="1">IF(ISNA(INDEX(Precip!$B$3:$BE$200,MATCH(H$3&amp;" "&amp;H$4,Precip!$A$3:$A$200,0),MATCH($D43,Precip!$B$2:$BF$2,0))),"",INDEX(Precip!$B$3:$BE$200,MATCH(H$3&amp;" "&amp;H$4,Precip!$A$3:$A$200,0),MATCH($D43,Precip!$B$2:$BF$2,0)))</f>
        <v>0</v>
      </c>
      <c r="I43" s="81">
        <f t="shared" ca="1" si="2"/>
        <v>0</v>
      </c>
      <c r="J43" s="7">
        <f ca="1">IF(ISNA(INDEX(Precip!$B$3:$BE$200,MATCH(J$3&amp;" "&amp;J$4,Precip!$A$3:$A$200,0),MATCH($D43,Precip!$B$2:$BF$2,0))),"",INDEX(Precip!$B$3:$BE$200,MATCH(J$3&amp;" "&amp;J$4,Precip!$A$3:$A$200,0),MATCH($D43,Precip!$B$2:$BF$2,0)))</f>
        <v>0</v>
      </c>
      <c r="K43" s="7">
        <f ca="1">IF(ISNA(INDEX(Precip!$B$3:$BE$200,MATCH(K$3&amp;" "&amp;K$4,Precip!$A$3:$A$200,0),MATCH($D43,Precip!$B$2:$BF$2,0))),"",INDEX(Precip!$B$3:$BE$200,MATCH(K$3&amp;" "&amp;K$4,Precip!$A$3:$A$200,0),MATCH($D43,Precip!$B$2:$BF$2,0)))</f>
        <v>0</v>
      </c>
      <c r="L43" s="7">
        <f ca="1">IF(ISNA(INDEX(Precip!$B$3:$BE$200,MATCH(L$3&amp;" "&amp;L$4,Precip!$A$3:$A$200,0),MATCH($D43,Precip!$B$2:$BF$2,0))),"",INDEX(Precip!$B$3:$BE$200,MATCH(L$3&amp;" "&amp;L$4,Precip!$A$3:$A$200,0),MATCH($D43,Precip!$B$2:$BF$2,0)))</f>
        <v>11</v>
      </c>
      <c r="M43" s="7">
        <f ca="1">IF(ISNA(INDEX(Precip!$B$3:$BE$200,MATCH(M$3&amp;" "&amp;M$4,Precip!$A$3:$A$200,0),MATCH($D43,Precip!$B$2:$BF$2,0))),"",INDEX(Precip!$B$3:$BE$200,MATCH(M$3&amp;" "&amp;M$4,Precip!$A$3:$A$200,0),MATCH($D43,Precip!$B$2:$BF$2,0)))</f>
        <v>1.7</v>
      </c>
      <c r="N43" s="39">
        <f t="shared" ca="1" si="3"/>
        <v>12.7</v>
      </c>
    </row>
    <row r="44" spans="1:15" ht="15.2" customHeight="1" x14ac:dyDescent="0.25">
      <c r="A44" s="96"/>
      <c r="B44" s="6">
        <v>40</v>
      </c>
      <c r="C44" s="4" t="s">
        <v>60</v>
      </c>
      <c r="D44" s="3">
        <v>72427</v>
      </c>
      <c r="E44" s="7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7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7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7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1" t="str">
        <f t="shared" ca="1" si="2"/>
        <v>-</v>
      </c>
      <c r="J44" s="7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7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7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7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39" t="str">
        <f t="shared" ca="1" si="3"/>
        <v>-</v>
      </c>
    </row>
    <row r="45" spans="1:15" ht="15.2" customHeight="1" x14ac:dyDescent="0.25">
      <c r="A45" s="96"/>
      <c r="B45" s="6">
        <v>41</v>
      </c>
      <c r="C45" s="4" t="s">
        <v>61</v>
      </c>
      <c r="D45" s="3">
        <v>72428</v>
      </c>
      <c r="E45" s="7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7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7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7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1" t="str">
        <f t="shared" ca="1" si="2"/>
        <v>-</v>
      </c>
      <c r="J45" s="7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7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7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7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39" t="str">
        <f t="shared" ca="1" si="3"/>
        <v>-</v>
      </c>
    </row>
    <row r="46" spans="1:15" ht="15.2" customHeight="1" x14ac:dyDescent="0.25">
      <c r="A46" s="96"/>
      <c r="B46" s="6">
        <v>42</v>
      </c>
      <c r="C46" s="4" t="s">
        <v>62</v>
      </c>
      <c r="D46" s="3">
        <v>72429</v>
      </c>
      <c r="E46" s="7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7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7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7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1" t="str">
        <f t="shared" ca="1" si="2"/>
        <v>-</v>
      </c>
      <c r="J46" s="7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7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7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7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39" t="str">
        <f t="shared" ca="1" si="3"/>
        <v>-</v>
      </c>
    </row>
    <row r="47" spans="1:15" ht="15.2" customHeight="1" x14ac:dyDescent="0.25">
      <c r="A47" s="96"/>
      <c r="B47" s="6">
        <v>43</v>
      </c>
      <c r="C47" s="4" t="s">
        <v>63</v>
      </c>
      <c r="D47" s="3">
        <v>48845</v>
      </c>
      <c r="E47" s="7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7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7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7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1" t="str">
        <f t="shared" ca="1" si="2"/>
        <v>-</v>
      </c>
      <c r="J47" s="7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7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7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7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39" t="str">
        <f t="shared" ca="1" si="3"/>
        <v>-</v>
      </c>
    </row>
    <row r="48" spans="1:15" ht="15.2" customHeight="1" x14ac:dyDescent="0.25">
      <c r="A48" s="96"/>
      <c r="B48" s="6">
        <v>44</v>
      </c>
      <c r="C48" s="4" t="s">
        <v>64</v>
      </c>
      <c r="D48" s="3">
        <v>72436</v>
      </c>
      <c r="E48" s="7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7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7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7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1" t="str">
        <f t="shared" ca="1" si="2"/>
        <v>-</v>
      </c>
      <c r="J48" s="7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7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7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7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39" t="str">
        <f t="shared" ca="1" si="3"/>
        <v>-</v>
      </c>
    </row>
    <row r="49" spans="1:14" ht="15.2" customHeight="1" thickBot="1" x14ac:dyDescent="0.3">
      <c r="A49" s="90"/>
      <c r="B49" s="18">
        <v>45</v>
      </c>
      <c r="C49" s="21" t="s">
        <v>65</v>
      </c>
      <c r="D49" s="22" t="s">
        <v>66</v>
      </c>
      <c r="E49" s="30">
        <f ca="1">IF(ISNA(INDEX(Precip!$B$3:$BE$200,MATCH(E$3&amp;" "&amp;E$4,Precip!$A$3:$A$200,0),MATCH($D49,Precip!$B$2:$BF$2,0))),"",INDEX(Precip!$B$3:$BE$200,MATCH(E$3&amp;" "&amp;E$4,Precip!$A$3:$A$200,0),MATCH($D49,Precip!$B$2:$BF$2,0)))</f>
        <v>0</v>
      </c>
      <c r="F49" s="30">
        <f ca="1">IF(ISNA(INDEX(Precip!$B$3:$BE$200,MATCH(F$3&amp;" "&amp;F$4,Precip!$A$3:$A$200,0),MATCH($D49,Precip!$B$2:$BF$2,0))),"",INDEX(Precip!$B$3:$BE$200,MATCH(F$3&amp;" "&amp;F$4,Precip!$A$3:$A$200,0),MATCH($D49,Precip!$B$2:$BF$2,0)))</f>
        <v>6.6000000000000014</v>
      </c>
      <c r="G49" s="30">
        <f ca="1">IF(ISNA(INDEX(Precip!$B$3:$BE$200,MATCH(G$3&amp;" "&amp;G$4,Precip!$A$3:$A$200,0),MATCH($D49,Precip!$B$2:$BF$2,0))),"",INDEX(Precip!$B$3:$BE$200,MATCH(G$3&amp;" "&amp;G$4,Precip!$A$3:$A$200,0),MATCH($D49,Precip!$B$2:$BF$2,0)))</f>
        <v>0</v>
      </c>
      <c r="H49" s="30">
        <f ca="1">IF(ISNA(INDEX(Precip!$B$3:$BE$200,MATCH(H$3&amp;" "&amp;H$4,Precip!$A$3:$A$200,0),MATCH($D49,Precip!$B$2:$BF$2,0))),"",INDEX(Precip!$B$3:$BE$200,MATCH(H$3&amp;" "&amp;H$4,Precip!$A$3:$A$200,0),MATCH($D49,Precip!$B$2:$BF$2,0)))</f>
        <v>0</v>
      </c>
      <c r="I49" s="82">
        <f t="shared" ca="1" si="2"/>
        <v>6.6000000000000014</v>
      </c>
      <c r="J49" s="30">
        <f ca="1">IF(ISNA(INDEX(Precip!$B$3:$BE$200,MATCH(J$3&amp;" "&amp;J$4,Precip!$A$3:$A$200,0),MATCH($D49,Precip!$B$2:$BF$2,0))),"",INDEX(Precip!$B$3:$BE$200,MATCH(J$3&amp;" "&amp;J$4,Precip!$A$3:$A$200,0),MATCH($D49,Precip!$B$2:$BF$2,0)))</f>
        <v>0</v>
      </c>
      <c r="K49" s="30">
        <f ca="1">IF(ISNA(INDEX(Precip!$B$3:$BE$200,MATCH(K$3&amp;" "&amp;K$4,Precip!$A$3:$A$200,0),MATCH($D49,Precip!$B$2:$BF$2,0))),"",INDEX(Precip!$B$3:$BE$200,MATCH(K$3&amp;" "&amp;K$4,Precip!$A$3:$A$200,0),MATCH($D49,Precip!$B$2:$BF$2,0)))</f>
        <v>0</v>
      </c>
      <c r="L49" s="30">
        <f ca="1">IF(ISNA(INDEX(Precip!$B$3:$BE$200,MATCH(L$3&amp;" "&amp;L$4,Precip!$A$3:$A$200,0),MATCH($D49,Precip!$B$2:$BF$2,0))),"",INDEX(Precip!$B$3:$BE$200,MATCH(L$3&amp;" "&amp;L$4,Precip!$A$3:$A$200,0),MATCH($D49,Precip!$B$2:$BF$2,0)))</f>
        <v>0</v>
      </c>
      <c r="M49" s="30">
        <f ca="1">IF(ISNA(INDEX(Precip!$B$3:$BE$200,MATCH(M$3&amp;" "&amp;M$4,Precip!$A$3:$A$200,0),MATCH($D49,Precip!$B$2:$BF$2,0))),"",INDEX(Precip!$B$3:$BE$200,MATCH(M$3&amp;" "&amp;M$4,Precip!$A$3:$A$200,0),MATCH($D49,Precip!$B$2:$BF$2,0)))</f>
        <v>0.1</v>
      </c>
      <c r="N49" s="40">
        <f t="shared" ca="1" si="3"/>
        <v>0.1</v>
      </c>
    </row>
    <row r="50" spans="1:14" ht="15.2" customHeight="1" x14ac:dyDescent="0.25">
      <c r="A50" s="95" t="s">
        <v>67</v>
      </c>
      <c r="B50" s="9">
        <v>46</v>
      </c>
      <c r="C50" s="26" t="s">
        <v>68</v>
      </c>
      <c r="D50" s="27">
        <v>72441</v>
      </c>
      <c r="E50" s="11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1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1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1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0" t="str">
        <f t="shared" ca="1" si="2"/>
        <v>-</v>
      </c>
      <c r="J50" s="11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1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1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1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38" t="str">
        <f t="shared" ca="1" si="3"/>
        <v>-</v>
      </c>
    </row>
    <row r="51" spans="1:14" ht="15.2" customHeight="1" x14ac:dyDescent="0.25">
      <c r="A51" s="96"/>
      <c r="B51" s="6">
        <v>47</v>
      </c>
      <c r="C51" s="4" t="s">
        <v>69</v>
      </c>
      <c r="D51" s="3" t="s">
        <v>70</v>
      </c>
      <c r="E51" s="7">
        <f ca="1">IF(ISNA(INDEX(Precip!$B$3:$BE$200,MATCH(E$3&amp;" "&amp;E$4,Precip!$A$3:$A$200,0),MATCH($D51,Precip!$B$2:$BF$2,0))),"",INDEX(Precip!$B$3:$BE$200,MATCH(E$3&amp;" "&amp;E$4,Precip!$A$3:$A$200,0),MATCH($D51,Precip!$B$2:$BF$2,0)))</f>
        <v>0</v>
      </c>
      <c r="F51" s="7">
        <f ca="1">IF(ISNA(INDEX(Precip!$B$3:$BE$200,MATCH(F$3&amp;" "&amp;F$4,Precip!$A$3:$A$200,0),MATCH($D51,Precip!$B$2:$BF$2,0))),"",INDEX(Precip!$B$3:$BE$200,MATCH(F$3&amp;" "&amp;F$4,Precip!$A$3:$A$200,0),MATCH($D51,Precip!$B$2:$BF$2,0)))</f>
        <v>20.8</v>
      </c>
      <c r="G51" s="7">
        <f ca="1">IF(ISNA(INDEX(Precip!$B$3:$BE$200,MATCH(G$3&amp;" "&amp;G$4,Precip!$A$3:$A$200,0),MATCH($D51,Precip!$B$2:$BF$2,0))),"",INDEX(Precip!$B$3:$BE$200,MATCH(G$3&amp;" "&amp;G$4,Precip!$A$3:$A$200,0),MATCH($D51,Precip!$B$2:$BF$2,0)))</f>
        <v>0</v>
      </c>
      <c r="H51" s="7">
        <f ca="1">IF(ISNA(INDEX(Precip!$B$3:$BE$200,MATCH(H$3&amp;" "&amp;H$4,Precip!$A$3:$A$200,0),MATCH($D51,Precip!$B$2:$BF$2,0))),"",INDEX(Precip!$B$3:$BE$200,MATCH(H$3&amp;" "&amp;H$4,Precip!$A$3:$A$200,0),MATCH($D51,Precip!$B$2:$BF$2,0)))</f>
        <v>0</v>
      </c>
      <c r="I51" s="81">
        <f t="shared" ca="1" si="2"/>
        <v>20.8</v>
      </c>
      <c r="J51" s="7">
        <f ca="1">IF(ISNA(INDEX(Precip!$B$3:$BE$200,MATCH(J$3&amp;" "&amp;J$4,Precip!$A$3:$A$200,0),MATCH($D51,Precip!$B$2:$BF$2,0))),"",INDEX(Precip!$B$3:$BE$200,MATCH(J$3&amp;" "&amp;J$4,Precip!$A$3:$A$200,0),MATCH($D51,Precip!$B$2:$BF$2,0)))</f>
        <v>0</v>
      </c>
      <c r="K51" s="7">
        <f ca="1">IF(ISNA(INDEX(Precip!$B$3:$BE$200,MATCH(K$3&amp;" "&amp;K$4,Precip!$A$3:$A$200,0),MATCH($D51,Precip!$B$2:$BF$2,0))),"",INDEX(Precip!$B$3:$BE$200,MATCH(K$3&amp;" "&amp;K$4,Precip!$A$3:$A$200,0),MATCH($D51,Precip!$B$2:$BF$2,0)))</f>
        <v>0</v>
      </c>
      <c r="L51" s="7">
        <f ca="1">IF(ISNA(INDEX(Precip!$B$3:$BE$200,MATCH(L$3&amp;" "&amp;L$4,Precip!$A$3:$A$200,0),MATCH($D51,Precip!$B$2:$BF$2,0))),"",INDEX(Precip!$B$3:$BE$200,MATCH(L$3&amp;" "&amp;L$4,Precip!$A$3:$A$200,0),MATCH($D51,Precip!$B$2:$BF$2,0)))</f>
        <v>0</v>
      </c>
      <c r="M51" s="7">
        <f ca="1">IF(ISNA(INDEX(Precip!$B$3:$BE$200,MATCH(M$3&amp;" "&amp;M$4,Precip!$A$3:$A$200,0),MATCH($D51,Precip!$B$2:$BF$2,0))),"",INDEX(Precip!$B$3:$BE$200,MATCH(M$3&amp;" "&amp;M$4,Precip!$A$3:$A$200,0),MATCH($D51,Precip!$B$2:$BF$2,0)))</f>
        <v>0.1</v>
      </c>
      <c r="N51" s="39">
        <f t="shared" ca="1" si="3"/>
        <v>0.1</v>
      </c>
    </row>
    <row r="52" spans="1:14" ht="15.2" customHeight="1" x14ac:dyDescent="0.25">
      <c r="A52" s="96"/>
      <c r="B52" s="6">
        <v>48</v>
      </c>
      <c r="C52" s="4" t="s">
        <v>71</v>
      </c>
      <c r="D52" s="3">
        <v>72442</v>
      </c>
      <c r="E52" s="7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7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7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7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1" t="str">
        <f t="shared" ca="1" si="2"/>
        <v>-</v>
      </c>
      <c r="J52" s="7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7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7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7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39" t="str">
        <f t="shared" ca="1" si="3"/>
        <v>-</v>
      </c>
    </row>
    <row r="53" spans="1:14" ht="15.2" customHeight="1" x14ac:dyDescent="0.25">
      <c r="A53" s="96"/>
      <c r="B53" s="6">
        <v>49</v>
      </c>
      <c r="C53" s="4" t="s">
        <v>72</v>
      </c>
      <c r="D53" s="3">
        <v>72443</v>
      </c>
      <c r="E53" s="7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7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7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7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1" t="str">
        <f t="shared" ca="1" si="2"/>
        <v>-</v>
      </c>
      <c r="J53" s="7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7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7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7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39" t="str">
        <f t="shared" ca="1" si="3"/>
        <v>-</v>
      </c>
    </row>
    <row r="54" spans="1:14" ht="15.2" customHeight="1" x14ac:dyDescent="0.25">
      <c r="A54" s="96"/>
      <c r="B54" s="6">
        <v>50</v>
      </c>
      <c r="C54" s="4" t="s">
        <v>73</v>
      </c>
      <c r="D54" s="3" t="s">
        <v>74</v>
      </c>
      <c r="E54" s="7">
        <f ca="1">IF(ISNA(INDEX(Precip!$B$3:$BE$200,MATCH(E$3&amp;" "&amp;E$4,Precip!$A$3:$A$200,0),MATCH($D54,Precip!$B$2:$BF$2,0))),"",INDEX(Precip!$B$3:$BE$200,MATCH(E$3&amp;" "&amp;E$4,Precip!$A$3:$A$200,0),MATCH($D54,Precip!$B$2:$BF$2,0)))</f>
        <v>0</v>
      </c>
      <c r="F54" s="7">
        <f ca="1">IF(ISNA(INDEX(Precip!$B$3:$BE$200,MATCH(F$3&amp;" "&amp;F$4,Precip!$A$3:$A$200,0),MATCH($D54,Precip!$B$2:$BF$2,0))),"",INDEX(Precip!$B$3:$BE$200,MATCH(F$3&amp;" "&amp;F$4,Precip!$A$3:$A$200,0),MATCH($D54,Precip!$B$2:$BF$2,0)))</f>
        <v>2.9</v>
      </c>
      <c r="G54" s="7">
        <f ca="1">IF(ISNA(INDEX(Precip!$B$3:$BE$200,MATCH(G$3&amp;" "&amp;G$4,Precip!$A$3:$A$200,0),MATCH($D54,Precip!$B$2:$BF$2,0))),"",INDEX(Precip!$B$3:$BE$200,MATCH(G$3&amp;" "&amp;G$4,Precip!$A$3:$A$200,0),MATCH($D54,Precip!$B$2:$BF$2,0)))</f>
        <v>0</v>
      </c>
      <c r="H54" s="7">
        <f ca="1">IF(ISNA(INDEX(Precip!$B$3:$BE$200,MATCH(H$3&amp;" "&amp;H$4,Precip!$A$3:$A$200,0),MATCH($D54,Precip!$B$2:$BF$2,0))),"",INDEX(Precip!$B$3:$BE$200,MATCH(H$3&amp;" "&amp;H$4,Precip!$A$3:$A$200,0),MATCH($D54,Precip!$B$2:$BF$2,0)))</f>
        <v>0</v>
      </c>
      <c r="I54" s="81">
        <f t="shared" ca="1" si="2"/>
        <v>2.9</v>
      </c>
      <c r="J54" s="7">
        <f ca="1">IF(ISNA(INDEX(Precip!$B$3:$BE$200,MATCH(J$3&amp;" "&amp;J$4,Precip!$A$3:$A$200,0),MATCH($D54,Precip!$B$2:$BF$2,0))),"",INDEX(Precip!$B$3:$BE$200,MATCH(J$3&amp;" "&amp;J$4,Precip!$A$3:$A$200,0),MATCH($D54,Precip!$B$2:$BF$2,0)))</f>
        <v>0</v>
      </c>
      <c r="K54" s="7">
        <f ca="1">IF(ISNA(INDEX(Precip!$B$3:$BE$200,MATCH(K$3&amp;" "&amp;K$4,Precip!$A$3:$A$200,0),MATCH($D54,Precip!$B$2:$BF$2,0))),"",INDEX(Precip!$B$3:$BE$200,MATCH(K$3&amp;" "&amp;K$4,Precip!$A$3:$A$200,0),MATCH($D54,Precip!$B$2:$BF$2,0)))</f>
        <v>0.2</v>
      </c>
      <c r="L54" s="7">
        <f ca="1">IF(ISNA(INDEX(Precip!$B$3:$BE$200,MATCH(L$3&amp;" "&amp;L$4,Precip!$A$3:$A$200,0),MATCH($D54,Precip!$B$2:$BF$2,0))),"",INDEX(Precip!$B$3:$BE$200,MATCH(L$3&amp;" "&amp;L$4,Precip!$A$3:$A$200,0),MATCH($D54,Precip!$B$2:$BF$2,0)))</f>
        <v>0</v>
      </c>
      <c r="M54" s="7">
        <f ca="1">IF(ISNA(INDEX(Precip!$B$3:$BE$200,MATCH(M$3&amp;" "&amp;M$4,Precip!$A$3:$A$200,0),MATCH($D54,Precip!$B$2:$BF$2,0))),"",INDEX(Precip!$B$3:$BE$200,MATCH(M$3&amp;" "&amp;M$4,Precip!$A$3:$A$200,0),MATCH($D54,Precip!$B$2:$BF$2,0)))</f>
        <v>0.2</v>
      </c>
      <c r="N54" s="39">
        <f t="shared" ca="1" si="3"/>
        <v>0.4</v>
      </c>
    </row>
    <row r="55" spans="1:14" ht="15.2" customHeight="1" x14ac:dyDescent="0.25">
      <c r="A55" s="96"/>
      <c r="B55" s="6">
        <v>51</v>
      </c>
      <c r="C55" s="4" t="s">
        <v>75</v>
      </c>
      <c r="D55" s="3">
        <v>72444</v>
      </c>
      <c r="E55" s="7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7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7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7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1" t="str">
        <f t="shared" ca="1" si="2"/>
        <v>-</v>
      </c>
      <c r="J55" s="7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7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7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7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39" t="str">
        <f t="shared" ca="1" si="3"/>
        <v>-</v>
      </c>
    </row>
    <row r="56" spans="1:14" ht="15.2" customHeight="1" x14ac:dyDescent="0.25">
      <c r="A56" s="96"/>
      <c r="B56" s="6">
        <v>52</v>
      </c>
      <c r="C56" s="4" t="s">
        <v>76</v>
      </c>
      <c r="D56" s="3">
        <v>48846</v>
      </c>
      <c r="E56" s="7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7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7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7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1" t="str">
        <f t="shared" ca="1" si="2"/>
        <v>-</v>
      </c>
      <c r="J56" s="7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7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7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7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39" t="str">
        <f t="shared" ca="1" si="3"/>
        <v>-</v>
      </c>
    </row>
    <row r="57" spans="1:14" ht="15.2" customHeight="1" x14ac:dyDescent="0.25">
      <c r="A57" s="96"/>
      <c r="B57" s="6">
        <v>53</v>
      </c>
      <c r="C57" s="4" t="s">
        <v>77</v>
      </c>
      <c r="D57" s="3">
        <v>72445</v>
      </c>
      <c r="E57" s="7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7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7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7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1" t="str">
        <f t="shared" ca="1" si="2"/>
        <v>-</v>
      </c>
      <c r="J57" s="7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7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7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7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39" t="str">
        <f t="shared" ca="1" si="3"/>
        <v>-</v>
      </c>
    </row>
    <row r="58" spans="1:14" ht="15.2" customHeight="1" x14ac:dyDescent="0.25">
      <c r="A58" s="96"/>
      <c r="B58" s="6">
        <v>54</v>
      </c>
      <c r="C58" s="4" t="s">
        <v>78</v>
      </c>
      <c r="D58" s="3">
        <v>72446</v>
      </c>
      <c r="E58" s="7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7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7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7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1" t="str">
        <f t="shared" ca="1" si="2"/>
        <v>-</v>
      </c>
      <c r="J58" s="7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7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7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7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39" t="str">
        <f t="shared" ca="1" si="3"/>
        <v>-</v>
      </c>
    </row>
    <row r="59" spans="1:14" ht="15.2" customHeight="1" x14ac:dyDescent="0.25">
      <c r="A59" s="96"/>
      <c r="B59" s="6">
        <v>55</v>
      </c>
      <c r="C59" s="4" t="s">
        <v>79</v>
      </c>
      <c r="D59" s="3" t="s">
        <v>80</v>
      </c>
      <c r="E59" s="7">
        <f ca="1">IF(ISNA(INDEX(Precip!$B$3:$BE$200,MATCH(E$3&amp;" "&amp;E$4,Precip!$A$3:$A$200,0),MATCH($D59,Precip!$B$2:$BF$2,0))),"",INDEX(Precip!$B$3:$BE$200,MATCH(E$3&amp;" "&amp;E$4,Precip!$A$3:$A$200,0),MATCH($D59,Precip!$B$2:$BF$2,0)))</f>
        <v>0</v>
      </c>
      <c r="F59" s="7">
        <f ca="1">IF(ISNA(INDEX(Precip!$B$3:$BE$200,MATCH(F$3&amp;" "&amp;F$4,Precip!$A$3:$A$200,0),MATCH($D59,Precip!$B$2:$BF$2,0))),"",INDEX(Precip!$B$3:$BE$200,MATCH(F$3&amp;" "&amp;F$4,Precip!$A$3:$A$200,0),MATCH($D59,Precip!$B$2:$BF$2,0)))</f>
        <v>0.1</v>
      </c>
      <c r="G59" s="7">
        <f ca="1">IF(ISNA(INDEX(Precip!$B$3:$BE$200,MATCH(G$3&amp;" "&amp;G$4,Precip!$A$3:$A$200,0),MATCH($D59,Precip!$B$2:$BF$2,0))),"",INDEX(Precip!$B$3:$BE$200,MATCH(G$3&amp;" "&amp;G$4,Precip!$A$3:$A$200,0),MATCH($D59,Precip!$B$2:$BF$2,0)))</f>
        <v>0</v>
      </c>
      <c r="H59" s="7">
        <f ca="1">IF(ISNA(INDEX(Precip!$B$3:$BE$200,MATCH(H$3&amp;" "&amp;H$4,Precip!$A$3:$A$200,0),MATCH($D59,Precip!$B$2:$BF$2,0))),"",INDEX(Precip!$B$3:$BE$200,MATCH(H$3&amp;" "&amp;H$4,Precip!$A$3:$A$200,0),MATCH($D59,Precip!$B$2:$BF$2,0)))</f>
        <v>8.8000000000000007</v>
      </c>
      <c r="I59" s="81">
        <f t="shared" ca="1" si="2"/>
        <v>8.9</v>
      </c>
      <c r="J59" s="7">
        <f ca="1">IF(ISNA(INDEX(Precip!$B$3:$BE$200,MATCH(J$3&amp;" "&amp;J$4,Precip!$A$3:$A$200,0),MATCH($D59,Precip!$B$2:$BF$2,0))),"",INDEX(Precip!$B$3:$BE$200,MATCH(J$3&amp;" "&amp;J$4,Precip!$A$3:$A$200,0),MATCH($D59,Precip!$B$2:$BF$2,0)))</f>
        <v>8.9</v>
      </c>
      <c r="K59" s="7">
        <f ca="1">IF(ISNA(INDEX(Precip!$B$3:$BE$200,MATCH(K$3&amp;" "&amp;K$4,Precip!$A$3:$A$200,0),MATCH($D59,Precip!$B$2:$BF$2,0))),"",INDEX(Precip!$B$3:$BE$200,MATCH(K$3&amp;" "&amp;K$4,Precip!$A$3:$A$200,0),MATCH($D59,Precip!$B$2:$BF$2,0)))</f>
        <v>0</v>
      </c>
      <c r="L59" s="7">
        <f ca="1">IF(ISNA(INDEX(Precip!$B$3:$BE$200,MATCH(L$3&amp;" "&amp;L$4,Precip!$A$3:$A$200,0),MATCH($D59,Precip!$B$2:$BF$2,0))),"",INDEX(Precip!$B$3:$BE$200,MATCH(L$3&amp;" "&amp;L$4,Precip!$A$3:$A$200,0),MATCH($D59,Precip!$B$2:$BF$2,0)))</f>
        <v>0</v>
      </c>
      <c r="M59" s="7">
        <f ca="1">IF(ISNA(INDEX(Precip!$B$3:$BE$200,MATCH(M$3&amp;" "&amp;M$4,Precip!$A$3:$A$200,0),MATCH($D59,Precip!$B$2:$BF$2,0))),"",INDEX(Precip!$B$3:$BE$200,MATCH(M$3&amp;" "&amp;M$4,Precip!$A$3:$A$200,0),MATCH($D59,Precip!$B$2:$BF$2,0)))</f>
        <v>21.8</v>
      </c>
      <c r="N59" s="39">
        <f t="shared" ca="1" si="3"/>
        <v>30.700000000000003</v>
      </c>
    </row>
    <row r="60" spans="1:14" ht="15.2" customHeight="1" thickBot="1" x14ac:dyDescent="0.3">
      <c r="A60" s="90"/>
      <c r="B60" s="18">
        <v>56</v>
      </c>
      <c r="C60" s="21" t="s">
        <v>81</v>
      </c>
      <c r="D60" s="22" t="s">
        <v>82</v>
      </c>
      <c r="E60" s="30">
        <f ca="1">IF(ISNA(INDEX(Precip!$B$3:$BE$200,MATCH(E$3&amp;" "&amp;E$4,Precip!$A$3:$A$200,0),MATCH($D60,Precip!$B$2:$BF$2,0))),"",INDEX(Precip!$B$3:$BE$200,MATCH(E$3&amp;" "&amp;E$4,Precip!$A$3:$A$200,0),MATCH($D60,Precip!$B$2:$BF$2,0)))</f>
        <v>0</v>
      </c>
      <c r="F60" s="30">
        <f ca="1">IF(ISNA(INDEX(Precip!$B$3:$BE$200,MATCH(F$3&amp;" "&amp;F$4,Precip!$A$3:$A$200,0),MATCH($D60,Precip!$B$2:$BF$2,0))),"",INDEX(Precip!$B$3:$BE$200,MATCH(F$3&amp;" "&amp;F$4,Precip!$A$3:$A$200,0),MATCH($D60,Precip!$B$2:$BF$2,0)))</f>
        <v>0</v>
      </c>
      <c r="G60" s="30">
        <f ca="1">IF(ISNA(INDEX(Precip!$B$3:$BE$200,MATCH(G$3&amp;" "&amp;G$4,Precip!$A$3:$A$200,0),MATCH($D60,Precip!$B$2:$BF$2,0))),"",INDEX(Precip!$B$3:$BE$200,MATCH(G$3&amp;" "&amp;G$4,Precip!$A$3:$A$200,0),MATCH($D60,Precip!$B$2:$BF$2,0)))</f>
        <v>0</v>
      </c>
      <c r="H60" s="30">
        <f ca="1">IF(ISNA(INDEX(Precip!$B$3:$BE$200,MATCH(H$3&amp;" "&amp;H$4,Precip!$A$3:$A$200,0),MATCH($D60,Precip!$B$2:$BF$2,0))),"",INDEX(Precip!$B$3:$BE$200,MATCH(H$3&amp;" "&amp;H$4,Precip!$A$3:$A$200,0),MATCH($D60,Precip!$B$2:$BF$2,0)))</f>
        <v>0</v>
      </c>
      <c r="I60" s="82">
        <f t="shared" ca="1" si="2"/>
        <v>0</v>
      </c>
      <c r="J60" s="30">
        <f ca="1">IF(ISNA(INDEX(Precip!$B$3:$BE$200,MATCH(J$3&amp;" "&amp;J$4,Precip!$A$3:$A$200,0),MATCH($D60,Precip!$B$2:$BF$2,0))),"",INDEX(Precip!$B$3:$BE$200,MATCH(J$3&amp;" "&amp;J$4,Precip!$A$3:$A$200,0),MATCH($D60,Precip!$B$2:$BF$2,0)))</f>
        <v>0</v>
      </c>
      <c r="K60" s="30">
        <f ca="1">IF(ISNA(INDEX(Precip!$B$3:$BE$200,MATCH(K$3&amp;" "&amp;K$4,Precip!$A$3:$A$200,0),MATCH($D60,Precip!$B$2:$BF$2,0))),"",INDEX(Precip!$B$3:$BE$200,MATCH(K$3&amp;" "&amp;K$4,Precip!$A$3:$A$200,0),MATCH($D60,Precip!$B$2:$BF$2,0)))</f>
        <v>0</v>
      </c>
      <c r="L60" s="30">
        <f ca="1">IF(ISNA(INDEX(Precip!$B$3:$BE$200,MATCH(L$3&amp;" "&amp;L$4,Precip!$A$3:$A$200,0),MATCH($D60,Precip!$B$2:$BF$2,0))),"",INDEX(Precip!$B$3:$BE$200,MATCH(L$3&amp;" "&amp;L$4,Precip!$A$3:$A$200,0),MATCH($D60,Precip!$B$2:$BF$2,0)))</f>
        <v>0</v>
      </c>
      <c r="M60" s="30">
        <f ca="1">IF(ISNA(INDEX(Precip!$B$3:$BE$200,MATCH(M$3&amp;" "&amp;M$4,Precip!$A$3:$A$200,0),MATCH($D60,Precip!$B$2:$BF$2,0))),"",INDEX(Precip!$B$3:$BE$200,MATCH(M$3&amp;" "&amp;M$4,Precip!$A$3:$A$200,0),MATCH($D60,Precip!$B$2:$BF$2,0)))</f>
        <v>17.3</v>
      </c>
      <c r="N60" s="40">
        <f t="shared" ca="1" si="3"/>
        <v>17.3</v>
      </c>
    </row>
    <row r="61" spans="1:14" ht="15.2" customHeight="1" x14ac:dyDescent="0.25">
      <c r="A61" s="89" t="s">
        <v>83</v>
      </c>
      <c r="B61" s="9">
        <v>57</v>
      </c>
      <c r="C61" s="31" t="s">
        <v>84</v>
      </c>
      <c r="D61" s="32" t="s">
        <v>85</v>
      </c>
      <c r="E61" s="11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1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1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1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0" t="str">
        <f t="shared" ca="1" si="2"/>
        <v>-</v>
      </c>
      <c r="J61" s="11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1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1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1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38" t="str">
        <f t="shared" ca="1" si="3"/>
        <v>-</v>
      </c>
    </row>
    <row r="62" spans="1:14" ht="15.2" customHeight="1" thickBot="1" x14ac:dyDescent="0.3">
      <c r="A62" s="90"/>
      <c r="B62" s="18">
        <v>58</v>
      </c>
      <c r="C62" s="33" t="s">
        <v>86</v>
      </c>
      <c r="D62" s="34" t="s">
        <v>87</v>
      </c>
      <c r="E62" s="30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0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0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0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2" t="str">
        <f t="shared" ca="1" si="2"/>
        <v>-</v>
      </c>
      <c r="J62" s="30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0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0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0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0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4" sqref="J4"/>
    </sheetView>
  </sheetViews>
  <sheetFormatPr defaultRowHeight="11.25" customHeight="1" x14ac:dyDescent="0.25"/>
  <cols>
    <col min="1" max="1" width="4.140625" style="88" customWidth="1"/>
    <col min="2" max="2" width="4" style="84" bestFit="1" customWidth="1"/>
    <col min="3" max="3" width="15.28515625" style="88" customWidth="1"/>
    <col min="4" max="4" width="6.28515625" style="84" customWidth="1"/>
    <col min="5" max="8" width="5.7109375" style="83" customWidth="1"/>
    <col min="9" max="9" width="5.7109375" style="86" customWidth="1"/>
    <col min="10" max="13" width="5.7109375" style="83" customWidth="1"/>
    <col min="14" max="14" width="5.5703125" style="85" customWidth="1"/>
    <col min="15" max="16" width="9.140625" style="88" customWidth="1"/>
    <col min="17" max="16384" width="9.140625" style="88"/>
  </cols>
  <sheetData>
    <row r="1" spans="1:15" ht="18" customHeight="1" x14ac:dyDescent="0.3">
      <c r="C1" s="102" t="s">
        <v>94</v>
      </c>
      <c r="D1" s="103"/>
      <c r="E1" s="101"/>
      <c r="F1" s="101"/>
      <c r="G1" s="101"/>
      <c r="H1" s="101"/>
      <c r="I1" s="106"/>
      <c r="J1" s="101"/>
      <c r="K1" s="101"/>
      <c r="L1" s="101"/>
      <c r="M1" s="101"/>
      <c r="N1" s="104"/>
    </row>
    <row r="2" spans="1:15" ht="16.5" customHeight="1" thickBot="1" x14ac:dyDescent="0.3">
      <c r="D2" s="88"/>
      <c r="E2" s="88"/>
      <c r="F2" s="100" t="s">
        <v>0</v>
      </c>
      <c r="G2" s="101"/>
      <c r="H2" s="101"/>
      <c r="I2" s="106"/>
      <c r="J2" s="101"/>
      <c r="K2" s="88"/>
      <c r="L2" s="88"/>
      <c r="M2" s="1" t="s">
        <v>1</v>
      </c>
      <c r="N2" s="2"/>
    </row>
    <row r="3" spans="1:15" s="43" customFormat="1" ht="14.25" customHeight="1" x14ac:dyDescent="0.25">
      <c r="A3" s="8" t="s">
        <v>2</v>
      </c>
      <c r="B3" s="91" t="s">
        <v>3</v>
      </c>
      <c r="C3" s="98" t="s">
        <v>4</v>
      </c>
      <c r="D3" s="124" t="s">
        <v>5</v>
      </c>
      <c r="E3" s="69" t="str">
        <f ca="1">Thang!$F$1&amp;"-21"</f>
        <v>06-21</v>
      </c>
      <c r="F3" s="69" t="str">
        <f ca="1">$E$3</f>
        <v>06-21</v>
      </c>
      <c r="G3" s="69" t="str">
        <f ca="1">$E$3</f>
        <v>06-21</v>
      </c>
      <c r="H3" s="69" t="str">
        <f ca="1">$E$3</f>
        <v>06-21</v>
      </c>
      <c r="I3" s="122" t="s">
        <v>95</v>
      </c>
      <c r="J3" s="69" t="str">
        <f ca="1">Thang!$F$1&amp;"-22"</f>
        <v>06-22</v>
      </c>
      <c r="K3" s="69" t="str">
        <f ca="1">$J$3</f>
        <v>06-22</v>
      </c>
      <c r="L3" s="69" t="str">
        <f ca="1">$J$3</f>
        <v>06-22</v>
      </c>
      <c r="M3" s="69" t="str">
        <f ca="1">$J$3</f>
        <v>06-22</v>
      </c>
      <c r="N3" s="120" t="s">
        <v>95</v>
      </c>
    </row>
    <row r="4" spans="1:15" s="43" customFormat="1" ht="14.25" customHeight="1" thickBot="1" x14ac:dyDescent="0.3">
      <c r="A4" s="29"/>
      <c r="B4" s="92"/>
      <c r="C4" s="99"/>
      <c r="D4" s="125"/>
      <c r="E4" s="70" t="s">
        <v>96</v>
      </c>
      <c r="F4" s="71" t="s">
        <v>97</v>
      </c>
      <c r="G4" s="68">
        <v>13</v>
      </c>
      <c r="H4" s="67">
        <v>19</v>
      </c>
      <c r="I4" s="123"/>
      <c r="J4" s="70" t="s">
        <v>96</v>
      </c>
      <c r="K4" s="71" t="s">
        <v>97</v>
      </c>
      <c r="L4" s="68">
        <v>13</v>
      </c>
      <c r="M4" s="67">
        <v>19</v>
      </c>
      <c r="N4" s="121"/>
    </row>
    <row r="5" spans="1:15" s="85" customFormat="1" ht="15.2" customHeight="1" x14ac:dyDescent="0.25">
      <c r="A5" s="97" t="s">
        <v>7</v>
      </c>
      <c r="B5" s="9">
        <v>1</v>
      </c>
      <c r="C5" s="10" t="s">
        <v>8</v>
      </c>
      <c r="D5" s="9">
        <v>73401</v>
      </c>
      <c r="E5" s="11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1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1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1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0" t="str">
        <f t="shared" ref="I5:I36" ca="1" si="0">+IF(AND(OR(E5="-",E5=""),OR(F5="-",F5=""),OR(G5="-",G5=""),OR(H5="-",H5="")),"-",SUM(E5:H5))</f>
        <v>-</v>
      </c>
      <c r="J5" s="11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1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1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1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38" t="str">
        <f t="shared" ref="N5:N36" ca="1" si="1">+IF(AND(OR(J5="-",J5=""),OR(K5="-",K5=""),OR(L5="-",L5=""),OR(M5="-",M5="")),"-",SUM(J5:M5))</f>
        <v>-</v>
      </c>
    </row>
    <row r="6" spans="1:15" s="85" customFormat="1" ht="15.2" customHeight="1" x14ac:dyDescent="0.25">
      <c r="A6" s="96"/>
      <c r="B6" s="6">
        <v>2</v>
      </c>
      <c r="C6" s="13" t="s">
        <v>9</v>
      </c>
      <c r="D6" s="6">
        <v>73402</v>
      </c>
      <c r="E6" s="7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7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7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7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1" t="str">
        <f t="shared" ca="1" si="0"/>
        <v>-</v>
      </c>
      <c r="J6" s="7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7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7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7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39" t="str">
        <f t="shared" ca="1" si="1"/>
        <v>-</v>
      </c>
    </row>
    <row r="7" spans="1:15" s="85" customFormat="1" ht="15.2" customHeight="1" x14ac:dyDescent="0.25">
      <c r="A7" s="96"/>
      <c r="B7" s="6">
        <v>3</v>
      </c>
      <c r="C7" s="4" t="s">
        <v>10</v>
      </c>
      <c r="D7" s="3">
        <v>48842</v>
      </c>
      <c r="E7" s="7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7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7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7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1" t="str">
        <f t="shared" ca="1" si="0"/>
        <v>-</v>
      </c>
      <c r="J7" s="7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7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7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7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39" t="str">
        <f t="shared" ca="1" si="1"/>
        <v>-</v>
      </c>
    </row>
    <row r="8" spans="1:15" s="85" customFormat="1" ht="15.2" customHeight="1" x14ac:dyDescent="0.25">
      <c r="A8" s="96"/>
      <c r="B8" s="6">
        <v>4</v>
      </c>
      <c r="C8" s="4" t="s">
        <v>11</v>
      </c>
      <c r="D8" s="3">
        <v>73403</v>
      </c>
      <c r="E8" s="7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7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7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7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1" t="str">
        <f t="shared" ca="1" si="0"/>
        <v>-</v>
      </c>
      <c r="J8" s="7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7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7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7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39" t="str">
        <f t="shared" ca="1" si="1"/>
        <v>-</v>
      </c>
    </row>
    <row r="9" spans="1:15" s="85" customFormat="1" ht="15.2" customHeight="1" x14ac:dyDescent="0.25">
      <c r="A9" s="96"/>
      <c r="B9" s="6">
        <v>5</v>
      </c>
      <c r="C9" s="4" t="s">
        <v>12</v>
      </c>
      <c r="D9" s="3">
        <v>73420</v>
      </c>
      <c r="E9" s="7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7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7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7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1" t="str">
        <f t="shared" ca="1" si="0"/>
        <v>-</v>
      </c>
      <c r="J9" s="7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7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7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7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39" t="str">
        <f t="shared" ca="1" si="1"/>
        <v>-</v>
      </c>
    </row>
    <row r="10" spans="1:15" s="85" customFormat="1" ht="15.2" customHeight="1" x14ac:dyDescent="0.25">
      <c r="A10" s="96"/>
      <c r="B10" s="6">
        <v>6</v>
      </c>
      <c r="C10" s="4" t="s">
        <v>13</v>
      </c>
      <c r="D10" s="3">
        <v>73400</v>
      </c>
      <c r="E10" s="7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7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7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7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1" t="str">
        <f t="shared" ca="1" si="0"/>
        <v>-</v>
      </c>
      <c r="J10" s="7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7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7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7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39" t="str">
        <f t="shared" ca="1" si="1"/>
        <v>-</v>
      </c>
    </row>
    <row r="11" spans="1:15" s="85" customFormat="1" ht="15.2" customHeight="1" x14ac:dyDescent="0.25">
      <c r="A11" s="96"/>
      <c r="B11" s="6">
        <v>7</v>
      </c>
      <c r="C11" s="4" t="s">
        <v>14</v>
      </c>
      <c r="D11" s="3">
        <v>73404</v>
      </c>
      <c r="E11" s="7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7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7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7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1" t="str">
        <f t="shared" ca="1" si="0"/>
        <v>-</v>
      </c>
      <c r="J11" s="7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7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7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7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39" t="str">
        <f t="shared" ca="1" si="1"/>
        <v>-</v>
      </c>
    </row>
    <row r="12" spans="1:15" s="85" customFormat="1" ht="15.2" customHeight="1" x14ac:dyDescent="0.25">
      <c r="A12" s="96"/>
      <c r="B12" s="6">
        <v>8</v>
      </c>
      <c r="C12" s="4" t="s">
        <v>15</v>
      </c>
      <c r="D12" s="3" t="s">
        <v>16</v>
      </c>
      <c r="E12" s="7">
        <f ca="1">IF(ISNA(INDEX(Precip!$B$3:$BE$200,MATCH(E$3&amp;" "&amp;E$4,Precip!$A$3:$A$200,0),MATCH($D12,Precip!$B$2:$BF$2,0))),"",INDEX(Precip!$B$3:$BE$200,MATCH(E$3&amp;" "&amp;E$4,Precip!$A$3:$A$200,0),MATCH($D12,Precip!$B$2:$BF$2,0)))</f>
        <v>0.1</v>
      </c>
      <c r="F12" s="7">
        <f ca="1">IF(ISNA(INDEX(Precip!$B$3:$BE$200,MATCH(F$3&amp;" "&amp;F$4,Precip!$A$3:$A$200,0),MATCH($D12,Precip!$B$2:$BF$2,0))),"",INDEX(Precip!$B$3:$BE$200,MATCH(F$3&amp;" "&amp;F$4,Precip!$A$3:$A$200,0),MATCH($D12,Precip!$B$2:$BF$2,0)))</f>
        <v>0.1</v>
      </c>
      <c r="G12" s="7">
        <f ca="1">IF(ISNA(INDEX(Precip!$B$3:$BE$200,MATCH(G$3&amp;" "&amp;G$4,Precip!$A$3:$A$200,0),MATCH($D12,Precip!$B$2:$BF$2,0))),"",INDEX(Precip!$B$3:$BE$200,MATCH(G$3&amp;" "&amp;G$4,Precip!$A$3:$A$200,0),MATCH($D12,Precip!$B$2:$BF$2,0)))</f>
        <v>0.8</v>
      </c>
      <c r="H12" s="7">
        <f ca="1">IF(ISNA(INDEX(Precip!$B$3:$BE$200,MATCH(H$3&amp;" "&amp;H$4,Precip!$A$3:$A$200,0),MATCH($D12,Precip!$B$2:$BF$2,0))),"",INDEX(Precip!$B$3:$BE$200,MATCH(H$3&amp;" "&amp;H$4,Precip!$A$3:$A$200,0),MATCH($D12,Precip!$B$2:$BF$2,0)))</f>
        <v>0</v>
      </c>
      <c r="I12" s="81">
        <f t="shared" ca="1" si="0"/>
        <v>1</v>
      </c>
      <c r="J12" s="7">
        <f ca="1">IF(ISNA(INDEX(Precip!$B$3:$BE$200,MATCH(J$3&amp;" "&amp;J$4,Precip!$A$3:$A$200,0),MATCH($D12,Precip!$B$2:$BF$2,0))),"",INDEX(Precip!$B$3:$BE$200,MATCH(J$3&amp;" "&amp;J$4,Precip!$A$3:$A$200,0),MATCH($D12,Precip!$B$2:$BF$2,0)))</f>
        <v>0</v>
      </c>
      <c r="K12" s="7">
        <f ca="1">IF(ISNA(INDEX(Precip!$B$3:$BE$200,MATCH(K$3&amp;" "&amp;K$4,Precip!$A$3:$A$200,0),MATCH($D12,Precip!$B$2:$BF$2,0))),"",INDEX(Precip!$B$3:$BE$200,MATCH(K$3&amp;" "&amp;K$4,Precip!$A$3:$A$200,0),MATCH($D12,Precip!$B$2:$BF$2,0)))</f>
        <v>0</v>
      </c>
      <c r="L12" s="7">
        <f ca="1">IF(ISNA(INDEX(Precip!$B$3:$BE$200,MATCH(L$3&amp;" "&amp;L$4,Precip!$A$3:$A$200,0),MATCH($D12,Precip!$B$2:$BF$2,0))),"",INDEX(Precip!$B$3:$BE$200,MATCH(L$3&amp;" "&amp;L$4,Precip!$A$3:$A$200,0),MATCH($D12,Precip!$B$2:$BF$2,0)))</f>
        <v>0</v>
      </c>
      <c r="M12" s="7">
        <f ca="1">IF(ISNA(INDEX(Precip!$B$3:$BE$200,MATCH(M$3&amp;" "&amp;M$4,Precip!$A$3:$A$200,0),MATCH($D12,Precip!$B$2:$BF$2,0))),"",INDEX(Precip!$B$3:$BE$200,MATCH(M$3&amp;" "&amp;M$4,Precip!$A$3:$A$200,0),MATCH($D12,Precip!$B$2:$BF$2,0)))</f>
        <v>0</v>
      </c>
      <c r="N12" s="39">
        <f t="shared" ca="1" si="1"/>
        <v>0</v>
      </c>
    </row>
    <row r="13" spans="1:15" s="85" customFormat="1" ht="15.2" customHeight="1" x14ac:dyDescent="0.25">
      <c r="A13" s="96"/>
      <c r="B13" s="6">
        <v>9</v>
      </c>
      <c r="C13" s="4" t="s">
        <v>17</v>
      </c>
      <c r="D13" s="3">
        <v>73405</v>
      </c>
      <c r="E13" s="7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7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7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7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1" t="str">
        <f t="shared" ca="1" si="0"/>
        <v>-</v>
      </c>
      <c r="J13" s="7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7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7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7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39" t="str">
        <f t="shared" ca="1" si="1"/>
        <v>-</v>
      </c>
    </row>
    <row r="14" spans="1:15" s="85" customFormat="1" ht="15.2" customHeight="1" x14ac:dyDescent="0.25">
      <c r="A14" s="96"/>
      <c r="B14" s="6">
        <v>10</v>
      </c>
      <c r="C14" s="4" t="s">
        <v>18</v>
      </c>
      <c r="D14" s="3">
        <v>73406</v>
      </c>
      <c r="E14" s="7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7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7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7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1" t="str">
        <f t="shared" ca="1" si="0"/>
        <v>-</v>
      </c>
      <c r="J14" s="7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7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7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7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39" t="str">
        <f t="shared" ca="1" si="1"/>
        <v>-</v>
      </c>
      <c r="O14" s="88"/>
    </row>
    <row r="15" spans="1:15" s="85" customFormat="1" ht="15.2" customHeight="1" x14ac:dyDescent="0.25">
      <c r="A15" s="96"/>
      <c r="B15" s="6">
        <v>11</v>
      </c>
      <c r="C15" s="4" t="s">
        <v>19</v>
      </c>
      <c r="D15" s="3">
        <v>73408</v>
      </c>
      <c r="E15" s="7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7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7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7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1" t="str">
        <f t="shared" ca="1" si="0"/>
        <v>-</v>
      </c>
      <c r="J15" s="7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7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7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7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39" t="str">
        <f t="shared" ca="1" si="1"/>
        <v>-</v>
      </c>
    </row>
    <row r="16" spans="1:15" ht="15.2" customHeight="1" x14ac:dyDescent="0.25">
      <c r="A16" s="96"/>
      <c r="B16" s="6">
        <v>12</v>
      </c>
      <c r="C16" s="4" t="s">
        <v>20</v>
      </c>
      <c r="D16" s="3">
        <v>73409</v>
      </c>
      <c r="E16" s="7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7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7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7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1" t="str">
        <f t="shared" ca="1" si="0"/>
        <v>-</v>
      </c>
      <c r="J16" s="7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7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7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7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39" t="str">
        <f t="shared" ca="1" si="1"/>
        <v>-</v>
      </c>
      <c r="O16" s="85"/>
    </row>
    <row r="17" spans="1:15" s="85" customFormat="1" ht="15.2" customHeight="1" x14ac:dyDescent="0.25">
      <c r="A17" s="96"/>
      <c r="B17" s="6">
        <v>13</v>
      </c>
      <c r="C17" s="4" t="s">
        <v>21</v>
      </c>
      <c r="D17" s="3" t="s">
        <v>22</v>
      </c>
      <c r="E17" s="7">
        <f ca="1">IF(ISNA(INDEX(Precip!$B$3:$BE$200,MATCH(E$3&amp;" "&amp;E$4,Precip!$A$3:$A$200,0),MATCH($D17,Precip!$B$2:$BF$2,0))),"",INDEX(Precip!$B$3:$BE$200,MATCH(E$3&amp;" "&amp;E$4,Precip!$A$3:$A$200,0),MATCH($D17,Precip!$B$2:$BF$2,0)))</f>
        <v>3.3</v>
      </c>
      <c r="F17" s="7">
        <f ca="1">IF(ISNA(INDEX(Precip!$B$3:$BE$200,MATCH(F$3&amp;" "&amp;F$4,Precip!$A$3:$A$200,0),MATCH($D17,Precip!$B$2:$BF$2,0))),"",INDEX(Precip!$B$3:$BE$200,MATCH(F$3&amp;" "&amp;F$4,Precip!$A$3:$A$200,0),MATCH($D17,Precip!$B$2:$BF$2,0)))</f>
        <v>0.5</v>
      </c>
      <c r="G17" s="7">
        <f ca="1">IF(ISNA(INDEX(Precip!$B$3:$BE$200,MATCH(G$3&amp;" "&amp;G$4,Precip!$A$3:$A$200,0),MATCH($D17,Precip!$B$2:$BF$2,0))),"",INDEX(Precip!$B$3:$BE$200,MATCH(G$3&amp;" "&amp;G$4,Precip!$A$3:$A$200,0),MATCH($D17,Precip!$B$2:$BF$2,0)))</f>
        <v>0.2</v>
      </c>
      <c r="H17" s="7">
        <f ca="1">IF(ISNA(INDEX(Precip!$B$3:$BE$200,MATCH(H$3&amp;" "&amp;H$4,Precip!$A$3:$A$200,0),MATCH($D17,Precip!$B$2:$BF$2,0))),"",INDEX(Precip!$B$3:$BE$200,MATCH(H$3&amp;" "&amp;H$4,Precip!$A$3:$A$200,0),MATCH($D17,Precip!$B$2:$BF$2,0)))</f>
        <v>0</v>
      </c>
      <c r="I17" s="81">
        <f t="shared" ca="1" si="0"/>
        <v>4</v>
      </c>
      <c r="J17" s="7">
        <f ca="1">IF(ISNA(INDEX(Precip!$B$3:$BE$200,MATCH(J$3&amp;" "&amp;J$4,Precip!$A$3:$A$200,0),MATCH($D17,Precip!$B$2:$BF$2,0))),"",INDEX(Precip!$B$3:$BE$200,MATCH(J$3&amp;" "&amp;J$4,Precip!$A$3:$A$200,0),MATCH($D17,Precip!$B$2:$BF$2,0)))</f>
        <v>0</v>
      </c>
      <c r="K17" s="7">
        <f ca="1">IF(ISNA(INDEX(Precip!$B$3:$BE$200,MATCH(K$3&amp;" "&amp;K$4,Precip!$A$3:$A$200,0),MATCH($D17,Precip!$B$2:$BF$2,0))),"",INDEX(Precip!$B$3:$BE$200,MATCH(K$3&amp;" "&amp;K$4,Precip!$A$3:$A$200,0),MATCH($D17,Precip!$B$2:$BF$2,0)))</f>
        <v>0</v>
      </c>
      <c r="L17" s="7">
        <f ca="1">IF(ISNA(INDEX(Precip!$B$3:$BE$200,MATCH(L$3&amp;" "&amp;L$4,Precip!$A$3:$A$200,0),MATCH($D17,Precip!$B$2:$BF$2,0))),"",INDEX(Precip!$B$3:$BE$200,MATCH(L$3&amp;" "&amp;L$4,Precip!$A$3:$A$200,0),MATCH($D17,Precip!$B$2:$BF$2,0)))</f>
        <v>0</v>
      </c>
      <c r="M17" s="7">
        <f ca="1">IF(ISNA(INDEX(Precip!$B$3:$BE$200,MATCH(M$3&amp;" "&amp;M$4,Precip!$A$3:$A$200,0),MATCH($D17,Precip!$B$2:$BF$2,0))),"",INDEX(Precip!$B$3:$BE$200,MATCH(M$3&amp;" "&amp;M$4,Precip!$A$3:$A$200,0),MATCH($D17,Precip!$B$2:$BF$2,0)))</f>
        <v>0</v>
      </c>
      <c r="N17" s="39">
        <f t="shared" ca="1" si="1"/>
        <v>0</v>
      </c>
      <c r="O17" s="88"/>
    </row>
    <row r="18" spans="1:15" s="85" customFormat="1" ht="15.2" customHeight="1" x14ac:dyDescent="0.25">
      <c r="A18" s="96"/>
      <c r="B18" s="6">
        <v>14</v>
      </c>
      <c r="C18" s="4" t="s">
        <v>23</v>
      </c>
      <c r="D18" s="3" t="s">
        <v>24</v>
      </c>
      <c r="E18" s="7">
        <f ca="1">IF(ISNA(INDEX(Precip!$B$3:$BE$200,MATCH(E$3&amp;" "&amp;E$4,Precip!$A$3:$A$200,0),MATCH($D18,Precip!$B$2:$BF$2,0))),"",INDEX(Precip!$B$3:$BE$200,MATCH(E$3&amp;" "&amp;E$4,Precip!$A$3:$A$200,0),MATCH($D18,Precip!$B$2:$BF$2,0)))</f>
        <v>0.70000000000000007</v>
      </c>
      <c r="F18" s="7">
        <f ca="1">IF(ISNA(INDEX(Precip!$B$3:$BE$200,MATCH(F$3&amp;" "&amp;F$4,Precip!$A$3:$A$200,0),MATCH($D18,Precip!$B$2:$BF$2,0))),"",INDEX(Precip!$B$3:$BE$200,MATCH(F$3&amp;" "&amp;F$4,Precip!$A$3:$A$200,0),MATCH($D18,Precip!$B$2:$BF$2,0)))</f>
        <v>16.399999999999999</v>
      </c>
      <c r="G18" s="7">
        <f ca="1">IF(ISNA(INDEX(Precip!$B$3:$BE$200,MATCH(G$3&amp;" "&amp;G$4,Precip!$A$3:$A$200,0),MATCH($D18,Precip!$B$2:$BF$2,0))),"",INDEX(Precip!$B$3:$BE$200,MATCH(G$3&amp;" "&amp;G$4,Precip!$A$3:$A$200,0),MATCH($D18,Precip!$B$2:$BF$2,0)))</f>
        <v>0</v>
      </c>
      <c r="H18" s="7">
        <f ca="1">IF(ISNA(INDEX(Precip!$B$3:$BE$200,MATCH(H$3&amp;" "&amp;H$4,Precip!$A$3:$A$200,0),MATCH($D18,Precip!$B$2:$BF$2,0))),"",INDEX(Precip!$B$3:$BE$200,MATCH(H$3&amp;" "&amp;H$4,Precip!$A$3:$A$200,0),MATCH($D18,Precip!$B$2:$BF$2,0)))</f>
        <v>0</v>
      </c>
      <c r="I18" s="81">
        <f t="shared" ca="1" si="0"/>
        <v>17.099999999999998</v>
      </c>
      <c r="J18" s="7">
        <f ca="1">IF(ISNA(INDEX(Precip!$B$3:$BE$200,MATCH(J$3&amp;" "&amp;J$4,Precip!$A$3:$A$200,0),MATCH($D18,Precip!$B$2:$BF$2,0))),"",INDEX(Precip!$B$3:$BE$200,MATCH(J$3&amp;" "&amp;J$4,Precip!$A$3:$A$200,0),MATCH($D18,Precip!$B$2:$BF$2,0)))</f>
        <v>0</v>
      </c>
      <c r="K18" s="7">
        <f ca="1">IF(ISNA(INDEX(Precip!$B$3:$BE$200,MATCH(K$3&amp;" "&amp;K$4,Precip!$A$3:$A$200,0),MATCH($D18,Precip!$B$2:$BF$2,0))),"",INDEX(Precip!$B$3:$BE$200,MATCH(K$3&amp;" "&amp;K$4,Precip!$A$3:$A$200,0),MATCH($D18,Precip!$B$2:$BF$2,0)))</f>
        <v>0</v>
      </c>
      <c r="L18" s="7">
        <f ca="1">IF(ISNA(INDEX(Precip!$B$3:$BE$200,MATCH(L$3&amp;" "&amp;L$4,Precip!$A$3:$A$200,0),MATCH($D18,Precip!$B$2:$BF$2,0))),"",INDEX(Precip!$B$3:$BE$200,MATCH(L$3&amp;" "&amp;L$4,Precip!$A$3:$A$200,0),MATCH($D18,Precip!$B$2:$BF$2,0)))</f>
        <v>0</v>
      </c>
      <c r="M18" s="7">
        <f ca="1">IF(ISNA(INDEX(Precip!$B$3:$BE$200,MATCH(M$3&amp;" "&amp;M$4,Precip!$A$3:$A$200,0),MATCH($D18,Precip!$B$2:$BF$2,0))),"",INDEX(Precip!$B$3:$BE$200,MATCH(M$3&amp;" "&amp;M$4,Precip!$A$3:$A$200,0),MATCH($D18,Precip!$B$2:$BF$2,0)))</f>
        <v>0</v>
      </c>
      <c r="N18" s="39">
        <f t="shared" ca="1" si="1"/>
        <v>0</v>
      </c>
      <c r="O18" s="88"/>
    </row>
    <row r="19" spans="1:15" ht="15.2" customHeight="1" x14ac:dyDescent="0.25">
      <c r="A19" s="96"/>
      <c r="B19" s="6">
        <v>15</v>
      </c>
      <c r="C19" s="4" t="s">
        <v>25</v>
      </c>
      <c r="D19" s="3">
        <v>73410</v>
      </c>
      <c r="E19" s="7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7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7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7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1" t="str">
        <f t="shared" ca="1" si="0"/>
        <v>-</v>
      </c>
      <c r="J19" s="7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7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7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7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39" t="str">
        <f t="shared" ca="1" si="1"/>
        <v>-</v>
      </c>
      <c r="O19" s="85"/>
    </row>
    <row r="20" spans="1:15" ht="15.2" customHeight="1" x14ac:dyDescent="0.25">
      <c r="A20" s="96"/>
      <c r="B20" s="6">
        <v>16</v>
      </c>
      <c r="C20" s="4" t="s">
        <v>26</v>
      </c>
      <c r="D20" s="3">
        <v>48840</v>
      </c>
      <c r="E20" s="7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7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7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7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1" t="str">
        <f t="shared" ca="1" si="0"/>
        <v>-</v>
      </c>
      <c r="J20" s="7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7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7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7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39" t="str">
        <f t="shared" ca="1" si="1"/>
        <v>-</v>
      </c>
    </row>
    <row r="21" spans="1:15" s="85" customFormat="1" ht="15.2" customHeight="1" x14ac:dyDescent="0.25">
      <c r="A21" s="96"/>
      <c r="B21" s="6">
        <v>17</v>
      </c>
      <c r="C21" s="4" t="s">
        <v>27</v>
      </c>
      <c r="D21" s="3">
        <v>73411</v>
      </c>
      <c r="E21" s="7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7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7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7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1" t="str">
        <f t="shared" ca="1" si="0"/>
        <v>-</v>
      </c>
      <c r="J21" s="7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7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7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7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39" t="str">
        <f t="shared" ca="1" si="1"/>
        <v>-</v>
      </c>
      <c r="O21" s="88"/>
    </row>
    <row r="22" spans="1:15" ht="15.2" customHeight="1" x14ac:dyDescent="0.25">
      <c r="A22" s="96"/>
      <c r="B22" s="6">
        <v>18</v>
      </c>
      <c r="C22" s="4" t="s">
        <v>28</v>
      </c>
      <c r="D22" s="3">
        <v>73412</v>
      </c>
      <c r="E22" s="7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7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7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7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1" t="str">
        <f t="shared" ca="1" si="0"/>
        <v>-</v>
      </c>
      <c r="J22" s="7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7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7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7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39" t="str">
        <f t="shared" ca="1" si="1"/>
        <v>-</v>
      </c>
      <c r="O22" s="85"/>
    </row>
    <row r="23" spans="1:15" ht="15.2" customHeight="1" x14ac:dyDescent="0.25">
      <c r="A23" s="96"/>
      <c r="B23" s="6">
        <v>19</v>
      </c>
      <c r="C23" s="4" t="s">
        <v>29</v>
      </c>
      <c r="D23" s="3">
        <v>73413</v>
      </c>
      <c r="E23" s="7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7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7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7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1" t="str">
        <f t="shared" ca="1" si="0"/>
        <v>-</v>
      </c>
      <c r="J23" s="7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7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7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7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39" t="str">
        <f t="shared" ca="1" si="1"/>
        <v>-</v>
      </c>
      <c r="O23" s="85"/>
    </row>
    <row r="24" spans="1:15" s="85" customFormat="1" ht="15.2" customHeight="1" x14ac:dyDescent="0.25">
      <c r="A24" s="96"/>
      <c r="B24" s="6">
        <v>20</v>
      </c>
      <c r="C24" s="4" t="s">
        <v>30</v>
      </c>
      <c r="D24" s="3">
        <v>73414</v>
      </c>
      <c r="E24" s="7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7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7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7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1" t="str">
        <f t="shared" ca="1" si="0"/>
        <v>-</v>
      </c>
      <c r="J24" s="7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7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7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7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39" t="str">
        <f t="shared" ca="1" si="1"/>
        <v>-</v>
      </c>
      <c r="O24" s="88"/>
    </row>
    <row r="25" spans="1:15" s="85" customFormat="1" ht="15.2" customHeight="1" x14ac:dyDescent="0.25">
      <c r="A25" s="96"/>
      <c r="B25" s="6">
        <v>21</v>
      </c>
      <c r="C25" s="17" t="s">
        <v>31</v>
      </c>
      <c r="D25" s="3">
        <v>73416</v>
      </c>
      <c r="E25" s="7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7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7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7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1" t="str">
        <f t="shared" ca="1" si="0"/>
        <v>-</v>
      </c>
      <c r="J25" s="7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7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7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7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39" t="str">
        <f t="shared" ca="1" si="1"/>
        <v>-</v>
      </c>
      <c r="O25" s="88"/>
    </row>
    <row r="26" spans="1:15" s="85" customFormat="1" ht="15.2" customHeight="1" x14ac:dyDescent="0.25">
      <c r="A26" s="96"/>
      <c r="B26" s="6">
        <v>22</v>
      </c>
      <c r="C26" s="4" t="s">
        <v>32</v>
      </c>
      <c r="D26" s="3">
        <v>73417</v>
      </c>
      <c r="E26" s="7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7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7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7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1" t="str">
        <f t="shared" ca="1" si="0"/>
        <v>-</v>
      </c>
      <c r="J26" s="7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7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7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7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39" t="str">
        <f t="shared" ca="1" si="1"/>
        <v>-</v>
      </c>
      <c r="O26" s="88"/>
    </row>
    <row r="27" spans="1:15" ht="15.2" customHeight="1" x14ac:dyDescent="0.25">
      <c r="A27" s="96"/>
      <c r="B27" s="6">
        <v>23</v>
      </c>
      <c r="C27" s="4" t="s">
        <v>33</v>
      </c>
      <c r="D27" s="3" t="s">
        <v>34</v>
      </c>
      <c r="E27" s="7">
        <f ca="1">IF(ISNA(INDEX(Precip!$B$3:$BE$200,MATCH(E$3&amp;" "&amp;E$4,Precip!$A$3:$A$200,0),MATCH($D27,Precip!$B$2:$BF$2,0))),"",INDEX(Precip!$B$3:$BE$200,MATCH(E$3&amp;" "&amp;E$4,Precip!$A$3:$A$200,0),MATCH($D27,Precip!$B$2:$BF$2,0)))</f>
        <v>0</v>
      </c>
      <c r="F27" s="7">
        <f ca="1">IF(ISNA(INDEX(Precip!$B$3:$BE$200,MATCH(F$3&amp;" "&amp;F$4,Precip!$A$3:$A$200,0),MATCH($D27,Precip!$B$2:$BF$2,0))),"",INDEX(Precip!$B$3:$BE$200,MATCH(F$3&amp;" "&amp;F$4,Precip!$A$3:$A$200,0),MATCH($D27,Precip!$B$2:$BF$2,0)))</f>
        <v>0.6</v>
      </c>
      <c r="G27" s="7">
        <f ca="1">IF(ISNA(INDEX(Precip!$B$3:$BE$200,MATCH(G$3&amp;" "&amp;G$4,Precip!$A$3:$A$200,0),MATCH($D27,Precip!$B$2:$BF$2,0))),"",INDEX(Precip!$B$3:$BE$200,MATCH(G$3&amp;" "&amp;G$4,Precip!$A$3:$A$200,0),MATCH($D27,Precip!$B$2:$BF$2,0)))</f>
        <v>0</v>
      </c>
      <c r="H27" s="7">
        <f ca="1">IF(ISNA(INDEX(Precip!$B$3:$BE$200,MATCH(H$3&amp;" "&amp;H$4,Precip!$A$3:$A$200,0),MATCH($D27,Precip!$B$2:$BF$2,0))),"",INDEX(Precip!$B$3:$BE$200,MATCH(H$3&amp;" "&amp;H$4,Precip!$A$3:$A$200,0),MATCH($D27,Precip!$B$2:$BF$2,0)))</f>
        <v>0.1</v>
      </c>
      <c r="I27" s="81">
        <f t="shared" ca="1" si="0"/>
        <v>0.7</v>
      </c>
      <c r="J27" s="7">
        <f ca="1">IF(ISNA(INDEX(Precip!$B$3:$BE$200,MATCH(J$3&amp;" "&amp;J$4,Precip!$A$3:$A$200,0),MATCH($D27,Precip!$B$2:$BF$2,0))),"",INDEX(Precip!$B$3:$BE$200,MATCH(J$3&amp;" "&amp;J$4,Precip!$A$3:$A$200,0),MATCH($D27,Precip!$B$2:$BF$2,0)))</f>
        <v>0</v>
      </c>
      <c r="K27" s="7">
        <f ca="1">IF(ISNA(INDEX(Precip!$B$3:$BE$200,MATCH(K$3&amp;" "&amp;K$4,Precip!$A$3:$A$200,0),MATCH($D27,Precip!$B$2:$BF$2,0))),"",INDEX(Precip!$B$3:$BE$200,MATCH(K$3&amp;" "&amp;K$4,Precip!$A$3:$A$200,0),MATCH($D27,Precip!$B$2:$BF$2,0)))</f>
        <v>0</v>
      </c>
      <c r="L27" s="7">
        <f ca="1">IF(ISNA(INDEX(Precip!$B$3:$BE$200,MATCH(L$3&amp;" "&amp;L$4,Precip!$A$3:$A$200,0),MATCH($D27,Precip!$B$2:$BF$2,0))),"",INDEX(Precip!$B$3:$BE$200,MATCH(L$3&amp;" "&amp;L$4,Precip!$A$3:$A$200,0),MATCH($D27,Precip!$B$2:$BF$2,0)))</f>
        <v>0</v>
      </c>
      <c r="M27" s="7">
        <f ca="1">IF(ISNA(INDEX(Precip!$B$3:$BE$200,MATCH(M$3&amp;" "&amp;M$4,Precip!$A$3:$A$200,0),MATCH($D27,Precip!$B$2:$BF$2,0))),"",INDEX(Precip!$B$3:$BE$200,MATCH(M$3&amp;" "&amp;M$4,Precip!$A$3:$A$200,0),MATCH($D27,Precip!$B$2:$BF$2,0)))</f>
        <v>0</v>
      </c>
      <c r="N27" s="39">
        <f t="shared" ca="1" si="1"/>
        <v>0</v>
      </c>
      <c r="O27" s="85"/>
    </row>
    <row r="28" spans="1:15" ht="15.2" customHeight="1" x14ac:dyDescent="0.25">
      <c r="A28" s="96"/>
      <c r="B28" s="6">
        <v>24</v>
      </c>
      <c r="C28" s="4" t="s">
        <v>35</v>
      </c>
      <c r="D28" s="3" t="s">
        <v>36</v>
      </c>
      <c r="E28" s="7">
        <f ca="1">IF(ISNA(INDEX(Precip!$B$3:$BE$200,MATCH(E$3&amp;" "&amp;E$4,Precip!$A$3:$A$200,0),MATCH($D28,Precip!$B$2:$BF$2,0))),"",INDEX(Precip!$B$3:$BE$200,MATCH(E$3&amp;" "&amp;E$4,Precip!$A$3:$A$200,0),MATCH($D28,Precip!$B$2:$BF$2,0)))</f>
        <v>0</v>
      </c>
      <c r="F28" s="7">
        <f ca="1">IF(ISNA(INDEX(Precip!$B$3:$BE$200,MATCH(F$3&amp;" "&amp;F$4,Precip!$A$3:$A$200,0),MATCH($D28,Precip!$B$2:$BF$2,0))),"",INDEX(Precip!$B$3:$BE$200,MATCH(F$3&amp;" "&amp;F$4,Precip!$A$3:$A$200,0),MATCH($D28,Precip!$B$2:$BF$2,0)))</f>
        <v>13.2</v>
      </c>
      <c r="G28" s="7">
        <f ca="1">IF(ISNA(INDEX(Precip!$B$3:$BE$200,MATCH(G$3&amp;" "&amp;G$4,Precip!$A$3:$A$200,0),MATCH($D28,Precip!$B$2:$BF$2,0))),"",INDEX(Precip!$B$3:$BE$200,MATCH(G$3&amp;" "&amp;G$4,Precip!$A$3:$A$200,0),MATCH($D28,Precip!$B$2:$BF$2,0)))</f>
        <v>0</v>
      </c>
      <c r="H28" s="7">
        <f ca="1">IF(ISNA(INDEX(Precip!$B$3:$BE$200,MATCH(H$3&amp;" "&amp;H$4,Precip!$A$3:$A$200,0),MATCH($D28,Precip!$B$2:$BF$2,0))),"",INDEX(Precip!$B$3:$BE$200,MATCH(H$3&amp;" "&amp;H$4,Precip!$A$3:$A$200,0),MATCH($D28,Precip!$B$2:$BF$2,0)))</f>
        <v>0</v>
      </c>
      <c r="I28" s="81">
        <f t="shared" ca="1" si="0"/>
        <v>13.2</v>
      </c>
      <c r="J28" s="7">
        <f ca="1">IF(ISNA(INDEX(Precip!$B$3:$BE$200,MATCH(J$3&amp;" "&amp;J$4,Precip!$A$3:$A$200,0),MATCH($D28,Precip!$B$2:$BF$2,0))),"",INDEX(Precip!$B$3:$BE$200,MATCH(J$3&amp;" "&amp;J$4,Precip!$A$3:$A$200,0),MATCH($D28,Precip!$B$2:$BF$2,0)))</f>
        <v>0</v>
      </c>
      <c r="K28" s="7">
        <f ca="1">IF(ISNA(INDEX(Precip!$B$3:$BE$200,MATCH(K$3&amp;" "&amp;K$4,Precip!$A$3:$A$200,0),MATCH($D28,Precip!$B$2:$BF$2,0))),"",INDEX(Precip!$B$3:$BE$200,MATCH(K$3&amp;" "&amp;K$4,Precip!$A$3:$A$200,0),MATCH($D28,Precip!$B$2:$BF$2,0)))</f>
        <v>0</v>
      </c>
      <c r="L28" s="7">
        <f ca="1">IF(ISNA(INDEX(Precip!$B$3:$BE$200,MATCH(L$3&amp;" "&amp;L$4,Precip!$A$3:$A$200,0),MATCH($D28,Precip!$B$2:$BF$2,0))),"",INDEX(Precip!$B$3:$BE$200,MATCH(L$3&amp;" "&amp;L$4,Precip!$A$3:$A$200,0),MATCH($D28,Precip!$B$2:$BF$2,0)))</f>
        <v>0</v>
      </c>
      <c r="M28" s="7">
        <f ca="1">IF(ISNA(INDEX(Precip!$B$3:$BE$200,MATCH(M$3&amp;" "&amp;M$4,Precip!$A$3:$A$200,0),MATCH($D28,Precip!$B$2:$BF$2,0))),"",INDEX(Precip!$B$3:$BE$200,MATCH(M$3&amp;" "&amp;M$4,Precip!$A$3:$A$200,0),MATCH($D28,Precip!$B$2:$BF$2,0)))</f>
        <v>0.4</v>
      </c>
      <c r="N28" s="39">
        <f t="shared" ca="1" si="1"/>
        <v>0.4</v>
      </c>
    </row>
    <row r="29" spans="1:15" ht="15.2" customHeight="1" thickBot="1" x14ac:dyDescent="0.3">
      <c r="A29" s="90"/>
      <c r="B29" s="18">
        <v>25</v>
      </c>
      <c r="C29" s="21" t="s">
        <v>37</v>
      </c>
      <c r="D29" s="22" t="s">
        <v>38</v>
      </c>
      <c r="E29" s="30">
        <f ca="1">IF(ISNA(INDEX(Precip!$B$3:$BE$200,MATCH(E$3&amp;" "&amp;E$4,Precip!$A$3:$A$200,0),MATCH($D29,Precip!$B$2:$BF$2,0))),"",INDEX(Precip!$B$3:$BE$200,MATCH(E$3&amp;" "&amp;E$4,Precip!$A$3:$A$200,0),MATCH($D29,Precip!$B$2:$BF$2,0)))</f>
        <v>0</v>
      </c>
      <c r="F29" s="30">
        <f ca="1">IF(ISNA(INDEX(Precip!$B$3:$BE$200,MATCH(F$3&amp;" "&amp;F$4,Precip!$A$3:$A$200,0),MATCH($D29,Precip!$B$2:$BF$2,0))),"",INDEX(Precip!$B$3:$BE$200,MATCH(F$3&amp;" "&amp;F$4,Precip!$A$3:$A$200,0),MATCH($D29,Precip!$B$2:$BF$2,0)))</f>
        <v>0</v>
      </c>
      <c r="G29" s="30">
        <f ca="1">IF(ISNA(INDEX(Precip!$B$3:$BE$200,MATCH(G$3&amp;" "&amp;G$4,Precip!$A$3:$A$200,0),MATCH($D29,Precip!$B$2:$BF$2,0))),"",INDEX(Precip!$B$3:$BE$200,MATCH(G$3&amp;" "&amp;G$4,Precip!$A$3:$A$200,0),MATCH($D29,Precip!$B$2:$BF$2,0)))</f>
        <v>0</v>
      </c>
      <c r="H29" s="30">
        <f ca="1">IF(ISNA(INDEX(Precip!$B$3:$BE$200,MATCH(H$3&amp;" "&amp;H$4,Precip!$A$3:$A$200,0),MATCH($D29,Precip!$B$2:$BF$2,0))),"",INDEX(Precip!$B$3:$BE$200,MATCH(H$3&amp;" "&amp;H$4,Precip!$A$3:$A$200,0),MATCH($D29,Precip!$B$2:$BF$2,0)))</f>
        <v>0</v>
      </c>
      <c r="I29" s="82">
        <f t="shared" ca="1" si="0"/>
        <v>0</v>
      </c>
      <c r="J29" s="30">
        <f ca="1">IF(ISNA(INDEX(Precip!$B$3:$BE$200,MATCH(J$3&amp;" "&amp;J$4,Precip!$A$3:$A$200,0),MATCH($D29,Precip!$B$2:$BF$2,0))),"",INDEX(Precip!$B$3:$BE$200,MATCH(J$3&amp;" "&amp;J$4,Precip!$A$3:$A$200,0),MATCH($D29,Precip!$B$2:$BF$2,0)))</f>
        <v>0</v>
      </c>
      <c r="K29" s="30">
        <f ca="1">IF(ISNA(INDEX(Precip!$B$3:$BE$200,MATCH(K$3&amp;" "&amp;K$4,Precip!$A$3:$A$200,0),MATCH($D29,Precip!$B$2:$BF$2,0))),"",INDEX(Precip!$B$3:$BE$200,MATCH(K$3&amp;" "&amp;K$4,Precip!$A$3:$A$200,0),MATCH($D29,Precip!$B$2:$BF$2,0)))</f>
        <v>0</v>
      </c>
      <c r="L29" s="30">
        <f ca="1">IF(ISNA(INDEX(Precip!$B$3:$BE$200,MATCH(L$3&amp;" "&amp;L$4,Precip!$A$3:$A$200,0),MATCH($D29,Precip!$B$2:$BF$2,0))),"",INDEX(Precip!$B$3:$BE$200,MATCH(L$3&amp;" "&amp;L$4,Precip!$A$3:$A$200,0),MATCH($D29,Precip!$B$2:$BF$2,0)))</f>
        <v>0</v>
      </c>
      <c r="M29" s="30">
        <f ca="1">IF(ISNA(INDEX(Precip!$B$3:$BE$200,MATCH(M$3&amp;" "&amp;M$4,Precip!$A$3:$A$200,0),MATCH($D29,Precip!$B$2:$BF$2,0))),"",INDEX(Precip!$B$3:$BE$200,MATCH(M$3&amp;" "&amp;M$4,Precip!$A$3:$A$200,0),MATCH($D29,Precip!$B$2:$BF$2,0)))</f>
        <v>0</v>
      </c>
      <c r="N29" s="40">
        <f t="shared" ca="1" si="1"/>
        <v>0</v>
      </c>
    </row>
    <row r="30" spans="1:15" ht="15.2" customHeight="1" x14ac:dyDescent="0.25">
      <c r="A30" s="105" t="s">
        <v>39</v>
      </c>
      <c r="B30" s="9">
        <v>26</v>
      </c>
      <c r="C30" s="26" t="s">
        <v>40</v>
      </c>
      <c r="D30" s="27" t="s">
        <v>41</v>
      </c>
      <c r="E30" s="11">
        <f ca="1">IF(ISNA(INDEX(Precip!$B$3:$BE$200,MATCH(E$3&amp;" "&amp;E$4,Precip!$A$3:$A$200,0),MATCH($D30,Precip!$B$2:$BF$2,0))),"",INDEX(Precip!$B$3:$BE$200,MATCH(E$3&amp;" "&amp;E$4,Precip!$A$3:$A$200,0),MATCH($D30,Precip!$B$2:$BF$2,0)))</f>
        <v>0</v>
      </c>
      <c r="F30" s="11">
        <f ca="1">IF(ISNA(INDEX(Precip!$B$3:$BE$200,MATCH(F$3&amp;" "&amp;F$4,Precip!$A$3:$A$200,0),MATCH($D30,Precip!$B$2:$BF$2,0))),"",INDEX(Precip!$B$3:$BE$200,MATCH(F$3&amp;" "&amp;F$4,Precip!$A$3:$A$200,0),MATCH($D30,Precip!$B$2:$BF$2,0)))</f>
        <v>6.8</v>
      </c>
      <c r="G30" s="11">
        <f ca="1">IF(ISNA(INDEX(Precip!$B$3:$BE$200,MATCH(G$3&amp;" "&amp;G$4,Precip!$A$3:$A$200,0),MATCH($D30,Precip!$B$2:$BF$2,0))),"",INDEX(Precip!$B$3:$BE$200,MATCH(G$3&amp;" "&amp;G$4,Precip!$A$3:$A$200,0),MATCH($D30,Precip!$B$2:$BF$2,0)))</f>
        <v>11.9</v>
      </c>
      <c r="H30" s="11">
        <f ca="1">IF(ISNA(INDEX(Precip!$B$3:$BE$200,MATCH(H$3&amp;" "&amp;H$4,Precip!$A$3:$A$200,0),MATCH($D30,Precip!$B$2:$BF$2,0))),"",INDEX(Precip!$B$3:$BE$200,MATCH(H$3&amp;" "&amp;H$4,Precip!$A$3:$A$200,0),MATCH($D30,Precip!$B$2:$BF$2,0)))</f>
        <v>1.2</v>
      </c>
      <c r="I30" s="80">
        <f t="shared" ca="1" si="0"/>
        <v>19.899999999999999</v>
      </c>
      <c r="J30" s="11">
        <f ca="1">IF(ISNA(INDEX(Precip!$B$3:$BE$200,MATCH(J$3&amp;" "&amp;J$4,Precip!$A$3:$A$200,0),MATCH($D30,Precip!$B$2:$BF$2,0))),"",INDEX(Precip!$B$3:$BE$200,MATCH(J$3&amp;" "&amp;J$4,Precip!$A$3:$A$200,0),MATCH($D30,Precip!$B$2:$BF$2,0)))</f>
        <v>0</v>
      </c>
      <c r="K30" s="11">
        <f ca="1">IF(ISNA(INDEX(Precip!$B$3:$BE$200,MATCH(K$3&amp;" "&amp;K$4,Precip!$A$3:$A$200,0),MATCH($D30,Precip!$B$2:$BF$2,0))),"",INDEX(Precip!$B$3:$BE$200,MATCH(K$3&amp;" "&amp;K$4,Precip!$A$3:$A$200,0),MATCH($D30,Precip!$B$2:$BF$2,0)))</f>
        <v>0</v>
      </c>
      <c r="L30" s="11">
        <f ca="1">IF(ISNA(INDEX(Precip!$B$3:$BE$200,MATCH(L$3&amp;" "&amp;L$4,Precip!$A$3:$A$200,0),MATCH($D30,Precip!$B$2:$BF$2,0))),"",INDEX(Precip!$B$3:$BE$200,MATCH(L$3&amp;" "&amp;L$4,Precip!$A$3:$A$200,0),MATCH($D30,Precip!$B$2:$BF$2,0)))</f>
        <v>0</v>
      </c>
      <c r="M30" s="11">
        <f ca="1">IF(ISNA(INDEX(Precip!$B$3:$BE$200,MATCH(M$3&amp;" "&amp;M$4,Precip!$A$3:$A$200,0),MATCH($D30,Precip!$B$2:$BF$2,0))),"",INDEX(Precip!$B$3:$BE$200,MATCH(M$3&amp;" "&amp;M$4,Precip!$A$3:$A$200,0),MATCH($D30,Precip!$B$2:$BF$2,0)))</f>
        <v>0</v>
      </c>
      <c r="N30" s="38">
        <f t="shared" ca="1" si="1"/>
        <v>0</v>
      </c>
    </row>
    <row r="31" spans="1:15" s="85" customFormat="1" ht="15.2" customHeight="1" x14ac:dyDescent="0.25">
      <c r="A31" s="96"/>
      <c r="B31" s="6">
        <v>27</v>
      </c>
      <c r="C31" s="4" t="s">
        <v>42</v>
      </c>
      <c r="D31" s="3" t="s">
        <v>43</v>
      </c>
      <c r="E31" s="7">
        <f ca="1">IF(ISNA(INDEX(Precip!$B$3:$BE$200,MATCH(E$3&amp;" "&amp;E$4,Precip!$A$3:$A$200,0),MATCH($D31,Precip!$B$2:$BF$2,0))),"",INDEX(Precip!$B$3:$BE$200,MATCH(E$3&amp;" "&amp;E$4,Precip!$A$3:$A$200,0),MATCH($D31,Precip!$B$2:$BF$2,0)))</f>
        <v>1.5</v>
      </c>
      <c r="F31" s="7">
        <f ca="1">IF(ISNA(INDEX(Precip!$B$3:$BE$200,MATCH(F$3&amp;" "&amp;F$4,Precip!$A$3:$A$200,0),MATCH($D31,Precip!$B$2:$BF$2,0))),"",INDEX(Precip!$B$3:$BE$200,MATCH(F$3&amp;" "&amp;F$4,Precip!$A$3:$A$200,0),MATCH($D31,Precip!$B$2:$BF$2,0)))</f>
        <v>0</v>
      </c>
      <c r="G31" s="7">
        <f ca="1">IF(ISNA(INDEX(Precip!$B$3:$BE$200,MATCH(G$3&amp;" "&amp;G$4,Precip!$A$3:$A$200,0),MATCH($D31,Precip!$B$2:$BF$2,0))),"",INDEX(Precip!$B$3:$BE$200,MATCH(G$3&amp;" "&amp;G$4,Precip!$A$3:$A$200,0),MATCH($D31,Precip!$B$2:$BF$2,0)))</f>
        <v>6.4</v>
      </c>
      <c r="H31" s="7">
        <f ca="1">IF(ISNA(INDEX(Precip!$B$3:$BE$200,MATCH(H$3&amp;" "&amp;H$4,Precip!$A$3:$A$200,0),MATCH($D31,Precip!$B$2:$BF$2,0))),"",INDEX(Precip!$B$3:$BE$200,MATCH(H$3&amp;" "&amp;H$4,Precip!$A$3:$A$200,0),MATCH($D31,Precip!$B$2:$BF$2,0)))</f>
        <v>0</v>
      </c>
      <c r="I31" s="81">
        <f t="shared" ca="1" si="0"/>
        <v>7.9</v>
      </c>
      <c r="J31" s="7">
        <f ca="1">IF(ISNA(INDEX(Precip!$B$3:$BE$200,MATCH(J$3&amp;" "&amp;J$4,Precip!$A$3:$A$200,0),MATCH($D31,Precip!$B$2:$BF$2,0))),"",INDEX(Precip!$B$3:$BE$200,MATCH(J$3&amp;" "&amp;J$4,Precip!$A$3:$A$200,0),MATCH($D31,Precip!$B$2:$BF$2,0)))</f>
        <v>0</v>
      </c>
      <c r="K31" s="7">
        <f ca="1">IF(ISNA(INDEX(Precip!$B$3:$BE$200,MATCH(K$3&amp;" "&amp;K$4,Precip!$A$3:$A$200,0),MATCH($D31,Precip!$B$2:$BF$2,0))),"",INDEX(Precip!$B$3:$BE$200,MATCH(K$3&amp;" "&amp;K$4,Precip!$A$3:$A$200,0),MATCH($D31,Precip!$B$2:$BF$2,0)))</f>
        <v>0</v>
      </c>
      <c r="L31" s="7">
        <f ca="1">IF(ISNA(INDEX(Precip!$B$3:$BE$200,MATCH(L$3&amp;" "&amp;L$4,Precip!$A$3:$A$200,0),MATCH($D31,Precip!$B$2:$BF$2,0))),"",INDEX(Precip!$B$3:$BE$200,MATCH(L$3&amp;" "&amp;L$4,Precip!$A$3:$A$200,0),MATCH($D31,Precip!$B$2:$BF$2,0)))</f>
        <v>0</v>
      </c>
      <c r="M31" s="7">
        <f ca="1">IF(ISNA(INDEX(Precip!$B$3:$BE$200,MATCH(M$3&amp;" "&amp;M$4,Precip!$A$3:$A$200,0),MATCH($D31,Precip!$B$2:$BF$2,0))),"",INDEX(Precip!$B$3:$BE$200,MATCH(M$3&amp;" "&amp;M$4,Precip!$A$3:$A$200,0),MATCH($D31,Precip!$B$2:$BF$2,0)))</f>
        <v>0</v>
      </c>
      <c r="N31" s="39">
        <f t="shared" ca="1" si="1"/>
        <v>0</v>
      </c>
      <c r="O31" s="88"/>
    </row>
    <row r="32" spans="1:15" ht="15.2" customHeight="1" x14ac:dyDescent="0.25">
      <c r="A32" s="96"/>
      <c r="B32" s="6">
        <v>28</v>
      </c>
      <c r="C32" s="4" t="s">
        <v>44</v>
      </c>
      <c r="D32" s="3">
        <v>72421</v>
      </c>
      <c r="E32" s="7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7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7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7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1" t="str">
        <f t="shared" ca="1" si="0"/>
        <v>-</v>
      </c>
      <c r="J32" s="7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7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7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7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39" t="str">
        <f t="shared" ca="1" si="1"/>
        <v>-</v>
      </c>
    </row>
    <row r="33" spans="1:15" ht="15.2" customHeight="1" x14ac:dyDescent="0.25">
      <c r="A33" s="96"/>
      <c r="B33" s="6">
        <v>29</v>
      </c>
      <c r="C33" s="4" t="s">
        <v>45</v>
      </c>
      <c r="D33" s="3" t="s">
        <v>46</v>
      </c>
      <c r="E33" s="7">
        <f ca="1">IF(ISNA(INDEX(Precip!$B$3:$BE$200,MATCH(E$3&amp;" "&amp;E$4,Precip!$A$3:$A$200,0),MATCH($D33,Precip!$B$2:$BF$2,0))),"",INDEX(Precip!$B$3:$BE$200,MATCH(E$3&amp;" "&amp;E$4,Precip!$A$3:$A$200,0),MATCH($D33,Precip!$B$2:$BF$2,0)))</f>
        <v>0</v>
      </c>
      <c r="F33" s="7">
        <f ca="1">IF(ISNA(INDEX(Precip!$B$3:$BE$200,MATCH(F$3&amp;" "&amp;F$4,Precip!$A$3:$A$200,0),MATCH($D33,Precip!$B$2:$BF$2,0))),"",INDEX(Precip!$B$3:$BE$200,MATCH(F$3&amp;" "&amp;F$4,Precip!$A$3:$A$200,0),MATCH($D33,Precip!$B$2:$BF$2,0)))</f>
        <v>0</v>
      </c>
      <c r="G33" s="7">
        <f ca="1">IF(ISNA(INDEX(Precip!$B$3:$BE$200,MATCH(G$3&amp;" "&amp;G$4,Precip!$A$3:$A$200,0),MATCH($D33,Precip!$B$2:$BF$2,0))),"",INDEX(Precip!$B$3:$BE$200,MATCH(G$3&amp;" "&amp;G$4,Precip!$A$3:$A$200,0),MATCH($D33,Precip!$B$2:$BF$2,0)))</f>
        <v>0</v>
      </c>
      <c r="H33" s="7">
        <f ca="1">IF(ISNA(INDEX(Precip!$B$3:$BE$200,MATCH(H$3&amp;" "&amp;H$4,Precip!$A$3:$A$200,0),MATCH($D33,Precip!$B$2:$BF$2,0))),"",INDEX(Precip!$B$3:$BE$200,MATCH(H$3&amp;" "&amp;H$4,Precip!$A$3:$A$200,0),MATCH($D33,Precip!$B$2:$BF$2,0)))</f>
        <v>0.1</v>
      </c>
      <c r="I33" s="81">
        <f t="shared" ca="1" si="0"/>
        <v>0.1</v>
      </c>
      <c r="J33" s="7">
        <f ca="1">IF(ISNA(INDEX(Precip!$B$3:$BE$200,MATCH(J$3&amp;" "&amp;J$4,Precip!$A$3:$A$200,0),MATCH($D33,Precip!$B$2:$BF$2,0))),"",INDEX(Precip!$B$3:$BE$200,MATCH(J$3&amp;" "&amp;J$4,Precip!$A$3:$A$200,0),MATCH($D33,Precip!$B$2:$BF$2,0)))</f>
        <v>0</v>
      </c>
      <c r="K33" s="7">
        <f ca="1">IF(ISNA(INDEX(Precip!$B$3:$BE$200,MATCH(K$3&amp;" "&amp;K$4,Precip!$A$3:$A$200,0),MATCH($D33,Precip!$B$2:$BF$2,0))),"",INDEX(Precip!$B$3:$BE$200,MATCH(K$3&amp;" "&amp;K$4,Precip!$A$3:$A$200,0),MATCH($D33,Precip!$B$2:$BF$2,0)))</f>
        <v>0</v>
      </c>
      <c r="L33" s="7">
        <f ca="1">IF(ISNA(INDEX(Precip!$B$3:$BE$200,MATCH(L$3&amp;" "&amp;L$4,Precip!$A$3:$A$200,0),MATCH($D33,Precip!$B$2:$BF$2,0))),"",INDEX(Precip!$B$3:$BE$200,MATCH(L$3&amp;" "&amp;L$4,Precip!$A$3:$A$200,0),MATCH($D33,Precip!$B$2:$BF$2,0)))</f>
        <v>0</v>
      </c>
      <c r="M33" s="7">
        <f ca="1">IF(ISNA(INDEX(Precip!$B$3:$BE$200,MATCH(M$3&amp;" "&amp;M$4,Precip!$A$3:$A$200,0),MATCH($D33,Precip!$B$2:$BF$2,0))),"",INDEX(Precip!$B$3:$BE$200,MATCH(M$3&amp;" "&amp;M$4,Precip!$A$3:$A$200,0),MATCH($D33,Precip!$B$2:$BF$2,0)))</f>
        <v>0</v>
      </c>
      <c r="N33" s="39">
        <f t="shared" ca="1" si="1"/>
        <v>0</v>
      </c>
      <c r="O33" s="85"/>
    </row>
    <row r="34" spans="1:15" ht="15.2" customHeight="1" x14ac:dyDescent="0.25">
      <c r="A34" s="96"/>
      <c r="B34" s="6">
        <v>30</v>
      </c>
      <c r="C34" s="4" t="s">
        <v>47</v>
      </c>
      <c r="D34" s="3" t="s">
        <v>48</v>
      </c>
      <c r="E34" s="7">
        <f ca="1">IF(ISNA(INDEX(Precip!$B$3:$BE$200,MATCH(E$3&amp;" "&amp;E$4,Precip!$A$3:$A$200,0),MATCH($D34,Precip!$B$2:$BF$2,0))),"",INDEX(Precip!$B$3:$BE$200,MATCH(E$3&amp;" "&amp;E$4,Precip!$A$3:$A$200,0),MATCH($D34,Precip!$B$2:$BF$2,0)))</f>
        <v>1</v>
      </c>
      <c r="F34" s="7">
        <f ca="1">IF(ISNA(INDEX(Precip!$B$3:$BE$200,MATCH(F$3&amp;" "&amp;F$4,Precip!$A$3:$A$200,0),MATCH($D34,Precip!$B$2:$BF$2,0))),"",INDEX(Precip!$B$3:$BE$200,MATCH(F$3&amp;" "&amp;F$4,Precip!$A$3:$A$200,0),MATCH($D34,Precip!$B$2:$BF$2,0)))</f>
        <v>3.9</v>
      </c>
      <c r="G34" s="7">
        <f ca="1">IF(ISNA(INDEX(Precip!$B$3:$BE$200,MATCH(G$3&amp;" "&amp;G$4,Precip!$A$3:$A$200,0),MATCH($D34,Precip!$B$2:$BF$2,0))),"",INDEX(Precip!$B$3:$BE$200,MATCH(G$3&amp;" "&amp;G$4,Precip!$A$3:$A$200,0),MATCH($D34,Precip!$B$2:$BF$2,0)))</f>
        <v>0</v>
      </c>
      <c r="H34" s="7">
        <f ca="1">IF(ISNA(INDEX(Precip!$B$3:$BE$200,MATCH(H$3&amp;" "&amp;H$4,Precip!$A$3:$A$200,0),MATCH($D34,Precip!$B$2:$BF$2,0))),"",INDEX(Precip!$B$3:$BE$200,MATCH(H$3&amp;" "&amp;H$4,Precip!$A$3:$A$200,0),MATCH($D34,Precip!$B$2:$BF$2,0)))</f>
        <v>0</v>
      </c>
      <c r="I34" s="81">
        <f t="shared" ca="1" si="0"/>
        <v>4.9000000000000004</v>
      </c>
      <c r="J34" s="7">
        <f ca="1">IF(ISNA(INDEX(Precip!$B$3:$BE$200,MATCH(J$3&amp;" "&amp;J$4,Precip!$A$3:$A$200,0),MATCH($D34,Precip!$B$2:$BF$2,0))),"",INDEX(Precip!$B$3:$BE$200,MATCH(J$3&amp;" "&amp;J$4,Precip!$A$3:$A$200,0),MATCH($D34,Precip!$B$2:$BF$2,0)))</f>
        <v>0</v>
      </c>
      <c r="K34" s="7">
        <f ca="1">IF(ISNA(INDEX(Precip!$B$3:$BE$200,MATCH(K$3&amp;" "&amp;K$4,Precip!$A$3:$A$200,0),MATCH($D34,Precip!$B$2:$BF$2,0))),"",INDEX(Precip!$B$3:$BE$200,MATCH(K$3&amp;" "&amp;K$4,Precip!$A$3:$A$200,0),MATCH($D34,Precip!$B$2:$BF$2,0)))</f>
        <v>0</v>
      </c>
      <c r="L34" s="7">
        <f ca="1">IF(ISNA(INDEX(Precip!$B$3:$BE$200,MATCH(L$3&amp;" "&amp;L$4,Precip!$A$3:$A$200,0),MATCH($D34,Precip!$B$2:$BF$2,0))),"",INDEX(Precip!$B$3:$BE$200,MATCH(L$3&amp;" "&amp;L$4,Precip!$A$3:$A$200,0),MATCH($D34,Precip!$B$2:$BF$2,0)))</f>
        <v>0</v>
      </c>
      <c r="M34" s="7">
        <f ca="1">IF(ISNA(INDEX(Precip!$B$3:$BE$200,MATCH(M$3&amp;" "&amp;M$4,Precip!$A$3:$A$200,0),MATCH($D34,Precip!$B$2:$BF$2,0))),"",INDEX(Precip!$B$3:$BE$200,MATCH(M$3&amp;" "&amp;M$4,Precip!$A$3:$A$200,0),MATCH($D34,Precip!$B$2:$BF$2,0)))</f>
        <v>0</v>
      </c>
      <c r="N34" s="39">
        <f t="shared" ca="1" si="1"/>
        <v>0</v>
      </c>
    </row>
    <row r="35" spans="1:15" ht="15.2" customHeight="1" x14ac:dyDescent="0.25">
      <c r="A35" s="96"/>
      <c r="B35" s="6">
        <v>31</v>
      </c>
      <c r="C35" s="4" t="s">
        <v>49</v>
      </c>
      <c r="D35" s="3">
        <v>72422</v>
      </c>
      <c r="E35" s="7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7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7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7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1" t="str">
        <f t="shared" ca="1" si="0"/>
        <v>-</v>
      </c>
      <c r="J35" s="7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7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7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7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39" t="str">
        <f t="shared" ca="1" si="1"/>
        <v>-</v>
      </c>
    </row>
    <row r="36" spans="1:15" ht="15.2" customHeight="1" x14ac:dyDescent="0.25">
      <c r="A36" s="96"/>
      <c r="B36" s="6">
        <v>32</v>
      </c>
      <c r="C36" s="4" t="s">
        <v>50</v>
      </c>
      <c r="D36" s="3">
        <v>72423</v>
      </c>
      <c r="E36" s="7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7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7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7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1" t="str">
        <f t="shared" ca="1" si="0"/>
        <v>-</v>
      </c>
      <c r="J36" s="7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7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7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7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39" t="str">
        <f t="shared" ca="1" si="1"/>
        <v>-</v>
      </c>
    </row>
    <row r="37" spans="1:15" s="85" customFormat="1" ht="15.2" customHeight="1" x14ac:dyDescent="0.25">
      <c r="A37" s="96"/>
      <c r="B37" s="6">
        <v>33</v>
      </c>
      <c r="C37" s="4" t="s">
        <v>51</v>
      </c>
      <c r="D37" s="3">
        <v>72424</v>
      </c>
      <c r="E37" s="7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7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7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7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1" t="str">
        <f t="shared" ref="I37:I68" ca="1" si="2">+IF(AND(OR(E37="-",E37=""),OR(F37="-",F37=""),OR(G37="-",G37=""),OR(H37="-",H37="")),"-",SUM(E37:H37))</f>
        <v>-</v>
      </c>
      <c r="J37" s="7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7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7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7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39" t="str">
        <f t="shared" ref="N37:N68" ca="1" si="3">+IF(AND(OR(J37="-",J37=""),OR(K37="-",K37=""),OR(L37="-",L37=""),OR(M37="-",M37="")),"-",SUM(J37:M37))</f>
        <v>-</v>
      </c>
      <c r="O37" s="88"/>
    </row>
    <row r="38" spans="1:15" ht="15.2" customHeight="1" x14ac:dyDescent="0.25">
      <c r="A38" s="96"/>
      <c r="B38" s="6">
        <v>34</v>
      </c>
      <c r="C38" s="4" t="s">
        <v>52</v>
      </c>
      <c r="D38" s="3" t="s">
        <v>53</v>
      </c>
      <c r="E38" s="7">
        <f ca="1">IF(ISNA(INDEX(Precip!$B$3:$BE$200,MATCH(E$3&amp;" "&amp;E$4,Precip!$A$3:$A$200,0),MATCH($D38,Precip!$B$2:$BF$2,0))),"",INDEX(Precip!$B$3:$BE$200,MATCH(E$3&amp;" "&amp;E$4,Precip!$A$3:$A$200,0),MATCH($D38,Precip!$B$2:$BF$2,0)))</f>
        <v>0</v>
      </c>
      <c r="F38" s="7">
        <f ca="1">IF(ISNA(INDEX(Precip!$B$3:$BE$200,MATCH(F$3&amp;" "&amp;F$4,Precip!$A$3:$A$200,0),MATCH($D38,Precip!$B$2:$BF$2,0))),"",INDEX(Precip!$B$3:$BE$200,MATCH(F$3&amp;" "&amp;F$4,Precip!$A$3:$A$200,0),MATCH($D38,Precip!$B$2:$BF$2,0)))</f>
        <v>0</v>
      </c>
      <c r="G38" s="7">
        <f ca="1">IF(ISNA(INDEX(Precip!$B$3:$BE$200,MATCH(G$3&amp;" "&amp;G$4,Precip!$A$3:$A$200,0),MATCH($D38,Precip!$B$2:$BF$2,0))),"",INDEX(Precip!$B$3:$BE$200,MATCH(G$3&amp;" "&amp;G$4,Precip!$A$3:$A$200,0),MATCH($D38,Precip!$B$2:$BF$2,0)))</f>
        <v>0</v>
      </c>
      <c r="H38" s="7">
        <f ca="1">IF(ISNA(INDEX(Precip!$B$3:$BE$200,MATCH(H$3&amp;" "&amp;H$4,Precip!$A$3:$A$200,0),MATCH($D38,Precip!$B$2:$BF$2,0))),"",INDEX(Precip!$B$3:$BE$200,MATCH(H$3&amp;" "&amp;H$4,Precip!$A$3:$A$200,0),MATCH($D38,Precip!$B$2:$BF$2,0)))</f>
        <v>0</v>
      </c>
      <c r="I38" s="81">
        <f t="shared" ca="1" si="2"/>
        <v>0</v>
      </c>
      <c r="J38" s="7">
        <f ca="1">IF(ISNA(INDEX(Precip!$B$3:$BE$200,MATCH(J$3&amp;" "&amp;J$4,Precip!$A$3:$A$200,0),MATCH($D38,Precip!$B$2:$BF$2,0))),"",INDEX(Precip!$B$3:$BE$200,MATCH(J$3&amp;" "&amp;J$4,Precip!$A$3:$A$200,0),MATCH($D38,Precip!$B$2:$BF$2,0)))</f>
        <v>0</v>
      </c>
      <c r="K38" s="7">
        <f ca="1">IF(ISNA(INDEX(Precip!$B$3:$BE$200,MATCH(K$3&amp;" "&amp;K$4,Precip!$A$3:$A$200,0),MATCH($D38,Precip!$B$2:$BF$2,0))),"",INDEX(Precip!$B$3:$BE$200,MATCH(K$3&amp;" "&amp;K$4,Precip!$A$3:$A$200,0),MATCH($D38,Precip!$B$2:$BF$2,0)))</f>
        <v>0</v>
      </c>
      <c r="L38" s="7">
        <f ca="1">IF(ISNA(INDEX(Precip!$B$3:$BE$200,MATCH(L$3&amp;" "&amp;L$4,Precip!$A$3:$A$200,0),MATCH($D38,Precip!$B$2:$BF$2,0))),"",INDEX(Precip!$B$3:$BE$200,MATCH(L$3&amp;" "&amp;L$4,Precip!$A$3:$A$200,0),MATCH($D38,Precip!$B$2:$BF$2,0)))</f>
        <v>0</v>
      </c>
      <c r="M38" s="7">
        <f ca="1">IF(ISNA(INDEX(Precip!$B$3:$BE$200,MATCH(M$3&amp;" "&amp;M$4,Precip!$A$3:$A$200,0),MATCH($D38,Precip!$B$2:$BF$2,0))),"",INDEX(Precip!$B$3:$BE$200,MATCH(M$3&amp;" "&amp;M$4,Precip!$A$3:$A$200,0),MATCH($D38,Precip!$B$2:$BF$2,0)))</f>
        <v>0</v>
      </c>
      <c r="N38" s="39">
        <f t="shared" ca="1" si="3"/>
        <v>0</v>
      </c>
    </row>
    <row r="39" spans="1:15" ht="15.2" customHeight="1" x14ac:dyDescent="0.25">
      <c r="A39" s="96"/>
      <c r="B39" s="6">
        <v>35</v>
      </c>
      <c r="C39" s="4" t="s">
        <v>54</v>
      </c>
      <c r="D39" s="3">
        <v>72432</v>
      </c>
      <c r="E39" s="7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7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7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7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1" t="str">
        <f t="shared" ca="1" si="2"/>
        <v>-</v>
      </c>
      <c r="J39" s="7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7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7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7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39" t="str">
        <f t="shared" ca="1" si="3"/>
        <v>-</v>
      </c>
    </row>
    <row r="40" spans="1:15" ht="15.2" customHeight="1" x14ac:dyDescent="0.25">
      <c r="A40" s="96"/>
      <c r="B40" s="6">
        <v>36</v>
      </c>
      <c r="C40" s="4" t="s">
        <v>55</v>
      </c>
      <c r="D40" s="3">
        <v>48844</v>
      </c>
      <c r="E40" s="7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7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7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7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1" t="str">
        <f t="shared" ca="1" si="2"/>
        <v>-</v>
      </c>
      <c r="J40" s="7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7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7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7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39" t="str">
        <f t="shared" ca="1" si="3"/>
        <v>-</v>
      </c>
    </row>
    <row r="41" spans="1:15" ht="15.2" customHeight="1" x14ac:dyDescent="0.25">
      <c r="A41" s="96"/>
      <c r="B41" s="6">
        <v>37</v>
      </c>
      <c r="C41" s="4" t="s">
        <v>56</v>
      </c>
      <c r="D41" s="3">
        <v>72425</v>
      </c>
      <c r="E41" s="7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7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7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7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1" t="str">
        <f t="shared" ca="1" si="2"/>
        <v>-</v>
      </c>
      <c r="J41" s="7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7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7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7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39" t="str">
        <f t="shared" ca="1" si="3"/>
        <v>-</v>
      </c>
    </row>
    <row r="42" spans="1:15" ht="15.2" customHeight="1" x14ac:dyDescent="0.25">
      <c r="A42" s="96"/>
      <c r="B42" s="6">
        <v>38</v>
      </c>
      <c r="C42" s="4" t="s">
        <v>57</v>
      </c>
      <c r="D42" s="3">
        <v>72426</v>
      </c>
      <c r="E42" s="7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7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7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7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1" t="str">
        <f t="shared" ca="1" si="2"/>
        <v>-</v>
      </c>
      <c r="J42" s="7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7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7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7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39" t="str">
        <f t="shared" ca="1" si="3"/>
        <v>-</v>
      </c>
    </row>
    <row r="43" spans="1:15" ht="15.2" customHeight="1" x14ac:dyDescent="0.25">
      <c r="A43" s="96"/>
      <c r="B43" s="6">
        <v>39</v>
      </c>
      <c r="C43" s="4" t="s">
        <v>58</v>
      </c>
      <c r="D43" s="3" t="s">
        <v>59</v>
      </c>
      <c r="E43" s="7">
        <f ca="1">IF(ISNA(INDEX(Precip!$B$3:$BE$200,MATCH(E$3&amp;" "&amp;E$4,Precip!$A$3:$A$200,0),MATCH($D43,Precip!$B$2:$BF$2,0))),"",INDEX(Precip!$B$3:$BE$200,MATCH(E$3&amp;" "&amp;E$4,Precip!$A$3:$A$200,0),MATCH($D43,Precip!$B$2:$BF$2,0)))</f>
        <v>0.2</v>
      </c>
      <c r="F43" s="7">
        <f ca="1">IF(ISNA(INDEX(Precip!$B$3:$BE$200,MATCH(F$3&amp;" "&amp;F$4,Precip!$A$3:$A$200,0),MATCH($D43,Precip!$B$2:$BF$2,0))),"",INDEX(Precip!$B$3:$BE$200,MATCH(F$3&amp;" "&amp;F$4,Precip!$A$3:$A$200,0),MATCH($D43,Precip!$B$2:$BF$2,0)))</f>
        <v>0</v>
      </c>
      <c r="G43" s="7">
        <f ca="1">IF(ISNA(INDEX(Precip!$B$3:$BE$200,MATCH(G$3&amp;" "&amp;G$4,Precip!$A$3:$A$200,0),MATCH($D43,Precip!$B$2:$BF$2,0))),"",INDEX(Precip!$B$3:$BE$200,MATCH(G$3&amp;" "&amp;G$4,Precip!$A$3:$A$200,0),MATCH($D43,Precip!$B$2:$BF$2,0)))</f>
        <v>0</v>
      </c>
      <c r="H43" s="7">
        <f ca="1">IF(ISNA(INDEX(Precip!$B$3:$BE$200,MATCH(H$3&amp;" "&amp;H$4,Precip!$A$3:$A$200,0),MATCH($D43,Precip!$B$2:$BF$2,0))),"",INDEX(Precip!$B$3:$BE$200,MATCH(H$3&amp;" "&amp;H$4,Precip!$A$3:$A$200,0),MATCH($D43,Precip!$B$2:$BF$2,0)))</f>
        <v>0</v>
      </c>
      <c r="I43" s="81">
        <f t="shared" ca="1" si="2"/>
        <v>0.2</v>
      </c>
      <c r="J43" s="7">
        <f ca="1">IF(ISNA(INDEX(Precip!$B$3:$BE$200,MATCH(J$3&amp;" "&amp;J$4,Precip!$A$3:$A$200,0),MATCH($D43,Precip!$B$2:$BF$2,0))),"",INDEX(Precip!$B$3:$BE$200,MATCH(J$3&amp;" "&amp;J$4,Precip!$A$3:$A$200,0),MATCH($D43,Precip!$B$2:$BF$2,0)))</f>
        <v>0</v>
      </c>
      <c r="K43" s="7">
        <f ca="1">IF(ISNA(INDEX(Precip!$B$3:$BE$200,MATCH(K$3&amp;" "&amp;K$4,Precip!$A$3:$A$200,0),MATCH($D43,Precip!$B$2:$BF$2,0))),"",INDEX(Precip!$B$3:$BE$200,MATCH(K$3&amp;" "&amp;K$4,Precip!$A$3:$A$200,0),MATCH($D43,Precip!$B$2:$BF$2,0)))</f>
        <v>0</v>
      </c>
      <c r="L43" s="7">
        <f ca="1">IF(ISNA(INDEX(Precip!$B$3:$BE$200,MATCH(L$3&amp;" "&amp;L$4,Precip!$A$3:$A$200,0),MATCH($D43,Precip!$B$2:$BF$2,0))),"",INDEX(Precip!$B$3:$BE$200,MATCH(L$3&amp;" "&amp;L$4,Precip!$A$3:$A$200,0),MATCH($D43,Precip!$B$2:$BF$2,0)))</f>
        <v>0</v>
      </c>
      <c r="M43" s="7">
        <f ca="1">IF(ISNA(INDEX(Precip!$B$3:$BE$200,MATCH(M$3&amp;" "&amp;M$4,Precip!$A$3:$A$200,0),MATCH($D43,Precip!$B$2:$BF$2,0))),"",INDEX(Precip!$B$3:$BE$200,MATCH(M$3&amp;" "&amp;M$4,Precip!$A$3:$A$200,0),MATCH($D43,Precip!$B$2:$BF$2,0)))</f>
        <v>0</v>
      </c>
      <c r="N43" s="39">
        <f t="shared" ca="1" si="3"/>
        <v>0</v>
      </c>
    </row>
    <row r="44" spans="1:15" ht="15.2" customHeight="1" x14ac:dyDescent="0.25">
      <c r="A44" s="96"/>
      <c r="B44" s="6">
        <v>40</v>
      </c>
      <c r="C44" s="4" t="s">
        <v>60</v>
      </c>
      <c r="D44" s="3">
        <v>72427</v>
      </c>
      <c r="E44" s="7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7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7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7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1" t="str">
        <f t="shared" ca="1" si="2"/>
        <v>-</v>
      </c>
      <c r="J44" s="7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7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7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7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39" t="str">
        <f t="shared" ca="1" si="3"/>
        <v>-</v>
      </c>
    </row>
    <row r="45" spans="1:15" ht="15.2" customHeight="1" x14ac:dyDescent="0.25">
      <c r="A45" s="96"/>
      <c r="B45" s="6">
        <v>41</v>
      </c>
      <c r="C45" s="4" t="s">
        <v>61</v>
      </c>
      <c r="D45" s="3">
        <v>72428</v>
      </c>
      <c r="E45" s="7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7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7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7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1" t="str">
        <f t="shared" ca="1" si="2"/>
        <v>-</v>
      </c>
      <c r="J45" s="7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7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7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7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39" t="str">
        <f t="shared" ca="1" si="3"/>
        <v>-</v>
      </c>
    </row>
    <row r="46" spans="1:15" ht="15.2" customHeight="1" x14ac:dyDescent="0.25">
      <c r="A46" s="96"/>
      <c r="B46" s="6">
        <v>42</v>
      </c>
      <c r="C46" s="4" t="s">
        <v>62</v>
      </c>
      <c r="D46" s="3">
        <v>72429</v>
      </c>
      <c r="E46" s="7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7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7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7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1" t="str">
        <f t="shared" ca="1" si="2"/>
        <v>-</v>
      </c>
      <c r="J46" s="7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7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7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7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39" t="str">
        <f t="shared" ca="1" si="3"/>
        <v>-</v>
      </c>
    </row>
    <row r="47" spans="1:15" ht="15.2" customHeight="1" x14ac:dyDescent="0.25">
      <c r="A47" s="96"/>
      <c r="B47" s="6">
        <v>43</v>
      </c>
      <c r="C47" s="4" t="s">
        <v>63</v>
      </c>
      <c r="D47" s="3">
        <v>48845</v>
      </c>
      <c r="E47" s="7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7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7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7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1" t="str">
        <f t="shared" ca="1" si="2"/>
        <v>-</v>
      </c>
      <c r="J47" s="7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7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7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7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39" t="str">
        <f t="shared" ca="1" si="3"/>
        <v>-</v>
      </c>
    </row>
    <row r="48" spans="1:15" ht="15.2" customHeight="1" x14ac:dyDescent="0.25">
      <c r="A48" s="96"/>
      <c r="B48" s="6">
        <v>44</v>
      </c>
      <c r="C48" s="4" t="s">
        <v>64</v>
      </c>
      <c r="D48" s="3">
        <v>72436</v>
      </c>
      <c r="E48" s="7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7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7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7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1" t="str">
        <f t="shared" ca="1" si="2"/>
        <v>-</v>
      </c>
      <c r="J48" s="7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7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7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7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39" t="str">
        <f t="shared" ca="1" si="3"/>
        <v>-</v>
      </c>
    </row>
    <row r="49" spans="1:14" ht="15.2" customHeight="1" thickBot="1" x14ac:dyDescent="0.3">
      <c r="A49" s="90"/>
      <c r="B49" s="18">
        <v>45</v>
      </c>
      <c r="C49" s="21" t="s">
        <v>65</v>
      </c>
      <c r="D49" s="22" t="s">
        <v>66</v>
      </c>
      <c r="E49" s="30">
        <f ca="1">IF(ISNA(INDEX(Precip!$B$3:$BE$200,MATCH(E$3&amp;" "&amp;E$4,Precip!$A$3:$A$200,0),MATCH($D49,Precip!$B$2:$BF$2,0))),"",INDEX(Precip!$B$3:$BE$200,MATCH(E$3&amp;" "&amp;E$4,Precip!$A$3:$A$200,0),MATCH($D49,Precip!$B$2:$BF$2,0)))</f>
        <v>0</v>
      </c>
      <c r="F49" s="30">
        <f ca="1">IF(ISNA(INDEX(Precip!$B$3:$BE$200,MATCH(F$3&amp;" "&amp;F$4,Precip!$A$3:$A$200,0),MATCH($D49,Precip!$B$2:$BF$2,0))),"",INDEX(Precip!$B$3:$BE$200,MATCH(F$3&amp;" "&amp;F$4,Precip!$A$3:$A$200,0),MATCH($D49,Precip!$B$2:$BF$2,0)))</f>
        <v>0</v>
      </c>
      <c r="G49" s="30">
        <f ca="1">IF(ISNA(INDEX(Precip!$B$3:$BE$200,MATCH(G$3&amp;" "&amp;G$4,Precip!$A$3:$A$200,0),MATCH($D49,Precip!$B$2:$BF$2,0))),"",INDEX(Precip!$B$3:$BE$200,MATCH(G$3&amp;" "&amp;G$4,Precip!$A$3:$A$200,0),MATCH($D49,Precip!$B$2:$BF$2,0)))</f>
        <v>92.2</v>
      </c>
      <c r="H49" s="30">
        <f ca="1">IF(ISNA(INDEX(Precip!$B$3:$BE$200,MATCH(H$3&amp;" "&amp;H$4,Precip!$A$3:$A$200,0),MATCH($D49,Precip!$B$2:$BF$2,0))),"",INDEX(Precip!$B$3:$BE$200,MATCH(H$3&amp;" "&amp;H$4,Precip!$A$3:$A$200,0),MATCH($D49,Precip!$B$2:$BF$2,0)))</f>
        <v>0</v>
      </c>
      <c r="I49" s="82">
        <f t="shared" ca="1" si="2"/>
        <v>92.2</v>
      </c>
      <c r="J49" s="30">
        <f ca="1">IF(ISNA(INDEX(Precip!$B$3:$BE$200,MATCH(J$3&amp;" "&amp;J$4,Precip!$A$3:$A$200,0),MATCH($D49,Precip!$B$2:$BF$2,0))),"",INDEX(Precip!$B$3:$BE$200,MATCH(J$3&amp;" "&amp;J$4,Precip!$A$3:$A$200,0),MATCH($D49,Precip!$B$2:$BF$2,0)))</f>
        <v>0</v>
      </c>
      <c r="K49" s="30">
        <f ca="1">IF(ISNA(INDEX(Precip!$B$3:$BE$200,MATCH(K$3&amp;" "&amp;K$4,Precip!$A$3:$A$200,0),MATCH($D49,Precip!$B$2:$BF$2,0))),"",INDEX(Precip!$B$3:$BE$200,MATCH(K$3&amp;" "&amp;K$4,Precip!$A$3:$A$200,0),MATCH($D49,Precip!$B$2:$BF$2,0)))</f>
        <v>0</v>
      </c>
      <c r="L49" s="30">
        <f ca="1">IF(ISNA(INDEX(Precip!$B$3:$BE$200,MATCH(L$3&amp;" "&amp;L$4,Precip!$A$3:$A$200,0),MATCH($D49,Precip!$B$2:$BF$2,0))),"",INDEX(Precip!$B$3:$BE$200,MATCH(L$3&amp;" "&amp;L$4,Precip!$A$3:$A$200,0),MATCH($D49,Precip!$B$2:$BF$2,0)))</f>
        <v>0</v>
      </c>
      <c r="M49" s="30">
        <f ca="1">IF(ISNA(INDEX(Precip!$B$3:$BE$200,MATCH(M$3&amp;" "&amp;M$4,Precip!$A$3:$A$200,0),MATCH($D49,Precip!$B$2:$BF$2,0))),"",INDEX(Precip!$B$3:$BE$200,MATCH(M$3&amp;" "&amp;M$4,Precip!$A$3:$A$200,0),MATCH($D49,Precip!$B$2:$BF$2,0)))</f>
        <v>0</v>
      </c>
      <c r="N49" s="40">
        <f t="shared" ca="1" si="3"/>
        <v>0</v>
      </c>
    </row>
    <row r="50" spans="1:14" ht="15.2" customHeight="1" x14ac:dyDescent="0.25">
      <c r="A50" s="95" t="s">
        <v>67</v>
      </c>
      <c r="B50" s="9">
        <v>46</v>
      </c>
      <c r="C50" s="26" t="s">
        <v>68</v>
      </c>
      <c r="D50" s="27">
        <v>72441</v>
      </c>
      <c r="E50" s="11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1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1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1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0" t="str">
        <f t="shared" ca="1" si="2"/>
        <v>-</v>
      </c>
      <c r="J50" s="11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1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1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1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38" t="str">
        <f t="shared" ca="1" si="3"/>
        <v>-</v>
      </c>
    </row>
    <row r="51" spans="1:14" ht="15.2" customHeight="1" x14ac:dyDescent="0.25">
      <c r="A51" s="96"/>
      <c r="B51" s="6">
        <v>47</v>
      </c>
      <c r="C51" s="4" t="s">
        <v>69</v>
      </c>
      <c r="D51" s="3" t="s">
        <v>70</v>
      </c>
      <c r="E51" s="7">
        <f ca="1">IF(ISNA(INDEX(Precip!$B$3:$BE$200,MATCH(E$3&amp;" "&amp;E$4,Precip!$A$3:$A$200,0),MATCH($D51,Precip!$B$2:$BF$2,0))),"",INDEX(Precip!$B$3:$BE$200,MATCH(E$3&amp;" "&amp;E$4,Precip!$A$3:$A$200,0),MATCH($D51,Precip!$B$2:$BF$2,0)))</f>
        <v>0</v>
      </c>
      <c r="F51" s="7">
        <f ca="1">IF(ISNA(INDEX(Precip!$B$3:$BE$200,MATCH(F$3&amp;" "&amp;F$4,Precip!$A$3:$A$200,0),MATCH($D51,Precip!$B$2:$BF$2,0))),"",INDEX(Precip!$B$3:$BE$200,MATCH(F$3&amp;" "&amp;F$4,Precip!$A$3:$A$200,0),MATCH($D51,Precip!$B$2:$BF$2,0)))</f>
        <v>0</v>
      </c>
      <c r="G51" s="7">
        <f ca="1">IF(ISNA(INDEX(Precip!$B$3:$BE$200,MATCH(G$3&amp;" "&amp;G$4,Precip!$A$3:$A$200,0),MATCH($D51,Precip!$B$2:$BF$2,0))),"",INDEX(Precip!$B$3:$BE$200,MATCH(G$3&amp;" "&amp;G$4,Precip!$A$3:$A$200,0),MATCH($D51,Precip!$B$2:$BF$2,0)))</f>
        <v>6</v>
      </c>
      <c r="H51" s="7">
        <f ca="1">IF(ISNA(INDEX(Precip!$B$3:$BE$200,MATCH(H$3&amp;" "&amp;H$4,Precip!$A$3:$A$200,0),MATCH($D51,Precip!$B$2:$BF$2,0))),"",INDEX(Precip!$B$3:$BE$200,MATCH(H$3&amp;" "&amp;H$4,Precip!$A$3:$A$200,0),MATCH($D51,Precip!$B$2:$BF$2,0)))</f>
        <v>0</v>
      </c>
      <c r="I51" s="81">
        <f t="shared" ca="1" si="2"/>
        <v>6</v>
      </c>
      <c r="J51" s="7">
        <f ca="1">IF(ISNA(INDEX(Precip!$B$3:$BE$200,MATCH(J$3&amp;" "&amp;J$4,Precip!$A$3:$A$200,0),MATCH($D51,Precip!$B$2:$BF$2,0))),"",INDEX(Precip!$B$3:$BE$200,MATCH(J$3&amp;" "&amp;J$4,Precip!$A$3:$A$200,0),MATCH($D51,Precip!$B$2:$BF$2,0)))</f>
        <v>0</v>
      </c>
      <c r="K51" s="7">
        <f ca="1">IF(ISNA(INDEX(Precip!$B$3:$BE$200,MATCH(K$3&amp;" "&amp;K$4,Precip!$A$3:$A$200,0),MATCH($D51,Precip!$B$2:$BF$2,0))),"",INDEX(Precip!$B$3:$BE$200,MATCH(K$3&amp;" "&amp;K$4,Precip!$A$3:$A$200,0),MATCH($D51,Precip!$B$2:$BF$2,0)))</f>
        <v>0</v>
      </c>
      <c r="L51" s="7">
        <f ca="1">IF(ISNA(INDEX(Precip!$B$3:$BE$200,MATCH(L$3&amp;" "&amp;L$4,Precip!$A$3:$A$200,0),MATCH($D51,Precip!$B$2:$BF$2,0))),"",INDEX(Precip!$B$3:$BE$200,MATCH(L$3&amp;" "&amp;L$4,Precip!$A$3:$A$200,0),MATCH($D51,Precip!$B$2:$BF$2,0)))</f>
        <v>0</v>
      </c>
      <c r="M51" s="7">
        <f ca="1">IF(ISNA(INDEX(Precip!$B$3:$BE$200,MATCH(M$3&amp;" "&amp;M$4,Precip!$A$3:$A$200,0),MATCH($D51,Precip!$B$2:$BF$2,0))),"",INDEX(Precip!$B$3:$BE$200,MATCH(M$3&amp;" "&amp;M$4,Precip!$A$3:$A$200,0),MATCH($D51,Precip!$B$2:$BF$2,0)))</f>
        <v>0</v>
      </c>
      <c r="N51" s="39">
        <f t="shared" ca="1" si="3"/>
        <v>0</v>
      </c>
    </row>
    <row r="52" spans="1:14" ht="15.2" customHeight="1" x14ac:dyDescent="0.25">
      <c r="A52" s="96"/>
      <c r="B52" s="6">
        <v>48</v>
      </c>
      <c r="C52" s="4" t="s">
        <v>71</v>
      </c>
      <c r="D52" s="3">
        <v>72442</v>
      </c>
      <c r="E52" s="7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7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7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7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1" t="str">
        <f t="shared" ca="1" si="2"/>
        <v>-</v>
      </c>
      <c r="J52" s="7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7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7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7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39" t="str">
        <f t="shared" ca="1" si="3"/>
        <v>-</v>
      </c>
    </row>
    <row r="53" spans="1:14" ht="15.2" customHeight="1" x14ac:dyDescent="0.25">
      <c r="A53" s="96"/>
      <c r="B53" s="6">
        <v>49</v>
      </c>
      <c r="C53" s="4" t="s">
        <v>72</v>
      </c>
      <c r="D53" s="3">
        <v>72443</v>
      </c>
      <c r="E53" s="7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7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7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7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1" t="str">
        <f t="shared" ca="1" si="2"/>
        <v>-</v>
      </c>
      <c r="J53" s="7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7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7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7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39" t="str">
        <f t="shared" ca="1" si="3"/>
        <v>-</v>
      </c>
    </row>
    <row r="54" spans="1:14" ht="15.2" customHeight="1" x14ac:dyDescent="0.25">
      <c r="A54" s="96"/>
      <c r="B54" s="6">
        <v>50</v>
      </c>
      <c r="C54" s="4" t="s">
        <v>73</v>
      </c>
      <c r="D54" s="3" t="s">
        <v>74</v>
      </c>
      <c r="E54" s="7">
        <f ca="1">IF(ISNA(INDEX(Precip!$B$3:$BE$200,MATCH(E$3&amp;" "&amp;E$4,Precip!$A$3:$A$200,0),MATCH($D54,Precip!$B$2:$BF$2,0))),"",INDEX(Precip!$B$3:$BE$200,MATCH(E$3&amp;" "&amp;E$4,Precip!$A$3:$A$200,0),MATCH($D54,Precip!$B$2:$BF$2,0)))</f>
        <v>9.5</v>
      </c>
      <c r="F54" s="7">
        <f ca="1">IF(ISNA(INDEX(Precip!$B$3:$BE$200,MATCH(F$3&amp;" "&amp;F$4,Precip!$A$3:$A$200,0),MATCH($D54,Precip!$B$2:$BF$2,0))),"",INDEX(Precip!$B$3:$BE$200,MATCH(F$3&amp;" "&amp;F$4,Precip!$A$3:$A$200,0),MATCH($D54,Precip!$B$2:$BF$2,0)))</f>
        <v>0.1</v>
      </c>
      <c r="G54" s="7">
        <f ca="1">IF(ISNA(INDEX(Precip!$B$3:$BE$200,MATCH(G$3&amp;" "&amp;G$4,Precip!$A$3:$A$200,0),MATCH($D54,Precip!$B$2:$BF$2,0))),"",INDEX(Precip!$B$3:$BE$200,MATCH(G$3&amp;" "&amp;G$4,Precip!$A$3:$A$200,0),MATCH($D54,Precip!$B$2:$BF$2,0)))</f>
        <v>0.8</v>
      </c>
      <c r="H54" s="7">
        <f ca="1">IF(ISNA(INDEX(Precip!$B$3:$BE$200,MATCH(H$3&amp;" "&amp;H$4,Precip!$A$3:$A$200,0),MATCH($D54,Precip!$B$2:$BF$2,0))),"",INDEX(Precip!$B$3:$BE$200,MATCH(H$3&amp;" "&amp;H$4,Precip!$A$3:$A$200,0),MATCH($D54,Precip!$B$2:$BF$2,0)))</f>
        <v>0.1</v>
      </c>
      <c r="I54" s="81">
        <f t="shared" ca="1" si="2"/>
        <v>10.5</v>
      </c>
      <c r="J54" s="7">
        <f ca="1">IF(ISNA(INDEX(Precip!$B$3:$BE$200,MATCH(J$3&amp;" "&amp;J$4,Precip!$A$3:$A$200,0),MATCH($D54,Precip!$B$2:$BF$2,0))),"",INDEX(Precip!$B$3:$BE$200,MATCH(J$3&amp;" "&amp;J$4,Precip!$A$3:$A$200,0),MATCH($D54,Precip!$B$2:$BF$2,0)))</f>
        <v>0.4</v>
      </c>
      <c r="K54" s="7">
        <f ca="1">IF(ISNA(INDEX(Precip!$B$3:$BE$200,MATCH(K$3&amp;" "&amp;K$4,Precip!$A$3:$A$200,0),MATCH($D54,Precip!$B$2:$BF$2,0))),"",INDEX(Precip!$B$3:$BE$200,MATCH(K$3&amp;" "&amp;K$4,Precip!$A$3:$A$200,0),MATCH($D54,Precip!$B$2:$BF$2,0)))</f>
        <v>0</v>
      </c>
      <c r="L54" s="7">
        <f ca="1">IF(ISNA(INDEX(Precip!$B$3:$BE$200,MATCH(L$3&amp;" "&amp;L$4,Precip!$A$3:$A$200,0),MATCH($D54,Precip!$B$2:$BF$2,0))),"",INDEX(Precip!$B$3:$BE$200,MATCH(L$3&amp;" "&amp;L$4,Precip!$A$3:$A$200,0),MATCH($D54,Precip!$B$2:$BF$2,0)))</f>
        <v>0</v>
      </c>
      <c r="M54" s="7">
        <f ca="1">IF(ISNA(INDEX(Precip!$B$3:$BE$200,MATCH(M$3&amp;" "&amp;M$4,Precip!$A$3:$A$200,0),MATCH($D54,Precip!$B$2:$BF$2,0))),"",INDEX(Precip!$B$3:$BE$200,MATCH(M$3&amp;" "&amp;M$4,Precip!$A$3:$A$200,0),MATCH($D54,Precip!$B$2:$BF$2,0)))</f>
        <v>0</v>
      </c>
      <c r="N54" s="39">
        <f t="shared" ca="1" si="3"/>
        <v>0.4</v>
      </c>
    </row>
    <row r="55" spans="1:14" ht="15.2" customHeight="1" x14ac:dyDescent="0.25">
      <c r="A55" s="96"/>
      <c r="B55" s="6">
        <v>51</v>
      </c>
      <c r="C55" s="4" t="s">
        <v>75</v>
      </c>
      <c r="D55" s="3">
        <v>72444</v>
      </c>
      <c r="E55" s="7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7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7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7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1" t="str">
        <f t="shared" ca="1" si="2"/>
        <v>-</v>
      </c>
      <c r="J55" s="7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7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7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7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39" t="str">
        <f t="shared" ca="1" si="3"/>
        <v>-</v>
      </c>
    </row>
    <row r="56" spans="1:14" ht="15.2" customHeight="1" x14ac:dyDescent="0.25">
      <c r="A56" s="96"/>
      <c r="B56" s="6">
        <v>52</v>
      </c>
      <c r="C56" s="4" t="s">
        <v>76</v>
      </c>
      <c r="D56" s="3">
        <v>48846</v>
      </c>
      <c r="E56" s="7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7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7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7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1" t="str">
        <f t="shared" ca="1" si="2"/>
        <v>-</v>
      </c>
      <c r="J56" s="7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7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7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7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39" t="str">
        <f t="shared" ca="1" si="3"/>
        <v>-</v>
      </c>
    </row>
    <row r="57" spans="1:14" ht="15.2" customHeight="1" x14ac:dyDescent="0.25">
      <c r="A57" s="96"/>
      <c r="B57" s="6">
        <v>53</v>
      </c>
      <c r="C57" s="4" t="s">
        <v>77</v>
      </c>
      <c r="D57" s="3">
        <v>72445</v>
      </c>
      <c r="E57" s="7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7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7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7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1" t="str">
        <f t="shared" ca="1" si="2"/>
        <v>-</v>
      </c>
      <c r="J57" s="7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7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7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7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39" t="str">
        <f t="shared" ca="1" si="3"/>
        <v>-</v>
      </c>
    </row>
    <row r="58" spans="1:14" ht="15.2" customHeight="1" x14ac:dyDescent="0.25">
      <c r="A58" s="96"/>
      <c r="B58" s="6">
        <v>54</v>
      </c>
      <c r="C58" s="4" t="s">
        <v>78</v>
      </c>
      <c r="D58" s="3">
        <v>72446</v>
      </c>
      <c r="E58" s="7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7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7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7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1" t="str">
        <f t="shared" ca="1" si="2"/>
        <v>-</v>
      </c>
      <c r="J58" s="7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7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7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7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39" t="str">
        <f t="shared" ca="1" si="3"/>
        <v>-</v>
      </c>
    </row>
    <row r="59" spans="1:14" ht="15.2" customHeight="1" x14ac:dyDescent="0.25">
      <c r="A59" s="96"/>
      <c r="B59" s="6">
        <v>55</v>
      </c>
      <c r="C59" s="4" t="s">
        <v>79</v>
      </c>
      <c r="D59" s="3" t="s">
        <v>80</v>
      </c>
      <c r="E59" s="7">
        <f ca="1">IF(ISNA(INDEX(Precip!$B$3:$BE$200,MATCH(E$3&amp;" "&amp;E$4,Precip!$A$3:$A$200,0),MATCH($D59,Precip!$B$2:$BF$2,0))),"",INDEX(Precip!$B$3:$BE$200,MATCH(E$3&amp;" "&amp;E$4,Precip!$A$3:$A$200,0),MATCH($D59,Precip!$B$2:$BF$2,0)))</f>
        <v>0</v>
      </c>
      <c r="F59" s="7">
        <f ca="1">IF(ISNA(INDEX(Precip!$B$3:$BE$200,MATCH(F$3&amp;" "&amp;F$4,Precip!$A$3:$A$200,0),MATCH($D59,Precip!$B$2:$BF$2,0))),"",INDEX(Precip!$B$3:$BE$200,MATCH(F$3&amp;" "&amp;F$4,Precip!$A$3:$A$200,0),MATCH($D59,Precip!$B$2:$BF$2,0)))</f>
        <v>0</v>
      </c>
      <c r="G59" s="7">
        <f ca="1">IF(ISNA(INDEX(Precip!$B$3:$BE$200,MATCH(G$3&amp;" "&amp;G$4,Precip!$A$3:$A$200,0),MATCH($D59,Precip!$B$2:$BF$2,0))),"",INDEX(Precip!$B$3:$BE$200,MATCH(G$3&amp;" "&amp;G$4,Precip!$A$3:$A$200,0),MATCH($D59,Precip!$B$2:$BF$2,0)))</f>
        <v>5.6000000000000014</v>
      </c>
      <c r="H59" s="7">
        <f ca="1">IF(ISNA(INDEX(Precip!$B$3:$BE$200,MATCH(H$3&amp;" "&amp;H$4,Precip!$A$3:$A$200,0),MATCH($D59,Precip!$B$2:$BF$2,0))),"",INDEX(Precip!$B$3:$BE$200,MATCH(H$3&amp;" "&amp;H$4,Precip!$A$3:$A$200,0),MATCH($D59,Precip!$B$2:$BF$2,0)))</f>
        <v>0.2</v>
      </c>
      <c r="I59" s="81">
        <f t="shared" ca="1" si="2"/>
        <v>5.8000000000000016</v>
      </c>
      <c r="J59" s="7">
        <f ca="1">IF(ISNA(INDEX(Precip!$B$3:$BE$200,MATCH(J$3&amp;" "&amp;J$4,Precip!$A$3:$A$200,0),MATCH($D59,Precip!$B$2:$BF$2,0))),"",INDEX(Precip!$B$3:$BE$200,MATCH(J$3&amp;" "&amp;J$4,Precip!$A$3:$A$200,0),MATCH($D59,Precip!$B$2:$BF$2,0)))</f>
        <v>0</v>
      </c>
      <c r="K59" s="7">
        <f ca="1">IF(ISNA(INDEX(Precip!$B$3:$BE$200,MATCH(K$3&amp;" "&amp;K$4,Precip!$A$3:$A$200,0),MATCH($D59,Precip!$B$2:$BF$2,0))),"",INDEX(Precip!$B$3:$BE$200,MATCH(K$3&amp;" "&amp;K$4,Precip!$A$3:$A$200,0),MATCH($D59,Precip!$B$2:$BF$2,0)))</f>
        <v>0</v>
      </c>
      <c r="L59" s="7">
        <f ca="1">IF(ISNA(INDEX(Precip!$B$3:$BE$200,MATCH(L$3&amp;" "&amp;L$4,Precip!$A$3:$A$200,0),MATCH($D59,Precip!$B$2:$BF$2,0))),"",INDEX(Precip!$B$3:$BE$200,MATCH(L$3&amp;" "&amp;L$4,Precip!$A$3:$A$200,0),MATCH($D59,Precip!$B$2:$BF$2,0)))</f>
        <v>0</v>
      </c>
      <c r="M59" s="7">
        <f ca="1">IF(ISNA(INDEX(Precip!$B$3:$BE$200,MATCH(M$3&amp;" "&amp;M$4,Precip!$A$3:$A$200,0),MATCH($D59,Precip!$B$2:$BF$2,0))),"",INDEX(Precip!$B$3:$BE$200,MATCH(M$3&amp;" "&amp;M$4,Precip!$A$3:$A$200,0),MATCH($D59,Precip!$B$2:$BF$2,0)))</f>
        <v>0</v>
      </c>
      <c r="N59" s="39">
        <f t="shared" ca="1" si="3"/>
        <v>0</v>
      </c>
    </row>
    <row r="60" spans="1:14" ht="15.2" customHeight="1" thickBot="1" x14ac:dyDescent="0.3">
      <c r="A60" s="90"/>
      <c r="B60" s="18">
        <v>56</v>
      </c>
      <c r="C60" s="21" t="s">
        <v>81</v>
      </c>
      <c r="D60" s="22" t="s">
        <v>82</v>
      </c>
      <c r="E60" s="30">
        <f ca="1">IF(ISNA(INDEX(Precip!$B$3:$BE$200,MATCH(E$3&amp;" "&amp;E$4,Precip!$A$3:$A$200,0),MATCH($D60,Precip!$B$2:$BF$2,0))),"",INDEX(Precip!$B$3:$BE$200,MATCH(E$3&amp;" "&amp;E$4,Precip!$A$3:$A$200,0),MATCH($D60,Precip!$B$2:$BF$2,0)))</f>
        <v>0</v>
      </c>
      <c r="F60" s="30">
        <f ca="1">IF(ISNA(INDEX(Precip!$B$3:$BE$200,MATCH(F$3&amp;" "&amp;F$4,Precip!$A$3:$A$200,0),MATCH($D60,Precip!$B$2:$BF$2,0))),"",INDEX(Precip!$B$3:$BE$200,MATCH(F$3&amp;" "&amp;F$4,Precip!$A$3:$A$200,0),MATCH($D60,Precip!$B$2:$BF$2,0)))</f>
        <v>0</v>
      </c>
      <c r="G60" s="30">
        <f ca="1">IF(ISNA(INDEX(Precip!$B$3:$BE$200,MATCH(G$3&amp;" "&amp;G$4,Precip!$A$3:$A$200,0),MATCH($D60,Precip!$B$2:$BF$2,0))),"",INDEX(Precip!$B$3:$BE$200,MATCH(G$3&amp;" "&amp;G$4,Precip!$A$3:$A$200,0),MATCH($D60,Precip!$B$2:$BF$2,0)))</f>
        <v>0</v>
      </c>
      <c r="H60" s="30">
        <f ca="1">IF(ISNA(INDEX(Precip!$B$3:$BE$200,MATCH(H$3&amp;" "&amp;H$4,Precip!$A$3:$A$200,0),MATCH($D60,Precip!$B$2:$BF$2,0))),"",INDEX(Precip!$B$3:$BE$200,MATCH(H$3&amp;" "&amp;H$4,Precip!$A$3:$A$200,0),MATCH($D60,Precip!$B$2:$BF$2,0)))</f>
        <v>2.9</v>
      </c>
      <c r="I60" s="82">
        <f t="shared" ca="1" si="2"/>
        <v>2.9</v>
      </c>
      <c r="J60" s="30">
        <f ca="1">IF(ISNA(INDEX(Precip!$B$3:$BE$200,MATCH(J$3&amp;" "&amp;J$4,Precip!$A$3:$A$200,0),MATCH($D60,Precip!$B$2:$BF$2,0))),"",INDEX(Precip!$B$3:$BE$200,MATCH(J$3&amp;" "&amp;J$4,Precip!$A$3:$A$200,0),MATCH($D60,Precip!$B$2:$BF$2,0)))</f>
        <v>0</v>
      </c>
      <c r="K60" s="30">
        <f ca="1">IF(ISNA(INDEX(Precip!$B$3:$BE$200,MATCH(K$3&amp;" "&amp;K$4,Precip!$A$3:$A$200,0),MATCH($D60,Precip!$B$2:$BF$2,0))),"",INDEX(Precip!$B$3:$BE$200,MATCH(K$3&amp;" "&amp;K$4,Precip!$A$3:$A$200,0),MATCH($D60,Precip!$B$2:$BF$2,0)))</f>
        <v>0</v>
      </c>
      <c r="L60" s="30">
        <f ca="1">IF(ISNA(INDEX(Precip!$B$3:$BE$200,MATCH(L$3&amp;" "&amp;L$4,Precip!$A$3:$A$200,0),MATCH($D60,Precip!$B$2:$BF$2,0))),"",INDEX(Precip!$B$3:$BE$200,MATCH(L$3&amp;" "&amp;L$4,Precip!$A$3:$A$200,0),MATCH($D60,Precip!$B$2:$BF$2,0)))</f>
        <v>0</v>
      </c>
      <c r="M60" s="30">
        <f ca="1">IF(ISNA(INDEX(Precip!$B$3:$BE$200,MATCH(M$3&amp;" "&amp;M$4,Precip!$A$3:$A$200,0),MATCH($D60,Precip!$B$2:$BF$2,0))),"",INDEX(Precip!$B$3:$BE$200,MATCH(M$3&amp;" "&amp;M$4,Precip!$A$3:$A$200,0),MATCH($D60,Precip!$B$2:$BF$2,0)))</f>
        <v>0</v>
      </c>
      <c r="N60" s="40">
        <f t="shared" ca="1" si="3"/>
        <v>0</v>
      </c>
    </row>
    <row r="61" spans="1:14" ht="15.2" customHeight="1" x14ac:dyDescent="0.25">
      <c r="A61" s="89" t="s">
        <v>83</v>
      </c>
      <c r="B61" s="9">
        <v>57</v>
      </c>
      <c r="C61" s="31" t="s">
        <v>84</v>
      </c>
      <c r="D61" s="32" t="s">
        <v>85</v>
      </c>
      <c r="E61" s="11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1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1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1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0" t="str">
        <f t="shared" ca="1" si="2"/>
        <v>-</v>
      </c>
      <c r="J61" s="11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1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1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1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38" t="str">
        <f t="shared" ca="1" si="3"/>
        <v>-</v>
      </c>
    </row>
    <row r="62" spans="1:14" ht="15.2" customHeight="1" thickBot="1" x14ac:dyDescent="0.3">
      <c r="A62" s="90"/>
      <c r="B62" s="18">
        <v>58</v>
      </c>
      <c r="C62" s="33" t="s">
        <v>86</v>
      </c>
      <c r="D62" s="34" t="s">
        <v>87</v>
      </c>
      <c r="E62" s="30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0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0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0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2" t="str">
        <f t="shared" ca="1" si="2"/>
        <v>-</v>
      </c>
      <c r="J62" s="30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0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0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0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0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5" sqref="G5"/>
    </sheetView>
  </sheetViews>
  <sheetFormatPr defaultRowHeight="11.25" customHeight="1" x14ac:dyDescent="0.25"/>
  <cols>
    <col min="1" max="1" width="4.140625" style="88" customWidth="1"/>
    <col min="2" max="2" width="4" style="84" bestFit="1" customWidth="1"/>
    <col min="3" max="3" width="15.28515625" style="88" customWidth="1"/>
    <col min="4" max="4" width="6.28515625" style="84" customWidth="1"/>
    <col min="5" max="8" width="5.7109375" style="83" customWidth="1"/>
    <col min="9" max="9" width="5.7109375" style="86" customWidth="1"/>
    <col min="10" max="13" width="5.7109375" style="83" customWidth="1"/>
    <col min="14" max="14" width="5.5703125" style="85" customWidth="1"/>
    <col min="15" max="16" width="9.140625" style="88" customWidth="1"/>
    <col min="17" max="16384" width="9.140625" style="88"/>
  </cols>
  <sheetData>
    <row r="1" spans="1:15" ht="18" customHeight="1" x14ac:dyDescent="0.3">
      <c r="C1" s="102" t="s">
        <v>94</v>
      </c>
      <c r="D1" s="103"/>
      <c r="E1" s="101"/>
      <c r="F1" s="101"/>
      <c r="G1" s="101"/>
      <c r="H1" s="101"/>
      <c r="I1" s="106"/>
      <c r="J1" s="101"/>
      <c r="K1" s="101"/>
      <c r="L1" s="101"/>
      <c r="M1" s="101"/>
      <c r="N1" s="104"/>
    </row>
    <row r="2" spans="1:15" ht="16.5" customHeight="1" thickBot="1" x14ac:dyDescent="0.3">
      <c r="D2" s="88"/>
      <c r="E2" s="88"/>
      <c r="F2" s="100" t="s">
        <v>0</v>
      </c>
      <c r="G2" s="101"/>
      <c r="H2" s="101"/>
      <c r="I2" s="106"/>
      <c r="J2" s="101"/>
      <c r="K2" s="88"/>
      <c r="L2" s="88"/>
      <c r="M2" s="1" t="s">
        <v>1</v>
      </c>
      <c r="N2" s="2"/>
    </row>
    <row r="3" spans="1:15" s="43" customFormat="1" ht="17.25" customHeight="1" x14ac:dyDescent="0.25">
      <c r="A3" s="8" t="s">
        <v>2</v>
      </c>
      <c r="B3" s="91" t="s">
        <v>3</v>
      </c>
      <c r="C3" s="98" t="s">
        <v>4</v>
      </c>
      <c r="D3" s="124" t="s">
        <v>5</v>
      </c>
      <c r="E3" s="69" t="str">
        <f ca="1">Thang!$F$1&amp;"-23"</f>
        <v>06-23</v>
      </c>
      <c r="F3" s="69" t="str">
        <f ca="1">$E$3</f>
        <v>06-23</v>
      </c>
      <c r="G3" s="69" t="str">
        <f ca="1">$E$3</f>
        <v>06-23</v>
      </c>
      <c r="H3" s="69" t="str">
        <f ca="1">$E$3</f>
        <v>06-23</v>
      </c>
      <c r="I3" s="122" t="s">
        <v>95</v>
      </c>
      <c r="J3" s="69" t="str">
        <f ca="1">Thang!$F$1&amp;"-24"</f>
        <v>06-24</v>
      </c>
      <c r="K3" s="69" t="str">
        <f ca="1">$J$3</f>
        <v>06-24</v>
      </c>
      <c r="L3" s="69" t="str">
        <f ca="1">$J$3</f>
        <v>06-24</v>
      </c>
      <c r="M3" s="69" t="str">
        <f ca="1">$J$3</f>
        <v>06-24</v>
      </c>
      <c r="N3" s="120" t="s">
        <v>95</v>
      </c>
    </row>
    <row r="4" spans="1:15" s="43" customFormat="1" ht="17.25" customHeight="1" thickBot="1" x14ac:dyDescent="0.3">
      <c r="A4" s="29"/>
      <c r="B4" s="92"/>
      <c r="C4" s="99"/>
      <c r="D4" s="125"/>
      <c r="E4" s="70" t="s">
        <v>96</v>
      </c>
      <c r="F4" s="71" t="s">
        <v>97</v>
      </c>
      <c r="G4" s="68">
        <v>13</v>
      </c>
      <c r="H4" s="67">
        <v>19</v>
      </c>
      <c r="I4" s="123"/>
      <c r="J4" s="70" t="s">
        <v>96</v>
      </c>
      <c r="K4" s="71" t="s">
        <v>97</v>
      </c>
      <c r="L4" s="68">
        <v>13</v>
      </c>
      <c r="M4" s="67">
        <v>19</v>
      </c>
      <c r="N4" s="121"/>
    </row>
    <row r="5" spans="1:15" s="85" customFormat="1" ht="15.2" customHeight="1" x14ac:dyDescent="0.25">
      <c r="A5" s="97" t="s">
        <v>7</v>
      </c>
      <c r="B5" s="9">
        <v>1</v>
      </c>
      <c r="C5" s="10" t="s">
        <v>8</v>
      </c>
      <c r="D5" s="9">
        <v>73401</v>
      </c>
      <c r="E5" s="11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1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1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1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0" t="str">
        <f t="shared" ref="I5:I36" ca="1" si="0">+IF(AND(OR(E5="-",E5=""),OR(F5="-",F5=""),OR(G5="-",G5=""),OR(H5="-",H5="")),"-",SUM(E5:H5))</f>
        <v>-</v>
      </c>
      <c r="J5" s="11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1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1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1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38" t="str">
        <f t="shared" ref="N5:N36" ca="1" si="1">+IF(AND(OR(J5="-",J5=""),OR(K5="-",K5=""),OR(L5="-",L5=""),OR(M5="-",M5="")),"-",SUM(J5:M5))</f>
        <v>-</v>
      </c>
    </row>
    <row r="6" spans="1:15" s="85" customFormat="1" ht="15.2" customHeight="1" x14ac:dyDescent="0.25">
      <c r="A6" s="96"/>
      <c r="B6" s="6">
        <v>2</v>
      </c>
      <c r="C6" s="13" t="s">
        <v>9</v>
      </c>
      <c r="D6" s="6">
        <v>73402</v>
      </c>
      <c r="E6" s="7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7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7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7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1" t="str">
        <f t="shared" ca="1" si="0"/>
        <v>-</v>
      </c>
      <c r="J6" s="7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7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7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7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39" t="str">
        <f t="shared" ca="1" si="1"/>
        <v>-</v>
      </c>
    </row>
    <row r="7" spans="1:15" s="85" customFormat="1" ht="15.2" customHeight="1" x14ac:dyDescent="0.25">
      <c r="A7" s="96"/>
      <c r="B7" s="6">
        <v>3</v>
      </c>
      <c r="C7" s="4" t="s">
        <v>10</v>
      </c>
      <c r="D7" s="3">
        <v>48842</v>
      </c>
      <c r="E7" s="7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7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7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7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1" t="str">
        <f t="shared" ca="1" si="0"/>
        <v>-</v>
      </c>
      <c r="J7" s="7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7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7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7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39" t="str">
        <f t="shared" ca="1" si="1"/>
        <v>-</v>
      </c>
    </row>
    <row r="8" spans="1:15" s="85" customFormat="1" ht="15.2" customHeight="1" x14ac:dyDescent="0.25">
      <c r="A8" s="96"/>
      <c r="B8" s="6">
        <v>4</v>
      </c>
      <c r="C8" s="4" t="s">
        <v>11</v>
      </c>
      <c r="D8" s="3">
        <v>73403</v>
      </c>
      <c r="E8" s="7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7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7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7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1" t="str">
        <f t="shared" ca="1" si="0"/>
        <v>-</v>
      </c>
      <c r="J8" s="7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7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7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7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39" t="str">
        <f t="shared" ca="1" si="1"/>
        <v>-</v>
      </c>
    </row>
    <row r="9" spans="1:15" s="85" customFormat="1" ht="15.2" customHeight="1" x14ac:dyDescent="0.25">
      <c r="A9" s="96"/>
      <c r="B9" s="6">
        <v>5</v>
      </c>
      <c r="C9" s="4" t="s">
        <v>12</v>
      </c>
      <c r="D9" s="3">
        <v>73420</v>
      </c>
      <c r="E9" s="7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7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7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7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1" t="str">
        <f t="shared" ca="1" si="0"/>
        <v>-</v>
      </c>
      <c r="J9" s="7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7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7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7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39" t="str">
        <f t="shared" ca="1" si="1"/>
        <v>-</v>
      </c>
    </row>
    <row r="10" spans="1:15" s="85" customFormat="1" ht="15.2" customHeight="1" x14ac:dyDescent="0.25">
      <c r="A10" s="96"/>
      <c r="B10" s="6">
        <v>6</v>
      </c>
      <c r="C10" s="4" t="s">
        <v>13</v>
      </c>
      <c r="D10" s="3">
        <v>73400</v>
      </c>
      <c r="E10" s="7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7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7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7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1" t="str">
        <f t="shared" ca="1" si="0"/>
        <v>-</v>
      </c>
      <c r="J10" s="7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7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7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7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39" t="str">
        <f t="shared" ca="1" si="1"/>
        <v>-</v>
      </c>
    </row>
    <row r="11" spans="1:15" s="85" customFormat="1" ht="15.2" customHeight="1" x14ac:dyDescent="0.25">
      <c r="A11" s="96"/>
      <c r="B11" s="6">
        <v>7</v>
      </c>
      <c r="C11" s="4" t="s">
        <v>14</v>
      </c>
      <c r="D11" s="3">
        <v>73404</v>
      </c>
      <c r="E11" s="7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7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7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7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1" t="str">
        <f t="shared" ca="1" si="0"/>
        <v>-</v>
      </c>
      <c r="J11" s="7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7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7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7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39" t="str">
        <f t="shared" ca="1" si="1"/>
        <v>-</v>
      </c>
    </row>
    <row r="12" spans="1:15" s="85" customFormat="1" ht="15.2" customHeight="1" x14ac:dyDescent="0.25">
      <c r="A12" s="96"/>
      <c r="B12" s="6">
        <v>8</v>
      </c>
      <c r="C12" s="4" t="s">
        <v>15</v>
      </c>
      <c r="D12" s="3" t="s">
        <v>16</v>
      </c>
      <c r="E12" s="7">
        <f ca="1">IF(ISNA(INDEX(Precip!$B$3:$BE$200,MATCH(E$3&amp;" "&amp;E$4,Precip!$A$3:$A$200,0),MATCH($D12,Precip!$B$2:$BF$2,0))),"",INDEX(Precip!$B$3:$BE$200,MATCH(E$3&amp;" "&amp;E$4,Precip!$A$3:$A$200,0),MATCH($D12,Precip!$B$2:$BF$2,0)))</f>
        <v>53.6</v>
      </c>
      <c r="F12" s="7">
        <f ca="1">IF(ISNA(INDEX(Precip!$B$3:$BE$200,MATCH(F$3&amp;" "&amp;F$4,Precip!$A$3:$A$200,0),MATCH($D12,Precip!$B$2:$BF$2,0))),"",INDEX(Precip!$B$3:$BE$200,MATCH(F$3&amp;" "&amp;F$4,Precip!$A$3:$A$200,0),MATCH($D12,Precip!$B$2:$BF$2,0)))</f>
        <v>0</v>
      </c>
      <c r="G12" s="7">
        <f ca="1">IF(ISNA(INDEX(Precip!$B$3:$BE$200,MATCH(G$3&amp;" "&amp;G$4,Precip!$A$3:$A$200,0),MATCH($D12,Precip!$B$2:$BF$2,0))),"",INDEX(Precip!$B$3:$BE$200,MATCH(G$3&amp;" "&amp;G$4,Precip!$A$3:$A$200,0),MATCH($D12,Precip!$B$2:$BF$2,0)))</f>
        <v>0</v>
      </c>
      <c r="H12" s="7">
        <f ca="1">IF(ISNA(INDEX(Precip!$B$3:$BE$200,MATCH(H$3&amp;" "&amp;H$4,Precip!$A$3:$A$200,0),MATCH($D12,Precip!$B$2:$BF$2,0))),"",INDEX(Precip!$B$3:$BE$200,MATCH(H$3&amp;" "&amp;H$4,Precip!$A$3:$A$200,0),MATCH($D12,Precip!$B$2:$BF$2,0)))</f>
        <v>0</v>
      </c>
      <c r="I12" s="81">
        <f t="shared" ca="1" si="0"/>
        <v>53.6</v>
      </c>
      <c r="J12" s="7">
        <f ca="1">IF(ISNA(INDEX(Precip!$B$3:$BE$200,MATCH(J$3&amp;" "&amp;J$4,Precip!$A$3:$A$200,0),MATCH($D12,Precip!$B$2:$BF$2,0))),"",INDEX(Precip!$B$3:$BE$200,MATCH(J$3&amp;" "&amp;J$4,Precip!$A$3:$A$200,0),MATCH($D12,Precip!$B$2:$BF$2,0)))</f>
        <v>3.1</v>
      </c>
      <c r="K12" s="7">
        <f ca="1">IF(ISNA(INDEX(Precip!$B$3:$BE$200,MATCH(K$3&amp;" "&amp;K$4,Precip!$A$3:$A$200,0),MATCH($D12,Precip!$B$2:$BF$2,0))),"",INDEX(Precip!$B$3:$BE$200,MATCH(K$3&amp;" "&amp;K$4,Precip!$A$3:$A$200,0),MATCH($D12,Precip!$B$2:$BF$2,0)))</f>
        <v>0</v>
      </c>
      <c r="L12" s="7">
        <f ca="1">IF(ISNA(INDEX(Precip!$B$3:$BE$200,MATCH(L$3&amp;" "&amp;L$4,Precip!$A$3:$A$200,0),MATCH($D12,Precip!$B$2:$BF$2,0))),"",INDEX(Precip!$B$3:$BE$200,MATCH(L$3&amp;" "&amp;L$4,Precip!$A$3:$A$200,0),MATCH($D12,Precip!$B$2:$BF$2,0)))</f>
        <v>0</v>
      </c>
      <c r="M12" s="7">
        <f ca="1">IF(ISNA(INDEX(Precip!$B$3:$BE$200,MATCH(M$3&amp;" "&amp;M$4,Precip!$A$3:$A$200,0),MATCH($D12,Precip!$B$2:$BF$2,0))),"",INDEX(Precip!$B$3:$BE$200,MATCH(M$3&amp;" "&amp;M$4,Precip!$A$3:$A$200,0),MATCH($D12,Precip!$B$2:$BF$2,0)))</f>
        <v>16</v>
      </c>
      <c r="N12" s="39">
        <f t="shared" ca="1" si="1"/>
        <v>19.100000000000001</v>
      </c>
    </row>
    <row r="13" spans="1:15" s="85" customFormat="1" ht="15.2" customHeight="1" x14ac:dyDescent="0.25">
      <c r="A13" s="96"/>
      <c r="B13" s="6">
        <v>9</v>
      </c>
      <c r="C13" s="4" t="s">
        <v>17</v>
      </c>
      <c r="D13" s="3">
        <v>73405</v>
      </c>
      <c r="E13" s="7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7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7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7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1" t="str">
        <f t="shared" ca="1" si="0"/>
        <v>-</v>
      </c>
      <c r="J13" s="7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7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7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7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39" t="str">
        <f t="shared" ca="1" si="1"/>
        <v>-</v>
      </c>
    </row>
    <row r="14" spans="1:15" s="85" customFormat="1" ht="15.2" customHeight="1" x14ac:dyDescent="0.25">
      <c r="A14" s="96"/>
      <c r="B14" s="6">
        <v>10</v>
      </c>
      <c r="C14" s="4" t="s">
        <v>18</v>
      </c>
      <c r="D14" s="3">
        <v>73406</v>
      </c>
      <c r="E14" s="7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7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7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7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1" t="str">
        <f t="shared" ca="1" si="0"/>
        <v>-</v>
      </c>
      <c r="J14" s="7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7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7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7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39" t="str">
        <f t="shared" ca="1" si="1"/>
        <v>-</v>
      </c>
      <c r="O14" s="88"/>
    </row>
    <row r="15" spans="1:15" s="85" customFormat="1" ht="15.2" customHeight="1" x14ac:dyDescent="0.25">
      <c r="A15" s="96"/>
      <c r="B15" s="6">
        <v>11</v>
      </c>
      <c r="C15" s="4" t="s">
        <v>19</v>
      </c>
      <c r="D15" s="3">
        <v>73408</v>
      </c>
      <c r="E15" s="7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7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7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7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1" t="str">
        <f t="shared" ca="1" si="0"/>
        <v>-</v>
      </c>
      <c r="J15" s="7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7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7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7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39" t="str">
        <f t="shared" ca="1" si="1"/>
        <v>-</v>
      </c>
    </row>
    <row r="16" spans="1:15" ht="15.2" customHeight="1" x14ac:dyDescent="0.25">
      <c r="A16" s="96"/>
      <c r="B16" s="6">
        <v>12</v>
      </c>
      <c r="C16" s="4" t="s">
        <v>20</v>
      </c>
      <c r="D16" s="3">
        <v>73409</v>
      </c>
      <c r="E16" s="7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7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7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7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1" t="str">
        <f t="shared" ca="1" si="0"/>
        <v>-</v>
      </c>
      <c r="J16" s="7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7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7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7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39" t="str">
        <f t="shared" ca="1" si="1"/>
        <v>-</v>
      </c>
      <c r="O16" s="85"/>
    </row>
    <row r="17" spans="1:15" s="85" customFormat="1" ht="15.2" customHeight="1" x14ac:dyDescent="0.25">
      <c r="A17" s="96"/>
      <c r="B17" s="6">
        <v>13</v>
      </c>
      <c r="C17" s="4" t="s">
        <v>21</v>
      </c>
      <c r="D17" s="3" t="s">
        <v>22</v>
      </c>
      <c r="E17" s="7">
        <f ca="1">IF(ISNA(INDEX(Precip!$B$3:$BE$200,MATCH(E$3&amp;" "&amp;E$4,Precip!$A$3:$A$200,0),MATCH($D17,Precip!$B$2:$BF$2,0))),"",INDEX(Precip!$B$3:$BE$200,MATCH(E$3&amp;" "&amp;E$4,Precip!$A$3:$A$200,0),MATCH($D17,Precip!$B$2:$BF$2,0)))</f>
        <v>4</v>
      </c>
      <c r="F17" s="7">
        <f ca="1">IF(ISNA(INDEX(Precip!$B$3:$BE$200,MATCH(F$3&amp;" "&amp;F$4,Precip!$A$3:$A$200,0),MATCH($D17,Precip!$B$2:$BF$2,0))),"",INDEX(Precip!$B$3:$BE$200,MATCH(F$3&amp;" "&amp;F$4,Precip!$A$3:$A$200,0),MATCH($D17,Precip!$B$2:$BF$2,0)))</f>
        <v>0</v>
      </c>
      <c r="G17" s="7">
        <f ca="1">IF(ISNA(INDEX(Precip!$B$3:$BE$200,MATCH(G$3&amp;" "&amp;G$4,Precip!$A$3:$A$200,0),MATCH($D17,Precip!$B$2:$BF$2,0))),"",INDEX(Precip!$B$3:$BE$200,MATCH(G$3&amp;" "&amp;G$4,Precip!$A$3:$A$200,0),MATCH($D17,Precip!$B$2:$BF$2,0)))</f>
        <v>0</v>
      </c>
      <c r="H17" s="7">
        <f ca="1">IF(ISNA(INDEX(Precip!$B$3:$BE$200,MATCH(H$3&amp;" "&amp;H$4,Precip!$A$3:$A$200,0),MATCH($D17,Precip!$B$2:$BF$2,0))),"",INDEX(Precip!$B$3:$BE$200,MATCH(H$3&amp;" "&amp;H$4,Precip!$A$3:$A$200,0),MATCH($D17,Precip!$B$2:$BF$2,0)))</f>
        <v>0</v>
      </c>
      <c r="I17" s="81">
        <f t="shared" ca="1" si="0"/>
        <v>4</v>
      </c>
      <c r="J17" s="7">
        <f ca="1">IF(ISNA(INDEX(Precip!$B$3:$BE$200,MATCH(J$3&amp;" "&amp;J$4,Precip!$A$3:$A$200,0),MATCH($D17,Precip!$B$2:$BF$2,0))),"",INDEX(Precip!$B$3:$BE$200,MATCH(J$3&amp;" "&amp;J$4,Precip!$A$3:$A$200,0),MATCH($D17,Precip!$B$2:$BF$2,0)))</f>
        <v>12.9</v>
      </c>
      <c r="K17" s="7">
        <f ca="1">IF(ISNA(INDEX(Precip!$B$3:$BE$200,MATCH(K$3&amp;" "&amp;K$4,Precip!$A$3:$A$200,0),MATCH($D17,Precip!$B$2:$BF$2,0))),"",INDEX(Precip!$B$3:$BE$200,MATCH(K$3&amp;" "&amp;K$4,Precip!$A$3:$A$200,0),MATCH($D17,Precip!$B$2:$BF$2,0)))</f>
        <v>0</v>
      </c>
      <c r="L17" s="7">
        <f ca="1">IF(ISNA(INDEX(Precip!$B$3:$BE$200,MATCH(L$3&amp;" "&amp;L$4,Precip!$A$3:$A$200,0),MATCH($D17,Precip!$B$2:$BF$2,0))),"",INDEX(Precip!$B$3:$BE$200,MATCH(L$3&amp;" "&amp;L$4,Precip!$A$3:$A$200,0),MATCH($D17,Precip!$B$2:$BF$2,0)))</f>
        <v>0</v>
      </c>
      <c r="M17" s="7">
        <f ca="1">IF(ISNA(INDEX(Precip!$B$3:$BE$200,MATCH(M$3&amp;" "&amp;M$4,Precip!$A$3:$A$200,0),MATCH($D17,Precip!$B$2:$BF$2,0))),"",INDEX(Precip!$B$3:$BE$200,MATCH(M$3&amp;" "&amp;M$4,Precip!$A$3:$A$200,0),MATCH($D17,Precip!$B$2:$BF$2,0)))</f>
        <v>0</v>
      </c>
      <c r="N17" s="39">
        <f t="shared" ca="1" si="1"/>
        <v>12.9</v>
      </c>
      <c r="O17" s="88"/>
    </row>
    <row r="18" spans="1:15" s="85" customFormat="1" ht="15.2" customHeight="1" x14ac:dyDescent="0.25">
      <c r="A18" s="96"/>
      <c r="B18" s="6">
        <v>14</v>
      </c>
      <c r="C18" s="4" t="s">
        <v>23</v>
      </c>
      <c r="D18" s="3" t="s">
        <v>24</v>
      </c>
      <c r="E18" s="7">
        <f ca="1">IF(ISNA(INDEX(Precip!$B$3:$BE$200,MATCH(E$3&amp;" "&amp;E$4,Precip!$A$3:$A$200,0),MATCH($D18,Precip!$B$2:$BF$2,0))),"",INDEX(Precip!$B$3:$BE$200,MATCH(E$3&amp;" "&amp;E$4,Precip!$A$3:$A$200,0),MATCH($D18,Precip!$B$2:$BF$2,0)))</f>
        <v>32.9</v>
      </c>
      <c r="F18" s="7">
        <f ca="1">IF(ISNA(INDEX(Precip!$B$3:$BE$200,MATCH(F$3&amp;" "&amp;F$4,Precip!$A$3:$A$200,0),MATCH($D18,Precip!$B$2:$BF$2,0))),"",INDEX(Precip!$B$3:$BE$200,MATCH(F$3&amp;" "&amp;F$4,Precip!$A$3:$A$200,0),MATCH($D18,Precip!$B$2:$BF$2,0)))</f>
        <v>0</v>
      </c>
      <c r="G18" s="7">
        <f ca="1">IF(ISNA(INDEX(Precip!$B$3:$BE$200,MATCH(G$3&amp;" "&amp;G$4,Precip!$A$3:$A$200,0),MATCH($D18,Precip!$B$2:$BF$2,0))),"",INDEX(Precip!$B$3:$BE$200,MATCH(G$3&amp;" "&amp;G$4,Precip!$A$3:$A$200,0),MATCH($D18,Precip!$B$2:$BF$2,0)))</f>
        <v>0</v>
      </c>
      <c r="H18" s="7">
        <f ca="1">IF(ISNA(INDEX(Precip!$B$3:$BE$200,MATCH(H$3&amp;" "&amp;H$4,Precip!$A$3:$A$200,0),MATCH($D18,Precip!$B$2:$BF$2,0))),"",INDEX(Precip!$B$3:$BE$200,MATCH(H$3&amp;" "&amp;H$4,Precip!$A$3:$A$200,0),MATCH($D18,Precip!$B$2:$BF$2,0)))</f>
        <v>0</v>
      </c>
      <c r="I18" s="81">
        <f t="shared" ca="1" si="0"/>
        <v>32.9</v>
      </c>
      <c r="J18" s="7">
        <f ca="1">IF(ISNA(INDEX(Precip!$B$3:$BE$200,MATCH(J$3&amp;" "&amp;J$4,Precip!$A$3:$A$200,0),MATCH($D18,Precip!$B$2:$BF$2,0))),"",INDEX(Precip!$B$3:$BE$200,MATCH(J$3&amp;" "&amp;J$4,Precip!$A$3:$A$200,0),MATCH($D18,Precip!$B$2:$BF$2,0)))</f>
        <v>1.3</v>
      </c>
      <c r="K18" s="7">
        <f ca="1">IF(ISNA(INDEX(Precip!$B$3:$BE$200,MATCH(K$3&amp;" "&amp;K$4,Precip!$A$3:$A$200,0),MATCH($D18,Precip!$B$2:$BF$2,0))),"",INDEX(Precip!$B$3:$BE$200,MATCH(K$3&amp;" "&amp;K$4,Precip!$A$3:$A$200,0),MATCH($D18,Precip!$B$2:$BF$2,0)))</f>
        <v>0</v>
      </c>
      <c r="L18" s="7">
        <f ca="1">IF(ISNA(INDEX(Precip!$B$3:$BE$200,MATCH(L$3&amp;" "&amp;L$4,Precip!$A$3:$A$200,0),MATCH($D18,Precip!$B$2:$BF$2,0))),"",INDEX(Precip!$B$3:$BE$200,MATCH(L$3&amp;" "&amp;L$4,Precip!$A$3:$A$200,0),MATCH($D18,Precip!$B$2:$BF$2,0)))</f>
        <v>0</v>
      </c>
      <c r="M18" s="7">
        <f ca="1">IF(ISNA(INDEX(Precip!$B$3:$BE$200,MATCH(M$3&amp;" "&amp;M$4,Precip!$A$3:$A$200,0),MATCH($D18,Precip!$B$2:$BF$2,0))),"",INDEX(Precip!$B$3:$BE$200,MATCH(M$3&amp;" "&amp;M$4,Precip!$A$3:$A$200,0),MATCH($D18,Precip!$B$2:$BF$2,0)))</f>
        <v>0</v>
      </c>
      <c r="N18" s="39">
        <f t="shared" ca="1" si="1"/>
        <v>1.3</v>
      </c>
      <c r="O18" s="88"/>
    </row>
    <row r="19" spans="1:15" ht="15.2" customHeight="1" x14ac:dyDescent="0.25">
      <c r="A19" s="96"/>
      <c r="B19" s="6">
        <v>15</v>
      </c>
      <c r="C19" s="4" t="s">
        <v>25</v>
      </c>
      <c r="D19" s="3">
        <v>73410</v>
      </c>
      <c r="E19" s="7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7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7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7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1" t="str">
        <f t="shared" ca="1" si="0"/>
        <v>-</v>
      </c>
      <c r="J19" s="7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7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7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7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39" t="str">
        <f t="shared" ca="1" si="1"/>
        <v>-</v>
      </c>
      <c r="O19" s="85"/>
    </row>
    <row r="20" spans="1:15" ht="15.2" customHeight="1" x14ac:dyDescent="0.25">
      <c r="A20" s="96"/>
      <c r="B20" s="6">
        <v>16</v>
      </c>
      <c r="C20" s="4" t="s">
        <v>26</v>
      </c>
      <c r="D20" s="3">
        <v>48840</v>
      </c>
      <c r="E20" s="7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7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7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7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1" t="str">
        <f t="shared" ca="1" si="0"/>
        <v>-</v>
      </c>
      <c r="J20" s="7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7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7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7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39" t="str">
        <f t="shared" ca="1" si="1"/>
        <v>-</v>
      </c>
    </row>
    <row r="21" spans="1:15" s="85" customFormat="1" ht="15.2" customHeight="1" x14ac:dyDescent="0.25">
      <c r="A21" s="96"/>
      <c r="B21" s="6">
        <v>17</v>
      </c>
      <c r="C21" s="4" t="s">
        <v>27</v>
      </c>
      <c r="D21" s="3">
        <v>73411</v>
      </c>
      <c r="E21" s="7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7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7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7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1" t="str">
        <f t="shared" ca="1" si="0"/>
        <v>-</v>
      </c>
      <c r="J21" s="7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7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7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7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39" t="str">
        <f t="shared" ca="1" si="1"/>
        <v>-</v>
      </c>
      <c r="O21" s="88"/>
    </row>
    <row r="22" spans="1:15" ht="15.2" customHeight="1" x14ac:dyDescent="0.25">
      <c r="A22" s="96"/>
      <c r="B22" s="6">
        <v>18</v>
      </c>
      <c r="C22" s="4" t="s">
        <v>28</v>
      </c>
      <c r="D22" s="3">
        <v>73412</v>
      </c>
      <c r="E22" s="7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7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7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7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1" t="str">
        <f t="shared" ca="1" si="0"/>
        <v>-</v>
      </c>
      <c r="J22" s="7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7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7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7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39" t="str">
        <f t="shared" ca="1" si="1"/>
        <v>-</v>
      </c>
      <c r="O22" s="85"/>
    </row>
    <row r="23" spans="1:15" ht="15.2" customHeight="1" x14ac:dyDescent="0.25">
      <c r="A23" s="96"/>
      <c r="B23" s="6">
        <v>19</v>
      </c>
      <c r="C23" s="4" t="s">
        <v>29</v>
      </c>
      <c r="D23" s="3">
        <v>73413</v>
      </c>
      <c r="E23" s="7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7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7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7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1" t="str">
        <f t="shared" ca="1" si="0"/>
        <v>-</v>
      </c>
      <c r="J23" s="7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7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7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7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39" t="str">
        <f t="shared" ca="1" si="1"/>
        <v>-</v>
      </c>
      <c r="O23" s="85"/>
    </row>
    <row r="24" spans="1:15" s="85" customFormat="1" ht="15.2" customHeight="1" x14ac:dyDescent="0.25">
      <c r="A24" s="96"/>
      <c r="B24" s="6">
        <v>20</v>
      </c>
      <c r="C24" s="4" t="s">
        <v>30</v>
      </c>
      <c r="D24" s="3">
        <v>73414</v>
      </c>
      <c r="E24" s="7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7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7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7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1" t="str">
        <f t="shared" ca="1" si="0"/>
        <v>-</v>
      </c>
      <c r="J24" s="7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7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7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7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39" t="str">
        <f t="shared" ca="1" si="1"/>
        <v>-</v>
      </c>
      <c r="O24" s="88"/>
    </row>
    <row r="25" spans="1:15" s="85" customFormat="1" ht="15.2" customHeight="1" x14ac:dyDescent="0.25">
      <c r="A25" s="96"/>
      <c r="B25" s="6">
        <v>21</v>
      </c>
      <c r="C25" s="17" t="s">
        <v>31</v>
      </c>
      <c r="D25" s="3">
        <v>73416</v>
      </c>
      <c r="E25" s="7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7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7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7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1" t="str">
        <f t="shared" ca="1" si="0"/>
        <v>-</v>
      </c>
      <c r="J25" s="7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7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7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7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39" t="str">
        <f t="shared" ca="1" si="1"/>
        <v>-</v>
      </c>
      <c r="O25" s="88"/>
    </row>
    <row r="26" spans="1:15" s="85" customFormat="1" ht="15.2" customHeight="1" x14ac:dyDescent="0.25">
      <c r="A26" s="96"/>
      <c r="B26" s="6">
        <v>22</v>
      </c>
      <c r="C26" s="4" t="s">
        <v>32</v>
      </c>
      <c r="D26" s="3">
        <v>73417</v>
      </c>
      <c r="E26" s="7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7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7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7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1" t="str">
        <f t="shared" ca="1" si="0"/>
        <v>-</v>
      </c>
      <c r="J26" s="7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7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7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7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39" t="str">
        <f t="shared" ca="1" si="1"/>
        <v>-</v>
      </c>
      <c r="O26" s="88"/>
    </row>
    <row r="27" spans="1:15" ht="15.2" customHeight="1" x14ac:dyDescent="0.25">
      <c r="A27" s="96"/>
      <c r="B27" s="6">
        <v>23</v>
      </c>
      <c r="C27" s="4" t="s">
        <v>33</v>
      </c>
      <c r="D27" s="3" t="s">
        <v>34</v>
      </c>
      <c r="E27" s="7">
        <f ca="1">IF(ISNA(INDEX(Precip!$B$3:$BE$200,MATCH(E$3&amp;" "&amp;E$4,Precip!$A$3:$A$200,0),MATCH($D27,Precip!$B$2:$BF$2,0))),"",INDEX(Precip!$B$3:$BE$200,MATCH(E$3&amp;" "&amp;E$4,Precip!$A$3:$A$200,0),MATCH($D27,Precip!$B$2:$BF$2,0)))</f>
        <v>51.8</v>
      </c>
      <c r="F27" s="7">
        <f ca="1">IF(ISNA(INDEX(Precip!$B$3:$BE$200,MATCH(F$3&amp;" "&amp;F$4,Precip!$A$3:$A$200,0),MATCH($D27,Precip!$B$2:$BF$2,0))),"",INDEX(Precip!$B$3:$BE$200,MATCH(F$3&amp;" "&amp;F$4,Precip!$A$3:$A$200,0),MATCH($D27,Precip!$B$2:$BF$2,0)))</f>
        <v>0</v>
      </c>
      <c r="G27" s="7">
        <f ca="1">IF(ISNA(INDEX(Precip!$B$3:$BE$200,MATCH(G$3&amp;" "&amp;G$4,Precip!$A$3:$A$200,0),MATCH($D27,Precip!$B$2:$BF$2,0))),"",INDEX(Precip!$B$3:$BE$200,MATCH(G$3&amp;" "&amp;G$4,Precip!$A$3:$A$200,0),MATCH($D27,Precip!$B$2:$BF$2,0)))</f>
        <v>0</v>
      </c>
      <c r="H27" s="7">
        <f ca="1">IF(ISNA(INDEX(Precip!$B$3:$BE$200,MATCH(H$3&amp;" "&amp;H$4,Precip!$A$3:$A$200,0),MATCH($D27,Precip!$B$2:$BF$2,0))),"",INDEX(Precip!$B$3:$BE$200,MATCH(H$3&amp;" "&amp;H$4,Precip!$A$3:$A$200,0),MATCH($D27,Precip!$B$2:$BF$2,0)))</f>
        <v>0</v>
      </c>
      <c r="I27" s="81">
        <f t="shared" ca="1" si="0"/>
        <v>51.8</v>
      </c>
      <c r="J27" s="7">
        <f ca="1">IF(ISNA(INDEX(Precip!$B$3:$BE$200,MATCH(J$3&amp;" "&amp;J$4,Precip!$A$3:$A$200,0),MATCH($D27,Precip!$B$2:$BF$2,0))),"",INDEX(Precip!$B$3:$BE$200,MATCH(J$3&amp;" "&amp;J$4,Precip!$A$3:$A$200,0),MATCH($D27,Precip!$B$2:$BF$2,0)))</f>
        <v>0.1</v>
      </c>
      <c r="K27" s="7">
        <f ca="1">IF(ISNA(INDEX(Precip!$B$3:$BE$200,MATCH(K$3&amp;" "&amp;K$4,Precip!$A$3:$A$200,0),MATCH($D27,Precip!$B$2:$BF$2,0))),"",INDEX(Precip!$B$3:$BE$200,MATCH(K$3&amp;" "&amp;K$4,Precip!$A$3:$A$200,0),MATCH($D27,Precip!$B$2:$BF$2,0)))</f>
        <v>0</v>
      </c>
      <c r="L27" s="7">
        <f ca="1">IF(ISNA(INDEX(Precip!$B$3:$BE$200,MATCH(L$3&amp;" "&amp;L$4,Precip!$A$3:$A$200,0),MATCH($D27,Precip!$B$2:$BF$2,0))),"",INDEX(Precip!$B$3:$BE$200,MATCH(L$3&amp;" "&amp;L$4,Precip!$A$3:$A$200,0),MATCH($D27,Precip!$B$2:$BF$2,0)))</f>
        <v>0</v>
      </c>
      <c r="M27" s="7">
        <f ca="1">IF(ISNA(INDEX(Precip!$B$3:$BE$200,MATCH(M$3&amp;" "&amp;M$4,Precip!$A$3:$A$200,0),MATCH($D27,Precip!$B$2:$BF$2,0))),"",INDEX(Precip!$B$3:$BE$200,MATCH(M$3&amp;" "&amp;M$4,Precip!$A$3:$A$200,0),MATCH($D27,Precip!$B$2:$BF$2,0)))</f>
        <v>0</v>
      </c>
      <c r="N27" s="39">
        <f t="shared" ca="1" si="1"/>
        <v>0.1</v>
      </c>
      <c r="O27" s="85"/>
    </row>
    <row r="28" spans="1:15" ht="15.2" customHeight="1" x14ac:dyDescent="0.25">
      <c r="A28" s="96"/>
      <c r="B28" s="6">
        <v>24</v>
      </c>
      <c r="C28" s="4" t="s">
        <v>35</v>
      </c>
      <c r="D28" s="3" t="s">
        <v>36</v>
      </c>
      <c r="E28" s="7">
        <f ca="1">IF(ISNA(INDEX(Precip!$B$3:$BE$200,MATCH(E$3&amp;" "&amp;E$4,Precip!$A$3:$A$200,0),MATCH($D28,Precip!$B$2:$BF$2,0))),"",INDEX(Precip!$B$3:$BE$200,MATCH(E$3&amp;" "&amp;E$4,Precip!$A$3:$A$200,0),MATCH($D28,Precip!$B$2:$BF$2,0)))</f>
        <v>0.5</v>
      </c>
      <c r="F28" s="7">
        <f ca="1">IF(ISNA(INDEX(Precip!$B$3:$BE$200,MATCH(F$3&amp;" "&amp;F$4,Precip!$A$3:$A$200,0),MATCH($D28,Precip!$B$2:$BF$2,0))),"",INDEX(Precip!$B$3:$BE$200,MATCH(F$3&amp;" "&amp;F$4,Precip!$A$3:$A$200,0),MATCH($D28,Precip!$B$2:$BF$2,0)))</f>
        <v>0</v>
      </c>
      <c r="G28" s="7">
        <f ca="1">IF(ISNA(INDEX(Precip!$B$3:$BE$200,MATCH(G$3&amp;" "&amp;G$4,Precip!$A$3:$A$200,0),MATCH($D28,Precip!$B$2:$BF$2,0))),"",INDEX(Precip!$B$3:$BE$200,MATCH(G$3&amp;" "&amp;G$4,Precip!$A$3:$A$200,0),MATCH($D28,Precip!$B$2:$BF$2,0)))</f>
        <v>0</v>
      </c>
      <c r="H28" s="7">
        <f ca="1">IF(ISNA(INDEX(Precip!$B$3:$BE$200,MATCH(H$3&amp;" "&amp;H$4,Precip!$A$3:$A$200,0),MATCH($D28,Precip!$B$2:$BF$2,0))),"",INDEX(Precip!$B$3:$BE$200,MATCH(H$3&amp;" "&amp;H$4,Precip!$A$3:$A$200,0),MATCH($D28,Precip!$B$2:$BF$2,0)))</f>
        <v>0</v>
      </c>
      <c r="I28" s="81">
        <f t="shared" ca="1" si="0"/>
        <v>0.5</v>
      </c>
      <c r="J28" s="7">
        <f ca="1">IF(ISNA(INDEX(Precip!$B$3:$BE$200,MATCH(J$3&amp;" "&amp;J$4,Precip!$A$3:$A$200,0),MATCH($D28,Precip!$B$2:$BF$2,0))),"",INDEX(Precip!$B$3:$BE$200,MATCH(J$3&amp;" "&amp;J$4,Precip!$A$3:$A$200,0),MATCH($D28,Precip!$B$2:$BF$2,0)))</f>
        <v>1.1000000000000001</v>
      </c>
      <c r="K28" s="7">
        <f ca="1">IF(ISNA(INDEX(Precip!$B$3:$BE$200,MATCH(K$3&amp;" "&amp;K$4,Precip!$A$3:$A$200,0),MATCH($D28,Precip!$B$2:$BF$2,0))),"",INDEX(Precip!$B$3:$BE$200,MATCH(K$3&amp;" "&amp;K$4,Precip!$A$3:$A$200,0),MATCH($D28,Precip!$B$2:$BF$2,0)))</f>
        <v>0</v>
      </c>
      <c r="L28" s="7">
        <f ca="1">IF(ISNA(INDEX(Precip!$B$3:$BE$200,MATCH(L$3&amp;" "&amp;L$4,Precip!$A$3:$A$200,0),MATCH($D28,Precip!$B$2:$BF$2,0))),"",INDEX(Precip!$B$3:$BE$200,MATCH(L$3&amp;" "&amp;L$4,Precip!$A$3:$A$200,0),MATCH($D28,Precip!$B$2:$BF$2,0)))</f>
        <v>0</v>
      </c>
      <c r="M28" s="7">
        <f ca="1">IF(ISNA(INDEX(Precip!$B$3:$BE$200,MATCH(M$3&amp;" "&amp;M$4,Precip!$A$3:$A$200,0),MATCH($D28,Precip!$B$2:$BF$2,0))),"",INDEX(Precip!$B$3:$BE$200,MATCH(M$3&amp;" "&amp;M$4,Precip!$A$3:$A$200,0),MATCH($D28,Precip!$B$2:$BF$2,0)))</f>
        <v>1.3</v>
      </c>
      <c r="N28" s="39">
        <f t="shared" ca="1" si="1"/>
        <v>2.4000000000000004</v>
      </c>
    </row>
    <row r="29" spans="1:15" ht="15.2" customHeight="1" thickBot="1" x14ac:dyDescent="0.3">
      <c r="A29" s="90"/>
      <c r="B29" s="18">
        <v>25</v>
      </c>
      <c r="C29" s="21" t="s">
        <v>37</v>
      </c>
      <c r="D29" s="22" t="s">
        <v>38</v>
      </c>
      <c r="E29" s="30">
        <f ca="1">IF(ISNA(INDEX(Precip!$B$3:$BE$200,MATCH(E$3&amp;" "&amp;E$4,Precip!$A$3:$A$200,0),MATCH($D29,Precip!$B$2:$BF$2,0))),"",INDEX(Precip!$B$3:$BE$200,MATCH(E$3&amp;" "&amp;E$4,Precip!$A$3:$A$200,0),MATCH($D29,Precip!$B$2:$BF$2,0)))</f>
        <v>3.1</v>
      </c>
      <c r="F29" s="30">
        <f ca="1">IF(ISNA(INDEX(Precip!$B$3:$BE$200,MATCH(F$3&amp;" "&amp;F$4,Precip!$A$3:$A$200,0),MATCH($D29,Precip!$B$2:$BF$2,0))),"",INDEX(Precip!$B$3:$BE$200,MATCH(F$3&amp;" "&amp;F$4,Precip!$A$3:$A$200,0),MATCH($D29,Precip!$B$2:$BF$2,0)))</f>
        <v>0</v>
      </c>
      <c r="G29" s="30">
        <f ca="1">IF(ISNA(INDEX(Precip!$B$3:$BE$200,MATCH(G$3&amp;" "&amp;G$4,Precip!$A$3:$A$200,0),MATCH($D29,Precip!$B$2:$BF$2,0))),"",INDEX(Precip!$B$3:$BE$200,MATCH(G$3&amp;" "&amp;G$4,Precip!$A$3:$A$200,0),MATCH($D29,Precip!$B$2:$BF$2,0)))</f>
        <v>0</v>
      </c>
      <c r="H29" s="30">
        <f ca="1">IF(ISNA(INDEX(Precip!$B$3:$BE$200,MATCH(H$3&amp;" "&amp;H$4,Precip!$A$3:$A$200,0),MATCH($D29,Precip!$B$2:$BF$2,0))),"",INDEX(Precip!$B$3:$BE$200,MATCH(H$3&amp;" "&amp;H$4,Precip!$A$3:$A$200,0),MATCH($D29,Precip!$B$2:$BF$2,0)))</f>
        <v>0</v>
      </c>
      <c r="I29" s="82">
        <f t="shared" ca="1" si="0"/>
        <v>3.1</v>
      </c>
      <c r="J29" s="30">
        <f ca="1">IF(ISNA(INDEX(Precip!$B$3:$BE$200,MATCH(J$3&amp;" "&amp;J$4,Precip!$A$3:$A$200,0),MATCH($D29,Precip!$B$2:$BF$2,0))),"",INDEX(Precip!$B$3:$BE$200,MATCH(J$3&amp;" "&amp;J$4,Precip!$A$3:$A$200,0),MATCH($D29,Precip!$B$2:$BF$2,0)))</f>
        <v>0.2</v>
      </c>
      <c r="K29" s="30">
        <f ca="1">IF(ISNA(INDEX(Precip!$B$3:$BE$200,MATCH(K$3&amp;" "&amp;K$4,Precip!$A$3:$A$200,0),MATCH($D29,Precip!$B$2:$BF$2,0))),"",INDEX(Precip!$B$3:$BE$200,MATCH(K$3&amp;" "&amp;K$4,Precip!$A$3:$A$200,0),MATCH($D29,Precip!$B$2:$BF$2,0)))</f>
        <v>0</v>
      </c>
      <c r="L29" s="30">
        <f ca="1">IF(ISNA(INDEX(Precip!$B$3:$BE$200,MATCH(L$3&amp;" "&amp;L$4,Precip!$A$3:$A$200,0),MATCH($D29,Precip!$B$2:$BF$2,0))),"",INDEX(Precip!$B$3:$BE$200,MATCH(L$3&amp;" "&amp;L$4,Precip!$A$3:$A$200,0),MATCH($D29,Precip!$B$2:$BF$2,0)))</f>
        <v>0</v>
      </c>
      <c r="M29" s="30">
        <f ca="1">IF(ISNA(INDEX(Precip!$B$3:$BE$200,MATCH(M$3&amp;" "&amp;M$4,Precip!$A$3:$A$200,0),MATCH($D29,Precip!$B$2:$BF$2,0))),"",INDEX(Precip!$B$3:$BE$200,MATCH(M$3&amp;" "&amp;M$4,Precip!$A$3:$A$200,0),MATCH($D29,Precip!$B$2:$BF$2,0)))</f>
        <v>0</v>
      </c>
      <c r="N29" s="40">
        <f t="shared" ca="1" si="1"/>
        <v>0.2</v>
      </c>
    </row>
    <row r="30" spans="1:15" ht="15.2" customHeight="1" x14ac:dyDescent="0.25">
      <c r="A30" s="105" t="s">
        <v>39</v>
      </c>
      <c r="B30" s="9">
        <v>26</v>
      </c>
      <c r="C30" s="26" t="s">
        <v>40</v>
      </c>
      <c r="D30" s="27" t="s">
        <v>41</v>
      </c>
      <c r="E30" s="11">
        <f ca="1">IF(ISNA(INDEX(Precip!$B$3:$BE$200,MATCH(E$3&amp;" "&amp;E$4,Precip!$A$3:$A$200,0),MATCH($D30,Precip!$B$2:$BF$2,0))),"",INDEX(Precip!$B$3:$BE$200,MATCH(E$3&amp;" "&amp;E$4,Precip!$A$3:$A$200,0),MATCH($D30,Precip!$B$2:$BF$2,0)))</f>
        <v>3.7</v>
      </c>
      <c r="F30" s="11">
        <f ca="1">IF(ISNA(INDEX(Precip!$B$3:$BE$200,MATCH(F$3&amp;" "&amp;F$4,Precip!$A$3:$A$200,0),MATCH($D30,Precip!$B$2:$BF$2,0))),"",INDEX(Precip!$B$3:$BE$200,MATCH(F$3&amp;" "&amp;F$4,Precip!$A$3:$A$200,0),MATCH($D30,Precip!$B$2:$BF$2,0)))</f>
        <v>0</v>
      </c>
      <c r="G30" s="11">
        <f ca="1">IF(ISNA(INDEX(Precip!$B$3:$BE$200,MATCH(G$3&amp;" "&amp;G$4,Precip!$A$3:$A$200,0),MATCH($D30,Precip!$B$2:$BF$2,0))),"",INDEX(Precip!$B$3:$BE$200,MATCH(G$3&amp;" "&amp;G$4,Precip!$A$3:$A$200,0),MATCH($D30,Precip!$B$2:$BF$2,0)))</f>
        <v>4.0999999999999996</v>
      </c>
      <c r="H30" s="11">
        <f ca="1">IF(ISNA(INDEX(Precip!$B$3:$BE$200,MATCH(H$3&amp;" "&amp;H$4,Precip!$A$3:$A$200,0),MATCH($D30,Precip!$B$2:$BF$2,0))),"",INDEX(Precip!$B$3:$BE$200,MATCH(H$3&amp;" "&amp;H$4,Precip!$A$3:$A$200,0),MATCH($D30,Precip!$B$2:$BF$2,0)))</f>
        <v>4.0999999999999996</v>
      </c>
      <c r="I30" s="80">
        <f t="shared" ca="1" si="0"/>
        <v>11.899999999999999</v>
      </c>
      <c r="J30" s="11">
        <f ca="1">IF(ISNA(INDEX(Precip!$B$3:$BE$200,MATCH(J$3&amp;" "&amp;J$4,Precip!$A$3:$A$200,0),MATCH($D30,Precip!$B$2:$BF$2,0))),"",INDEX(Precip!$B$3:$BE$200,MATCH(J$3&amp;" "&amp;J$4,Precip!$A$3:$A$200,0),MATCH($D30,Precip!$B$2:$BF$2,0)))</f>
        <v>0</v>
      </c>
      <c r="K30" s="11">
        <f ca="1">IF(ISNA(INDEX(Precip!$B$3:$BE$200,MATCH(K$3&amp;" "&amp;K$4,Precip!$A$3:$A$200,0),MATCH($D30,Precip!$B$2:$BF$2,0))),"",INDEX(Precip!$B$3:$BE$200,MATCH(K$3&amp;" "&amp;K$4,Precip!$A$3:$A$200,0),MATCH($D30,Precip!$B$2:$BF$2,0)))</f>
        <v>0</v>
      </c>
      <c r="L30" s="11">
        <f ca="1">IF(ISNA(INDEX(Precip!$B$3:$BE$200,MATCH(L$3&amp;" "&amp;L$4,Precip!$A$3:$A$200,0),MATCH($D30,Precip!$B$2:$BF$2,0))),"",INDEX(Precip!$B$3:$BE$200,MATCH(L$3&amp;" "&amp;L$4,Precip!$A$3:$A$200,0),MATCH($D30,Precip!$B$2:$BF$2,0)))</f>
        <v>0</v>
      </c>
      <c r="M30" s="11">
        <f ca="1">IF(ISNA(INDEX(Precip!$B$3:$BE$200,MATCH(M$3&amp;" "&amp;M$4,Precip!$A$3:$A$200,0),MATCH($D30,Precip!$B$2:$BF$2,0))),"",INDEX(Precip!$B$3:$BE$200,MATCH(M$3&amp;" "&amp;M$4,Precip!$A$3:$A$200,0),MATCH($D30,Precip!$B$2:$BF$2,0)))</f>
        <v>0</v>
      </c>
      <c r="N30" s="38">
        <f t="shared" ca="1" si="1"/>
        <v>0</v>
      </c>
    </row>
    <row r="31" spans="1:15" s="85" customFormat="1" ht="15.2" customHeight="1" x14ac:dyDescent="0.25">
      <c r="A31" s="96"/>
      <c r="B31" s="6">
        <v>27</v>
      </c>
      <c r="C31" s="4" t="s">
        <v>42</v>
      </c>
      <c r="D31" s="3" t="s">
        <v>43</v>
      </c>
      <c r="E31" s="7">
        <f ca="1">IF(ISNA(INDEX(Precip!$B$3:$BE$200,MATCH(E$3&amp;" "&amp;E$4,Precip!$A$3:$A$200,0),MATCH($D31,Precip!$B$2:$BF$2,0))),"",INDEX(Precip!$B$3:$BE$200,MATCH(E$3&amp;" "&amp;E$4,Precip!$A$3:$A$200,0),MATCH($D31,Precip!$B$2:$BF$2,0)))</f>
        <v>3.3</v>
      </c>
      <c r="F31" s="7">
        <f ca="1">IF(ISNA(INDEX(Precip!$B$3:$BE$200,MATCH(F$3&amp;" "&amp;F$4,Precip!$A$3:$A$200,0),MATCH($D31,Precip!$B$2:$BF$2,0))),"",INDEX(Precip!$B$3:$BE$200,MATCH(F$3&amp;" "&amp;F$4,Precip!$A$3:$A$200,0),MATCH($D31,Precip!$B$2:$BF$2,0)))</f>
        <v>3</v>
      </c>
      <c r="G31" s="7">
        <f ca="1">IF(ISNA(INDEX(Precip!$B$3:$BE$200,MATCH(G$3&amp;" "&amp;G$4,Precip!$A$3:$A$200,0),MATCH($D31,Precip!$B$2:$BF$2,0))),"",INDEX(Precip!$B$3:$BE$200,MATCH(G$3&amp;" "&amp;G$4,Precip!$A$3:$A$200,0),MATCH($D31,Precip!$B$2:$BF$2,0)))</f>
        <v>0</v>
      </c>
      <c r="H31" s="7">
        <f ca="1">IF(ISNA(INDEX(Precip!$B$3:$BE$200,MATCH(H$3&amp;" "&amp;H$4,Precip!$A$3:$A$200,0),MATCH($D31,Precip!$B$2:$BF$2,0))),"",INDEX(Precip!$B$3:$BE$200,MATCH(H$3&amp;" "&amp;H$4,Precip!$A$3:$A$200,0),MATCH($D31,Precip!$B$2:$BF$2,0)))</f>
        <v>0</v>
      </c>
      <c r="I31" s="81">
        <f t="shared" ca="1" si="0"/>
        <v>6.3</v>
      </c>
      <c r="J31" s="7">
        <f ca="1">IF(ISNA(INDEX(Precip!$B$3:$BE$200,MATCH(J$3&amp;" "&amp;J$4,Precip!$A$3:$A$200,0),MATCH($D31,Precip!$B$2:$BF$2,0))),"",INDEX(Precip!$B$3:$BE$200,MATCH(J$3&amp;" "&amp;J$4,Precip!$A$3:$A$200,0),MATCH($D31,Precip!$B$2:$BF$2,0)))</f>
        <v>3</v>
      </c>
      <c r="K31" s="7">
        <f ca="1">IF(ISNA(INDEX(Precip!$B$3:$BE$200,MATCH(K$3&amp;" "&amp;K$4,Precip!$A$3:$A$200,0),MATCH($D31,Precip!$B$2:$BF$2,0))),"",INDEX(Precip!$B$3:$BE$200,MATCH(K$3&amp;" "&amp;K$4,Precip!$A$3:$A$200,0),MATCH($D31,Precip!$B$2:$BF$2,0)))</f>
        <v>0</v>
      </c>
      <c r="L31" s="7">
        <f ca="1">IF(ISNA(INDEX(Precip!$B$3:$BE$200,MATCH(L$3&amp;" "&amp;L$4,Precip!$A$3:$A$200,0),MATCH($D31,Precip!$B$2:$BF$2,0))),"",INDEX(Precip!$B$3:$BE$200,MATCH(L$3&amp;" "&amp;L$4,Precip!$A$3:$A$200,0),MATCH($D31,Precip!$B$2:$BF$2,0)))</f>
        <v>0</v>
      </c>
      <c r="M31" s="7">
        <f ca="1">IF(ISNA(INDEX(Precip!$B$3:$BE$200,MATCH(M$3&amp;" "&amp;M$4,Precip!$A$3:$A$200,0),MATCH($D31,Precip!$B$2:$BF$2,0))),"",INDEX(Precip!$B$3:$BE$200,MATCH(M$3&amp;" "&amp;M$4,Precip!$A$3:$A$200,0),MATCH($D31,Precip!$B$2:$BF$2,0)))</f>
        <v>0</v>
      </c>
      <c r="N31" s="39">
        <f t="shared" ca="1" si="1"/>
        <v>3</v>
      </c>
      <c r="O31" s="88"/>
    </row>
    <row r="32" spans="1:15" ht="15.2" customHeight="1" x14ac:dyDescent="0.25">
      <c r="A32" s="96"/>
      <c r="B32" s="6">
        <v>28</v>
      </c>
      <c r="C32" s="4" t="s">
        <v>44</v>
      </c>
      <c r="D32" s="3">
        <v>72421</v>
      </c>
      <c r="E32" s="7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7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7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7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1" t="str">
        <f t="shared" ca="1" si="0"/>
        <v>-</v>
      </c>
      <c r="J32" s="7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7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7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7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39" t="str">
        <f t="shared" ca="1" si="1"/>
        <v>-</v>
      </c>
    </row>
    <row r="33" spans="1:15" ht="15.2" customHeight="1" x14ac:dyDescent="0.25">
      <c r="A33" s="96"/>
      <c r="B33" s="6">
        <v>29</v>
      </c>
      <c r="C33" s="4" t="s">
        <v>45</v>
      </c>
      <c r="D33" s="3" t="s">
        <v>46</v>
      </c>
      <c r="E33" s="7">
        <f ca="1">IF(ISNA(INDEX(Precip!$B$3:$BE$200,MATCH(E$3&amp;" "&amp;E$4,Precip!$A$3:$A$200,0),MATCH($D33,Precip!$B$2:$BF$2,0))),"",INDEX(Precip!$B$3:$BE$200,MATCH(E$3&amp;" "&amp;E$4,Precip!$A$3:$A$200,0),MATCH($D33,Precip!$B$2:$BF$2,0)))</f>
        <v>0</v>
      </c>
      <c r="F33" s="7">
        <f ca="1">IF(ISNA(INDEX(Precip!$B$3:$BE$200,MATCH(F$3&amp;" "&amp;F$4,Precip!$A$3:$A$200,0),MATCH($D33,Precip!$B$2:$BF$2,0))),"",INDEX(Precip!$B$3:$BE$200,MATCH(F$3&amp;" "&amp;F$4,Precip!$A$3:$A$200,0),MATCH($D33,Precip!$B$2:$BF$2,0)))</f>
        <v>0</v>
      </c>
      <c r="G33" s="7">
        <f ca="1">IF(ISNA(INDEX(Precip!$B$3:$BE$200,MATCH(G$3&amp;" "&amp;G$4,Precip!$A$3:$A$200,0),MATCH($D33,Precip!$B$2:$BF$2,0))),"",INDEX(Precip!$B$3:$BE$200,MATCH(G$3&amp;" "&amp;G$4,Precip!$A$3:$A$200,0),MATCH($D33,Precip!$B$2:$BF$2,0)))</f>
        <v>0</v>
      </c>
      <c r="H33" s="7">
        <f ca="1">IF(ISNA(INDEX(Precip!$B$3:$BE$200,MATCH(H$3&amp;" "&amp;H$4,Precip!$A$3:$A$200,0),MATCH($D33,Precip!$B$2:$BF$2,0))),"",INDEX(Precip!$B$3:$BE$200,MATCH(H$3&amp;" "&amp;H$4,Precip!$A$3:$A$200,0),MATCH($D33,Precip!$B$2:$BF$2,0)))</f>
        <v>2</v>
      </c>
      <c r="I33" s="81">
        <f t="shared" ca="1" si="0"/>
        <v>2</v>
      </c>
      <c r="J33" s="7">
        <f ca="1">IF(ISNA(INDEX(Precip!$B$3:$BE$200,MATCH(J$3&amp;" "&amp;J$4,Precip!$A$3:$A$200,0),MATCH($D33,Precip!$B$2:$BF$2,0))),"",INDEX(Precip!$B$3:$BE$200,MATCH(J$3&amp;" "&amp;J$4,Precip!$A$3:$A$200,0),MATCH($D33,Precip!$B$2:$BF$2,0)))</f>
        <v>0</v>
      </c>
      <c r="K33" s="7">
        <f ca="1">IF(ISNA(INDEX(Precip!$B$3:$BE$200,MATCH(K$3&amp;" "&amp;K$4,Precip!$A$3:$A$200,0),MATCH($D33,Precip!$B$2:$BF$2,0))),"",INDEX(Precip!$B$3:$BE$200,MATCH(K$3&amp;" "&amp;K$4,Precip!$A$3:$A$200,0),MATCH($D33,Precip!$B$2:$BF$2,0)))</f>
        <v>0</v>
      </c>
      <c r="L33" s="7">
        <f ca="1">IF(ISNA(INDEX(Precip!$B$3:$BE$200,MATCH(L$3&amp;" "&amp;L$4,Precip!$A$3:$A$200,0),MATCH($D33,Precip!$B$2:$BF$2,0))),"",INDEX(Precip!$B$3:$BE$200,MATCH(L$3&amp;" "&amp;L$4,Precip!$A$3:$A$200,0),MATCH($D33,Precip!$B$2:$BF$2,0)))</f>
        <v>0</v>
      </c>
      <c r="M33" s="7">
        <f ca="1">IF(ISNA(INDEX(Precip!$B$3:$BE$200,MATCH(M$3&amp;" "&amp;M$4,Precip!$A$3:$A$200,0),MATCH($D33,Precip!$B$2:$BF$2,0))),"",INDEX(Precip!$B$3:$BE$200,MATCH(M$3&amp;" "&amp;M$4,Precip!$A$3:$A$200,0),MATCH($D33,Precip!$B$2:$BF$2,0)))</f>
        <v>20.399999999999999</v>
      </c>
      <c r="N33" s="39">
        <f t="shared" ca="1" si="1"/>
        <v>20.399999999999999</v>
      </c>
      <c r="O33" s="85"/>
    </row>
    <row r="34" spans="1:15" ht="15.2" customHeight="1" x14ac:dyDescent="0.25">
      <c r="A34" s="96"/>
      <c r="B34" s="6">
        <v>30</v>
      </c>
      <c r="C34" s="4" t="s">
        <v>47</v>
      </c>
      <c r="D34" s="3" t="s">
        <v>48</v>
      </c>
      <c r="E34" s="7">
        <f ca="1">IF(ISNA(INDEX(Precip!$B$3:$BE$200,MATCH(E$3&amp;" "&amp;E$4,Precip!$A$3:$A$200,0),MATCH($D34,Precip!$B$2:$BF$2,0))),"",INDEX(Precip!$B$3:$BE$200,MATCH(E$3&amp;" "&amp;E$4,Precip!$A$3:$A$200,0),MATCH($D34,Precip!$B$2:$BF$2,0)))</f>
        <v>1.6</v>
      </c>
      <c r="F34" s="7">
        <f ca="1">IF(ISNA(INDEX(Precip!$B$3:$BE$200,MATCH(F$3&amp;" "&amp;F$4,Precip!$A$3:$A$200,0),MATCH($D34,Precip!$B$2:$BF$2,0))),"",INDEX(Precip!$B$3:$BE$200,MATCH(F$3&amp;" "&amp;F$4,Precip!$A$3:$A$200,0),MATCH($D34,Precip!$B$2:$BF$2,0)))</f>
        <v>0</v>
      </c>
      <c r="G34" s="7">
        <f ca="1">IF(ISNA(INDEX(Precip!$B$3:$BE$200,MATCH(G$3&amp;" "&amp;G$4,Precip!$A$3:$A$200,0),MATCH($D34,Precip!$B$2:$BF$2,0))),"",INDEX(Precip!$B$3:$BE$200,MATCH(G$3&amp;" "&amp;G$4,Precip!$A$3:$A$200,0),MATCH($D34,Precip!$B$2:$BF$2,0)))</f>
        <v>0</v>
      </c>
      <c r="H34" s="7">
        <f ca="1">IF(ISNA(INDEX(Precip!$B$3:$BE$200,MATCH(H$3&amp;" "&amp;H$4,Precip!$A$3:$A$200,0),MATCH($D34,Precip!$B$2:$BF$2,0))),"",INDEX(Precip!$B$3:$BE$200,MATCH(H$3&amp;" "&amp;H$4,Precip!$A$3:$A$200,0),MATCH($D34,Precip!$B$2:$BF$2,0)))</f>
        <v>0</v>
      </c>
      <c r="I34" s="81">
        <f t="shared" ca="1" si="0"/>
        <v>1.6</v>
      </c>
      <c r="J34" s="7">
        <f ca="1">IF(ISNA(INDEX(Precip!$B$3:$BE$200,MATCH(J$3&amp;" "&amp;J$4,Precip!$A$3:$A$200,0),MATCH($D34,Precip!$B$2:$BF$2,0))),"",INDEX(Precip!$B$3:$BE$200,MATCH(J$3&amp;" "&amp;J$4,Precip!$A$3:$A$200,0),MATCH($D34,Precip!$B$2:$BF$2,0)))</f>
        <v>0</v>
      </c>
      <c r="K34" s="7">
        <f ca="1">IF(ISNA(INDEX(Precip!$B$3:$BE$200,MATCH(K$3&amp;" "&amp;K$4,Precip!$A$3:$A$200,0),MATCH($D34,Precip!$B$2:$BF$2,0))),"",INDEX(Precip!$B$3:$BE$200,MATCH(K$3&amp;" "&amp;K$4,Precip!$A$3:$A$200,0),MATCH($D34,Precip!$B$2:$BF$2,0)))</f>
        <v>0</v>
      </c>
      <c r="L34" s="7">
        <f ca="1">IF(ISNA(INDEX(Precip!$B$3:$BE$200,MATCH(L$3&amp;" "&amp;L$4,Precip!$A$3:$A$200,0),MATCH($D34,Precip!$B$2:$BF$2,0))),"",INDEX(Precip!$B$3:$BE$200,MATCH(L$3&amp;" "&amp;L$4,Precip!$A$3:$A$200,0),MATCH($D34,Precip!$B$2:$BF$2,0)))</f>
        <v>0</v>
      </c>
      <c r="M34" s="7">
        <f ca="1">IF(ISNA(INDEX(Precip!$B$3:$BE$200,MATCH(M$3&amp;" "&amp;M$4,Precip!$A$3:$A$200,0),MATCH($D34,Precip!$B$2:$BF$2,0))),"",INDEX(Precip!$B$3:$BE$200,MATCH(M$3&amp;" "&amp;M$4,Precip!$A$3:$A$200,0),MATCH($D34,Precip!$B$2:$BF$2,0)))</f>
        <v>0</v>
      </c>
      <c r="N34" s="39">
        <f t="shared" ca="1" si="1"/>
        <v>0</v>
      </c>
    </row>
    <row r="35" spans="1:15" ht="15.2" customHeight="1" x14ac:dyDescent="0.25">
      <c r="A35" s="96"/>
      <c r="B35" s="6">
        <v>31</v>
      </c>
      <c r="C35" s="4" t="s">
        <v>49</v>
      </c>
      <c r="D35" s="3">
        <v>72422</v>
      </c>
      <c r="E35" s="7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7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7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7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1" t="str">
        <f t="shared" ca="1" si="0"/>
        <v>-</v>
      </c>
      <c r="J35" s="7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7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7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7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39" t="str">
        <f t="shared" ca="1" si="1"/>
        <v>-</v>
      </c>
    </row>
    <row r="36" spans="1:15" ht="15.2" customHeight="1" x14ac:dyDescent="0.25">
      <c r="A36" s="96"/>
      <c r="B36" s="6">
        <v>32</v>
      </c>
      <c r="C36" s="4" t="s">
        <v>50</v>
      </c>
      <c r="D36" s="3">
        <v>72423</v>
      </c>
      <c r="E36" s="7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7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7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7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1" t="str">
        <f t="shared" ca="1" si="0"/>
        <v>-</v>
      </c>
      <c r="J36" s="7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7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7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7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39" t="str">
        <f t="shared" ca="1" si="1"/>
        <v>-</v>
      </c>
    </row>
    <row r="37" spans="1:15" s="85" customFormat="1" ht="15.2" customHeight="1" x14ac:dyDescent="0.25">
      <c r="A37" s="96"/>
      <c r="B37" s="6">
        <v>33</v>
      </c>
      <c r="C37" s="4" t="s">
        <v>51</v>
      </c>
      <c r="D37" s="3">
        <v>72424</v>
      </c>
      <c r="E37" s="7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7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7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7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1" t="str">
        <f t="shared" ref="I37:I68" ca="1" si="2">+IF(AND(OR(E37="-",E37=""),OR(F37="-",F37=""),OR(G37="-",G37=""),OR(H37="-",H37="")),"-",SUM(E37:H37))</f>
        <v>-</v>
      </c>
      <c r="J37" s="7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7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7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7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39" t="str">
        <f t="shared" ref="N37:N68" ca="1" si="3">+IF(AND(OR(J37="-",J37=""),OR(K37="-",K37=""),OR(L37="-",L37=""),OR(M37="-",M37="")),"-",SUM(J37:M37))</f>
        <v>-</v>
      </c>
      <c r="O37" s="88"/>
    </row>
    <row r="38" spans="1:15" ht="15.2" customHeight="1" x14ac:dyDescent="0.25">
      <c r="A38" s="96"/>
      <c r="B38" s="6">
        <v>34</v>
      </c>
      <c r="C38" s="4" t="s">
        <v>52</v>
      </c>
      <c r="D38" s="3" t="s">
        <v>53</v>
      </c>
      <c r="E38" s="7">
        <f ca="1">IF(ISNA(INDEX(Precip!$B$3:$BE$200,MATCH(E$3&amp;" "&amp;E$4,Precip!$A$3:$A$200,0),MATCH($D38,Precip!$B$2:$BF$2,0))),"",INDEX(Precip!$B$3:$BE$200,MATCH(E$3&amp;" "&amp;E$4,Precip!$A$3:$A$200,0),MATCH($D38,Precip!$B$2:$BF$2,0)))</f>
        <v>0</v>
      </c>
      <c r="F38" s="7">
        <f ca="1">IF(ISNA(INDEX(Precip!$B$3:$BE$200,MATCH(F$3&amp;" "&amp;F$4,Precip!$A$3:$A$200,0),MATCH($D38,Precip!$B$2:$BF$2,0))),"",INDEX(Precip!$B$3:$BE$200,MATCH(F$3&amp;" "&amp;F$4,Precip!$A$3:$A$200,0),MATCH($D38,Precip!$B$2:$BF$2,0)))</f>
        <v>0</v>
      </c>
      <c r="G38" s="7">
        <f ca="1">IF(ISNA(INDEX(Precip!$B$3:$BE$200,MATCH(G$3&amp;" "&amp;G$4,Precip!$A$3:$A$200,0),MATCH($D38,Precip!$B$2:$BF$2,0))),"",INDEX(Precip!$B$3:$BE$200,MATCH(G$3&amp;" "&amp;G$4,Precip!$A$3:$A$200,0),MATCH($D38,Precip!$B$2:$BF$2,0)))</f>
        <v>0</v>
      </c>
      <c r="H38" s="7">
        <f ca="1">IF(ISNA(INDEX(Precip!$B$3:$BE$200,MATCH(H$3&amp;" "&amp;H$4,Precip!$A$3:$A$200,0),MATCH($D38,Precip!$B$2:$BF$2,0))),"",INDEX(Precip!$B$3:$BE$200,MATCH(H$3&amp;" "&amp;H$4,Precip!$A$3:$A$200,0),MATCH($D38,Precip!$B$2:$BF$2,0)))</f>
        <v>0</v>
      </c>
      <c r="I38" s="81">
        <f t="shared" ca="1" si="2"/>
        <v>0</v>
      </c>
      <c r="J38" s="7">
        <f ca="1">IF(ISNA(INDEX(Precip!$B$3:$BE$200,MATCH(J$3&amp;" "&amp;J$4,Precip!$A$3:$A$200,0),MATCH($D38,Precip!$B$2:$BF$2,0))),"",INDEX(Precip!$B$3:$BE$200,MATCH(J$3&amp;" "&amp;J$4,Precip!$A$3:$A$200,0),MATCH($D38,Precip!$B$2:$BF$2,0)))</f>
        <v>0</v>
      </c>
      <c r="K38" s="7">
        <f ca="1">IF(ISNA(INDEX(Precip!$B$3:$BE$200,MATCH(K$3&amp;" "&amp;K$4,Precip!$A$3:$A$200,0),MATCH($D38,Precip!$B$2:$BF$2,0))),"",INDEX(Precip!$B$3:$BE$200,MATCH(K$3&amp;" "&amp;K$4,Precip!$A$3:$A$200,0),MATCH($D38,Precip!$B$2:$BF$2,0)))</f>
        <v>0</v>
      </c>
      <c r="L38" s="7">
        <f ca="1">IF(ISNA(INDEX(Precip!$B$3:$BE$200,MATCH(L$3&amp;" "&amp;L$4,Precip!$A$3:$A$200,0),MATCH($D38,Precip!$B$2:$BF$2,0))),"",INDEX(Precip!$B$3:$BE$200,MATCH(L$3&amp;" "&amp;L$4,Precip!$A$3:$A$200,0),MATCH($D38,Precip!$B$2:$BF$2,0)))</f>
        <v>0</v>
      </c>
      <c r="M38" s="7">
        <f ca="1">IF(ISNA(INDEX(Precip!$B$3:$BE$200,MATCH(M$3&amp;" "&amp;M$4,Precip!$A$3:$A$200,0),MATCH($D38,Precip!$B$2:$BF$2,0))),"",INDEX(Precip!$B$3:$BE$200,MATCH(M$3&amp;" "&amp;M$4,Precip!$A$3:$A$200,0),MATCH($D38,Precip!$B$2:$BF$2,0)))</f>
        <v>0</v>
      </c>
      <c r="N38" s="39">
        <f t="shared" ca="1" si="3"/>
        <v>0</v>
      </c>
    </row>
    <row r="39" spans="1:15" ht="15.2" customHeight="1" x14ac:dyDescent="0.25">
      <c r="A39" s="96"/>
      <c r="B39" s="6">
        <v>35</v>
      </c>
      <c r="C39" s="4" t="s">
        <v>54</v>
      </c>
      <c r="D39" s="3">
        <v>72432</v>
      </c>
      <c r="E39" s="7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7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7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7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1" t="str">
        <f t="shared" ca="1" si="2"/>
        <v>-</v>
      </c>
      <c r="J39" s="7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7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7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7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39" t="str">
        <f t="shared" ca="1" si="3"/>
        <v>-</v>
      </c>
    </row>
    <row r="40" spans="1:15" ht="15.2" customHeight="1" x14ac:dyDescent="0.25">
      <c r="A40" s="96"/>
      <c r="B40" s="6">
        <v>36</v>
      </c>
      <c r="C40" s="4" t="s">
        <v>55</v>
      </c>
      <c r="D40" s="3">
        <v>48844</v>
      </c>
      <c r="E40" s="7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7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7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7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1" t="str">
        <f t="shared" ca="1" si="2"/>
        <v>-</v>
      </c>
      <c r="J40" s="7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7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7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7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39" t="str">
        <f t="shared" ca="1" si="3"/>
        <v>-</v>
      </c>
    </row>
    <row r="41" spans="1:15" ht="15.2" customHeight="1" x14ac:dyDescent="0.25">
      <c r="A41" s="96"/>
      <c r="B41" s="6">
        <v>37</v>
      </c>
      <c r="C41" s="4" t="s">
        <v>56</v>
      </c>
      <c r="D41" s="3">
        <v>72425</v>
      </c>
      <c r="E41" s="7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7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7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7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1" t="str">
        <f t="shared" ca="1" si="2"/>
        <v>-</v>
      </c>
      <c r="J41" s="7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7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7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7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39" t="str">
        <f t="shared" ca="1" si="3"/>
        <v>-</v>
      </c>
    </row>
    <row r="42" spans="1:15" ht="15.2" customHeight="1" x14ac:dyDescent="0.25">
      <c r="A42" s="96"/>
      <c r="B42" s="6">
        <v>38</v>
      </c>
      <c r="C42" s="4" t="s">
        <v>57</v>
      </c>
      <c r="D42" s="3">
        <v>72426</v>
      </c>
      <c r="E42" s="7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7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7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7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1" t="str">
        <f t="shared" ca="1" si="2"/>
        <v>-</v>
      </c>
      <c r="J42" s="7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7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7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7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39" t="str">
        <f t="shared" ca="1" si="3"/>
        <v>-</v>
      </c>
    </row>
    <row r="43" spans="1:15" ht="15.2" customHeight="1" x14ac:dyDescent="0.25">
      <c r="A43" s="96"/>
      <c r="B43" s="6">
        <v>39</v>
      </c>
      <c r="C43" s="4" t="s">
        <v>58</v>
      </c>
      <c r="D43" s="3" t="s">
        <v>59</v>
      </c>
      <c r="E43" s="7">
        <f ca="1">IF(ISNA(INDEX(Precip!$B$3:$BE$200,MATCH(E$3&amp;" "&amp;E$4,Precip!$A$3:$A$200,0),MATCH($D43,Precip!$B$2:$BF$2,0))),"",INDEX(Precip!$B$3:$BE$200,MATCH(E$3&amp;" "&amp;E$4,Precip!$A$3:$A$200,0),MATCH($D43,Precip!$B$2:$BF$2,0)))</f>
        <v>0</v>
      </c>
      <c r="F43" s="7">
        <f ca="1">IF(ISNA(INDEX(Precip!$B$3:$BE$200,MATCH(F$3&amp;" "&amp;F$4,Precip!$A$3:$A$200,0),MATCH($D43,Precip!$B$2:$BF$2,0))),"",INDEX(Precip!$B$3:$BE$200,MATCH(F$3&amp;" "&amp;F$4,Precip!$A$3:$A$200,0),MATCH($D43,Precip!$B$2:$BF$2,0)))</f>
        <v>0</v>
      </c>
      <c r="G43" s="7">
        <f ca="1">IF(ISNA(INDEX(Precip!$B$3:$BE$200,MATCH(G$3&amp;" "&amp;G$4,Precip!$A$3:$A$200,0),MATCH($D43,Precip!$B$2:$BF$2,0))),"",INDEX(Precip!$B$3:$BE$200,MATCH(G$3&amp;" "&amp;G$4,Precip!$A$3:$A$200,0),MATCH($D43,Precip!$B$2:$BF$2,0)))</f>
        <v>0</v>
      </c>
      <c r="H43" s="7">
        <f ca="1">IF(ISNA(INDEX(Precip!$B$3:$BE$200,MATCH(H$3&amp;" "&amp;H$4,Precip!$A$3:$A$200,0),MATCH($D43,Precip!$B$2:$BF$2,0))),"",INDEX(Precip!$B$3:$BE$200,MATCH(H$3&amp;" "&amp;H$4,Precip!$A$3:$A$200,0),MATCH($D43,Precip!$B$2:$BF$2,0)))</f>
        <v>0</v>
      </c>
      <c r="I43" s="81">
        <f t="shared" ca="1" si="2"/>
        <v>0</v>
      </c>
      <c r="J43" s="7">
        <f ca="1">IF(ISNA(INDEX(Precip!$B$3:$BE$200,MATCH(J$3&amp;" "&amp;J$4,Precip!$A$3:$A$200,0),MATCH($D43,Precip!$B$2:$BF$2,0))),"",INDEX(Precip!$B$3:$BE$200,MATCH(J$3&amp;" "&amp;J$4,Precip!$A$3:$A$200,0),MATCH($D43,Precip!$B$2:$BF$2,0)))</f>
        <v>0</v>
      </c>
      <c r="K43" s="7">
        <f ca="1">IF(ISNA(INDEX(Precip!$B$3:$BE$200,MATCH(K$3&amp;" "&amp;K$4,Precip!$A$3:$A$200,0),MATCH($D43,Precip!$B$2:$BF$2,0))),"",INDEX(Precip!$B$3:$BE$200,MATCH(K$3&amp;" "&amp;K$4,Precip!$A$3:$A$200,0),MATCH($D43,Precip!$B$2:$BF$2,0)))</f>
        <v>0</v>
      </c>
      <c r="L43" s="7">
        <f ca="1">IF(ISNA(INDEX(Precip!$B$3:$BE$200,MATCH(L$3&amp;" "&amp;L$4,Precip!$A$3:$A$200,0),MATCH($D43,Precip!$B$2:$BF$2,0))),"",INDEX(Precip!$B$3:$BE$200,MATCH(L$3&amp;" "&amp;L$4,Precip!$A$3:$A$200,0),MATCH($D43,Precip!$B$2:$BF$2,0)))</f>
        <v>0</v>
      </c>
      <c r="M43" s="7">
        <f ca="1">IF(ISNA(INDEX(Precip!$B$3:$BE$200,MATCH(M$3&amp;" "&amp;M$4,Precip!$A$3:$A$200,0),MATCH($D43,Precip!$B$2:$BF$2,0))),"",INDEX(Precip!$B$3:$BE$200,MATCH(M$3&amp;" "&amp;M$4,Precip!$A$3:$A$200,0),MATCH($D43,Precip!$B$2:$BF$2,0)))</f>
        <v>0</v>
      </c>
      <c r="N43" s="39">
        <f t="shared" ca="1" si="3"/>
        <v>0</v>
      </c>
    </row>
    <row r="44" spans="1:15" ht="15.2" customHeight="1" x14ac:dyDescent="0.25">
      <c r="A44" s="96"/>
      <c r="B44" s="6">
        <v>40</v>
      </c>
      <c r="C44" s="4" t="s">
        <v>60</v>
      </c>
      <c r="D44" s="3">
        <v>72427</v>
      </c>
      <c r="E44" s="7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7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7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7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1" t="str">
        <f t="shared" ca="1" si="2"/>
        <v>-</v>
      </c>
      <c r="J44" s="7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7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7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7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39" t="str">
        <f t="shared" ca="1" si="3"/>
        <v>-</v>
      </c>
    </row>
    <row r="45" spans="1:15" ht="15.2" customHeight="1" x14ac:dyDescent="0.25">
      <c r="A45" s="96"/>
      <c r="B45" s="6">
        <v>41</v>
      </c>
      <c r="C45" s="4" t="s">
        <v>61</v>
      </c>
      <c r="D45" s="3">
        <v>72428</v>
      </c>
      <c r="E45" s="7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7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7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7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1" t="str">
        <f t="shared" ca="1" si="2"/>
        <v>-</v>
      </c>
      <c r="J45" s="7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7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7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7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39" t="str">
        <f t="shared" ca="1" si="3"/>
        <v>-</v>
      </c>
    </row>
    <row r="46" spans="1:15" ht="15.2" customHeight="1" x14ac:dyDescent="0.25">
      <c r="A46" s="96"/>
      <c r="B46" s="6">
        <v>42</v>
      </c>
      <c r="C46" s="4" t="s">
        <v>62</v>
      </c>
      <c r="D46" s="3">
        <v>72429</v>
      </c>
      <c r="E46" s="7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7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7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7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1" t="str">
        <f t="shared" ca="1" si="2"/>
        <v>-</v>
      </c>
      <c r="J46" s="7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7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7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7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39" t="str">
        <f t="shared" ca="1" si="3"/>
        <v>-</v>
      </c>
    </row>
    <row r="47" spans="1:15" ht="15.2" customHeight="1" x14ac:dyDescent="0.25">
      <c r="A47" s="96"/>
      <c r="B47" s="6">
        <v>43</v>
      </c>
      <c r="C47" s="4" t="s">
        <v>63</v>
      </c>
      <c r="D47" s="3">
        <v>48845</v>
      </c>
      <c r="E47" s="7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7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7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7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1" t="str">
        <f t="shared" ca="1" si="2"/>
        <v>-</v>
      </c>
      <c r="J47" s="7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7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7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7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39" t="str">
        <f t="shared" ca="1" si="3"/>
        <v>-</v>
      </c>
    </row>
    <row r="48" spans="1:15" ht="15.2" customHeight="1" x14ac:dyDescent="0.25">
      <c r="A48" s="96"/>
      <c r="B48" s="6">
        <v>44</v>
      </c>
      <c r="C48" s="4" t="s">
        <v>64</v>
      </c>
      <c r="D48" s="3">
        <v>72436</v>
      </c>
      <c r="E48" s="7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7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7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7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1" t="str">
        <f t="shared" ca="1" si="2"/>
        <v>-</v>
      </c>
      <c r="J48" s="7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7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7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7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39" t="str">
        <f t="shared" ca="1" si="3"/>
        <v>-</v>
      </c>
    </row>
    <row r="49" spans="1:14" ht="15.2" customHeight="1" thickBot="1" x14ac:dyDescent="0.3">
      <c r="A49" s="90"/>
      <c r="B49" s="18">
        <v>45</v>
      </c>
      <c r="C49" s="21" t="s">
        <v>65</v>
      </c>
      <c r="D49" s="22" t="s">
        <v>66</v>
      </c>
      <c r="E49" s="30">
        <f ca="1">IF(ISNA(INDEX(Precip!$B$3:$BE$200,MATCH(E$3&amp;" "&amp;E$4,Precip!$A$3:$A$200,0),MATCH($D49,Precip!$B$2:$BF$2,0))),"",INDEX(Precip!$B$3:$BE$200,MATCH(E$3&amp;" "&amp;E$4,Precip!$A$3:$A$200,0),MATCH($D49,Precip!$B$2:$BF$2,0)))</f>
        <v>0</v>
      </c>
      <c r="F49" s="30">
        <f ca="1">IF(ISNA(INDEX(Precip!$B$3:$BE$200,MATCH(F$3&amp;" "&amp;F$4,Precip!$A$3:$A$200,0),MATCH($D49,Precip!$B$2:$BF$2,0))),"",INDEX(Precip!$B$3:$BE$200,MATCH(F$3&amp;" "&amp;F$4,Precip!$A$3:$A$200,0),MATCH($D49,Precip!$B$2:$BF$2,0)))</f>
        <v>0</v>
      </c>
      <c r="G49" s="30">
        <f ca="1">IF(ISNA(INDEX(Precip!$B$3:$BE$200,MATCH(G$3&amp;" "&amp;G$4,Precip!$A$3:$A$200,0),MATCH($D49,Precip!$B$2:$BF$2,0))),"",INDEX(Precip!$B$3:$BE$200,MATCH(G$3&amp;" "&amp;G$4,Precip!$A$3:$A$200,0),MATCH($D49,Precip!$B$2:$BF$2,0)))</f>
        <v>0</v>
      </c>
      <c r="H49" s="30">
        <f ca="1">IF(ISNA(INDEX(Precip!$B$3:$BE$200,MATCH(H$3&amp;" "&amp;H$4,Precip!$A$3:$A$200,0),MATCH($D49,Precip!$B$2:$BF$2,0))),"",INDEX(Precip!$B$3:$BE$200,MATCH(H$3&amp;" "&amp;H$4,Precip!$A$3:$A$200,0),MATCH($D49,Precip!$B$2:$BF$2,0)))</f>
        <v>0</v>
      </c>
      <c r="I49" s="82">
        <f t="shared" ca="1" si="2"/>
        <v>0</v>
      </c>
      <c r="J49" s="30">
        <f ca="1">IF(ISNA(INDEX(Precip!$B$3:$BE$200,MATCH(J$3&amp;" "&amp;J$4,Precip!$A$3:$A$200,0),MATCH($D49,Precip!$B$2:$BF$2,0))),"",INDEX(Precip!$B$3:$BE$200,MATCH(J$3&amp;" "&amp;J$4,Precip!$A$3:$A$200,0),MATCH($D49,Precip!$B$2:$BF$2,0)))</f>
        <v>1.1000000000000001</v>
      </c>
      <c r="K49" s="30">
        <f ca="1">IF(ISNA(INDEX(Precip!$B$3:$BE$200,MATCH(K$3&amp;" "&amp;K$4,Precip!$A$3:$A$200,0),MATCH($D49,Precip!$B$2:$BF$2,0))),"",INDEX(Precip!$B$3:$BE$200,MATCH(K$3&amp;" "&amp;K$4,Precip!$A$3:$A$200,0),MATCH($D49,Precip!$B$2:$BF$2,0)))</f>
        <v>0</v>
      </c>
      <c r="L49" s="30">
        <f ca="1">IF(ISNA(INDEX(Precip!$B$3:$BE$200,MATCH(L$3&amp;" "&amp;L$4,Precip!$A$3:$A$200,0),MATCH($D49,Precip!$B$2:$BF$2,0))),"",INDEX(Precip!$B$3:$BE$200,MATCH(L$3&amp;" "&amp;L$4,Precip!$A$3:$A$200,0),MATCH($D49,Precip!$B$2:$BF$2,0)))</f>
        <v>0</v>
      </c>
      <c r="M49" s="30">
        <f ca="1">IF(ISNA(INDEX(Precip!$B$3:$BE$200,MATCH(M$3&amp;" "&amp;M$4,Precip!$A$3:$A$200,0),MATCH($D49,Precip!$B$2:$BF$2,0))),"",INDEX(Precip!$B$3:$BE$200,MATCH(M$3&amp;" "&amp;M$4,Precip!$A$3:$A$200,0),MATCH($D49,Precip!$B$2:$BF$2,0)))</f>
        <v>0</v>
      </c>
      <c r="N49" s="40">
        <f t="shared" ca="1" si="3"/>
        <v>1.1000000000000001</v>
      </c>
    </row>
    <row r="50" spans="1:14" ht="15.2" customHeight="1" x14ac:dyDescent="0.25">
      <c r="A50" s="95" t="s">
        <v>67</v>
      </c>
      <c r="B50" s="9">
        <v>46</v>
      </c>
      <c r="C50" s="26" t="s">
        <v>68</v>
      </c>
      <c r="D50" s="27">
        <v>72441</v>
      </c>
      <c r="E50" s="11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1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1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1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0" t="str">
        <f t="shared" ca="1" si="2"/>
        <v>-</v>
      </c>
      <c r="J50" s="11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1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1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1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38" t="str">
        <f t="shared" ca="1" si="3"/>
        <v>-</v>
      </c>
    </row>
    <row r="51" spans="1:14" ht="15.2" customHeight="1" x14ac:dyDescent="0.25">
      <c r="A51" s="96"/>
      <c r="B51" s="6">
        <v>47</v>
      </c>
      <c r="C51" s="4" t="s">
        <v>69</v>
      </c>
      <c r="D51" s="3" t="s">
        <v>70</v>
      </c>
      <c r="E51" s="7">
        <f ca="1">IF(ISNA(INDEX(Precip!$B$3:$BE$200,MATCH(E$3&amp;" "&amp;E$4,Precip!$A$3:$A$200,0),MATCH($D51,Precip!$B$2:$BF$2,0))),"",INDEX(Precip!$B$3:$BE$200,MATCH(E$3&amp;" "&amp;E$4,Precip!$A$3:$A$200,0),MATCH($D51,Precip!$B$2:$BF$2,0)))</f>
        <v>0</v>
      </c>
      <c r="F51" s="7">
        <f ca="1">IF(ISNA(INDEX(Precip!$B$3:$BE$200,MATCH(F$3&amp;" "&amp;F$4,Precip!$A$3:$A$200,0),MATCH($D51,Precip!$B$2:$BF$2,0))),"",INDEX(Precip!$B$3:$BE$200,MATCH(F$3&amp;" "&amp;F$4,Precip!$A$3:$A$200,0),MATCH($D51,Precip!$B$2:$BF$2,0)))</f>
        <v>0</v>
      </c>
      <c r="G51" s="7">
        <f ca="1">IF(ISNA(INDEX(Precip!$B$3:$BE$200,MATCH(G$3&amp;" "&amp;G$4,Precip!$A$3:$A$200,0),MATCH($D51,Precip!$B$2:$BF$2,0))),"",INDEX(Precip!$B$3:$BE$200,MATCH(G$3&amp;" "&amp;G$4,Precip!$A$3:$A$200,0),MATCH($D51,Precip!$B$2:$BF$2,0)))</f>
        <v>0.8</v>
      </c>
      <c r="H51" s="7">
        <f ca="1">IF(ISNA(INDEX(Precip!$B$3:$BE$200,MATCH(H$3&amp;" "&amp;H$4,Precip!$A$3:$A$200,0),MATCH($D51,Precip!$B$2:$BF$2,0))),"",INDEX(Precip!$B$3:$BE$200,MATCH(H$3&amp;" "&amp;H$4,Precip!$A$3:$A$200,0),MATCH($D51,Precip!$B$2:$BF$2,0)))</f>
        <v>0</v>
      </c>
      <c r="I51" s="81">
        <f t="shared" ca="1" si="2"/>
        <v>0.8</v>
      </c>
      <c r="J51" s="7">
        <f ca="1">IF(ISNA(INDEX(Precip!$B$3:$BE$200,MATCH(J$3&amp;" "&amp;J$4,Precip!$A$3:$A$200,0),MATCH($D51,Precip!$B$2:$BF$2,0))),"",INDEX(Precip!$B$3:$BE$200,MATCH(J$3&amp;" "&amp;J$4,Precip!$A$3:$A$200,0),MATCH($D51,Precip!$B$2:$BF$2,0)))</f>
        <v>0</v>
      </c>
      <c r="K51" s="7">
        <f ca="1">IF(ISNA(INDEX(Precip!$B$3:$BE$200,MATCH(K$3&amp;" "&amp;K$4,Precip!$A$3:$A$200,0),MATCH($D51,Precip!$B$2:$BF$2,0))),"",INDEX(Precip!$B$3:$BE$200,MATCH(K$3&amp;" "&amp;K$4,Precip!$A$3:$A$200,0),MATCH($D51,Precip!$B$2:$BF$2,0)))</f>
        <v>0</v>
      </c>
      <c r="L51" s="7">
        <f ca="1">IF(ISNA(INDEX(Precip!$B$3:$BE$200,MATCH(L$3&amp;" "&amp;L$4,Precip!$A$3:$A$200,0),MATCH($D51,Precip!$B$2:$BF$2,0))),"",INDEX(Precip!$B$3:$BE$200,MATCH(L$3&amp;" "&amp;L$4,Precip!$A$3:$A$200,0),MATCH($D51,Precip!$B$2:$BF$2,0)))</f>
        <v>0</v>
      </c>
      <c r="M51" s="7">
        <f ca="1">IF(ISNA(INDEX(Precip!$B$3:$BE$200,MATCH(M$3&amp;" "&amp;M$4,Precip!$A$3:$A$200,0),MATCH($D51,Precip!$B$2:$BF$2,0))),"",INDEX(Precip!$B$3:$BE$200,MATCH(M$3&amp;" "&amp;M$4,Precip!$A$3:$A$200,0),MATCH($D51,Precip!$B$2:$BF$2,0)))</f>
        <v>0</v>
      </c>
      <c r="N51" s="39">
        <f t="shared" ca="1" si="3"/>
        <v>0</v>
      </c>
    </row>
    <row r="52" spans="1:14" ht="15.2" customHeight="1" x14ac:dyDescent="0.25">
      <c r="A52" s="96"/>
      <c r="B52" s="6">
        <v>48</v>
      </c>
      <c r="C52" s="4" t="s">
        <v>71</v>
      </c>
      <c r="D52" s="3">
        <v>72442</v>
      </c>
      <c r="E52" s="7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7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7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7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1" t="str">
        <f t="shared" ca="1" si="2"/>
        <v>-</v>
      </c>
      <c r="J52" s="7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7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7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7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39" t="str">
        <f t="shared" ca="1" si="3"/>
        <v>-</v>
      </c>
    </row>
    <row r="53" spans="1:14" ht="15.2" customHeight="1" x14ac:dyDescent="0.25">
      <c r="A53" s="96"/>
      <c r="B53" s="6">
        <v>49</v>
      </c>
      <c r="C53" s="4" t="s">
        <v>72</v>
      </c>
      <c r="D53" s="3">
        <v>72443</v>
      </c>
      <c r="E53" s="7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7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7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7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1" t="str">
        <f t="shared" ca="1" si="2"/>
        <v>-</v>
      </c>
      <c r="J53" s="7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7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7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7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39" t="str">
        <f t="shared" ca="1" si="3"/>
        <v>-</v>
      </c>
    </row>
    <row r="54" spans="1:14" ht="15.2" customHeight="1" x14ac:dyDescent="0.25">
      <c r="A54" s="96"/>
      <c r="B54" s="6">
        <v>50</v>
      </c>
      <c r="C54" s="4" t="s">
        <v>73</v>
      </c>
      <c r="D54" s="3" t="s">
        <v>74</v>
      </c>
      <c r="E54" s="7">
        <f ca="1">IF(ISNA(INDEX(Precip!$B$3:$BE$200,MATCH(E$3&amp;" "&amp;E$4,Precip!$A$3:$A$200,0),MATCH($D54,Precip!$B$2:$BF$2,0))),"",INDEX(Precip!$B$3:$BE$200,MATCH(E$3&amp;" "&amp;E$4,Precip!$A$3:$A$200,0),MATCH($D54,Precip!$B$2:$BF$2,0)))</f>
        <v>0</v>
      </c>
      <c r="F54" s="7">
        <f ca="1">IF(ISNA(INDEX(Precip!$B$3:$BE$200,MATCH(F$3&amp;" "&amp;F$4,Precip!$A$3:$A$200,0),MATCH($D54,Precip!$B$2:$BF$2,0))),"",INDEX(Precip!$B$3:$BE$200,MATCH(F$3&amp;" "&amp;F$4,Precip!$A$3:$A$200,0),MATCH($D54,Precip!$B$2:$BF$2,0)))</f>
        <v>0</v>
      </c>
      <c r="G54" s="7">
        <f ca="1">IF(ISNA(INDEX(Precip!$B$3:$BE$200,MATCH(G$3&amp;" "&amp;G$4,Precip!$A$3:$A$200,0),MATCH($D54,Precip!$B$2:$BF$2,0))),"",INDEX(Precip!$B$3:$BE$200,MATCH(G$3&amp;" "&amp;G$4,Precip!$A$3:$A$200,0),MATCH($D54,Precip!$B$2:$BF$2,0)))</f>
        <v>0</v>
      </c>
      <c r="H54" s="7">
        <f ca="1">IF(ISNA(INDEX(Precip!$B$3:$BE$200,MATCH(H$3&amp;" "&amp;H$4,Precip!$A$3:$A$200,0),MATCH($D54,Precip!$B$2:$BF$2,0))),"",INDEX(Precip!$B$3:$BE$200,MATCH(H$3&amp;" "&amp;H$4,Precip!$A$3:$A$200,0),MATCH($D54,Precip!$B$2:$BF$2,0)))</f>
        <v>0</v>
      </c>
      <c r="I54" s="81">
        <f t="shared" ca="1" si="2"/>
        <v>0</v>
      </c>
      <c r="J54" s="7">
        <f ca="1">IF(ISNA(INDEX(Precip!$B$3:$BE$200,MATCH(J$3&amp;" "&amp;J$4,Precip!$A$3:$A$200,0),MATCH($D54,Precip!$B$2:$BF$2,0))),"",INDEX(Precip!$B$3:$BE$200,MATCH(J$3&amp;" "&amp;J$4,Precip!$A$3:$A$200,0),MATCH($D54,Precip!$B$2:$BF$2,0)))</f>
        <v>0</v>
      </c>
      <c r="K54" s="7">
        <f ca="1">IF(ISNA(INDEX(Precip!$B$3:$BE$200,MATCH(K$3&amp;" "&amp;K$4,Precip!$A$3:$A$200,0),MATCH($D54,Precip!$B$2:$BF$2,0))),"",INDEX(Precip!$B$3:$BE$200,MATCH(K$3&amp;" "&amp;K$4,Precip!$A$3:$A$200,0),MATCH($D54,Precip!$B$2:$BF$2,0)))</f>
        <v>0</v>
      </c>
      <c r="L54" s="7">
        <f ca="1">IF(ISNA(INDEX(Precip!$B$3:$BE$200,MATCH(L$3&amp;" "&amp;L$4,Precip!$A$3:$A$200,0),MATCH($D54,Precip!$B$2:$BF$2,0))),"",INDEX(Precip!$B$3:$BE$200,MATCH(L$3&amp;" "&amp;L$4,Precip!$A$3:$A$200,0),MATCH($D54,Precip!$B$2:$BF$2,0)))</f>
        <v>0</v>
      </c>
      <c r="M54" s="7">
        <f ca="1">IF(ISNA(INDEX(Precip!$B$3:$BE$200,MATCH(M$3&amp;" "&amp;M$4,Precip!$A$3:$A$200,0),MATCH($D54,Precip!$B$2:$BF$2,0))),"",INDEX(Precip!$B$3:$BE$200,MATCH(M$3&amp;" "&amp;M$4,Precip!$A$3:$A$200,0),MATCH($D54,Precip!$B$2:$BF$2,0)))</f>
        <v>0</v>
      </c>
      <c r="N54" s="39">
        <f t="shared" ca="1" si="3"/>
        <v>0</v>
      </c>
    </row>
    <row r="55" spans="1:14" ht="15.2" customHeight="1" x14ac:dyDescent="0.25">
      <c r="A55" s="96"/>
      <c r="B55" s="6">
        <v>51</v>
      </c>
      <c r="C55" s="4" t="s">
        <v>75</v>
      </c>
      <c r="D55" s="3">
        <v>72444</v>
      </c>
      <c r="E55" s="7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7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7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7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1" t="str">
        <f t="shared" ca="1" si="2"/>
        <v>-</v>
      </c>
      <c r="J55" s="7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7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7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7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39" t="str">
        <f t="shared" ca="1" si="3"/>
        <v>-</v>
      </c>
    </row>
    <row r="56" spans="1:14" ht="15.2" customHeight="1" x14ac:dyDescent="0.25">
      <c r="A56" s="96"/>
      <c r="B56" s="6">
        <v>52</v>
      </c>
      <c r="C56" s="4" t="s">
        <v>76</v>
      </c>
      <c r="D56" s="3">
        <v>48846</v>
      </c>
      <c r="E56" s="7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7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7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7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1" t="str">
        <f t="shared" ca="1" si="2"/>
        <v>-</v>
      </c>
      <c r="J56" s="7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7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7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7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39" t="str">
        <f t="shared" ca="1" si="3"/>
        <v>-</v>
      </c>
    </row>
    <row r="57" spans="1:14" ht="15.2" customHeight="1" x14ac:dyDescent="0.25">
      <c r="A57" s="96"/>
      <c r="B57" s="6">
        <v>53</v>
      </c>
      <c r="C57" s="4" t="s">
        <v>77</v>
      </c>
      <c r="D57" s="3">
        <v>72445</v>
      </c>
      <c r="E57" s="7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7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7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7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1" t="str">
        <f t="shared" ca="1" si="2"/>
        <v>-</v>
      </c>
      <c r="J57" s="7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7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7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7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39" t="str">
        <f t="shared" ca="1" si="3"/>
        <v>-</v>
      </c>
    </row>
    <row r="58" spans="1:14" ht="15.2" customHeight="1" x14ac:dyDescent="0.25">
      <c r="A58" s="96"/>
      <c r="B58" s="6">
        <v>54</v>
      </c>
      <c r="C58" s="4" t="s">
        <v>78</v>
      </c>
      <c r="D58" s="3">
        <v>72446</v>
      </c>
      <c r="E58" s="7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7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7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7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1" t="str">
        <f t="shared" ca="1" si="2"/>
        <v>-</v>
      </c>
      <c r="J58" s="7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7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7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7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39" t="str">
        <f t="shared" ca="1" si="3"/>
        <v>-</v>
      </c>
    </row>
    <row r="59" spans="1:14" ht="15.2" customHeight="1" x14ac:dyDescent="0.25">
      <c r="A59" s="96"/>
      <c r="B59" s="6">
        <v>55</v>
      </c>
      <c r="C59" s="4" t="s">
        <v>79</v>
      </c>
      <c r="D59" s="3" t="s">
        <v>80</v>
      </c>
      <c r="E59" s="7">
        <f ca="1">IF(ISNA(INDEX(Precip!$B$3:$BE$200,MATCH(E$3&amp;" "&amp;E$4,Precip!$A$3:$A$200,0),MATCH($D59,Precip!$B$2:$BF$2,0))),"",INDEX(Precip!$B$3:$BE$200,MATCH(E$3&amp;" "&amp;E$4,Precip!$A$3:$A$200,0),MATCH($D59,Precip!$B$2:$BF$2,0)))</f>
        <v>0</v>
      </c>
      <c r="F59" s="7">
        <f ca="1">IF(ISNA(INDEX(Precip!$B$3:$BE$200,MATCH(F$3&amp;" "&amp;F$4,Precip!$A$3:$A$200,0),MATCH($D59,Precip!$B$2:$BF$2,0))),"",INDEX(Precip!$B$3:$BE$200,MATCH(F$3&amp;" "&amp;F$4,Precip!$A$3:$A$200,0),MATCH($D59,Precip!$B$2:$BF$2,0)))</f>
        <v>0</v>
      </c>
      <c r="G59" s="7">
        <f ca="1">IF(ISNA(INDEX(Precip!$B$3:$BE$200,MATCH(G$3&amp;" "&amp;G$4,Precip!$A$3:$A$200,0),MATCH($D59,Precip!$B$2:$BF$2,0))),"",INDEX(Precip!$B$3:$BE$200,MATCH(G$3&amp;" "&amp;G$4,Precip!$A$3:$A$200,0),MATCH($D59,Precip!$B$2:$BF$2,0)))</f>
        <v>1.9</v>
      </c>
      <c r="H59" s="7">
        <f ca="1">IF(ISNA(INDEX(Precip!$B$3:$BE$200,MATCH(H$3&amp;" "&amp;H$4,Precip!$A$3:$A$200,0),MATCH($D59,Precip!$B$2:$BF$2,0))),"",INDEX(Precip!$B$3:$BE$200,MATCH(H$3&amp;" "&amp;H$4,Precip!$A$3:$A$200,0),MATCH($D59,Precip!$B$2:$BF$2,0)))</f>
        <v>0</v>
      </c>
      <c r="I59" s="81">
        <f t="shared" ca="1" si="2"/>
        <v>1.9</v>
      </c>
      <c r="J59" s="7">
        <f ca="1">IF(ISNA(INDEX(Precip!$B$3:$BE$200,MATCH(J$3&amp;" "&amp;J$4,Precip!$A$3:$A$200,0),MATCH($D59,Precip!$B$2:$BF$2,0))),"",INDEX(Precip!$B$3:$BE$200,MATCH(J$3&amp;" "&amp;J$4,Precip!$A$3:$A$200,0),MATCH($D59,Precip!$B$2:$BF$2,0)))</f>
        <v>0</v>
      </c>
      <c r="K59" s="7">
        <f ca="1">IF(ISNA(INDEX(Precip!$B$3:$BE$200,MATCH(K$3&amp;" "&amp;K$4,Precip!$A$3:$A$200,0),MATCH($D59,Precip!$B$2:$BF$2,0))),"",INDEX(Precip!$B$3:$BE$200,MATCH(K$3&amp;" "&amp;K$4,Precip!$A$3:$A$200,0),MATCH($D59,Precip!$B$2:$BF$2,0)))</f>
        <v>0</v>
      </c>
      <c r="L59" s="7">
        <f ca="1">IF(ISNA(INDEX(Precip!$B$3:$BE$200,MATCH(L$3&amp;" "&amp;L$4,Precip!$A$3:$A$200,0),MATCH($D59,Precip!$B$2:$BF$2,0))),"",INDEX(Precip!$B$3:$BE$200,MATCH(L$3&amp;" "&amp;L$4,Precip!$A$3:$A$200,0),MATCH($D59,Precip!$B$2:$BF$2,0)))</f>
        <v>0.2</v>
      </c>
      <c r="M59" s="7">
        <f ca="1">IF(ISNA(INDEX(Precip!$B$3:$BE$200,MATCH(M$3&amp;" "&amp;M$4,Precip!$A$3:$A$200,0),MATCH($D59,Precip!$B$2:$BF$2,0))),"",INDEX(Precip!$B$3:$BE$200,MATCH(M$3&amp;" "&amp;M$4,Precip!$A$3:$A$200,0),MATCH($D59,Precip!$B$2:$BF$2,0)))</f>
        <v>0</v>
      </c>
      <c r="N59" s="39">
        <f t="shared" ca="1" si="3"/>
        <v>0.2</v>
      </c>
    </row>
    <row r="60" spans="1:14" ht="15.2" customHeight="1" thickBot="1" x14ac:dyDescent="0.3">
      <c r="A60" s="90"/>
      <c r="B60" s="18">
        <v>56</v>
      </c>
      <c r="C60" s="21" t="s">
        <v>81</v>
      </c>
      <c r="D60" s="22" t="s">
        <v>82</v>
      </c>
      <c r="E60" s="30">
        <f ca="1">IF(ISNA(INDEX(Precip!$B$3:$BE$200,MATCH(E$3&amp;" "&amp;E$4,Precip!$A$3:$A$200,0),MATCH($D60,Precip!$B$2:$BF$2,0))),"",INDEX(Precip!$B$3:$BE$200,MATCH(E$3&amp;" "&amp;E$4,Precip!$A$3:$A$200,0),MATCH($D60,Precip!$B$2:$BF$2,0)))</f>
        <v>0</v>
      </c>
      <c r="F60" s="30">
        <f ca="1">IF(ISNA(INDEX(Precip!$B$3:$BE$200,MATCH(F$3&amp;" "&amp;F$4,Precip!$A$3:$A$200,0),MATCH($D60,Precip!$B$2:$BF$2,0))),"",INDEX(Precip!$B$3:$BE$200,MATCH(F$3&amp;" "&amp;F$4,Precip!$A$3:$A$200,0),MATCH($D60,Precip!$B$2:$BF$2,0)))</f>
        <v>0</v>
      </c>
      <c r="G60" s="30">
        <f ca="1">IF(ISNA(INDEX(Precip!$B$3:$BE$200,MATCH(G$3&amp;" "&amp;G$4,Precip!$A$3:$A$200,0),MATCH($D60,Precip!$B$2:$BF$2,0))),"",INDEX(Precip!$B$3:$BE$200,MATCH(G$3&amp;" "&amp;G$4,Precip!$A$3:$A$200,0),MATCH($D60,Precip!$B$2:$BF$2,0)))</f>
        <v>0</v>
      </c>
      <c r="H60" s="30">
        <f ca="1">IF(ISNA(INDEX(Precip!$B$3:$BE$200,MATCH(H$3&amp;" "&amp;H$4,Precip!$A$3:$A$200,0),MATCH($D60,Precip!$B$2:$BF$2,0))),"",INDEX(Precip!$B$3:$BE$200,MATCH(H$3&amp;" "&amp;H$4,Precip!$A$3:$A$200,0),MATCH($D60,Precip!$B$2:$BF$2,0)))</f>
        <v>0</v>
      </c>
      <c r="I60" s="82">
        <f t="shared" ca="1" si="2"/>
        <v>0</v>
      </c>
      <c r="J60" s="30">
        <f ca="1">IF(ISNA(INDEX(Precip!$B$3:$BE$200,MATCH(J$3&amp;" "&amp;J$4,Precip!$A$3:$A$200,0),MATCH($D60,Precip!$B$2:$BF$2,0))),"",INDEX(Precip!$B$3:$BE$200,MATCH(J$3&amp;" "&amp;J$4,Precip!$A$3:$A$200,0),MATCH($D60,Precip!$B$2:$BF$2,0)))</f>
        <v>0</v>
      </c>
      <c r="K60" s="30">
        <f ca="1">IF(ISNA(INDEX(Precip!$B$3:$BE$200,MATCH(K$3&amp;" "&amp;K$4,Precip!$A$3:$A$200,0),MATCH($D60,Precip!$B$2:$BF$2,0))),"",INDEX(Precip!$B$3:$BE$200,MATCH(K$3&amp;" "&amp;K$4,Precip!$A$3:$A$200,0),MATCH($D60,Precip!$B$2:$BF$2,0)))</f>
        <v>0</v>
      </c>
      <c r="L60" s="30">
        <f ca="1">IF(ISNA(INDEX(Precip!$B$3:$BE$200,MATCH(L$3&amp;" "&amp;L$4,Precip!$A$3:$A$200,0),MATCH($D60,Precip!$B$2:$BF$2,0))),"",INDEX(Precip!$B$3:$BE$200,MATCH(L$3&amp;" "&amp;L$4,Precip!$A$3:$A$200,0),MATCH($D60,Precip!$B$2:$BF$2,0)))</f>
        <v>0</v>
      </c>
      <c r="M60" s="30">
        <f ca="1">IF(ISNA(INDEX(Precip!$B$3:$BE$200,MATCH(M$3&amp;" "&amp;M$4,Precip!$A$3:$A$200,0),MATCH($D60,Precip!$B$2:$BF$2,0))),"",INDEX(Precip!$B$3:$BE$200,MATCH(M$3&amp;" "&amp;M$4,Precip!$A$3:$A$200,0),MATCH($D60,Precip!$B$2:$BF$2,0)))</f>
        <v>0</v>
      </c>
      <c r="N60" s="40">
        <f t="shared" ca="1" si="3"/>
        <v>0</v>
      </c>
    </row>
    <row r="61" spans="1:14" ht="15.2" customHeight="1" x14ac:dyDescent="0.25">
      <c r="A61" s="89" t="s">
        <v>83</v>
      </c>
      <c r="B61" s="9">
        <v>57</v>
      </c>
      <c r="C61" s="31" t="s">
        <v>84</v>
      </c>
      <c r="D61" s="32" t="s">
        <v>85</v>
      </c>
      <c r="E61" s="11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1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1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1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0" t="str">
        <f t="shared" ca="1" si="2"/>
        <v>-</v>
      </c>
      <c r="J61" s="11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1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1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1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38" t="str">
        <f t="shared" ca="1" si="3"/>
        <v>-</v>
      </c>
    </row>
    <row r="62" spans="1:14" ht="15.2" customHeight="1" thickBot="1" x14ac:dyDescent="0.3">
      <c r="A62" s="90"/>
      <c r="B62" s="18">
        <v>58</v>
      </c>
      <c r="C62" s="33" t="s">
        <v>86</v>
      </c>
      <c r="D62" s="34" t="s">
        <v>87</v>
      </c>
      <c r="E62" s="30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0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0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0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2" t="str">
        <f t="shared" ca="1" si="2"/>
        <v>-</v>
      </c>
      <c r="J62" s="30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0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0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0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0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4" sqref="E4"/>
    </sheetView>
  </sheetViews>
  <sheetFormatPr defaultRowHeight="11.25" customHeight="1" x14ac:dyDescent="0.25"/>
  <cols>
    <col min="1" max="1" width="4.140625" style="88" customWidth="1"/>
    <col min="2" max="2" width="4" style="84" bestFit="1" customWidth="1"/>
    <col min="3" max="3" width="15.28515625" style="88" customWidth="1"/>
    <col min="4" max="4" width="6.28515625" style="84" customWidth="1"/>
    <col min="5" max="8" width="5.7109375" style="83" customWidth="1"/>
    <col min="9" max="9" width="5.7109375" style="86" customWidth="1"/>
    <col min="10" max="13" width="5.7109375" style="83" customWidth="1"/>
    <col min="14" max="14" width="5.5703125" style="85" customWidth="1"/>
    <col min="15" max="16" width="9.140625" style="88" customWidth="1"/>
    <col min="17" max="16384" width="9.140625" style="88"/>
  </cols>
  <sheetData>
    <row r="1" spans="1:15" ht="18" customHeight="1" x14ac:dyDescent="0.3">
      <c r="C1" s="102" t="s">
        <v>94</v>
      </c>
      <c r="D1" s="103"/>
      <c r="E1" s="101"/>
      <c r="F1" s="101"/>
      <c r="G1" s="101"/>
      <c r="H1" s="101"/>
      <c r="I1" s="106"/>
      <c r="J1" s="101"/>
      <c r="K1" s="101"/>
      <c r="L1" s="101"/>
      <c r="M1" s="101"/>
      <c r="N1" s="104"/>
    </row>
    <row r="2" spans="1:15" ht="16.5" customHeight="1" thickBot="1" x14ac:dyDescent="0.3">
      <c r="D2" s="88"/>
      <c r="E2" s="88"/>
      <c r="F2" s="100" t="s">
        <v>0</v>
      </c>
      <c r="G2" s="101"/>
      <c r="H2" s="101"/>
      <c r="I2" s="106"/>
      <c r="J2" s="101"/>
      <c r="K2" s="88"/>
      <c r="L2" s="88"/>
      <c r="M2" s="1" t="s">
        <v>1</v>
      </c>
      <c r="N2" s="2"/>
    </row>
    <row r="3" spans="1:15" s="43" customFormat="1" ht="17.25" customHeight="1" x14ac:dyDescent="0.25">
      <c r="A3" s="8" t="s">
        <v>2</v>
      </c>
      <c r="B3" s="91" t="s">
        <v>3</v>
      </c>
      <c r="C3" s="98" t="s">
        <v>4</v>
      </c>
      <c r="D3" s="124" t="s">
        <v>5</v>
      </c>
      <c r="E3" s="69" t="str">
        <f ca="1">Thang!$F$1&amp;"-25"</f>
        <v>06-25</v>
      </c>
      <c r="F3" s="69" t="str">
        <f ca="1">$E$3</f>
        <v>06-25</v>
      </c>
      <c r="G3" s="69" t="str">
        <f ca="1">$E$3</f>
        <v>06-25</v>
      </c>
      <c r="H3" s="69" t="str">
        <f ca="1">$E$3</f>
        <v>06-25</v>
      </c>
      <c r="I3" s="122" t="s">
        <v>95</v>
      </c>
      <c r="J3" s="69" t="str">
        <f ca="1">Thang!$F$1&amp;"-26"</f>
        <v>06-26</v>
      </c>
      <c r="K3" s="69" t="str">
        <f ca="1">$J$3</f>
        <v>06-26</v>
      </c>
      <c r="L3" s="69" t="str">
        <f ca="1">$J$3</f>
        <v>06-26</v>
      </c>
      <c r="M3" s="69" t="str">
        <f ca="1">$J$3</f>
        <v>06-26</v>
      </c>
      <c r="N3" s="120" t="s">
        <v>95</v>
      </c>
    </row>
    <row r="4" spans="1:15" s="43" customFormat="1" ht="17.25" customHeight="1" thickBot="1" x14ac:dyDescent="0.3">
      <c r="A4" s="29"/>
      <c r="B4" s="92"/>
      <c r="C4" s="99"/>
      <c r="D4" s="125"/>
      <c r="E4" s="70" t="s">
        <v>96</v>
      </c>
      <c r="F4" s="71" t="s">
        <v>97</v>
      </c>
      <c r="G4" s="68">
        <v>13</v>
      </c>
      <c r="H4" s="67">
        <v>19</v>
      </c>
      <c r="I4" s="123"/>
      <c r="J4" s="70" t="s">
        <v>96</v>
      </c>
      <c r="K4" s="71" t="s">
        <v>97</v>
      </c>
      <c r="L4" s="68">
        <v>13</v>
      </c>
      <c r="M4" s="67">
        <v>19</v>
      </c>
      <c r="N4" s="121"/>
    </row>
    <row r="5" spans="1:15" s="85" customFormat="1" ht="15.2" customHeight="1" x14ac:dyDescent="0.25">
      <c r="A5" s="97" t="s">
        <v>7</v>
      </c>
      <c r="B5" s="9">
        <v>1</v>
      </c>
      <c r="C5" s="10" t="s">
        <v>8</v>
      </c>
      <c r="D5" s="9">
        <v>73401</v>
      </c>
      <c r="E5" s="11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1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1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1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0" t="str">
        <f t="shared" ref="I5:I36" ca="1" si="0">+IF(AND(OR(E5="-",E5=""),OR(F5="-",F5=""),OR(G5="-",G5=""),OR(H5="-",H5="")),"-",SUM(E5:H5))</f>
        <v>-</v>
      </c>
      <c r="J5" s="11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1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1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1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38" t="str">
        <f t="shared" ref="N5:N36" ca="1" si="1">+IF(AND(OR(J5="-",J5=""),OR(K5="-",K5=""),OR(L5="-",L5=""),OR(M5="-",M5="")),"-",SUM(J5:M5))</f>
        <v>-</v>
      </c>
    </row>
    <row r="6" spans="1:15" s="85" customFormat="1" ht="15.2" customHeight="1" x14ac:dyDescent="0.25">
      <c r="A6" s="96"/>
      <c r="B6" s="6">
        <v>2</v>
      </c>
      <c r="C6" s="13" t="s">
        <v>9</v>
      </c>
      <c r="D6" s="6">
        <v>73402</v>
      </c>
      <c r="E6" s="7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7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7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7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1" t="str">
        <f t="shared" ca="1" si="0"/>
        <v>-</v>
      </c>
      <c r="J6" s="7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7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7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7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39" t="str">
        <f t="shared" ca="1" si="1"/>
        <v>-</v>
      </c>
    </row>
    <row r="7" spans="1:15" s="85" customFormat="1" ht="15.2" customHeight="1" x14ac:dyDescent="0.25">
      <c r="A7" s="96"/>
      <c r="B7" s="6">
        <v>3</v>
      </c>
      <c r="C7" s="4" t="s">
        <v>10</v>
      </c>
      <c r="D7" s="3">
        <v>48842</v>
      </c>
      <c r="E7" s="7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7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7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7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1" t="str">
        <f t="shared" ca="1" si="0"/>
        <v>-</v>
      </c>
      <c r="J7" s="7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7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7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7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39" t="str">
        <f t="shared" ca="1" si="1"/>
        <v>-</v>
      </c>
    </row>
    <row r="8" spans="1:15" s="85" customFormat="1" ht="15.2" customHeight="1" x14ac:dyDescent="0.25">
      <c r="A8" s="96"/>
      <c r="B8" s="6">
        <v>4</v>
      </c>
      <c r="C8" s="4" t="s">
        <v>11</v>
      </c>
      <c r="D8" s="3">
        <v>73403</v>
      </c>
      <c r="E8" s="7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7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7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7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1" t="str">
        <f t="shared" ca="1" si="0"/>
        <v>-</v>
      </c>
      <c r="J8" s="7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7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7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7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39" t="str">
        <f t="shared" ca="1" si="1"/>
        <v>-</v>
      </c>
    </row>
    <row r="9" spans="1:15" s="85" customFormat="1" ht="15.2" customHeight="1" x14ac:dyDescent="0.25">
      <c r="A9" s="96"/>
      <c r="B9" s="6">
        <v>5</v>
      </c>
      <c r="C9" s="4" t="s">
        <v>12</v>
      </c>
      <c r="D9" s="3">
        <v>73420</v>
      </c>
      <c r="E9" s="7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7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7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7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1" t="str">
        <f t="shared" ca="1" si="0"/>
        <v>-</v>
      </c>
      <c r="J9" s="7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7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7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7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39" t="str">
        <f t="shared" ca="1" si="1"/>
        <v>-</v>
      </c>
    </row>
    <row r="10" spans="1:15" s="85" customFormat="1" ht="15.2" customHeight="1" x14ac:dyDescent="0.25">
      <c r="A10" s="96"/>
      <c r="B10" s="6">
        <v>6</v>
      </c>
      <c r="C10" s="4" t="s">
        <v>13</v>
      </c>
      <c r="D10" s="3">
        <v>73400</v>
      </c>
      <c r="E10" s="7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7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7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7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1" t="str">
        <f t="shared" ca="1" si="0"/>
        <v>-</v>
      </c>
      <c r="J10" s="7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7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7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7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39" t="str">
        <f t="shared" ca="1" si="1"/>
        <v>-</v>
      </c>
    </row>
    <row r="11" spans="1:15" s="85" customFormat="1" ht="15.2" customHeight="1" x14ac:dyDescent="0.25">
      <c r="A11" s="96"/>
      <c r="B11" s="6">
        <v>7</v>
      </c>
      <c r="C11" s="4" t="s">
        <v>14</v>
      </c>
      <c r="D11" s="3">
        <v>73404</v>
      </c>
      <c r="E11" s="7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7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7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7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1" t="str">
        <f t="shared" ca="1" si="0"/>
        <v>-</v>
      </c>
      <c r="J11" s="7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7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7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7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39" t="str">
        <f t="shared" ca="1" si="1"/>
        <v>-</v>
      </c>
    </row>
    <row r="12" spans="1:15" s="85" customFormat="1" ht="15.2" customHeight="1" x14ac:dyDescent="0.25">
      <c r="A12" s="96"/>
      <c r="B12" s="6">
        <v>8</v>
      </c>
      <c r="C12" s="4" t="s">
        <v>15</v>
      </c>
      <c r="D12" s="3" t="s">
        <v>16</v>
      </c>
      <c r="E12" s="7">
        <f ca="1">IF(ISNA(INDEX(Precip!$B$3:$BE$200,MATCH(E$3&amp;" "&amp;E$4,Precip!$A$3:$A$200,0),MATCH($D12,Precip!$B$2:$BF$2,0))),"",INDEX(Precip!$B$3:$BE$200,MATCH(E$3&amp;" "&amp;E$4,Precip!$A$3:$A$200,0),MATCH($D12,Precip!$B$2:$BF$2,0)))</f>
        <v>3.6</v>
      </c>
      <c r="F12" s="7">
        <f ca="1">IF(ISNA(INDEX(Precip!$B$3:$BE$200,MATCH(F$3&amp;" "&amp;F$4,Precip!$A$3:$A$200,0),MATCH($D12,Precip!$B$2:$BF$2,0))),"",INDEX(Precip!$B$3:$BE$200,MATCH(F$3&amp;" "&amp;F$4,Precip!$A$3:$A$200,0),MATCH($D12,Precip!$B$2:$BF$2,0)))</f>
        <v>0</v>
      </c>
      <c r="G12" s="7">
        <f ca="1">IF(ISNA(INDEX(Precip!$B$3:$BE$200,MATCH(G$3&amp;" "&amp;G$4,Precip!$A$3:$A$200,0),MATCH($D12,Precip!$B$2:$BF$2,0))),"",INDEX(Precip!$B$3:$BE$200,MATCH(G$3&amp;" "&amp;G$4,Precip!$A$3:$A$200,0),MATCH($D12,Precip!$B$2:$BF$2,0)))</f>
        <v>0</v>
      </c>
      <c r="H12" s="7">
        <f ca="1">IF(ISNA(INDEX(Precip!$B$3:$BE$200,MATCH(H$3&amp;" "&amp;H$4,Precip!$A$3:$A$200,0),MATCH($D12,Precip!$B$2:$BF$2,0))),"",INDEX(Precip!$B$3:$BE$200,MATCH(H$3&amp;" "&amp;H$4,Precip!$A$3:$A$200,0),MATCH($D12,Precip!$B$2:$BF$2,0)))</f>
        <v>0</v>
      </c>
      <c r="I12" s="81">
        <f t="shared" ca="1" si="0"/>
        <v>3.6</v>
      </c>
      <c r="J12" s="7">
        <f ca="1">IF(ISNA(INDEX(Precip!$B$3:$BE$200,MATCH(J$3&amp;" "&amp;J$4,Precip!$A$3:$A$200,0),MATCH($D12,Precip!$B$2:$BF$2,0))),"",INDEX(Precip!$B$3:$BE$200,MATCH(J$3&amp;" "&amp;J$4,Precip!$A$3:$A$200,0),MATCH($D12,Precip!$B$2:$BF$2,0)))</f>
        <v>5.2</v>
      </c>
      <c r="K12" s="7">
        <f ca="1">IF(ISNA(INDEX(Precip!$B$3:$BE$200,MATCH(K$3&amp;" "&amp;K$4,Precip!$A$3:$A$200,0),MATCH($D12,Precip!$B$2:$BF$2,0))),"",INDEX(Precip!$B$3:$BE$200,MATCH(K$3&amp;" "&amp;K$4,Precip!$A$3:$A$200,0),MATCH($D12,Precip!$B$2:$BF$2,0)))</f>
        <v>0</v>
      </c>
      <c r="L12" s="7">
        <f ca="1">IF(ISNA(INDEX(Precip!$B$3:$BE$200,MATCH(L$3&amp;" "&amp;L$4,Precip!$A$3:$A$200,0),MATCH($D12,Precip!$B$2:$BF$2,0))),"",INDEX(Precip!$B$3:$BE$200,MATCH(L$3&amp;" "&amp;L$4,Precip!$A$3:$A$200,0),MATCH($D12,Precip!$B$2:$BF$2,0)))</f>
        <v>0</v>
      </c>
      <c r="M12" s="7">
        <f ca="1">IF(ISNA(INDEX(Precip!$B$3:$BE$200,MATCH(M$3&amp;" "&amp;M$4,Precip!$A$3:$A$200,0),MATCH($D12,Precip!$B$2:$BF$2,0))),"",INDEX(Precip!$B$3:$BE$200,MATCH(M$3&amp;" "&amp;M$4,Precip!$A$3:$A$200,0),MATCH($D12,Precip!$B$2:$BF$2,0)))</f>
        <v>0</v>
      </c>
      <c r="N12" s="39">
        <f t="shared" ca="1" si="1"/>
        <v>5.2</v>
      </c>
    </row>
    <row r="13" spans="1:15" s="85" customFormat="1" ht="15.2" customHeight="1" x14ac:dyDescent="0.25">
      <c r="A13" s="96"/>
      <c r="B13" s="6">
        <v>9</v>
      </c>
      <c r="C13" s="4" t="s">
        <v>17</v>
      </c>
      <c r="D13" s="3">
        <v>73405</v>
      </c>
      <c r="E13" s="7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7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7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7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1" t="str">
        <f t="shared" ca="1" si="0"/>
        <v>-</v>
      </c>
      <c r="J13" s="7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7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7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7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39" t="str">
        <f t="shared" ca="1" si="1"/>
        <v>-</v>
      </c>
    </row>
    <row r="14" spans="1:15" s="85" customFormat="1" ht="15.2" customHeight="1" x14ac:dyDescent="0.25">
      <c r="A14" s="96"/>
      <c r="B14" s="6">
        <v>10</v>
      </c>
      <c r="C14" s="4" t="s">
        <v>18</v>
      </c>
      <c r="D14" s="3">
        <v>73406</v>
      </c>
      <c r="E14" s="7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7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7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7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1" t="str">
        <f t="shared" ca="1" si="0"/>
        <v>-</v>
      </c>
      <c r="J14" s="7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7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7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7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39" t="str">
        <f t="shared" ca="1" si="1"/>
        <v>-</v>
      </c>
      <c r="O14" s="88"/>
    </row>
    <row r="15" spans="1:15" s="85" customFormat="1" ht="15.2" customHeight="1" x14ac:dyDescent="0.25">
      <c r="A15" s="96"/>
      <c r="B15" s="6">
        <v>11</v>
      </c>
      <c r="C15" s="4" t="s">
        <v>19</v>
      </c>
      <c r="D15" s="3">
        <v>73408</v>
      </c>
      <c r="E15" s="7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7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7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7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1" t="str">
        <f t="shared" ca="1" si="0"/>
        <v>-</v>
      </c>
      <c r="J15" s="7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7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7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7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39" t="str">
        <f t="shared" ca="1" si="1"/>
        <v>-</v>
      </c>
    </row>
    <row r="16" spans="1:15" ht="15.2" customHeight="1" x14ac:dyDescent="0.25">
      <c r="A16" s="96"/>
      <c r="B16" s="6">
        <v>12</v>
      </c>
      <c r="C16" s="4" t="s">
        <v>20</v>
      </c>
      <c r="D16" s="3">
        <v>73409</v>
      </c>
      <c r="E16" s="7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7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7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7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1" t="str">
        <f t="shared" ca="1" si="0"/>
        <v>-</v>
      </c>
      <c r="J16" s="7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7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7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7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39" t="str">
        <f t="shared" ca="1" si="1"/>
        <v>-</v>
      </c>
      <c r="O16" s="85"/>
    </row>
    <row r="17" spans="1:15" s="85" customFormat="1" ht="15.2" customHeight="1" x14ac:dyDescent="0.25">
      <c r="A17" s="96"/>
      <c r="B17" s="6">
        <v>13</v>
      </c>
      <c r="C17" s="4" t="s">
        <v>21</v>
      </c>
      <c r="D17" s="3" t="s">
        <v>22</v>
      </c>
      <c r="E17" s="7">
        <f ca="1">IF(ISNA(INDEX(Precip!$B$3:$BE$200,MATCH(E$3&amp;" "&amp;E$4,Precip!$A$3:$A$200,0),MATCH($D17,Precip!$B$2:$BF$2,0))),"",INDEX(Precip!$B$3:$BE$200,MATCH(E$3&amp;" "&amp;E$4,Precip!$A$3:$A$200,0),MATCH($D17,Precip!$B$2:$BF$2,0)))</f>
        <v>4.8</v>
      </c>
      <c r="F17" s="7">
        <f ca="1">IF(ISNA(INDEX(Precip!$B$3:$BE$200,MATCH(F$3&amp;" "&amp;F$4,Precip!$A$3:$A$200,0),MATCH($D17,Precip!$B$2:$BF$2,0))),"",INDEX(Precip!$B$3:$BE$200,MATCH(F$3&amp;" "&amp;F$4,Precip!$A$3:$A$200,0),MATCH($D17,Precip!$B$2:$BF$2,0)))</f>
        <v>0</v>
      </c>
      <c r="G17" s="7">
        <f ca="1">IF(ISNA(INDEX(Precip!$B$3:$BE$200,MATCH(G$3&amp;" "&amp;G$4,Precip!$A$3:$A$200,0),MATCH($D17,Precip!$B$2:$BF$2,0))),"",INDEX(Precip!$B$3:$BE$200,MATCH(G$3&amp;" "&amp;G$4,Precip!$A$3:$A$200,0),MATCH($D17,Precip!$B$2:$BF$2,0)))</f>
        <v>0</v>
      </c>
      <c r="H17" s="7">
        <f ca="1">IF(ISNA(INDEX(Precip!$B$3:$BE$200,MATCH(H$3&amp;" "&amp;H$4,Precip!$A$3:$A$200,0),MATCH($D17,Precip!$B$2:$BF$2,0))),"",INDEX(Precip!$B$3:$BE$200,MATCH(H$3&amp;" "&amp;H$4,Precip!$A$3:$A$200,0),MATCH($D17,Precip!$B$2:$BF$2,0)))</f>
        <v>0</v>
      </c>
      <c r="I17" s="81">
        <f t="shared" ca="1" si="0"/>
        <v>4.8</v>
      </c>
      <c r="J17" s="7">
        <f ca="1">IF(ISNA(INDEX(Precip!$B$3:$BE$200,MATCH(J$3&amp;" "&amp;J$4,Precip!$A$3:$A$200,0),MATCH($D17,Precip!$B$2:$BF$2,0))),"",INDEX(Precip!$B$3:$BE$200,MATCH(J$3&amp;" "&amp;J$4,Precip!$A$3:$A$200,0),MATCH($D17,Precip!$B$2:$BF$2,0)))</f>
        <v>7.3</v>
      </c>
      <c r="K17" s="7">
        <f ca="1">IF(ISNA(INDEX(Precip!$B$3:$BE$200,MATCH(K$3&amp;" "&amp;K$4,Precip!$A$3:$A$200,0),MATCH($D17,Precip!$B$2:$BF$2,0))),"",INDEX(Precip!$B$3:$BE$200,MATCH(K$3&amp;" "&amp;K$4,Precip!$A$3:$A$200,0),MATCH($D17,Precip!$B$2:$BF$2,0)))</f>
        <v>15.4</v>
      </c>
      <c r="L17" s="7">
        <f ca="1">IF(ISNA(INDEX(Precip!$B$3:$BE$200,MATCH(L$3&amp;" "&amp;L$4,Precip!$A$3:$A$200,0),MATCH($D17,Precip!$B$2:$BF$2,0))),"",INDEX(Precip!$B$3:$BE$200,MATCH(L$3&amp;" "&amp;L$4,Precip!$A$3:$A$200,0),MATCH($D17,Precip!$B$2:$BF$2,0)))</f>
        <v>0</v>
      </c>
      <c r="M17" s="7">
        <f ca="1">IF(ISNA(INDEX(Precip!$B$3:$BE$200,MATCH(M$3&amp;" "&amp;M$4,Precip!$A$3:$A$200,0),MATCH($D17,Precip!$B$2:$BF$2,0))),"",INDEX(Precip!$B$3:$BE$200,MATCH(M$3&amp;" "&amp;M$4,Precip!$A$3:$A$200,0),MATCH($D17,Precip!$B$2:$BF$2,0)))</f>
        <v>0</v>
      </c>
      <c r="N17" s="39">
        <f t="shared" ca="1" si="1"/>
        <v>22.7</v>
      </c>
      <c r="O17" s="88"/>
    </row>
    <row r="18" spans="1:15" s="85" customFormat="1" ht="15.2" customHeight="1" x14ac:dyDescent="0.25">
      <c r="A18" s="96"/>
      <c r="B18" s="6">
        <v>14</v>
      </c>
      <c r="C18" s="4" t="s">
        <v>23</v>
      </c>
      <c r="D18" s="3" t="s">
        <v>24</v>
      </c>
      <c r="E18" s="7">
        <f ca="1">IF(ISNA(INDEX(Precip!$B$3:$BE$200,MATCH(E$3&amp;" "&amp;E$4,Precip!$A$3:$A$200,0),MATCH($D18,Precip!$B$2:$BF$2,0))),"",INDEX(Precip!$B$3:$BE$200,MATCH(E$3&amp;" "&amp;E$4,Precip!$A$3:$A$200,0),MATCH($D18,Precip!$B$2:$BF$2,0)))</f>
        <v>2.6</v>
      </c>
      <c r="F18" s="7">
        <f ca="1">IF(ISNA(INDEX(Precip!$B$3:$BE$200,MATCH(F$3&amp;" "&amp;F$4,Precip!$A$3:$A$200,0),MATCH($D18,Precip!$B$2:$BF$2,0))),"",INDEX(Precip!$B$3:$BE$200,MATCH(F$3&amp;" "&amp;F$4,Precip!$A$3:$A$200,0),MATCH($D18,Precip!$B$2:$BF$2,0)))</f>
        <v>0</v>
      </c>
      <c r="G18" s="7">
        <f ca="1">IF(ISNA(INDEX(Precip!$B$3:$BE$200,MATCH(G$3&amp;" "&amp;G$4,Precip!$A$3:$A$200,0),MATCH($D18,Precip!$B$2:$BF$2,0))),"",INDEX(Precip!$B$3:$BE$200,MATCH(G$3&amp;" "&amp;G$4,Precip!$A$3:$A$200,0),MATCH($D18,Precip!$B$2:$BF$2,0)))</f>
        <v>0</v>
      </c>
      <c r="H18" s="7">
        <f ca="1">IF(ISNA(INDEX(Precip!$B$3:$BE$200,MATCH(H$3&amp;" "&amp;H$4,Precip!$A$3:$A$200,0),MATCH($D18,Precip!$B$2:$BF$2,0))),"",INDEX(Precip!$B$3:$BE$200,MATCH(H$3&amp;" "&amp;H$4,Precip!$A$3:$A$200,0),MATCH($D18,Precip!$B$2:$BF$2,0)))</f>
        <v>0</v>
      </c>
      <c r="I18" s="81">
        <f t="shared" ca="1" si="0"/>
        <v>2.6</v>
      </c>
      <c r="J18" s="7">
        <f ca="1">IF(ISNA(INDEX(Precip!$B$3:$BE$200,MATCH(J$3&amp;" "&amp;J$4,Precip!$A$3:$A$200,0),MATCH($D18,Precip!$B$2:$BF$2,0))),"",INDEX(Precip!$B$3:$BE$200,MATCH(J$3&amp;" "&amp;J$4,Precip!$A$3:$A$200,0),MATCH($D18,Precip!$B$2:$BF$2,0)))</f>
        <v>6.9</v>
      </c>
      <c r="K18" s="7">
        <f ca="1">IF(ISNA(INDEX(Precip!$B$3:$BE$200,MATCH(K$3&amp;" "&amp;K$4,Precip!$A$3:$A$200,0),MATCH($D18,Precip!$B$2:$BF$2,0))),"",INDEX(Precip!$B$3:$BE$200,MATCH(K$3&amp;" "&amp;K$4,Precip!$A$3:$A$200,0),MATCH($D18,Precip!$B$2:$BF$2,0)))</f>
        <v>0</v>
      </c>
      <c r="L18" s="7">
        <f ca="1">IF(ISNA(INDEX(Precip!$B$3:$BE$200,MATCH(L$3&amp;" "&amp;L$4,Precip!$A$3:$A$200,0),MATCH($D18,Precip!$B$2:$BF$2,0))),"",INDEX(Precip!$B$3:$BE$200,MATCH(L$3&amp;" "&amp;L$4,Precip!$A$3:$A$200,0),MATCH($D18,Precip!$B$2:$BF$2,0)))</f>
        <v>0</v>
      </c>
      <c r="M18" s="7">
        <f ca="1">IF(ISNA(INDEX(Precip!$B$3:$BE$200,MATCH(M$3&amp;" "&amp;M$4,Precip!$A$3:$A$200,0),MATCH($D18,Precip!$B$2:$BF$2,0))),"",INDEX(Precip!$B$3:$BE$200,MATCH(M$3&amp;" "&amp;M$4,Precip!$A$3:$A$200,0),MATCH($D18,Precip!$B$2:$BF$2,0)))</f>
        <v>0</v>
      </c>
      <c r="N18" s="39">
        <f t="shared" ca="1" si="1"/>
        <v>6.9</v>
      </c>
      <c r="O18" s="88"/>
    </row>
    <row r="19" spans="1:15" ht="15.2" customHeight="1" x14ac:dyDescent="0.25">
      <c r="A19" s="96"/>
      <c r="B19" s="6">
        <v>15</v>
      </c>
      <c r="C19" s="4" t="s">
        <v>25</v>
      </c>
      <c r="D19" s="3">
        <v>73410</v>
      </c>
      <c r="E19" s="7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7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7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7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1" t="str">
        <f t="shared" ca="1" si="0"/>
        <v>-</v>
      </c>
      <c r="J19" s="7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7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7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7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39" t="str">
        <f t="shared" ca="1" si="1"/>
        <v>-</v>
      </c>
      <c r="O19" s="85"/>
    </row>
    <row r="20" spans="1:15" ht="15.2" customHeight="1" x14ac:dyDescent="0.25">
      <c r="A20" s="96"/>
      <c r="B20" s="6">
        <v>16</v>
      </c>
      <c r="C20" s="4" t="s">
        <v>26</v>
      </c>
      <c r="D20" s="3">
        <v>48840</v>
      </c>
      <c r="E20" s="7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7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7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7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1" t="str">
        <f t="shared" ca="1" si="0"/>
        <v>-</v>
      </c>
      <c r="J20" s="7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7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7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7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39" t="str">
        <f t="shared" ca="1" si="1"/>
        <v>-</v>
      </c>
    </row>
    <row r="21" spans="1:15" s="85" customFormat="1" ht="15.2" customHeight="1" x14ac:dyDescent="0.25">
      <c r="A21" s="96"/>
      <c r="B21" s="6">
        <v>17</v>
      </c>
      <c r="C21" s="4" t="s">
        <v>27</v>
      </c>
      <c r="D21" s="3">
        <v>73411</v>
      </c>
      <c r="E21" s="7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7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7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7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1" t="str">
        <f t="shared" ca="1" si="0"/>
        <v>-</v>
      </c>
      <c r="J21" s="7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7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7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7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39" t="str">
        <f t="shared" ca="1" si="1"/>
        <v>-</v>
      </c>
      <c r="O21" s="88"/>
    </row>
    <row r="22" spans="1:15" ht="15.2" customHeight="1" x14ac:dyDescent="0.25">
      <c r="A22" s="96"/>
      <c r="B22" s="6">
        <v>18</v>
      </c>
      <c r="C22" s="4" t="s">
        <v>28</v>
      </c>
      <c r="D22" s="3">
        <v>73412</v>
      </c>
      <c r="E22" s="7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7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7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7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1" t="str">
        <f t="shared" ca="1" si="0"/>
        <v>-</v>
      </c>
      <c r="J22" s="7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7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7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7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39" t="str">
        <f t="shared" ca="1" si="1"/>
        <v>-</v>
      </c>
      <c r="O22" s="85"/>
    </row>
    <row r="23" spans="1:15" ht="15.2" customHeight="1" x14ac:dyDescent="0.25">
      <c r="A23" s="96"/>
      <c r="B23" s="6">
        <v>19</v>
      </c>
      <c r="C23" s="4" t="s">
        <v>29</v>
      </c>
      <c r="D23" s="3">
        <v>73413</v>
      </c>
      <c r="E23" s="7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7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7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7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1" t="str">
        <f t="shared" ca="1" si="0"/>
        <v>-</v>
      </c>
      <c r="J23" s="7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7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7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7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39" t="str">
        <f t="shared" ca="1" si="1"/>
        <v>-</v>
      </c>
      <c r="O23" s="85"/>
    </row>
    <row r="24" spans="1:15" s="85" customFormat="1" ht="15.2" customHeight="1" x14ac:dyDescent="0.25">
      <c r="A24" s="96"/>
      <c r="B24" s="6">
        <v>20</v>
      </c>
      <c r="C24" s="4" t="s">
        <v>30</v>
      </c>
      <c r="D24" s="3">
        <v>73414</v>
      </c>
      <c r="E24" s="7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7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7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7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1" t="str">
        <f t="shared" ca="1" si="0"/>
        <v>-</v>
      </c>
      <c r="J24" s="7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7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7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7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39" t="str">
        <f t="shared" ca="1" si="1"/>
        <v>-</v>
      </c>
      <c r="O24" s="88"/>
    </row>
    <row r="25" spans="1:15" s="85" customFormat="1" ht="15.2" customHeight="1" x14ac:dyDescent="0.25">
      <c r="A25" s="96"/>
      <c r="B25" s="6">
        <v>21</v>
      </c>
      <c r="C25" s="28" t="s">
        <v>31</v>
      </c>
      <c r="D25" s="3">
        <v>73416</v>
      </c>
      <c r="E25" s="7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7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7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7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1" t="str">
        <f t="shared" ca="1" si="0"/>
        <v>-</v>
      </c>
      <c r="J25" s="7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7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7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7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39" t="str">
        <f t="shared" ca="1" si="1"/>
        <v>-</v>
      </c>
      <c r="O25" s="88"/>
    </row>
    <row r="26" spans="1:15" s="85" customFormat="1" ht="15.2" customHeight="1" x14ac:dyDescent="0.25">
      <c r="A26" s="96"/>
      <c r="B26" s="6">
        <v>22</v>
      </c>
      <c r="C26" s="4" t="s">
        <v>32</v>
      </c>
      <c r="D26" s="3">
        <v>73417</v>
      </c>
      <c r="E26" s="7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7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7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7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1" t="str">
        <f t="shared" ca="1" si="0"/>
        <v>-</v>
      </c>
      <c r="J26" s="7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7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7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7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39" t="str">
        <f t="shared" ca="1" si="1"/>
        <v>-</v>
      </c>
      <c r="O26" s="88"/>
    </row>
    <row r="27" spans="1:15" ht="15.2" customHeight="1" x14ac:dyDescent="0.25">
      <c r="A27" s="96"/>
      <c r="B27" s="6">
        <v>23</v>
      </c>
      <c r="C27" s="4" t="s">
        <v>33</v>
      </c>
      <c r="D27" s="3" t="s">
        <v>34</v>
      </c>
      <c r="E27" s="7">
        <f ca="1">IF(ISNA(INDEX(Precip!$B$3:$BE$200,MATCH(E$3&amp;" "&amp;E$4,Precip!$A$3:$A$200,0),MATCH($D27,Precip!$B$2:$BF$2,0))),"",INDEX(Precip!$B$3:$BE$200,MATCH(E$3&amp;" "&amp;E$4,Precip!$A$3:$A$200,0),MATCH($D27,Precip!$B$2:$BF$2,0)))</f>
        <v>0.5</v>
      </c>
      <c r="F27" s="7">
        <f ca="1">IF(ISNA(INDEX(Precip!$B$3:$BE$200,MATCH(F$3&amp;" "&amp;F$4,Precip!$A$3:$A$200,0),MATCH($D27,Precip!$B$2:$BF$2,0))),"",INDEX(Precip!$B$3:$BE$200,MATCH(F$3&amp;" "&amp;F$4,Precip!$A$3:$A$200,0),MATCH($D27,Precip!$B$2:$BF$2,0)))</f>
        <v>0</v>
      </c>
      <c r="G27" s="7">
        <f ca="1">IF(ISNA(INDEX(Precip!$B$3:$BE$200,MATCH(G$3&amp;" "&amp;G$4,Precip!$A$3:$A$200,0),MATCH($D27,Precip!$B$2:$BF$2,0))),"",INDEX(Precip!$B$3:$BE$200,MATCH(G$3&amp;" "&amp;G$4,Precip!$A$3:$A$200,0),MATCH($D27,Precip!$B$2:$BF$2,0)))</f>
        <v>0</v>
      </c>
      <c r="H27" s="7">
        <f ca="1">IF(ISNA(INDEX(Precip!$B$3:$BE$200,MATCH(H$3&amp;" "&amp;H$4,Precip!$A$3:$A$200,0),MATCH($D27,Precip!$B$2:$BF$2,0))),"",INDEX(Precip!$B$3:$BE$200,MATCH(H$3&amp;" "&amp;H$4,Precip!$A$3:$A$200,0),MATCH($D27,Precip!$B$2:$BF$2,0)))</f>
        <v>0</v>
      </c>
      <c r="I27" s="81">
        <f t="shared" ca="1" si="0"/>
        <v>0.5</v>
      </c>
      <c r="J27" s="7">
        <f ca="1">IF(ISNA(INDEX(Precip!$B$3:$BE$200,MATCH(J$3&amp;" "&amp;J$4,Precip!$A$3:$A$200,0),MATCH($D27,Precip!$B$2:$BF$2,0))),"",INDEX(Precip!$B$3:$BE$200,MATCH(J$3&amp;" "&amp;J$4,Precip!$A$3:$A$200,0),MATCH($D27,Precip!$B$2:$BF$2,0)))</f>
        <v>3.7</v>
      </c>
      <c r="K27" s="7">
        <f ca="1">IF(ISNA(INDEX(Precip!$B$3:$BE$200,MATCH(K$3&amp;" "&amp;K$4,Precip!$A$3:$A$200,0),MATCH($D27,Precip!$B$2:$BF$2,0))),"",INDEX(Precip!$B$3:$BE$200,MATCH(K$3&amp;" "&amp;K$4,Precip!$A$3:$A$200,0),MATCH($D27,Precip!$B$2:$BF$2,0)))</f>
        <v>35.799999999999997</v>
      </c>
      <c r="L27" s="7">
        <f ca="1">IF(ISNA(INDEX(Precip!$B$3:$BE$200,MATCH(L$3&amp;" "&amp;L$4,Precip!$A$3:$A$200,0),MATCH($D27,Precip!$B$2:$BF$2,0))),"",INDEX(Precip!$B$3:$BE$200,MATCH(L$3&amp;" "&amp;L$4,Precip!$A$3:$A$200,0),MATCH($D27,Precip!$B$2:$BF$2,0)))</f>
        <v>0</v>
      </c>
      <c r="M27" s="7">
        <f ca="1">IF(ISNA(INDEX(Precip!$B$3:$BE$200,MATCH(M$3&amp;" "&amp;M$4,Precip!$A$3:$A$200,0),MATCH($D27,Precip!$B$2:$BF$2,0))),"",INDEX(Precip!$B$3:$BE$200,MATCH(M$3&amp;" "&amp;M$4,Precip!$A$3:$A$200,0),MATCH($D27,Precip!$B$2:$BF$2,0)))</f>
        <v>0</v>
      </c>
      <c r="N27" s="39">
        <f t="shared" ca="1" si="1"/>
        <v>39.5</v>
      </c>
      <c r="O27" s="85"/>
    </row>
    <row r="28" spans="1:15" ht="15.2" customHeight="1" x14ac:dyDescent="0.25">
      <c r="A28" s="96"/>
      <c r="B28" s="6">
        <v>24</v>
      </c>
      <c r="C28" s="4" t="s">
        <v>35</v>
      </c>
      <c r="D28" s="3" t="s">
        <v>36</v>
      </c>
      <c r="E28" s="7">
        <f ca="1">IF(ISNA(INDEX(Precip!$B$3:$BE$200,MATCH(E$3&amp;" "&amp;E$4,Precip!$A$3:$A$200,0),MATCH($D28,Precip!$B$2:$BF$2,0))),"",INDEX(Precip!$B$3:$BE$200,MATCH(E$3&amp;" "&amp;E$4,Precip!$A$3:$A$200,0),MATCH($D28,Precip!$B$2:$BF$2,0)))</f>
        <v>0</v>
      </c>
      <c r="F28" s="7">
        <f ca="1">IF(ISNA(INDEX(Precip!$B$3:$BE$200,MATCH(F$3&amp;" "&amp;F$4,Precip!$A$3:$A$200,0),MATCH($D28,Precip!$B$2:$BF$2,0))),"",INDEX(Precip!$B$3:$BE$200,MATCH(F$3&amp;" "&amp;F$4,Precip!$A$3:$A$200,0),MATCH($D28,Precip!$B$2:$BF$2,0)))</f>
        <v>0</v>
      </c>
      <c r="G28" s="7">
        <f ca="1">IF(ISNA(INDEX(Precip!$B$3:$BE$200,MATCH(G$3&amp;" "&amp;G$4,Precip!$A$3:$A$200,0),MATCH($D28,Precip!$B$2:$BF$2,0))),"",INDEX(Precip!$B$3:$BE$200,MATCH(G$3&amp;" "&amp;G$4,Precip!$A$3:$A$200,0),MATCH($D28,Precip!$B$2:$BF$2,0)))</f>
        <v>0</v>
      </c>
      <c r="H28" s="7">
        <f ca="1">IF(ISNA(INDEX(Precip!$B$3:$BE$200,MATCH(H$3&amp;" "&amp;H$4,Precip!$A$3:$A$200,0),MATCH($D28,Precip!$B$2:$BF$2,0))),"",INDEX(Precip!$B$3:$BE$200,MATCH(H$3&amp;" "&amp;H$4,Precip!$A$3:$A$200,0),MATCH($D28,Precip!$B$2:$BF$2,0)))</f>
        <v>19.2</v>
      </c>
      <c r="I28" s="81">
        <f t="shared" ca="1" si="0"/>
        <v>19.2</v>
      </c>
      <c r="J28" s="7">
        <f ca="1">IF(ISNA(INDEX(Precip!$B$3:$BE$200,MATCH(J$3&amp;" "&amp;J$4,Precip!$A$3:$A$200,0),MATCH($D28,Precip!$B$2:$BF$2,0))),"",INDEX(Precip!$B$3:$BE$200,MATCH(J$3&amp;" "&amp;J$4,Precip!$A$3:$A$200,0),MATCH($D28,Precip!$B$2:$BF$2,0)))</f>
        <v>6.3</v>
      </c>
      <c r="K28" s="7">
        <f ca="1">IF(ISNA(INDEX(Precip!$B$3:$BE$200,MATCH(K$3&amp;" "&amp;K$4,Precip!$A$3:$A$200,0),MATCH($D28,Precip!$B$2:$BF$2,0))),"",INDEX(Precip!$B$3:$BE$200,MATCH(K$3&amp;" "&amp;K$4,Precip!$A$3:$A$200,0),MATCH($D28,Precip!$B$2:$BF$2,0)))</f>
        <v>7.2</v>
      </c>
      <c r="L28" s="7">
        <f ca="1">IF(ISNA(INDEX(Precip!$B$3:$BE$200,MATCH(L$3&amp;" "&amp;L$4,Precip!$A$3:$A$200,0),MATCH($D28,Precip!$B$2:$BF$2,0))),"",INDEX(Precip!$B$3:$BE$200,MATCH(L$3&amp;" "&amp;L$4,Precip!$A$3:$A$200,0),MATCH($D28,Precip!$B$2:$BF$2,0)))</f>
        <v>11.9</v>
      </c>
      <c r="M28" s="7">
        <f ca="1">IF(ISNA(INDEX(Precip!$B$3:$BE$200,MATCH(M$3&amp;" "&amp;M$4,Precip!$A$3:$A$200,0),MATCH($D28,Precip!$B$2:$BF$2,0))),"",INDEX(Precip!$B$3:$BE$200,MATCH(M$3&amp;" "&amp;M$4,Precip!$A$3:$A$200,0),MATCH($D28,Precip!$B$2:$BF$2,0)))</f>
        <v>0</v>
      </c>
      <c r="N28" s="39">
        <f t="shared" ca="1" si="1"/>
        <v>25.4</v>
      </c>
    </row>
    <row r="29" spans="1:15" ht="15.2" customHeight="1" thickBot="1" x14ac:dyDescent="0.3">
      <c r="A29" s="90"/>
      <c r="B29" s="18">
        <v>25</v>
      </c>
      <c r="C29" s="21" t="s">
        <v>37</v>
      </c>
      <c r="D29" s="22" t="s">
        <v>38</v>
      </c>
      <c r="E29" s="30">
        <f ca="1">IF(ISNA(INDEX(Precip!$B$3:$BE$200,MATCH(E$3&amp;" "&amp;E$4,Precip!$A$3:$A$200,0),MATCH($D29,Precip!$B$2:$BF$2,0))),"",INDEX(Precip!$B$3:$BE$200,MATCH(E$3&amp;" "&amp;E$4,Precip!$A$3:$A$200,0),MATCH($D29,Precip!$B$2:$BF$2,0)))</f>
        <v>1.4</v>
      </c>
      <c r="F29" s="30">
        <f ca="1">IF(ISNA(INDEX(Precip!$B$3:$BE$200,MATCH(F$3&amp;" "&amp;F$4,Precip!$A$3:$A$200,0),MATCH($D29,Precip!$B$2:$BF$2,0))),"",INDEX(Precip!$B$3:$BE$200,MATCH(F$3&amp;" "&amp;F$4,Precip!$A$3:$A$200,0),MATCH($D29,Precip!$B$2:$BF$2,0)))</f>
        <v>0</v>
      </c>
      <c r="G29" s="30">
        <f ca="1">IF(ISNA(INDEX(Precip!$B$3:$BE$200,MATCH(G$3&amp;" "&amp;G$4,Precip!$A$3:$A$200,0),MATCH($D29,Precip!$B$2:$BF$2,0))),"",INDEX(Precip!$B$3:$BE$200,MATCH(G$3&amp;" "&amp;G$4,Precip!$A$3:$A$200,0),MATCH($D29,Precip!$B$2:$BF$2,0)))</f>
        <v>0</v>
      </c>
      <c r="H29" s="30">
        <f ca="1">IF(ISNA(INDEX(Precip!$B$3:$BE$200,MATCH(H$3&amp;" "&amp;H$4,Precip!$A$3:$A$200,0),MATCH($D29,Precip!$B$2:$BF$2,0))),"",INDEX(Precip!$B$3:$BE$200,MATCH(H$3&amp;" "&amp;H$4,Precip!$A$3:$A$200,0),MATCH($D29,Precip!$B$2:$BF$2,0)))</f>
        <v>0</v>
      </c>
      <c r="I29" s="82">
        <f t="shared" ca="1" si="0"/>
        <v>1.4</v>
      </c>
      <c r="J29" s="30">
        <f ca="1">IF(ISNA(INDEX(Precip!$B$3:$BE$200,MATCH(J$3&amp;" "&amp;J$4,Precip!$A$3:$A$200,0),MATCH($D29,Precip!$B$2:$BF$2,0))),"",INDEX(Precip!$B$3:$BE$200,MATCH(J$3&amp;" "&amp;J$4,Precip!$A$3:$A$200,0),MATCH($D29,Precip!$B$2:$BF$2,0)))</f>
        <v>2.8</v>
      </c>
      <c r="K29" s="30">
        <f ca="1">IF(ISNA(INDEX(Precip!$B$3:$BE$200,MATCH(K$3&amp;" "&amp;K$4,Precip!$A$3:$A$200,0),MATCH($D29,Precip!$B$2:$BF$2,0))),"",INDEX(Precip!$B$3:$BE$200,MATCH(K$3&amp;" "&amp;K$4,Precip!$A$3:$A$200,0),MATCH($D29,Precip!$B$2:$BF$2,0)))</f>
        <v>0</v>
      </c>
      <c r="L29" s="30">
        <f ca="1">IF(ISNA(INDEX(Precip!$B$3:$BE$200,MATCH(L$3&amp;" "&amp;L$4,Precip!$A$3:$A$200,0),MATCH($D29,Precip!$B$2:$BF$2,0))),"",INDEX(Precip!$B$3:$BE$200,MATCH(L$3&amp;" "&amp;L$4,Precip!$A$3:$A$200,0),MATCH($D29,Precip!$B$2:$BF$2,0)))</f>
        <v>0</v>
      </c>
      <c r="M29" s="30">
        <f ca="1">IF(ISNA(INDEX(Precip!$B$3:$BE$200,MATCH(M$3&amp;" "&amp;M$4,Precip!$A$3:$A$200,0),MATCH($D29,Precip!$B$2:$BF$2,0))),"",INDEX(Precip!$B$3:$BE$200,MATCH(M$3&amp;" "&amp;M$4,Precip!$A$3:$A$200,0),MATCH($D29,Precip!$B$2:$BF$2,0)))</f>
        <v>0</v>
      </c>
      <c r="N29" s="40">
        <f t="shared" ca="1" si="1"/>
        <v>2.8</v>
      </c>
    </row>
    <row r="30" spans="1:15" ht="15.2" customHeight="1" x14ac:dyDescent="0.25">
      <c r="A30" s="105" t="s">
        <v>39</v>
      </c>
      <c r="B30" s="9">
        <v>26</v>
      </c>
      <c r="C30" s="26" t="s">
        <v>40</v>
      </c>
      <c r="D30" s="27" t="s">
        <v>41</v>
      </c>
      <c r="E30" s="11">
        <f ca="1">IF(ISNA(INDEX(Precip!$B$3:$BE$200,MATCH(E$3&amp;" "&amp;E$4,Precip!$A$3:$A$200,0),MATCH($D30,Precip!$B$2:$BF$2,0))),"",INDEX(Precip!$B$3:$BE$200,MATCH(E$3&amp;" "&amp;E$4,Precip!$A$3:$A$200,0),MATCH($D30,Precip!$B$2:$BF$2,0)))</f>
        <v>0</v>
      </c>
      <c r="F30" s="11">
        <f ca="1">IF(ISNA(INDEX(Precip!$B$3:$BE$200,MATCH(F$3&amp;" "&amp;F$4,Precip!$A$3:$A$200,0),MATCH($D30,Precip!$B$2:$BF$2,0))),"",INDEX(Precip!$B$3:$BE$200,MATCH(F$3&amp;" "&amp;F$4,Precip!$A$3:$A$200,0),MATCH($D30,Precip!$B$2:$BF$2,0)))</f>
        <v>0</v>
      </c>
      <c r="G30" s="11">
        <f ca="1">IF(ISNA(INDEX(Precip!$B$3:$BE$200,MATCH(G$3&amp;" "&amp;G$4,Precip!$A$3:$A$200,0),MATCH($D30,Precip!$B$2:$BF$2,0))),"",INDEX(Precip!$B$3:$BE$200,MATCH(G$3&amp;" "&amp;G$4,Precip!$A$3:$A$200,0),MATCH($D30,Precip!$B$2:$BF$2,0)))</f>
        <v>0</v>
      </c>
      <c r="H30" s="11">
        <f ca="1">IF(ISNA(INDEX(Precip!$B$3:$BE$200,MATCH(H$3&amp;" "&amp;H$4,Precip!$A$3:$A$200,0),MATCH($D30,Precip!$B$2:$BF$2,0))),"",INDEX(Precip!$B$3:$BE$200,MATCH(H$3&amp;" "&amp;H$4,Precip!$A$3:$A$200,0),MATCH($D30,Precip!$B$2:$BF$2,0)))</f>
        <v>0</v>
      </c>
      <c r="I30" s="80">
        <f t="shared" ca="1" si="0"/>
        <v>0</v>
      </c>
      <c r="J30" s="11">
        <f ca="1">IF(ISNA(INDEX(Precip!$B$3:$BE$200,MATCH(J$3&amp;" "&amp;J$4,Precip!$A$3:$A$200,0),MATCH($D30,Precip!$B$2:$BF$2,0))),"",INDEX(Precip!$B$3:$BE$200,MATCH(J$3&amp;" "&amp;J$4,Precip!$A$3:$A$200,0),MATCH($D30,Precip!$B$2:$BF$2,0)))</f>
        <v>13.6</v>
      </c>
      <c r="K30" s="11">
        <f ca="1">IF(ISNA(INDEX(Precip!$B$3:$BE$200,MATCH(K$3&amp;" "&amp;K$4,Precip!$A$3:$A$200,0),MATCH($D30,Precip!$B$2:$BF$2,0))),"",INDEX(Precip!$B$3:$BE$200,MATCH(K$3&amp;" "&amp;K$4,Precip!$A$3:$A$200,0),MATCH($D30,Precip!$B$2:$BF$2,0)))</f>
        <v>0</v>
      </c>
      <c r="L30" s="11">
        <f ca="1">IF(ISNA(INDEX(Precip!$B$3:$BE$200,MATCH(L$3&amp;" "&amp;L$4,Precip!$A$3:$A$200,0),MATCH($D30,Precip!$B$2:$BF$2,0))),"",INDEX(Precip!$B$3:$BE$200,MATCH(L$3&amp;" "&amp;L$4,Precip!$A$3:$A$200,0),MATCH($D30,Precip!$B$2:$BF$2,0)))</f>
        <v>0</v>
      </c>
      <c r="M30" s="11">
        <f ca="1">IF(ISNA(INDEX(Precip!$B$3:$BE$200,MATCH(M$3&amp;" "&amp;M$4,Precip!$A$3:$A$200,0),MATCH($D30,Precip!$B$2:$BF$2,0))),"",INDEX(Precip!$B$3:$BE$200,MATCH(M$3&amp;" "&amp;M$4,Precip!$A$3:$A$200,0),MATCH($D30,Precip!$B$2:$BF$2,0)))</f>
        <v>0</v>
      </c>
      <c r="N30" s="38">
        <f t="shared" ca="1" si="1"/>
        <v>13.6</v>
      </c>
    </row>
    <row r="31" spans="1:15" s="85" customFormat="1" ht="15.2" customHeight="1" x14ac:dyDescent="0.25">
      <c r="A31" s="96"/>
      <c r="B31" s="6">
        <v>27</v>
      </c>
      <c r="C31" s="4" t="s">
        <v>42</v>
      </c>
      <c r="D31" s="3" t="s">
        <v>43</v>
      </c>
      <c r="E31" s="7">
        <f ca="1">IF(ISNA(INDEX(Precip!$B$3:$BE$200,MATCH(E$3&amp;" "&amp;E$4,Precip!$A$3:$A$200,0),MATCH($D31,Precip!$B$2:$BF$2,0))),"",INDEX(Precip!$B$3:$BE$200,MATCH(E$3&amp;" "&amp;E$4,Precip!$A$3:$A$200,0),MATCH($D31,Precip!$B$2:$BF$2,0)))</f>
        <v>1.3</v>
      </c>
      <c r="F31" s="7">
        <f ca="1">IF(ISNA(INDEX(Precip!$B$3:$BE$200,MATCH(F$3&amp;" "&amp;F$4,Precip!$A$3:$A$200,0),MATCH($D31,Precip!$B$2:$BF$2,0))),"",INDEX(Precip!$B$3:$BE$200,MATCH(F$3&amp;" "&amp;F$4,Precip!$A$3:$A$200,0),MATCH($D31,Precip!$B$2:$BF$2,0)))</f>
        <v>0</v>
      </c>
      <c r="G31" s="7">
        <f ca="1">IF(ISNA(INDEX(Precip!$B$3:$BE$200,MATCH(G$3&amp;" "&amp;G$4,Precip!$A$3:$A$200,0),MATCH($D31,Precip!$B$2:$BF$2,0))),"",INDEX(Precip!$B$3:$BE$200,MATCH(G$3&amp;" "&amp;G$4,Precip!$A$3:$A$200,0),MATCH($D31,Precip!$B$2:$BF$2,0)))</f>
        <v>0</v>
      </c>
      <c r="H31" s="7">
        <f ca="1">IF(ISNA(INDEX(Precip!$B$3:$BE$200,MATCH(H$3&amp;" "&amp;H$4,Precip!$A$3:$A$200,0),MATCH($D31,Precip!$B$2:$BF$2,0))),"",INDEX(Precip!$B$3:$BE$200,MATCH(H$3&amp;" "&amp;H$4,Precip!$A$3:$A$200,0),MATCH($D31,Precip!$B$2:$BF$2,0)))</f>
        <v>0</v>
      </c>
      <c r="I31" s="81">
        <f t="shared" ca="1" si="0"/>
        <v>1.3</v>
      </c>
      <c r="J31" s="7">
        <f ca="1">IF(ISNA(INDEX(Precip!$B$3:$BE$200,MATCH(J$3&amp;" "&amp;J$4,Precip!$A$3:$A$200,0),MATCH($D31,Precip!$B$2:$BF$2,0))),"",INDEX(Precip!$B$3:$BE$200,MATCH(J$3&amp;" "&amp;J$4,Precip!$A$3:$A$200,0),MATCH($D31,Precip!$B$2:$BF$2,0)))</f>
        <v>2.2999999999999998</v>
      </c>
      <c r="K31" s="7">
        <f ca="1">IF(ISNA(INDEX(Precip!$B$3:$BE$200,MATCH(K$3&amp;" "&amp;K$4,Precip!$A$3:$A$200,0),MATCH($D31,Precip!$B$2:$BF$2,0))),"",INDEX(Precip!$B$3:$BE$200,MATCH(K$3&amp;" "&amp;K$4,Precip!$A$3:$A$200,0),MATCH($D31,Precip!$B$2:$BF$2,0)))</f>
        <v>0</v>
      </c>
      <c r="L31" s="7">
        <f ca="1">IF(ISNA(INDEX(Precip!$B$3:$BE$200,MATCH(L$3&amp;" "&amp;L$4,Precip!$A$3:$A$200,0),MATCH($D31,Precip!$B$2:$BF$2,0))),"",INDEX(Precip!$B$3:$BE$200,MATCH(L$3&amp;" "&amp;L$4,Precip!$A$3:$A$200,0),MATCH($D31,Precip!$B$2:$BF$2,0)))</f>
        <v>0</v>
      </c>
      <c r="M31" s="7">
        <f ca="1">IF(ISNA(INDEX(Precip!$B$3:$BE$200,MATCH(M$3&amp;" "&amp;M$4,Precip!$A$3:$A$200,0),MATCH($D31,Precip!$B$2:$BF$2,0))),"",INDEX(Precip!$B$3:$BE$200,MATCH(M$3&amp;" "&amp;M$4,Precip!$A$3:$A$200,0),MATCH($D31,Precip!$B$2:$BF$2,0)))</f>
        <v>0</v>
      </c>
      <c r="N31" s="39">
        <f t="shared" ca="1" si="1"/>
        <v>2.2999999999999998</v>
      </c>
      <c r="O31" s="88"/>
    </row>
    <row r="32" spans="1:15" ht="15.2" customHeight="1" x14ac:dyDescent="0.25">
      <c r="A32" s="96"/>
      <c r="B32" s="6">
        <v>28</v>
      </c>
      <c r="C32" s="4" t="s">
        <v>44</v>
      </c>
      <c r="D32" s="3">
        <v>72421</v>
      </c>
      <c r="E32" s="7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7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7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7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1" t="str">
        <f t="shared" ca="1" si="0"/>
        <v>-</v>
      </c>
      <c r="J32" s="7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7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7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7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39" t="str">
        <f t="shared" ca="1" si="1"/>
        <v>-</v>
      </c>
    </row>
    <row r="33" spans="1:15" ht="15.2" customHeight="1" x14ac:dyDescent="0.25">
      <c r="A33" s="96"/>
      <c r="B33" s="6">
        <v>29</v>
      </c>
      <c r="C33" s="4" t="s">
        <v>45</v>
      </c>
      <c r="D33" s="3" t="s">
        <v>46</v>
      </c>
      <c r="E33" s="7">
        <f ca="1">IF(ISNA(INDEX(Precip!$B$3:$BE$200,MATCH(E$3&amp;" "&amp;E$4,Precip!$A$3:$A$200,0),MATCH($D33,Precip!$B$2:$BF$2,0))),"",INDEX(Precip!$B$3:$BE$200,MATCH(E$3&amp;" "&amp;E$4,Precip!$A$3:$A$200,0),MATCH($D33,Precip!$B$2:$BF$2,0)))</f>
        <v>1.2</v>
      </c>
      <c r="F33" s="7">
        <f ca="1">IF(ISNA(INDEX(Precip!$B$3:$BE$200,MATCH(F$3&amp;" "&amp;F$4,Precip!$A$3:$A$200,0),MATCH($D33,Precip!$B$2:$BF$2,0))),"",INDEX(Precip!$B$3:$BE$200,MATCH(F$3&amp;" "&amp;F$4,Precip!$A$3:$A$200,0),MATCH($D33,Precip!$B$2:$BF$2,0)))</f>
        <v>0.3</v>
      </c>
      <c r="G33" s="7">
        <f ca="1">IF(ISNA(INDEX(Precip!$B$3:$BE$200,MATCH(G$3&amp;" "&amp;G$4,Precip!$A$3:$A$200,0),MATCH($D33,Precip!$B$2:$BF$2,0))),"",INDEX(Precip!$B$3:$BE$200,MATCH(G$3&amp;" "&amp;G$4,Precip!$A$3:$A$200,0),MATCH($D33,Precip!$B$2:$BF$2,0)))</f>
        <v>1.5</v>
      </c>
      <c r="H33" s="7">
        <f ca="1">IF(ISNA(INDEX(Precip!$B$3:$BE$200,MATCH(H$3&amp;" "&amp;H$4,Precip!$A$3:$A$200,0),MATCH($D33,Precip!$B$2:$BF$2,0))),"",INDEX(Precip!$B$3:$BE$200,MATCH(H$3&amp;" "&amp;H$4,Precip!$A$3:$A$200,0),MATCH($D33,Precip!$B$2:$BF$2,0)))</f>
        <v>33</v>
      </c>
      <c r="I33" s="81">
        <f t="shared" ca="1" si="0"/>
        <v>36</v>
      </c>
      <c r="J33" s="7">
        <f ca="1">IF(ISNA(INDEX(Precip!$B$3:$BE$200,MATCH(J$3&amp;" "&amp;J$4,Precip!$A$3:$A$200,0),MATCH($D33,Precip!$B$2:$BF$2,0))),"",INDEX(Precip!$B$3:$BE$200,MATCH(J$3&amp;" "&amp;J$4,Precip!$A$3:$A$200,0),MATCH($D33,Precip!$B$2:$BF$2,0)))</f>
        <v>9.8000000000000007</v>
      </c>
      <c r="K33" s="7">
        <f ca="1">IF(ISNA(INDEX(Precip!$B$3:$BE$200,MATCH(K$3&amp;" "&amp;K$4,Precip!$A$3:$A$200,0),MATCH($D33,Precip!$B$2:$BF$2,0))),"",INDEX(Precip!$B$3:$BE$200,MATCH(K$3&amp;" "&amp;K$4,Precip!$A$3:$A$200,0),MATCH($D33,Precip!$B$2:$BF$2,0)))</f>
        <v>9.9</v>
      </c>
      <c r="L33" s="7">
        <f ca="1">IF(ISNA(INDEX(Precip!$B$3:$BE$200,MATCH(L$3&amp;" "&amp;L$4,Precip!$A$3:$A$200,0),MATCH($D33,Precip!$B$2:$BF$2,0))),"",INDEX(Precip!$B$3:$BE$200,MATCH(L$3&amp;" "&amp;L$4,Precip!$A$3:$A$200,0),MATCH($D33,Precip!$B$2:$BF$2,0)))</f>
        <v>0.3</v>
      </c>
      <c r="M33" s="7">
        <f ca="1">IF(ISNA(INDEX(Precip!$B$3:$BE$200,MATCH(M$3&amp;" "&amp;M$4,Precip!$A$3:$A$200,0),MATCH($D33,Precip!$B$2:$BF$2,0))),"",INDEX(Precip!$B$3:$BE$200,MATCH(M$3&amp;" "&amp;M$4,Precip!$A$3:$A$200,0),MATCH($D33,Precip!$B$2:$BF$2,0)))</f>
        <v>0</v>
      </c>
      <c r="N33" s="39">
        <f t="shared" ca="1" si="1"/>
        <v>20.000000000000004</v>
      </c>
      <c r="O33" s="85"/>
    </row>
    <row r="34" spans="1:15" ht="15.2" customHeight="1" x14ac:dyDescent="0.25">
      <c r="A34" s="96"/>
      <c r="B34" s="6">
        <v>30</v>
      </c>
      <c r="C34" s="4" t="s">
        <v>47</v>
      </c>
      <c r="D34" s="3" t="s">
        <v>48</v>
      </c>
      <c r="E34" s="7">
        <f ca="1">IF(ISNA(INDEX(Precip!$B$3:$BE$200,MATCH(E$3&amp;" "&amp;E$4,Precip!$A$3:$A$200,0),MATCH($D34,Precip!$B$2:$BF$2,0))),"",INDEX(Precip!$B$3:$BE$200,MATCH(E$3&amp;" "&amp;E$4,Precip!$A$3:$A$200,0),MATCH($D34,Precip!$B$2:$BF$2,0)))</f>
        <v>1.3</v>
      </c>
      <c r="F34" s="7">
        <f ca="1">IF(ISNA(INDEX(Precip!$B$3:$BE$200,MATCH(F$3&amp;" "&amp;F$4,Precip!$A$3:$A$200,0),MATCH($D34,Precip!$B$2:$BF$2,0))),"",INDEX(Precip!$B$3:$BE$200,MATCH(F$3&amp;" "&amp;F$4,Precip!$A$3:$A$200,0),MATCH($D34,Precip!$B$2:$BF$2,0)))</f>
        <v>0</v>
      </c>
      <c r="G34" s="7">
        <f ca="1">IF(ISNA(INDEX(Precip!$B$3:$BE$200,MATCH(G$3&amp;" "&amp;G$4,Precip!$A$3:$A$200,0),MATCH($D34,Precip!$B$2:$BF$2,0))),"",INDEX(Precip!$B$3:$BE$200,MATCH(G$3&amp;" "&amp;G$4,Precip!$A$3:$A$200,0),MATCH($D34,Precip!$B$2:$BF$2,0)))</f>
        <v>0</v>
      </c>
      <c r="H34" s="7">
        <f ca="1">IF(ISNA(INDEX(Precip!$B$3:$BE$200,MATCH(H$3&amp;" "&amp;H$4,Precip!$A$3:$A$200,0),MATCH($D34,Precip!$B$2:$BF$2,0))),"",INDEX(Precip!$B$3:$BE$200,MATCH(H$3&amp;" "&amp;H$4,Precip!$A$3:$A$200,0),MATCH($D34,Precip!$B$2:$BF$2,0)))</f>
        <v>0</v>
      </c>
      <c r="I34" s="81">
        <f t="shared" ca="1" si="0"/>
        <v>1.3</v>
      </c>
      <c r="J34" s="7">
        <f ca="1">IF(ISNA(INDEX(Precip!$B$3:$BE$200,MATCH(J$3&amp;" "&amp;J$4,Precip!$A$3:$A$200,0),MATCH($D34,Precip!$B$2:$BF$2,0))),"",INDEX(Precip!$B$3:$BE$200,MATCH(J$3&amp;" "&amp;J$4,Precip!$A$3:$A$200,0),MATCH($D34,Precip!$B$2:$BF$2,0)))</f>
        <v>11.5</v>
      </c>
      <c r="K34" s="7">
        <f ca="1">IF(ISNA(INDEX(Precip!$B$3:$BE$200,MATCH(K$3&amp;" "&amp;K$4,Precip!$A$3:$A$200,0),MATCH($D34,Precip!$B$2:$BF$2,0))),"",INDEX(Precip!$B$3:$BE$200,MATCH(K$3&amp;" "&amp;K$4,Precip!$A$3:$A$200,0),MATCH($D34,Precip!$B$2:$BF$2,0)))</f>
        <v>0</v>
      </c>
      <c r="L34" s="7">
        <f ca="1">IF(ISNA(INDEX(Precip!$B$3:$BE$200,MATCH(L$3&amp;" "&amp;L$4,Precip!$A$3:$A$200,0),MATCH($D34,Precip!$B$2:$BF$2,0))),"",INDEX(Precip!$B$3:$BE$200,MATCH(L$3&amp;" "&amp;L$4,Precip!$A$3:$A$200,0),MATCH($D34,Precip!$B$2:$BF$2,0)))</f>
        <v>0</v>
      </c>
      <c r="M34" s="7">
        <f ca="1">IF(ISNA(INDEX(Precip!$B$3:$BE$200,MATCH(M$3&amp;" "&amp;M$4,Precip!$A$3:$A$200,0),MATCH($D34,Precip!$B$2:$BF$2,0))),"",INDEX(Precip!$B$3:$BE$200,MATCH(M$3&amp;" "&amp;M$4,Precip!$A$3:$A$200,0),MATCH($D34,Precip!$B$2:$BF$2,0)))</f>
        <v>0</v>
      </c>
      <c r="N34" s="39">
        <f t="shared" ca="1" si="1"/>
        <v>11.5</v>
      </c>
    </row>
    <row r="35" spans="1:15" ht="15.2" customHeight="1" x14ac:dyDescent="0.25">
      <c r="A35" s="96"/>
      <c r="B35" s="6">
        <v>31</v>
      </c>
      <c r="C35" s="4" t="s">
        <v>49</v>
      </c>
      <c r="D35" s="3">
        <v>72422</v>
      </c>
      <c r="E35" s="7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7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7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7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1" t="str">
        <f t="shared" ca="1" si="0"/>
        <v>-</v>
      </c>
      <c r="J35" s="7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7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7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7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39" t="str">
        <f t="shared" ca="1" si="1"/>
        <v>-</v>
      </c>
    </row>
    <row r="36" spans="1:15" ht="15.2" customHeight="1" x14ac:dyDescent="0.25">
      <c r="A36" s="96"/>
      <c r="B36" s="6">
        <v>32</v>
      </c>
      <c r="C36" s="4" t="s">
        <v>50</v>
      </c>
      <c r="D36" s="3">
        <v>72423</v>
      </c>
      <c r="E36" s="7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7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7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7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1" t="str">
        <f t="shared" ca="1" si="0"/>
        <v>-</v>
      </c>
      <c r="J36" s="7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7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7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7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39" t="str">
        <f t="shared" ca="1" si="1"/>
        <v>-</v>
      </c>
    </row>
    <row r="37" spans="1:15" s="85" customFormat="1" ht="15.2" customHeight="1" x14ac:dyDescent="0.25">
      <c r="A37" s="96"/>
      <c r="B37" s="6">
        <v>33</v>
      </c>
      <c r="C37" s="4" t="s">
        <v>51</v>
      </c>
      <c r="D37" s="3">
        <v>72424</v>
      </c>
      <c r="E37" s="7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7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7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7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1" t="str">
        <f t="shared" ref="I37:I68" ca="1" si="2">+IF(AND(OR(E37="-",E37=""),OR(F37="-",F37=""),OR(G37="-",G37=""),OR(H37="-",H37="")),"-",SUM(E37:H37))</f>
        <v>-</v>
      </c>
      <c r="J37" s="7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7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7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7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39" t="str">
        <f t="shared" ref="N37:N68" ca="1" si="3">+IF(AND(OR(J37="-",J37=""),OR(K37="-",K37=""),OR(L37="-",L37=""),OR(M37="-",M37="")),"-",SUM(J37:M37))</f>
        <v>-</v>
      </c>
      <c r="O37" s="88"/>
    </row>
    <row r="38" spans="1:15" ht="15.2" customHeight="1" x14ac:dyDescent="0.25">
      <c r="A38" s="96"/>
      <c r="B38" s="6">
        <v>34</v>
      </c>
      <c r="C38" s="4" t="s">
        <v>52</v>
      </c>
      <c r="D38" s="3" t="s">
        <v>53</v>
      </c>
      <c r="E38" s="7">
        <f ca="1">IF(ISNA(INDEX(Precip!$B$3:$BE$200,MATCH(E$3&amp;" "&amp;E$4,Precip!$A$3:$A$200,0),MATCH($D38,Precip!$B$2:$BF$2,0))),"",INDEX(Precip!$B$3:$BE$200,MATCH(E$3&amp;" "&amp;E$4,Precip!$A$3:$A$200,0),MATCH($D38,Precip!$B$2:$BF$2,0)))</f>
        <v>1.4</v>
      </c>
      <c r="F38" s="7">
        <f ca="1">IF(ISNA(INDEX(Precip!$B$3:$BE$200,MATCH(F$3&amp;" "&amp;F$4,Precip!$A$3:$A$200,0),MATCH($D38,Precip!$B$2:$BF$2,0))),"",INDEX(Precip!$B$3:$BE$200,MATCH(F$3&amp;" "&amp;F$4,Precip!$A$3:$A$200,0),MATCH($D38,Precip!$B$2:$BF$2,0)))</f>
        <v>0</v>
      </c>
      <c r="G38" s="7">
        <f ca="1">IF(ISNA(INDEX(Precip!$B$3:$BE$200,MATCH(G$3&amp;" "&amp;G$4,Precip!$A$3:$A$200,0),MATCH($D38,Precip!$B$2:$BF$2,0))),"",INDEX(Precip!$B$3:$BE$200,MATCH(G$3&amp;" "&amp;G$4,Precip!$A$3:$A$200,0),MATCH($D38,Precip!$B$2:$BF$2,0)))</f>
        <v>0</v>
      </c>
      <c r="H38" s="7">
        <f ca="1">IF(ISNA(INDEX(Precip!$B$3:$BE$200,MATCH(H$3&amp;" "&amp;H$4,Precip!$A$3:$A$200,0),MATCH($D38,Precip!$B$2:$BF$2,0))),"",INDEX(Precip!$B$3:$BE$200,MATCH(H$3&amp;" "&amp;H$4,Precip!$A$3:$A$200,0),MATCH($D38,Precip!$B$2:$BF$2,0)))</f>
        <v>0</v>
      </c>
      <c r="I38" s="81">
        <f t="shared" ca="1" si="2"/>
        <v>1.4</v>
      </c>
      <c r="J38" s="7">
        <f ca="1">IF(ISNA(INDEX(Precip!$B$3:$BE$200,MATCH(J$3&amp;" "&amp;J$4,Precip!$A$3:$A$200,0),MATCH($D38,Precip!$B$2:$BF$2,0))),"",INDEX(Precip!$B$3:$BE$200,MATCH(J$3&amp;" "&amp;J$4,Precip!$A$3:$A$200,0),MATCH($D38,Precip!$B$2:$BF$2,0)))</f>
        <v>0</v>
      </c>
      <c r="K38" s="7">
        <f ca="1">IF(ISNA(INDEX(Precip!$B$3:$BE$200,MATCH(K$3&amp;" "&amp;K$4,Precip!$A$3:$A$200,0),MATCH($D38,Precip!$B$2:$BF$2,0))),"",INDEX(Precip!$B$3:$BE$200,MATCH(K$3&amp;" "&amp;K$4,Precip!$A$3:$A$200,0),MATCH($D38,Precip!$B$2:$BF$2,0)))</f>
        <v>0</v>
      </c>
      <c r="L38" s="7">
        <f ca="1">IF(ISNA(INDEX(Precip!$B$3:$BE$200,MATCH(L$3&amp;" "&amp;L$4,Precip!$A$3:$A$200,0),MATCH($D38,Precip!$B$2:$BF$2,0))),"",INDEX(Precip!$B$3:$BE$200,MATCH(L$3&amp;" "&amp;L$4,Precip!$A$3:$A$200,0),MATCH($D38,Precip!$B$2:$BF$2,0)))</f>
        <v>0</v>
      </c>
      <c r="M38" s="7">
        <f ca="1">IF(ISNA(INDEX(Precip!$B$3:$BE$200,MATCH(M$3&amp;" "&amp;M$4,Precip!$A$3:$A$200,0),MATCH($D38,Precip!$B$2:$BF$2,0))),"",INDEX(Precip!$B$3:$BE$200,MATCH(M$3&amp;" "&amp;M$4,Precip!$A$3:$A$200,0),MATCH($D38,Precip!$B$2:$BF$2,0)))</f>
        <v>0</v>
      </c>
      <c r="N38" s="39">
        <f t="shared" ca="1" si="3"/>
        <v>0</v>
      </c>
    </row>
    <row r="39" spans="1:15" ht="15.2" customHeight="1" x14ac:dyDescent="0.25">
      <c r="A39" s="96"/>
      <c r="B39" s="6">
        <v>35</v>
      </c>
      <c r="C39" s="4" t="s">
        <v>54</v>
      </c>
      <c r="D39" s="3">
        <v>72432</v>
      </c>
      <c r="E39" s="7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7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7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7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1" t="str">
        <f t="shared" ca="1" si="2"/>
        <v>-</v>
      </c>
      <c r="J39" s="7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7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7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7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39" t="str">
        <f t="shared" ca="1" si="3"/>
        <v>-</v>
      </c>
    </row>
    <row r="40" spans="1:15" ht="15.2" customHeight="1" x14ac:dyDescent="0.25">
      <c r="A40" s="96"/>
      <c r="B40" s="6">
        <v>36</v>
      </c>
      <c r="C40" s="4" t="s">
        <v>55</v>
      </c>
      <c r="D40" s="3">
        <v>48844</v>
      </c>
      <c r="E40" s="7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7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7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7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1" t="str">
        <f t="shared" ca="1" si="2"/>
        <v>-</v>
      </c>
      <c r="J40" s="7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7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7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7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39" t="str">
        <f t="shared" ca="1" si="3"/>
        <v>-</v>
      </c>
    </row>
    <row r="41" spans="1:15" ht="15.2" customHeight="1" x14ac:dyDescent="0.25">
      <c r="A41" s="96"/>
      <c r="B41" s="6">
        <v>37</v>
      </c>
      <c r="C41" s="4" t="s">
        <v>56</v>
      </c>
      <c r="D41" s="3">
        <v>72425</v>
      </c>
      <c r="E41" s="7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7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7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7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1" t="str">
        <f t="shared" ca="1" si="2"/>
        <v>-</v>
      </c>
      <c r="J41" s="7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7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7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7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39" t="str">
        <f t="shared" ca="1" si="3"/>
        <v>-</v>
      </c>
    </row>
    <row r="42" spans="1:15" ht="15.2" customHeight="1" x14ac:dyDescent="0.25">
      <c r="A42" s="96"/>
      <c r="B42" s="6">
        <v>38</v>
      </c>
      <c r="C42" s="4" t="s">
        <v>57</v>
      </c>
      <c r="D42" s="3">
        <v>72426</v>
      </c>
      <c r="E42" s="7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7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7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7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1" t="str">
        <f t="shared" ca="1" si="2"/>
        <v>-</v>
      </c>
      <c r="J42" s="7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7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7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7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39" t="str">
        <f t="shared" ca="1" si="3"/>
        <v>-</v>
      </c>
    </row>
    <row r="43" spans="1:15" ht="15.2" customHeight="1" x14ac:dyDescent="0.25">
      <c r="A43" s="96"/>
      <c r="B43" s="6">
        <v>39</v>
      </c>
      <c r="C43" s="4" t="s">
        <v>58</v>
      </c>
      <c r="D43" s="3" t="s">
        <v>59</v>
      </c>
      <c r="E43" s="7">
        <f ca="1">IF(ISNA(INDEX(Precip!$B$3:$BE$200,MATCH(E$3&amp;" "&amp;E$4,Precip!$A$3:$A$200,0),MATCH($D43,Precip!$B$2:$BF$2,0))),"",INDEX(Precip!$B$3:$BE$200,MATCH(E$3&amp;" "&amp;E$4,Precip!$A$3:$A$200,0),MATCH($D43,Precip!$B$2:$BF$2,0)))</f>
        <v>0</v>
      </c>
      <c r="F43" s="7">
        <f ca="1">IF(ISNA(INDEX(Precip!$B$3:$BE$200,MATCH(F$3&amp;" "&amp;F$4,Precip!$A$3:$A$200,0),MATCH($D43,Precip!$B$2:$BF$2,0))),"",INDEX(Precip!$B$3:$BE$200,MATCH(F$3&amp;" "&amp;F$4,Precip!$A$3:$A$200,0),MATCH($D43,Precip!$B$2:$BF$2,0)))</f>
        <v>0</v>
      </c>
      <c r="G43" s="7">
        <f ca="1">IF(ISNA(INDEX(Precip!$B$3:$BE$200,MATCH(G$3&amp;" "&amp;G$4,Precip!$A$3:$A$200,0),MATCH($D43,Precip!$B$2:$BF$2,0))),"",INDEX(Precip!$B$3:$BE$200,MATCH(G$3&amp;" "&amp;G$4,Precip!$A$3:$A$200,0),MATCH($D43,Precip!$B$2:$BF$2,0)))</f>
        <v>0</v>
      </c>
      <c r="H43" s="7">
        <f ca="1">IF(ISNA(INDEX(Precip!$B$3:$BE$200,MATCH(H$3&amp;" "&amp;H$4,Precip!$A$3:$A$200,0),MATCH($D43,Precip!$B$2:$BF$2,0))),"",INDEX(Precip!$B$3:$BE$200,MATCH(H$3&amp;" "&amp;H$4,Precip!$A$3:$A$200,0),MATCH($D43,Precip!$B$2:$BF$2,0)))</f>
        <v>0</v>
      </c>
      <c r="I43" s="81">
        <f t="shared" ca="1" si="2"/>
        <v>0</v>
      </c>
      <c r="J43" s="7">
        <f ca="1">IF(ISNA(INDEX(Precip!$B$3:$BE$200,MATCH(J$3&amp;" "&amp;J$4,Precip!$A$3:$A$200,0),MATCH($D43,Precip!$B$2:$BF$2,0))),"",INDEX(Precip!$B$3:$BE$200,MATCH(J$3&amp;" "&amp;J$4,Precip!$A$3:$A$200,0),MATCH($D43,Precip!$B$2:$BF$2,0)))</f>
        <v>0.6</v>
      </c>
      <c r="K43" s="7">
        <f ca="1">IF(ISNA(INDEX(Precip!$B$3:$BE$200,MATCH(K$3&amp;" "&amp;K$4,Precip!$A$3:$A$200,0),MATCH($D43,Precip!$B$2:$BF$2,0))),"",INDEX(Precip!$B$3:$BE$200,MATCH(K$3&amp;" "&amp;K$4,Precip!$A$3:$A$200,0),MATCH($D43,Precip!$B$2:$BF$2,0)))</f>
        <v>0</v>
      </c>
      <c r="L43" s="7">
        <f ca="1">IF(ISNA(INDEX(Precip!$B$3:$BE$200,MATCH(L$3&amp;" "&amp;L$4,Precip!$A$3:$A$200,0),MATCH($D43,Precip!$B$2:$BF$2,0))),"",INDEX(Precip!$B$3:$BE$200,MATCH(L$3&amp;" "&amp;L$4,Precip!$A$3:$A$200,0),MATCH($D43,Precip!$B$2:$BF$2,0)))</f>
        <v>0</v>
      </c>
      <c r="M43" s="7">
        <f ca="1">IF(ISNA(INDEX(Precip!$B$3:$BE$200,MATCH(M$3&amp;" "&amp;M$4,Precip!$A$3:$A$200,0),MATCH($D43,Precip!$B$2:$BF$2,0))),"",INDEX(Precip!$B$3:$BE$200,MATCH(M$3&amp;" "&amp;M$4,Precip!$A$3:$A$200,0),MATCH($D43,Precip!$B$2:$BF$2,0)))</f>
        <v>0</v>
      </c>
      <c r="N43" s="39">
        <f t="shared" ca="1" si="3"/>
        <v>0.6</v>
      </c>
    </row>
    <row r="44" spans="1:15" ht="15.2" customHeight="1" x14ac:dyDescent="0.25">
      <c r="A44" s="96"/>
      <c r="B44" s="6">
        <v>40</v>
      </c>
      <c r="C44" s="4" t="s">
        <v>60</v>
      </c>
      <c r="D44" s="3">
        <v>72427</v>
      </c>
      <c r="E44" s="7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7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7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7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1" t="str">
        <f t="shared" ca="1" si="2"/>
        <v>-</v>
      </c>
      <c r="J44" s="7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7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7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7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39" t="str">
        <f t="shared" ca="1" si="3"/>
        <v>-</v>
      </c>
    </row>
    <row r="45" spans="1:15" ht="15.2" customHeight="1" x14ac:dyDescent="0.25">
      <c r="A45" s="96"/>
      <c r="B45" s="6">
        <v>41</v>
      </c>
      <c r="C45" s="4" t="s">
        <v>61</v>
      </c>
      <c r="D45" s="3">
        <v>72428</v>
      </c>
      <c r="E45" s="7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7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7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7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1" t="str">
        <f t="shared" ca="1" si="2"/>
        <v>-</v>
      </c>
      <c r="J45" s="7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7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7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7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39" t="str">
        <f t="shared" ca="1" si="3"/>
        <v>-</v>
      </c>
    </row>
    <row r="46" spans="1:15" ht="15.2" customHeight="1" x14ac:dyDescent="0.25">
      <c r="A46" s="96"/>
      <c r="B46" s="6">
        <v>42</v>
      </c>
      <c r="C46" s="4" t="s">
        <v>62</v>
      </c>
      <c r="D46" s="3">
        <v>72429</v>
      </c>
      <c r="E46" s="7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7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7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7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1" t="str">
        <f t="shared" ca="1" si="2"/>
        <v>-</v>
      </c>
      <c r="J46" s="7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7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7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7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39" t="str">
        <f t="shared" ca="1" si="3"/>
        <v>-</v>
      </c>
    </row>
    <row r="47" spans="1:15" ht="15.2" customHeight="1" x14ac:dyDescent="0.25">
      <c r="A47" s="96"/>
      <c r="B47" s="6">
        <v>43</v>
      </c>
      <c r="C47" s="4" t="s">
        <v>63</v>
      </c>
      <c r="D47" s="3">
        <v>48845</v>
      </c>
      <c r="E47" s="7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7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7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7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1" t="str">
        <f t="shared" ca="1" si="2"/>
        <v>-</v>
      </c>
      <c r="J47" s="7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7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7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7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39" t="str">
        <f t="shared" ca="1" si="3"/>
        <v>-</v>
      </c>
    </row>
    <row r="48" spans="1:15" ht="15.2" customHeight="1" x14ac:dyDescent="0.25">
      <c r="A48" s="96"/>
      <c r="B48" s="6">
        <v>44</v>
      </c>
      <c r="C48" s="4" t="s">
        <v>64</v>
      </c>
      <c r="D48" s="3">
        <v>72436</v>
      </c>
      <c r="E48" s="7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7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7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7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1" t="str">
        <f t="shared" ca="1" si="2"/>
        <v>-</v>
      </c>
      <c r="J48" s="7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7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7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7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39" t="str">
        <f t="shared" ca="1" si="3"/>
        <v>-</v>
      </c>
    </row>
    <row r="49" spans="1:14" ht="15.2" customHeight="1" thickBot="1" x14ac:dyDescent="0.3">
      <c r="A49" s="90"/>
      <c r="B49" s="18">
        <v>45</v>
      </c>
      <c r="C49" s="21" t="s">
        <v>65</v>
      </c>
      <c r="D49" s="22" t="s">
        <v>66</v>
      </c>
      <c r="E49" s="30">
        <f ca="1">IF(ISNA(INDEX(Precip!$B$3:$BE$200,MATCH(E$3&amp;" "&amp;E$4,Precip!$A$3:$A$200,0),MATCH($D49,Precip!$B$2:$BF$2,0))),"",INDEX(Precip!$B$3:$BE$200,MATCH(E$3&amp;" "&amp;E$4,Precip!$A$3:$A$200,0),MATCH($D49,Precip!$B$2:$BF$2,0)))</f>
        <v>0</v>
      </c>
      <c r="F49" s="30">
        <f ca="1">IF(ISNA(INDEX(Precip!$B$3:$BE$200,MATCH(F$3&amp;" "&amp;F$4,Precip!$A$3:$A$200,0),MATCH($D49,Precip!$B$2:$BF$2,0))),"",INDEX(Precip!$B$3:$BE$200,MATCH(F$3&amp;" "&amp;F$4,Precip!$A$3:$A$200,0),MATCH($D49,Precip!$B$2:$BF$2,0)))</f>
        <v>0</v>
      </c>
      <c r="G49" s="30">
        <f ca="1">IF(ISNA(INDEX(Precip!$B$3:$BE$200,MATCH(G$3&amp;" "&amp;G$4,Precip!$A$3:$A$200,0),MATCH($D49,Precip!$B$2:$BF$2,0))),"",INDEX(Precip!$B$3:$BE$200,MATCH(G$3&amp;" "&amp;G$4,Precip!$A$3:$A$200,0),MATCH($D49,Precip!$B$2:$BF$2,0)))</f>
        <v>0</v>
      </c>
      <c r="H49" s="30">
        <f ca="1">IF(ISNA(INDEX(Precip!$B$3:$BE$200,MATCH(H$3&amp;" "&amp;H$4,Precip!$A$3:$A$200,0),MATCH($D49,Precip!$B$2:$BF$2,0))),"",INDEX(Precip!$B$3:$BE$200,MATCH(H$3&amp;" "&amp;H$4,Precip!$A$3:$A$200,0),MATCH($D49,Precip!$B$2:$BF$2,0)))</f>
        <v>0</v>
      </c>
      <c r="I49" s="82">
        <f t="shared" ca="1" si="2"/>
        <v>0</v>
      </c>
      <c r="J49" s="30">
        <f ca="1">IF(ISNA(INDEX(Precip!$B$3:$BE$200,MATCH(J$3&amp;" "&amp;J$4,Precip!$A$3:$A$200,0),MATCH($D49,Precip!$B$2:$BF$2,0))),"",INDEX(Precip!$B$3:$BE$200,MATCH(J$3&amp;" "&amp;J$4,Precip!$A$3:$A$200,0),MATCH($D49,Precip!$B$2:$BF$2,0)))</f>
        <v>125.4</v>
      </c>
      <c r="K49" s="30">
        <f ca="1">IF(ISNA(INDEX(Precip!$B$3:$BE$200,MATCH(K$3&amp;" "&amp;K$4,Precip!$A$3:$A$200,0),MATCH($D49,Precip!$B$2:$BF$2,0))),"",INDEX(Precip!$B$3:$BE$200,MATCH(K$3&amp;" "&amp;K$4,Precip!$A$3:$A$200,0),MATCH($D49,Precip!$B$2:$BF$2,0)))</f>
        <v>0</v>
      </c>
      <c r="L49" s="30">
        <f ca="1">IF(ISNA(INDEX(Precip!$B$3:$BE$200,MATCH(L$3&amp;" "&amp;L$4,Precip!$A$3:$A$200,0),MATCH($D49,Precip!$B$2:$BF$2,0))),"",INDEX(Precip!$B$3:$BE$200,MATCH(L$3&amp;" "&amp;L$4,Precip!$A$3:$A$200,0),MATCH($D49,Precip!$B$2:$BF$2,0)))</f>
        <v>0</v>
      </c>
      <c r="M49" s="30">
        <f ca="1">IF(ISNA(INDEX(Precip!$B$3:$BE$200,MATCH(M$3&amp;" "&amp;M$4,Precip!$A$3:$A$200,0),MATCH($D49,Precip!$B$2:$BF$2,0))),"",INDEX(Precip!$B$3:$BE$200,MATCH(M$3&amp;" "&amp;M$4,Precip!$A$3:$A$200,0),MATCH($D49,Precip!$B$2:$BF$2,0)))</f>
        <v>132</v>
      </c>
      <c r="N49" s="40">
        <f t="shared" ca="1" si="3"/>
        <v>257.39999999999998</v>
      </c>
    </row>
    <row r="50" spans="1:14" ht="15.2" customHeight="1" x14ac:dyDescent="0.25">
      <c r="A50" s="95" t="s">
        <v>67</v>
      </c>
      <c r="B50" s="9">
        <v>46</v>
      </c>
      <c r="C50" s="26" t="s">
        <v>68</v>
      </c>
      <c r="D50" s="27">
        <v>72441</v>
      </c>
      <c r="E50" s="11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1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1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1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0" t="str">
        <f t="shared" ca="1" si="2"/>
        <v>-</v>
      </c>
      <c r="J50" s="11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1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1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1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38" t="str">
        <f t="shared" ca="1" si="3"/>
        <v>-</v>
      </c>
    </row>
    <row r="51" spans="1:14" ht="15.2" customHeight="1" x14ac:dyDescent="0.25">
      <c r="A51" s="96"/>
      <c r="B51" s="6">
        <v>47</v>
      </c>
      <c r="C51" s="4" t="s">
        <v>69</v>
      </c>
      <c r="D51" s="3" t="s">
        <v>70</v>
      </c>
      <c r="E51" s="7">
        <f ca="1">IF(ISNA(INDEX(Precip!$B$3:$BE$200,MATCH(E$3&amp;" "&amp;E$4,Precip!$A$3:$A$200,0),MATCH($D51,Precip!$B$2:$BF$2,0))),"",INDEX(Precip!$B$3:$BE$200,MATCH(E$3&amp;" "&amp;E$4,Precip!$A$3:$A$200,0),MATCH($D51,Precip!$B$2:$BF$2,0)))</f>
        <v>0</v>
      </c>
      <c r="F51" s="7">
        <f ca="1">IF(ISNA(INDEX(Precip!$B$3:$BE$200,MATCH(F$3&amp;" "&amp;F$4,Precip!$A$3:$A$200,0),MATCH($D51,Precip!$B$2:$BF$2,0))),"",INDEX(Precip!$B$3:$BE$200,MATCH(F$3&amp;" "&amp;F$4,Precip!$A$3:$A$200,0),MATCH($D51,Precip!$B$2:$BF$2,0)))</f>
        <v>0</v>
      </c>
      <c r="G51" s="7">
        <f ca="1">IF(ISNA(INDEX(Precip!$B$3:$BE$200,MATCH(G$3&amp;" "&amp;G$4,Precip!$A$3:$A$200,0),MATCH($D51,Precip!$B$2:$BF$2,0))),"",INDEX(Precip!$B$3:$BE$200,MATCH(G$3&amp;" "&amp;G$4,Precip!$A$3:$A$200,0),MATCH($D51,Precip!$B$2:$BF$2,0)))</f>
        <v>0</v>
      </c>
      <c r="H51" s="7">
        <f ca="1">IF(ISNA(INDEX(Precip!$B$3:$BE$200,MATCH(H$3&amp;" "&amp;H$4,Precip!$A$3:$A$200,0),MATCH($D51,Precip!$B$2:$BF$2,0))),"",INDEX(Precip!$B$3:$BE$200,MATCH(H$3&amp;" "&amp;H$4,Precip!$A$3:$A$200,0),MATCH($D51,Precip!$B$2:$BF$2,0)))</f>
        <v>0</v>
      </c>
      <c r="I51" s="81">
        <f t="shared" ca="1" si="2"/>
        <v>0</v>
      </c>
      <c r="J51" s="7">
        <f ca="1">IF(ISNA(INDEX(Precip!$B$3:$BE$200,MATCH(J$3&amp;" "&amp;J$4,Precip!$A$3:$A$200,0),MATCH($D51,Precip!$B$2:$BF$2,0))),"",INDEX(Precip!$B$3:$BE$200,MATCH(J$3&amp;" "&amp;J$4,Precip!$A$3:$A$200,0),MATCH($D51,Precip!$B$2:$BF$2,0)))</f>
        <v>0.1</v>
      </c>
      <c r="K51" s="7">
        <f ca="1">IF(ISNA(INDEX(Precip!$B$3:$BE$200,MATCH(K$3&amp;" "&amp;K$4,Precip!$A$3:$A$200,0),MATCH($D51,Precip!$B$2:$BF$2,0))),"",INDEX(Precip!$B$3:$BE$200,MATCH(K$3&amp;" "&amp;K$4,Precip!$A$3:$A$200,0),MATCH($D51,Precip!$B$2:$BF$2,0)))</f>
        <v>0.1</v>
      </c>
      <c r="L51" s="7">
        <f ca="1">IF(ISNA(INDEX(Precip!$B$3:$BE$200,MATCH(L$3&amp;" "&amp;L$4,Precip!$A$3:$A$200,0),MATCH($D51,Precip!$B$2:$BF$2,0))),"",INDEX(Precip!$B$3:$BE$200,MATCH(L$3&amp;" "&amp;L$4,Precip!$A$3:$A$200,0),MATCH($D51,Precip!$B$2:$BF$2,0)))</f>
        <v>0.1</v>
      </c>
      <c r="M51" s="7">
        <f ca="1">IF(ISNA(INDEX(Precip!$B$3:$BE$200,MATCH(M$3&amp;" "&amp;M$4,Precip!$A$3:$A$200,0),MATCH($D51,Precip!$B$2:$BF$2,0))),"",INDEX(Precip!$B$3:$BE$200,MATCH(M$3&amp;" "&amp;M$4,Precip!$A$3:$A$200,0),MATCH($D51,Precip!$B$2:$BF$2,0)))</f>
        <v>0</v>
      </c>
      <c r="N51" s="39">
        <f t="shared" ca="1" si="3"/>
        <v>0.30000000000000004</v>
      </c>
    </row>
    <row r="52" spans="1:14" ht="15.2" customHeight="1" x14ac:dyDescent="0.25">
      <c r="A52" s="96"/>
      <c r="B52" s="6">
        <v>48</v>
      </c>
      <c r="C52" s="4" t="s">
        <v>71</v>
      </c>
      <c r="D52" s="3">
        <v>72442</v>
      </c>
      <c r="E52" s="7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7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7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7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1" t="str">
        <f t="shared" ca="1" si="2"/>
        <v>-</v>
      </c>
      <c r="J52" s="7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7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7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7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39" t="str">
        <f t="shared" ca="1" si="3"/>
        <v>-</v>
      </c>
    </row>
    <row r="53" spans="1:14" ht="15.2" customHeight="1" x14ac:dyDescent="0.25">
      <c r="A53" s="96"/>
      <c r="B53" s="6">
        <v>49</v>
      </c>
      <c r="C53" s="4" t="s">
        <v>72</v>
      </c>
      <c r="D53" s="3">
        <v>72443</v>
      </c>
      <c r="E53" s="7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7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7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7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1" t="str">
        <f t="shared" ca="1" si="2"/>
        <v>-</v>
      </c>
      <c r="J53" s="7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7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7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7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39" t="str">
        <f t="shared" ca="1" si="3"/>
        <v>-</v>
      </c>
    </row>
    <row r="54" spans="1:14" ht="15.2" customHeight="1" x14ac:dyDescent="0.25">
      <c r="A54" s="96"/>
      <c r="B54" s="6">
        <v>50</v>
      </c>
      <c r="C54" s="4" t="s">
        <v>73</v>
      </c>
      <c r="D54" s="3" t="s">
        <v>74</v>
      </c>
      <c r="E54" s="7">
        <f ca="1">IF(ISNA(INDEX(Precip!$B$3:$BE$200,MATCH(E$3&amp;" "&amp;E$4,Precip!$A$3:$A$200,0),MATCH($D54,Precip!$B$2:$BF$2,0))),"",INDEX(Precip!$B$3:$BE$200,MATCH(E$3&amp;" "&amp;E$4,Precip!$A$3:$A$200,0),MATCH($D54,Precip!$B$2:$BF$2,0)))</f>
        <v>0</v>
      </c>
      <c r="F54" s="7">
        <f ca="1">IF(ISNA(INDEX(Precip!$B$3:$BE$200,MATCH(F$3&amp;" "&amp;F$4,Precip!$A$3:$A$200,0),MATCH($D54,Precip!$B$2:$BF$2,0))),"",INDEX(Precip!$B$3:$BE$200,MATCH(F$3&amp;" "&amp;F$4,Precip!$A$3:$A$200,0),MATCH($D54,Precip!$B$2:$BF$2,0)))</f>
        <v>0</v>
      </c>
      <c r="G54" s="7">
        <f ca="1">IF(ISNA(INDEX(Precip!$B$3:$BE$200,MATCH(G$3&amp;" "&amp;G$4,Precip!$A$3:$A$200,0),MATCH($D54,Precip!$B$2:$BF$2,0))),"",INDEX(Precip!$B$3:$BE$200,MATCH(G$3&amp;" "&amp;G$4,Precip!$A$3:$A$200,0),MATCH($D54,Precip!$B$2:$BF$2,0)))</f>
        <v>0</v>
      </c>
      <c r="H54" s="7">
        <f ca="1">IF(ISNA(INDEX(Precip!$B$3:$BE$200,MATCH(H$3&amp;" "&amp;H$4,Precip!$A$3:$A$200,0),MATCH($D54,Precip!$B$2:$BF$2,0))),"",INDEX(Precip!$B$3:$BE$200,MATCH(H$3&amp;" "&amp;H$4,Precip!$A$3:$A$200,0),MATCH($D54,Precip!$B$2:$BF$2,0)))</f>
        <v>0</v>
      </c>
      <c r="I54" s="81">
        <f t="shared" ca="1" si="2"/>
        <v>0</v>
      </c>
      <c r="J54" s="7">
        <f ca="1">IF(ISNA(INDEX(Precip!$B$3:$BE$200,MATCH(J$3&amp;" "&amp;J$4,Precip!$A$3:$A$200,0),MATCH($D54,Precip!$B$2:$BF$2,0))),"",INDEX(Precip!$B$3:$BE$200,MATCH(J$3&amp;" "&amp;J$4,Precip!$A$3:$A$200,0),MATCH($D54,Precip!$B$2:$BF$2,0)))</f>
        <v>0</v>
      </c>
      <c r="K54" s="7">
        <f ca="1">IF(ISNA(INDEX(Precip!$B$3:$BE$200,MATCH(K$3&amp;" "&amp;K$4,Precip!$A$3:$A$200,0),MATCH($D54,Precip!$B$2:$BF$2,0))),"",INDEX(Precip!$B$3:$BE$200,MATCH(K$3&amp;" "&amp;K$4,Precip!$A$3:$A$200,0),MATCH($D54,Precip!$B$2:$BF$2,0)))</f>
        <v>0</v>
      </c>
      <c r="L54" s="7">
        <f ca="1">IF(ISNA(INDEX(Precip!$B$3:$BE$200,MATCH(L$3&amp;" "&amp;L$4,Precip!$A$3:$A$200,0),MATCH($D54,Precip!$B$2:$BF$2,0))),"",INDEX(Precip!$B$3:$BE$200,MATCH(L$3&amp;" "&amp;L$4,Precip!$A$3:$A$200,0),MATCH($D54,Precip!$B$2:$BF$2,0)))</f>
        <v>0</v>
      </c>
      <c r="M54" s="7">
        <f ca="1">IF(ISNA(INDEX(Precip!$B$3:$BE$200,MATCH(M$3&amp;" "&amp;M$4,Precip!$A$3:$A$200,0),MATCH($D54,Precip!$B$2:$BF$2,0))),"",INDEX(Precip!$B$3:$BE$200,MATCH(M$3&amp;" "&amp;M$4,Precip!$A$3:$A$200,0),MATCH($D54,Precip!$B$2:$BF$2,0)))</f>
        <v>0</v>
      </c>
      <c r="N54" s="39">
        <f t="shared" ca="1" si="3"/>
        <v>0</v>
      </c>
    </row>
    <row r="55" spans="1:14" ht="15.2" customHeight="1" x14ac:dyDescent="0.25">
      <c r="A55" s="96"/>
      <c r="B55" s="6">
        <v>51</v>
      </c>
      <c r="C55" s="4" t="s">
        <v>75</v>
      </c>
      <c r="D55" s="3">
        <v>72444</v>
      </c>
      <c r="E55" s="7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7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7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7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1" t="str">
        <f t="shared" ca="1" si="2"/>
        <v>-</v>
      </c>
      <c r="J55" s="7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7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7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7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39" t="str">
        <f t="shared" ca="1" si="3"/>
        <v>-</v>
      </c>
    </row>
    <row r="56" spans="1:14" ht="15.2" customHeight="1" x14ac:dyDescent="0.25">
      <c r="A56" s="96"/>
      <c r="B56" s="6">
        <v>52</v>
      </c>
      <c r="C56" s="4" t="s">
        <v>76</v>
      </c>
      <c r="D56" s="3">
        <v>48846</v>
      </c>
      <c r="E56" s="7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7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7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7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1" t="str">
        <f t="shared" ca="1" si="2"/>
        <v>-</v>
      </c>
      <c r="J56" s="7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7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7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7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39" t="str">
        <f t="shared" ca="1" si="3"/>
        <v>-</v>
      </c>
    </row>
    <row r="57" spans="1:14" ht="15.2" customHeight="1" x14ac:dyDescent="0.25">
      <c r="A57" s="96"/>
      <c r="B57" s="6">
        <v>53</v>
      </c>
      <c r="C57" s="4" t="s">
        <v>77</v>
      </c>
      <c r="D57" s="3">
        <v>72445</v>
      </c>
      <c r="E57" s="7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7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7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7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1" t="str">
        <f t="shared" ca="1" si="2"/>
        <v>-</v>
      </c>
      <c r="J57" s="7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7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7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7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39" t="str">
        <f t="shared" ca="1" si="3"/>
        <v>-</v>
      </c>
    </row>
    <row r="58" spans="1:14" ht="15.2" customHeight="1" x14ac:dyDescent="0.25">
      <c r="A58" s="96"/>
      <c r="B58" s="6">
        <v>54</v>
      </c>
      <c r="C58" s="4" t="s">
        <v>78</v>
      </c>
      <c r="D58" s="3">
        <v>72446</v>
      </c>
      <c r="E58" s="7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7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7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7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1" t="str">
        <f t="shared" ca="1" si="2"/>
        <v>-</v>
      </c>
      <c r="J58" s="7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7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7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7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39" t="str">
        <f t="shared" ca="1" si="3"/>
        <v>-</v>
      </c>
    </row>
    <row r="59" spans="1:14" ht="15.2" customHeight="1" x14ac:dyDescent="0.25">
      <c r="A59" s="96"/>
      <c r="B59" s="6">
        <v>55</v>
      </c>
      <c r="C59" s="4" t="s">
        <v>79</v>
      </c>
      <c r="D59" s="3" t="s">
        <v>80</v>
      </c>
      <c r="E59" s="7">
        <f ca="1">IF(ISNA(INDEX(Precip!$B$3:$BE$200,MATCH(E$3&amp;" "&amp;E$4,Precip!$A$3:$A$200,0),MATCH($D59,Precip!$B$2:$BF$2,0))),"",INDEX(Precip!$B$3:$BE$200,MATCH(E$3&amp;" "&amp;E$4,Precip!$A$3:$A$200,0),MATCH($D59,Precip!$B$2:$BF$2,0)))</f>
        <v>0</v>
      </c>
      <c r="F59" s="7">
        <f ca="1">IF(ISNA(INDEX(Precip!$B$3:$BE$200,MATCH(F$3&amp;" "&amp;F$4,Precip!$A$3:$A$200,0),MATCH($D59,Precip!$B$2:$BF$2,0))),"",INDEX(Precip!$B$3:$BE$200,MATCH(F$3&amp;" "&amp;F$4,Precip!$A$3:$A$200,0),MATCH($D59,Precip!$B$2:$BF$2,0)))</f>
        <v>0</v>
      </c>
      <c r="G59" s="7">
        <f ca="1">IF(ISNA(INDEX(Precip!$B$3:$BE$200,MATCH(G$3&amp;" "&amp;G$4,Precip!$A$3:$A$200,0),MATCH($D59,Precip!$B$2:$BF$2,0))),"",INDEX(Precip!$B$3:$BE$200,MATCH(G$3&amp;" "&amp;G$4,Precip!$A$3:$A$200,0),MATCH($D59,Precip!$B$2:$BF$2,0)))</f>
        <v>0</v>
      </c>
      <c r="H59" s="7">
        <f ca="1">IF(ISNA(INDEX(Precip!$B$3:$BE$200,MATCH(H$3&amp;" "&amp;H$4,Precip!$A$3:$A$200,0),MATCH($D59,Precip!$B$2:$BF$2,0))),"",INDEX(Precip!$B$3:$BE$200,MATCH(H$3&amp;" "&amp;H$4,Precip!$A$3:$A$200,0),MATCH($D59,Precip!$B$2:$BF$2,0)))</f>
        <v>0</v>
      </c>
      <c r="I59" s="81">
        <f t="shared" ca="1" si="2"/>
        <v>0</v>
      </c>
      <c r="J59" s="7">
        <f ca="1">IF(ISNA(INDEX(Precip!$B$3:$BE$200,MATCH(J$3&amp;" "&amp;J$4,Precip!$A$3:$A$200,0),MATCH($D59,Precip!$B$2:$BF$2,0))),"",INDEX(Precip!$B$3:$BE$200,MATCH(J$3&amp;" "&amp;J$4,Precip!$A$3:$A$200,0),MATCH($D59,Precip!$B$2:$BF$2,0)))</f>
        <v>0</v>
      </c>
      <c r="K59" s="7">
        <f ca="1">IF(ISNA(INDEX(Precip!$B$3:$BE$200,MATCH(K$3&amp;" "&amp;K$4,Precip!$A$3:$A$200,0),MATCH($D59,Precip!$B$2:$BF$2,0))),"",INDEX(Precip!$B$3:$BE$200,MATCH(K$3&amp;" "&amp;K$4,Precip!$A$3:$A$200,0),MATCH($D59,Precip!$B$2:$BF$2,0)))</f>
        <v>0</v>
      </c>
      <c r="L59" s="7">
        <f ca="1">IF(ISNA(INDEX(Precip!$B$3:$BE$200,MATCH(L$3&amp;" "&amp;L$4,Precip!$A$3:$A$200,0),MATCH($D59,Precip!$B$2:$BF$2,0))),"",INDEX(Precip!$B$3:$BE$200,MATCH(L$3&amp;" "&amp;L$4,Precip!$A$3:$A$200,0),MATCH($D59,Precip!$B$2:$BF$2,0)))</f>
        <v>0</v>
      </c>
      <c r="M59" s="7">
        <f ca="1">IF(ISNA(INDEX(Precip!$B$3:$BE$200,MATCH(M$3&amp;" "&amp;M$4,Precip!$A$3:$A$200,0),MATCH($D59,Precip!$B$2:$BF$2,0))),"",INDEX(Precip!$B$3:$BE$200,MATCH(M$3&amp;" "&amp;M$4,Precip!$A$3:$A$200,0),MATCH($D59,Precip!$B$2:$BF$2,0)))</f>
        <v>0</v>
      </c>
      <c r="N59" s="39">
        <f t="shared" ca="1" si="3"/>
        <v>0</v>
      </c>
    </row>
    <row r="60" spans="1:14" ht="15.2" customHeight="1" thickBot="1" x14ac:dyDescent="0.3">
      <c r="A60" s="90"/>
      <c r="B60" s="18">
        <v>56</v>
      </c>
      <c r="C60" s="21" t="s">
        <v>81</v>
      </c>
      <c r="D60" s="22" t="s">
        <v>82</v>
      </c>
      <c r="E60" s="30">
        <f ca="1">IF(ISNA(INDEX(Precip!$B$3:$BE$200,MATCH(E$3&amp;" "&amp;E$4,Precip!$A$3:$A$200,0),MATCH($D60,Precip!$B$2:$BF$2,0))),"",INDEX(Precip!$B$3:$BE$200,MATCH(E$3&amp;" "&amp;E$4,Precip!$A$3:$A$200,0),MATCH($D60,Precip!$B$2:$BF$2,0)))</f>
        <v>0</v>
      </c>
      <c r="F60" s="30">
        <f ca="1">IF(ISNA(INDEX(Precip!$B$3:$BE$200,MATCH(F$3&amp;" "&amp;F$4,Precip!$A$3:$A$200,0),MATCH($D60,Precip!$B$2:$BF$2,0))),"",INDEX(Precip!$B$3:$BE$200,MATCH(F$3&amp;" "&amp;F$4,Precip!$A$3:$A$200,0),MATCH($D60,Precip!$B$2:$BF$2,0)))</f>
        <v>0</v>
      </c>
      <c r="G60" s="30">
        <f ca="1">IF(ISNA(INDEX(Precip!$B$3:$BE$200,MATCH(G$3&amp;" "&amp;G$4,Precip!$A$3:$A$200,0),MATCH($D60,Precip!$B$2:$BF$2,0))),"",INDEX(Precip!$B$3:$BE$200,MATCH(G$3&amp;" "&amp;G$4,Precip!$A$3:$A$200,0),MATCH($D60,Precip!$B$2:$BF$2,0)))</f>
        <v>0</v>
      </c>
      <c r="H60" s="30">
        <f ca="1">IF(ISNA(INDEX(Precip!$B$3:$BE$200,MATCH(H$3&amp;" "&amp;H$4,Precip!$A$3:$A$200,0),MATCH($D60,Precip!$B$2:$BF$2,0))),"",INDEX(Precip!$B$3:$BE$200,MATCH(H$3&amp;" "&amp;H$4,Precip!$A$3:$A$200,0),MATCH($D60,Precip!$B$2:$BF$2,0)))</f>
        <v>0</v>
      </c>
      <c r="I60" s="82">
        <f t="shared" ca="1" si="2"/>
        <v>0</v>
      </c>
      <c r="J60" s="30">
        <f ca="1">IF(ISNA(INDEX(Precip!$B$3:$BE$200,MATCH(J$3&amp;" "&amp;J$4,Precip!$A$3:$A$200,0),MATCH($D60,Precip!$B$2:$BF$2,0))),"",INDEX(Precip!$B$3:$BE$200,MATCH(J$3&amp;" "&amp;J$4,Precip!$A$3:$A$200,0),MATCH($D60,Precip!$B$2:$BF$2,0)))</f>
        <v>0.1</v>
      </c>
      <c r="K60" s="30">
        <f ca="1">IF(ISNA(INDEX(Precip!$B$3:$BE$200,MATCH(K$3&amp;" "&amp;K$4,Precip!$A$3:$A$200,0),MATCH($D60,Precip!$B$2:$BF$2,0))),"",INDEX(Precip!$B$3:$BE$200,MATCH(K$3&amp;" "&amp;K$4,Precip!$A$3:$A$200,0),MATCH($D60,Precip!$B$2:$BF$2,0)))</f>
        <v>0.1</v>
      </c>
      <c r="L60" s="30">
        <f ca="1">IF(ISNA(INDEX(Precip!$B$3:$BE$200,MATCH(L$3&amp;" "&amp;L$4,Precip!$A$3:$A$200,0),MATCH($D60,Precip!$B$2:$BF$2,0))),"",INDEX(Precip!$B$3:$BE$200,MATCH(L$3&amp;" "&amp;L$4,Precip!$A$3:$A$200,0),MATCH($D60,Precip!$B$2:$BF$2,0)))</f>
        <v>0</v>
      </c>
      <c r="M60" s="30">
        <f ca="1">IF(ISNA(INDEX(Precip!$B$3:$BE$200,MATCH(M$3&amp;" "&amp;M$4,Precip!$A$3:$A$200,0),MATCH($D60,Precip!$B$2:$BF$2,0))),"",INDEX(Precip!$B$3:$BE$200,MATCH(M$3&amp;" "&amp;M$4,Precip!$A$3:$A$200,0),MATCH($D60,Precip!$B$2:$BF$2,0)))</f>
        <v>0</v>
      </c>
      <c r="N60" s="40">
        <f t="shared" ca="1" si="3"/>
        <v>0.2</v>
      </c>
    </row>
    <row r="61" spans="1:14" ht="15.2" customHeight="1" x14ac:dyDescent="0.25">
      <c r="A61" s="89" t="s">
        <v>83</v>
      </c>
      <c r="B61" s="9">
        <v>57</v>
      </c>
      <c r="C61" s="31" t="s">
        <v>84</v>
      </c>
      <c r="D61" s="32" t="s">
        <v>85</v>
      </c>
      <c r="E61" s="11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1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1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1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0" t="str">
        <f t="shared" ca="1" si="2"/>
        <v>-</v>
      </c>
      <c r="J61" s="11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1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1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1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38" t="str">
        <f t="shared" ca="1" si="3"/>
        <v>-</v>
      </c>
    </row>
    <row r="62" spans="1:14" ht="15.2" customHeight="1" thickBot="1" x14ac:dyDescent="0.3">
      <c r="A62" s="90"/>
      <c r="B62" s="18">
        <v>58</v>
      </c>
      <c r="C62" s="33" t="s">
        <v>86</v>
      </c>
      <c r="D62" s="34" t="s">
        <v>87</v>
      </c>
      <c r="E62" s="30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0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0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0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2" t="str">
        <f t="shared" ca="1" si="2"/>
        <v>-</v>
      </c>
      <c r="J62" s="30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0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0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0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0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" top="0.25" bottom="0.25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4" sqref="E4"/>
    </sheetView>
  </sheetViews>
  <sheetFormatPr defaultRowHeight="11.25" customHeight="1" x14ac:dyDescent="0.25"/>
  <cols>
    <col min="1" max="1" width="4.140625" style="88" customWidth="1"/>
    <col min="2" max="2" width="4" style="84" bestFit="1" customWidth="1"/>
    <col min="3" max="3" width="15.28515625" style="88" customWidth="1"/>
    <col min="4" max="4" width="6.28515625" style="84" customWidth="1"/>
    <col min="5" max="8" width="5.7109375" style="83" customWidth="1"/>
    <col min="9" max="9" width="5.7109375" style="86" customWidth="1"/>
    <col min="10" max="13" width="5.7109375" style="83" customWidth="1"/>
    <col min="14" max="14" width="5.5703125" style="85" customWidth="1"/>
    <col min="15" max="16" width="9.140625" style="88" customWidth="1"/>
    <col min="17" max="16384" width="9.140625" style="88"/>
  </cols>
  <sheetData>
    <row r="1" spans="1:15" ht="18" customHeight="1" x14ac:dyDescent="0.3">
      <c r="C1" s="102" t="s">
        <v>94</v>
      </c>
      <c r="D1" s="103"/>
      <c r="E1" s="101"/>
      <c r="F1" s="101"/>
      <c r="G1" s="101"/>
      <c r="H1" s="101"/>
      <c r="I1" s="106"/>
      <c r="J1" s="101"/>
      <c r="K1" s="101"/>
      <c r="L1" s="101"/>
      <c r="M1" s="101"/>
      <c r="N1" s="104"/>
    </row>
    <row r="2" spans="1:15" ht="16.5" customHeight="1" thickBot="1" x14ac:dyDescent="0.3">
      <c r="D2" s="88"/>
      <c r="E2" s="88"/>
      <c r="F2" s="100" t="s">
        <v>0</v>
      </c>
      <c r="G2" s="101"/>
      <c r="H2" s="101"/>
      <c r="I2" s="106"/>
      <c r="J2" s="101"/>
      <c r="K2" s="88"/>
      <c r="L2" s="88"/>
      <c r="M2" s="1" t="s">
        <v>1</v>
      </c>
      <c r="N2" s="2"/>
    </row>
    <row r="3" spans="1:15" s="43" customFormat="1" ht="15" customHeight="1" x14ac:dyDescent="0.25">
      <c r="A3" s="8" t="s">
        <v>2</v>
      </c>
      <c r="B3" s="91" t="s">
        <v>3</v>
      </c>
      <c r="C3" s="98" t="s">
        <v>4</v>
      </c>
      <c r="D3" s="124" t="s">
        <v>5</v>
      </c>
      <c r="E3" s="69" t="str">
        <f ca="1">Thang!$F$1&amp;"-27"</f>
        <v>06-27</v>
      </c>
      <c r="F3" s="69" t="str">
        <f ca="1">$E$3</f>
        <v>06-27</v>
      </c>
      <c r="G3" s="69" t="str">
        <f ca="1">$E$3</f>
        <v>06-27</v>
      </c>
      <c r="H3" s="69" t="str">
        <f ca="1">$E$3</f>
        <v>06-27</v>
      </c>
      <c r="I3" s="122" t="s">
        <v>95</v>
      </c>
      <c r="J3" s="69" t="str">
        <f ca="1">Thang!$F$1&amp;"-28"</f>
        <v>06-28</v>
      </c>
      <c r="K3" s="69" t="str">
        <f ca="1">$J$3</f>
        <v>06-28</v>
      </c>
      <c r="L3" s="69" t="str">
        <f ca="1">$J$3</f>
        <v>06-28</v>
      </c>
      <c r="M3" s="69" t="str">
        <f ca="1">$J$3</f>
        <v>06-28</v>
      </c>
      <c r="N3" s="120" t="s">
        <v>95</v>
      </c>
    </row>
    <row r="4" spans="1:15" s="43" customFormat="1" ht="15" customHeight="1" thickBot="1" x14ac:dyDescent="0.3">
      <c r="A4" s="29"/>
      <c r="B4" s="92"/>
      <c r="C4" s="99"/>
      <c r="D4" s="125"/>
      <c r="E4" s="70" t="s">
        <v>96</v>
      </c>
      <c r="F4" s="71" t="s">
        <v>97</v>
      </c>
      <c r="G4" s="68">
        <v>13</v>
      </c>
      <c r="H4" s="67">
        <v>19</v>
      </c>
      <c r="I4" s="123"/>
      <c r="J4" s="70" t="s">
        <v>96</v>
      </c>
      <c r="K4" s="71" t="s">
        <v>97</v>
      </c>
      <c r="L4" s="68">
        <v>13</v>
      </c>
      <c r="M4" s="67">
        <v>19</v>
      </c>
      <c r="N4" s="121"/>
    </row>
    <row r="5" spans="1:15" s="85" customFormat="1" ht="15.2" customHeight="1" x14ac:dyDescent="0.25">
      <c r="A5" s="97" t="s">
        <v>7</v>
      </c>
      <c r="B5" s="9">
        <v>1</v>
      </c>
      <c r="C5" s="10" t="s">
        <v>8</v>
      </c>
      <c r="D5" s="9">
        <v>73401</v>
      </c>
      <c r="E5" s="11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1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1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1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0" t="str">
        <f t="shared" ref="I5:I36" ca="1" si="0">+IF(AND(OR(E5="-",E5=""),OR(F5="-",F5=""),OR(G5="-",G5=""),OR(H5="-",H5="")),"-",SUM(E5:H5))</f>
        <v>-</v>
      </c>
      <c r="J5" s="11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1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1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1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38" t="str">
        <f t="shared" ref="N5:N36" ca="1" si="1">+IF(AND(OR(J5="-",J5=""),OR(K5="-",K5=""),OR(L5="-",L5=""),OR(M5="-",M5="")),"-",SUM(J5:M5))</f>
        <v>-</v>
      </c>
    </row>
    <row r="6" spans="1:15" s="85" customFormat="1" ht="15.2" customHeight="1" x14ac:dyDescent="0.25">
      <c r="A6" s="96"/>
      <c r="B6" s="6">
        <v>2</v>
      </c>
      <c r="C6" s="13" t="s">
        <v>9</v>
      </c>
      <c r="D6" s="6">
        <v>73402</v>
      </c>
      <c r="E6" s="7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7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7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7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1" t="str">
        <f t="shared" ca="1" si="0"/>
        <v>-</v>
      </c>
      <c r="J6" s="7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7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7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7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39" t="str">
        <f t="shared" ca="1" si="1"/>
        <v>-</v>
      </c>
    </row>
    <row r="7" spans="1:15" s="85" customFormat="1" ht="15.2" customHeight="1" x14ac:dyDescent="0.25">
      <c r="A7" s="96"/>
      <c r="B7" s="6">
        <v>3</v>
      </c>
      <c r="C7" s="4" t="s">
        <v>10</v>
      </c>
      <c r="D7" s="3">
        <v>48842</v>
      </c>
      <c r="E7" s="7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7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7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7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1" t="str">
        <f t="shared" ca="1" si="0"/>
        <v>-</v>
      </c>
      <c r="J7" s="7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7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7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7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39" t="str">
        <f t="shared" ca="1" si="1"/>
        <v>-</v>
      </c>
    </row>
    <row r="8" spans="1:15" s="85" customFormat="1" ht="15.2" customHeight="1" x14ac:dyDescent="0.25">
      <c r="A8" s="96"/>
      <c r="B8" s="6">
        <v>4</v>
      </c>
      <c r="C8" s="4" t="s">
        <v>11</v>
      </c>
      <c r="D8" s="3">
        <v>73403</v>
      </c>
      <c r="E8" s="7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7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7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7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1" t="str">
        <f t="shared" ca="1" si="0"/>
        <v>-</v>
      </c>
      <c r="J8" s="7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7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7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7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39" t="str">
        <f t="shared" ca="1" si="1"/>
        <v>-</v>
      </c>
    </row>
    <row r="9" spans="1:15" s="85" customFormat="1" ht="15.2" customHeight="1" x14ac:dyDescent="0.25">
      <c r="A9" s="96"/>
      <c r="B9" s="6">
        <v>5</v>
      </c>
      <c r="C9" s="4" t="s">
        <v>12</v>
      </c>
      <c r="D9" s="3">
        <v>73420</v>
      </c>
      <c r="E9" s="7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7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7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7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1" t="str">
        <f t="shared" ca="1" si="0"/>
        <v>-</v>
      </c>
      <c r="J9" s="7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7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7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7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39" t="str">
        <f t="shared" ca="1" si="1"/>
        <v>-</v>
      </c>
    </row>
    <row r="10" spans="1:15" s="85" customFormat="1" ht="15.2" customHeight="1" x14ac:dyDescent="0.25">
      <c r="A10" s="96"/>
      <c r="B10" s="6">
        <v>6</v>
      </c>
      <c r="C10" s="4" t="s">
        <v>13</v>
      </c>
      <c r="D10" s="3">
        <v>73400</v>
      </c>
      <c r="E10" s="7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7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7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7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1" t="str">
        <f t="shared" ca="1" si="0"/>
        <v>-</v>
      </c>
      <c r="J10" s="7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7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7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7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39" t="str">
        <f t="shared" ca="1" si="1"/>
        <v>-</v>
      </c>
    </row>
    <row r="11" spans="1:15" s="85" customFormat="1" ht="15.2" customHeight="1" x14ac:dyDescent="0.25">
      <c r="A11" s="96"/>
      <c r="B11" s="6">
        <v>7</v>
      </c>
      <c r="C11" s="4" t="s">
        <v>14</v>
      </c>
      <c r="D11" s="3">
        <v>73404</v>
      </c>
      <c r="E11" s="7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7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7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7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1" t="str">
        <f t="shared" ca="1" si="0"/>
        <v>-</v>
      </c>
      <c r="J11" s="7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7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7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7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39" t="str">
        <f t="shared" ca="1" si="1"/>
        <v>-</v>
      </c>
    </row>
    <row r="12" spans="1:15" s="85" customFormat="1" ht="15.2" customHeight="1" x14ac:dyDescent="0.25">
      <c r="A12" s="96"/>
      <c r="B12" s="6">
        <v>8</v>
      </c>
      <c r="C12" s="4" t="s">
        <v>15</v>
      </c>
      <c r="D12" s="3" t="s">
        <v>16</v>
      </c>
      <c r="E12" s="7">
        <f ca="1">IF(ISNA(INDEX(Precip!$B$3:$BE$200,MATCH(E$3&amp;" "&amp;E$4,Precip!$A$3:$A$200,0),MATCH($D12,Precip!$B$2:$BF$2,0))),"",INDEX(Precip!$B$3:$BE$200,MATCH(E$3&amp;" "&amp;E$4,Precip!$A$3:$A$200,0),MATCH($D12,Precip!$B$2:$BF$2,0)))</f>
        <v>0</v>
      </c>
      <c r="F12" s="7">
        <f ca="1">IF(ISNA(INDEX(Precip!$B$3:$BE$200,MATCH(F$3&amp;" "&amp;F$4,Precip!$A$3:$A$200,0),MATCH($D12,Precip!$B$2:$BF$2,0))),"",INDEX(Precip!$B$3:$BE$200,MATCH(F$3&amp;" "&amp;F$4,Precip!$A$3:$A$200,0),MATCH($D12,Precip!$B$2:$BF$2,0)))</f>
        <v>11.9</v>
      </c>
      <c r="G12" s="7">
        <f ca="1">IF(ISNA(INDEX(Precip!$B$3:$BE$200,MATCH(G$3&amp;" "&amp;G$4,Precip!$A$3:$A$200,0),MATCH($D12,Precip!$B$2:$BF$2,0))),"",INDEX(Precip!$B$3:$BE$200,MATCH(G$3&amp;" "&amp;G$4,Precip!$A$3:$A$200,0),MATCH($D12,Precip!$B$2:$BF$2,0)))</f>
        <v>2.7</v>
      </c>
      <c r="H12" s="7">
        <f ca="1">IF(ISNA(INDEX(Precip!$B$3:$BE$200,MATCH(H$3&amp;" "&amp;H$4,Precip!$A$3:$A$200,0),MATCH($D12,Precip!$B$2:$BF$2,0))),"",INDEX(Precip!$B$3:$BE$200,MATCH(H$3&amp;" "&amp;H$4,Precip!$A$3:$A$200,0),MATCH($D12,Precip!$B$2:$BF$2,0)))</f>
        <v>14.7</v>
      </c>
      <c r="I12" s="81">
        <f t="shared" ca="1" si="0"/>
        <v>29.3</v>
      </c>
      <c r="J12" s="7">
        <f ca="1">IF(ISNA(INDEX(Precip!$B$3:$BE$200,MATCH(J$3&amp;" "&amp;J$4,Precip!$A$3:$A$200,0),MATCH($D12,Precip!$B$2:$BF$2,0))),"",INDEX(Precip!$B$3:$BE$200,MATCH(J$3&amp;" "&amp;J$4,Precip!$A$3:$A$200,0),MATCH($D12,Precip!$B$2:$BF$2,0)))</f>
        <v>62</v>
      </c>
      <c r="K12" s="7">
        <f ca="1">IF(ISNA(INDEX(Precip!$B$3:$BE$200,MATCH(K$3&amp;" "&amp;K$4,Precip!$A$3:$A$200,0),MATCH($D12,Precip!$B$2:$BF$2,0))),"",INDEX(Precip!$B$3:$BE$200,MATCH(K$3&amp;" "&amp;K$4,Precip!$A$3:$A$200,0),MATCH($D12,Precip!$B$2:$BF$2,0)))</f>
        <v>31.3</v>
      </c>
      <c r="L12" s="7">
        <f ca="1">IF(ISNA(INDEX(Precip!$B$3:$BE$200,MATCH(L$3&amp;" "&amp;L$4,Precip!$A$3:$A$200,0),MATCH($D12,Precip!$B$2:$BF$2,0))),"",INDEX(Precip!$B$3:$BE$200,MATCH(L$3&amp;" "&amp;L$4,Precip!$A$3:$A$200,0),MATCH($D12,Precip!$B$2:$BF$2,0)))</f>
        <v>31.3</v>
      </c>
      <c r="M12" s="7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39">
        <f t="shared" ca="1" si="1"/>
        <v>124.6</v>
      </c>
    </row>
    <row r="13" spans="1:15" s="85" customFormat="1" ht="15.2" customHeight="1" x14ac:dyDescent="0.25">
      <c r="A13" s="96"/>
      <c r="B13" s="6">
        <v>9</v>
      </c>
      <c r="C13" s="4" t="s">
        <v>17</v>
      </c>
      <c r="D13" s="3">
        <v>73405</v>
      </c>
      <c r="E13" s="7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7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7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7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1" t="str">
        <f t="shared" ca="1" si="0"/>
        <v>-</v>
      </c>
      <c r="J13" s="7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7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7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7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39" t="str">
        <f t="shared" ca="1" si="1"/>
        <v>-</v>
      </c>
    </row>
    <row r="14" spans="1:15" s="85" customFormat="1" ht="15.2" customHeight="1" x14ac:dyDescent="0.25">
      <c r="A14" s="96"/>
      <c r="B14" s="6">
        <v>10</v>
      </c>
      <c r="C14" s="4" t="s">
        <v>18</v>
      </c>
      <c r="D14" s="3">
        <v>73406</v>
      </c>
      <c r="E14" s="7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7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7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7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1" t="str">
        <f t="shared" ca="1" si="0"/>
        <v>-</v>
      </c>
      <c r="J14" s="7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7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7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7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39" t="str">
        <f t="shared" ca="1" si="1"/>
        <v>-</v>
      </c>
      <c r="O14" s="88"/>
    </row>
    <row r="15" spans="1:15" s="85" customFormat="1" ht="15.2" customHeight="1" x14ac:dyDescent="0.25">
      <c r="A15" s="96"/>
      <c r="B15" s="6">
        <v>11</v>
      </c>
      <c r="C15" s="4" t="s">
        <v>19</v>
      </c>
      <c r="D15" s="3">
        <v>73408</v>
      </c>
      <c r="E15" s="7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7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7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7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1" t="str">
        <f t="shared" ca="1" si="0"/>
        <v>-</v>
      </c>
      <c r="J15" s="7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7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7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7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39" t="str">
        <f t="shared" ca="1" si="1"/>
        <v>-</v>
      </c>
    </row>
    <row r="16" spans="1:15" ht="15.2" customHeight="1" x14ac:dyDescent="0.25">
      <c r="A16" s="96"/>
      <c r="B16" s="6">
        <v>12</v>
      </c>
      <c r="C16" s="4" t="s">
        <v>20</v>
      </c>
      <c r="D16" s="3">
        <v>73409</v>
      </c>
      <c r="E16" s="7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7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7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7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1" t="str">
        <f t="shared" ca="1" si="0"/>
        <v>-</v>
      </c>
      <c r="J16" s="7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7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7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7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39" t="str">
        <f t="shared" ca="1" si="1"/>
        <v>-</v>
      </c>
      <c r="O16" s="85"/>
    </row>
    <row r="17" spans="1:15" s="85" customFormat="1" ht="15.2" customHeight="1" x14ac:dyDescent="0.25">
      <c r="A17" s="96"/>
      <c r="B17" s="6">
        <v>13</v>
      </c>
      <c r="C17" s="4" t="s">
        <v>21</v>
      </c>
      <c r="D17" s="3" t="s">
        <v>22</v>
      </c>
      <c r="E17" s="7">
        <f ca="1">IF(ISNA(INDEX(Precip!$B$3:$BE$200,MATCH(E$3&amp;" "&amp;E$4,Precip!$A$3:$A$200,0),MATCH($D17,Precip!$B$2:$BF$2,0))),"",INDEX(Precip!$B$3:$BE$200,MATCH(E$3&amp;" "&amp;E$4,Precip!$A$3:$A$200,0),MATCH($D17,Precip!$B$2:$BF$2,0)))</f>
        <v>15</v>
      </c>
      <c r="F17" s="7">
        <f ca="1">IF(ISNA(INDEX(Precip!$B$3:$BE$200,MATCH(F$3&amp;" "&amp;F$4,Precip!$A$3:$A$200,0),MATCH($D17,Precip!$B$2:$BF$2,0))),"",INDEX(Precip!$B$3:$BE$200,MATCH(F$3&amp;" "&amp;F$4,Precip!$A$3:$A$200,0),MATCH($D17,Precip!$B$2:$BF$2,0)))</f>
        <v>5.7</v>
      </c>
      <c r="G17" s="7">
        <f ca="1">IF(ISNA(INDEX(Precip!$B$3:$BE$200,MATCH(G$3&amp;" "&amp;G$4,Precip!$A$3:$A$200,0),MATCH($D17,Precip!$B$2:$BF$2,0))),"",INDEX(Precip!$B$3:$BE$200,MATCH(G$3&amp;" "&amp;G$4,Precip!$A$3:$A$200,0),MATCH($D17,Precip!$B$2:$BF$2,0)))</f>
        <v>0</v>
      </c>
      <c r="H17" s="7">
        <f ca="1">IF(ISNA(INDEX(Precip!$B$3:$BE$200,MATCH(H$3&amp;" "&amp;H$4,Precip!$A$3:$A$200,0),MATCH($D17,Precip!$B$2:$BF$2,0))),"",INDEX(Precip!$B$3:$BE$200,MATCH(H$3&amp;" "&amp;H$4,Precip!$A$3:$A$200,0),MATCH($D17,Precip!$B$2:$BF$2,0)))</f>
        <v>0</v>
      </c>
      <c r="I17" s="81">
        <f t="shared" ca="1" si="0"/>
        <v>20.7</v>
      </c>
      <c r="J17" s="7">
        <f ca="1">IF(ISNA(INDEX(Precip!$B$3:$BE$200,MATCH(J$3&amp;" "&amp;J$4,Precip!$A$3:$A$200,0),MATCH($D17,Precip!$B$2:$BF$2,0))),"",INDEX(Precip!$B$3:$BE$200,MATCH(J$3&amp;" "&amp;J$4,Precip!$A$3:$A$200,0),MATCH($D17,Precip!$B$2:$BF$2,0)))</f>
        <v>14.7</v>
      </c>
      <c r="K17" s="7">
        <f ca="1">IF(ISNA(INDEX(Precip!$B$3:$BE$200,MATCH(K$3&amp;" "&amp;K$4,Precip!$A$3:$A$200,0),MATCH($D17,Precip!$B$2:$BF$2,0))),"",INDEX(Precip!$B$3:$BE$200,MATCH(K$3&amp;" "&amp;K$4,Precip!$A$3:$A$200,0),MATCH($D17,Precip!$B$2:$BF$2,0)))</f>
        <v>0</v>
      </c>
      <c r="L17" s="7">
        <f ca="1">IF(ISNA(INDEX(Precip!$B$3:$BE$200,MATCH(L$3&amp;" "&amp;L$4,Precip!$A$3:$A$200,0),MATCH($D17,Precip!$B$2:$BF$2,0))),"",INDEX(Precip!$B$3:$BE$200,MATCH(L$3&amp;" "&amp;L$4,Precip!$A$3:$A$200,0),MATCH($D17,Precip!$B$2:$BF$2,0)))</f>
        <v>0</v>
      </c>
      <c r="M17" s="7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39">
        <f t="shared" ca="1" si="1"/>
        <v>14.7</v>
      </c>
      <c r="O17" s="88"/>
    </row>
    <row r="18" spans="1:15" s="85" customFormat="1" ht="15.2" customHeight="1" x14ac:dyDescent="0.25">
      <c r="A18" s="96"/>
      <c r="B18" s="6">
        <v>14</v>
      </c>
      <c r="C18" s="4" t="s">
        <v>23</v>
      </c>
      <c r="D18" s="3" t="s">
        <v>24</v>
      </c>
      <c r="E18" s="7">
        <f ca="1">IF(ISNA(INDEX(Precip!$B$3:$BE$200,MATCH(E$3&amp;" "&amp;E$4,Precip!$A$3:$A$200,0),MATCH($D18,Precip!$B$2:$BF$2,0))),"",INDEX(Precip!$B$3:$BE$200,MATCH(E$3&amp;" "&amp;E$4,Precip!$A$3:$A$200,0),MATCH($D18,Precip!$B$2:$BF$2,0)))</f>
        <v>0</v>
      </c>
      <c r="F18" s="7">
        <f ca="1">IF(ISNA(INDEX(Precip!$B$3:$BE$200,MATCH(F$3&amp;" "&amp;F$4,Precip!$A$3:$A$200,0),MATCH($D18,Precip!$B$2:$BF$2,0))),"",INDEX(Precip!$B$3:$BE$200,MATCH(F$3&amp;" "&amp;F$4,Precip!$A$3:$A$200,0),MATCH($D18,Precip!$B$2:$BF$2,0)))</f>
        <v>0</v>
      </c>
      <c r="G18" s="7">
        <f ca="1">IF(ISNA(INDEX(Precip!$B$3:$BE$200,MATCH(G$3&amp;" "&amp;G$4,Precip!$A$3:$A$200,0),MATCH($D18,Precip!$B$2:$BF$2,0))),"",INDEX(Precip!$B$3:$BE$200,MATCH(G$3&amp;" "&amp;G$4,Precip!$A$3:$A$200,0),MATCH($D18,Precip!$B$2:$BF$2,0)))</f>
        <v>0</v>
      </c>
      <c r="H18" s="7">
        <f ca="1">IF(ISNA(INDEX(Precip!$B$3:$BE$200,MATCH(H$3&amp;" "&amp;H$4,Precip!$A$3:$A$200,0),MATCH($D18,Precip!$B$2:$BF$2,0))),"",INDEX(Precip!$B$3:$BE$200,MATCH(H$3&amp;" "&amp;H$4,Precip!$A$3:$A$200,0),MATCH($D18,Precip!$B$2:$BF$2,0)))</f>
        <v>0</v>
      </c>
      <c r="I18" s="81">
        <f t="shared" ca="1" si="0"/>
        <v>0</v>
      </c>
      <c r="J18" s="7">
        <f ca="1">IF(ISNA(INDEX(Precip!$B$3:$BE$200,MATCH(J$3&amp;" "&amp;J$4,Precip!$A$3:$A$200,0),MATCH($D18,Precip!$B$2:$BF$2,0))),"",INDEX(Precip!$B$3:$BE$200,MATCH(J$3&amp;" "&amp;J$4,Precip!$A$3:$A$200,0),MATCH($D18,Precip!$B$2:$BF$2,0)))</f>
        <v>12.8</v>
      </c>
      <c r="K18" s="7">
        <f ca="1">IF(ISNA(INDEX(Precip!$B$3:$BE$200,MATCH(K$3&amp;" "&amp;K$4,Precip!$A$3:$A$200,0),MATCH($D18,Precip!$B$2:$BF$2,0))),"",INDEX(Precip!$B$3:$BE$200,MATCH(K$3&amp;" "&amp;K$4,Precip!$A$3:$A$200,0),MATCH($D18,Precip!$B$2:$BF$2,0)))</f>
        <v>1.5</v>
      </c>
      <c r="L18" s="7">
        <f ca="1">IF(ISNA(INDEX(Precip!$B$3:$BE$200,MATCH(L$3&amp;" "&amp;L$4,Precip!$A$3:$A$200,0),MATCH($D18,Precip!$B$2:$BF$2,0))),"",INDEX(Precip!$B$3:$BE$200,MATCH(L$3&amp;" "&amp;L$4,Precip!$A$3:$A$200,0),MATCH($D18,Precip!$B$2:$BF$2,0)))</f>
        <v>0</v>
      </c>
      <c r="M18" s="7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39">
        <f t="shared" ca="1" si="1"/>
        <v>14.3</v>
      </c>
      <c r="O18" s="88"/>
    </row>
    <row r="19" spans="1:15" ht="15.2" customHeight="1" x14ac:dyDescent="0.25">
      <c r="A19" s="96"/>
      <c r="B19" s="6">
        <v>15</v>
      </c>
      <c r="C19" s="4" t="s">
        <v>25</v>
      </c>
      <c r="D19" s="3">
        <v>73410</v>
      </c>
      <c r="E19" s="7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7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7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7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1" t="str">
        <f t="shared" ca="1" si="0"/>
        <v>-</v>
      </c>
      <c r="J19" s="7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7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7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7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39" t="str">
        <f t="shared" ca="1" si="1"/>
        <v>-</v>
      </c>
      <c r="O19" s="85"/>
    </row>
    <row r="20" spans="1:15" ht="15.2" customHeight="1" x14ac:dyDescent="0.25">
      <c r="A20" s="96"/>
      <c r="B20" s="6">
        <v>16</v>
      </c>
      <c r="C20" s="4" t="s">
        <v>26</v>
      </c>
      <c r="D20" s="3">
        <v>48840</v>
      </c>
      <c r="E20" s="7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7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7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7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1" t="str">
        <f t="shared" ca="1" si="0"/>
        <v>-</v>
      </c>
      <c r="J20" s="7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7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7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7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39" t="str">
        <f t="shared" ca="1" si="1"/>
        <v>-</v>
      </c>
    </row>
    <row r="21" spans="1:15" s="85" customFormat="1" ht="15.2" customHeight="1" x14ac:dyDescent="0.25">
      <c r="A21" s="96"/>
      <c r="B21" s="6">
        <v>17</v>
      </c>
      <c r="C21" s="4" t="s">
        <v>27</v>
      </c>
      <c r="D21" s="3">
        <v>73411</v>
      </c>
      <c r="E21" s="7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7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7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7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1" t="str">
        <f t="shared" ca="1" si="0"/>
        <v>-</v>
      </c>
      <c r="J21" s="7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7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7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7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39" t="str">
        <f t="shared" ca="1" si="1"/>
        <v>-</v>
      </c>
      <c r="O21" s="88"/>
    </row>
    <row r="22" spans="1:15" ht="15.2" customHeight="1" x14ac:dyDescent="0.25">
      <c r="A22" s="96"/>
      <c r="B22" s="6">
        <v>18</v>
      </c>
      <c r="C22" s="4" t="s">
        <v>28</v>
      </c>
      <c r="D22" s="3">
        <v>73412</v>
      </c>
      <c r="E22" s="7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7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7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7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1" t="str">
        <f t="shared" ca="1" si="0"/>
        <v>-</v>
      </c>
      <c r="J22" s="7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7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7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7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39" t="str">
        <f t="shared" ca="1" si="1"/>
        <v>-</v>
      </c>
      <c r="O22" s="85"/>
    </row>
    <row r="23" spans="1:15" ht="15.2" customHeight="1" x14ac:dyDescent="0.25">
      <c r="A23" s="96"/>
      <c r="B23" s="6">
        <v>19</v>
      </c>
      <c r="C23" s="4" t="s">
        <v>29</v>
      </c>
      <c r="D23" s="3">
        <v>73413</v>
      </c>
      <c r="E23" s="7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7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7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7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1" t="str">
        <f t="shared" ca="1" si="0"/>
        <v>-</v>
      </c>
      <c r="J23" s="7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7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7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7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39" t="str">
        <f t="shared" ca="1" si="1"/>
        <v>-</v>
      </c>
      <c r="O23" s="85"/>
    </row>
    <row r="24" spans="1:15" s="85" customFormat="1" ht="15.2" customHeight="1" x14ac:dyDescent="0.25">
      <c r="A24" s="96"/>
      <c r="B24" s="6">
        <v>20</v>
      </c>
      <c r="C24" s="4" t="s">
        <v>30</v>
      </c>
      <c r="D24" s="3">
        <v>73414</v>
      </c>
      <c r="E24" s="7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7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7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7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1" t="str">
        <f t="shared" ca="1" si="0"/>
        <v>-</v>
      </c>
      <c r="J24" s="7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7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7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7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39" t="str">
        <f t="shared" ca="1" si="1"/>
        <v>-</v>
      </c>
      <c r="O24" s="88"/>
    </row>
    <row r="25" spans="1:15" s="85" customFormat="1" ht="15.2" customHeight="1" x14ac:dyDescent="0.25">
      <c r="A25" s="96"/>
      <c r="B25" s="6">
        <v>21</v>
      </c>
      <c r="C25" s="28" t="s">
        <v>31</v>
      </c>
      <c r="D25" s="3">
        <v>73416</v>
      </c>
      <c r="E25" s="7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7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7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7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1" t="str">
        <f t="shared" ca="1" si="0"/>
        <v>-</v>
      </c>
      <c r="J25" s="7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7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7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7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39" t="str">
        <f t="shared" ca="1" si="1"/>
        <v>-</v>
      </c>
      <c r="O25" s="88"/>
    </row>
    <row r="26" spans="1:15" s="85" customFormat="1" ht="15.2" customHeight="1" x14ac:dyDescent="0.25">
      <c r="A26" s="96"/>
      <c r="B26" s="6">
        <v>22</v>
      </c>
      <c r="C26" s="4" t="s">
        <v>32</v>
      </c>
      <c r="D26" s="3">
        <v>73417</v>
      </c>
      <c r="E26" s="7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7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7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7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1" t="str">
        <f t="shared" ca="1" si="0"/>
        <v>-</v>
      </c>
      <c r="J26" s="7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7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7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7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39" t="str">
        <f t="shared" ca="1" si="1"/>
        <v>-</v>
      </c>
      <c r="O26" s="88"/>
    </row>
    <row r="27" spans="1:15" ht="15.2" customHeight="1" x14ac:dyDescent="0.25">
      <c r="A27" s="96"/>
      <c r="B27" s="6">
        <v>23</v>
      </c>
      <c r="C27" s="4" t="s">
        <v>33</v>
      </c>
      <c r="D27" s="3" t="s">
        <v>34</v>
      </c>
      <c r="E27" s="7">
        <f ca="1">IF(ISNA(INDEX(Precip!$B$3:$BE$200,MATCH(E$3&amp;" "&amp;E$4,Precip!$A$3:$A$200,0),MATCH($D27,Precip!$B$2:$BF$2,0))),"",INDEX(Precip!$B$3:$BE$200,MATCH(E$3&amp;" "&amp;E$4,Precip!$A$3:$A$200,0),MATCH($D27,Precip!$B$2:$BF$2,0)))</f>
        <v>0</v>
      </c>
      <c r="F27" s="7">
        <f ca="1">IF(ISNA(INDEX(Precip!$B$3:$BE$200,MATCH(F$3&amp;" "&amp;F$4,Precip!$A$3:$A$200,0),MATCH($D27,Precip!$B$2:$BF$2,0))),"",INDEX(Precip!$B$3:$BE$200,MATCH(F$3&amp;" "&amp;F$4,Precip!$A$3:$A$200,0),MATCH($D27,Precip!$B$2:$BF$2,0)))</f>
        <v>0</v>
      </c>
      <c r="G27" s="7">
        <f ca="1">IF(ISNA(INDEX(Precip!$B$3:$BE$200,MATCH(G$3&amp;" "&amp;G$4,Precip!$A$3:$A$200,0),MATCH($D27,Precip!$B$2:$BF$2,0))),"",INDEX(Precip!$B$3:$BE$200,MATCH(G$3&amp;" "&amp;G$4,Precip!$A$3:$A$200,0),MATCH($D27,Precip!$B$2:$BF$2,0)))</f>
        <v>0</v>
      </c>
      <c r="H27" s="7">
        <f ca="1">IF(ISNA(INDEX(Precip!$B$3:$BE$200,MATCH(H$3&amp;" "&amp;H$4,Precip!$A$3:$A$200,0),MATCH($D27,Precip!$B$2:$BF$2,0))),"",INDEX(Precip!$B$3:$BE$200,MATCH(H$3&amp;" "&amp;H$4,Precip!$A$3:$A$200,0),MATCH($D27,Precip!$B$2:$BF$2,0)))</f>
        <v>0</v>
      </c>
      <c r="I27" s="81">
        <f t="shared" ca="1" si="0"/>
        <v>0</v>
      </c>
      <c r="J27" s="7">
        <f ca="1">IF(ISNA(INDEX(Precip!$B$3:$BE$200,MATCH(J$3&amp;" "&amp;J$4,Precip!$A$3:$A$200,0),MATCH($D27,Precip!$B$2:$BF$2,0))),"",INDEX(Precip!$B$3:$BE$200,MATCH(J$3&amp;" "&amp;J$4,Precip!$A$3:$A$200,0),MATCH($D27,Precip!$B$2:$BF$2,0)))</f>
        <v>0</v>
      </c>
      <c r="K27" s="7">
        <f ca="1">IF(ISNA(INDEX(Precip!$B$3:$BE$200,MATCH(K$3&amp;" "&amp;K$4,Precip!$A$3:$A$200,0),MATCH($D27,Precip!$B$2:$BF$2,0))),"",INDEX(Precip!$B$3:$BE$200,MATCH(K$3&amp;" "&amp;K$4,Precip!$A$3:$A$200,0),MATCH($D27,Precip!$B$2:$BF$2,0)))</f>
        <v>0</v>
      </c>
      <c r="L27" s="7">
        <f ca="1">IF(ISNA(INDEX(Precip!$B$3:$BE$200,MATCH(L$3&amp;" "&amp;L$4,Precip!$A$3:$A$200,0),MATCH($D27,Precip!$B$2:$BF$2,0))),"",INDEX(Precip!$B$3:$BE$200,MATCH(L$3&amp;" "&amp;L$4,Precip!$A$3:$A$200,0),MATCH($D27,Precip!$B$2:$BF$2,0)))</f>
        <v>0</v>
      </c>
      <c r="M27" s="7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39">
        <f t="shared" ca="1" si="1"/>
        <v>0</v>
      </c>
      <c r="O27" s="85"/>
    </row>
    <row r="28" spans="1:15" ht="15.2" customHeight="1" x14ac:dyDescent="0.25">
      <c r="A28" s="96"/>
      <c r="B28" s="6">
        <v>24</v>
      </c>
      <c r="C28" s="4" t="s">
        <v>35</v>
      </c>
      <c r="D28" s="3" t="s">
        <v>36</v>
      </c>
      <c r="E28" s="7">
        <f ca="1">IF(ISNA(INDEX(Precip!$B$3:$BE$200,MATCH(E$3&amp;" "&amp;E$4,Precip!$A$3:$A$200,0),MATCH($D28,Precip!$B$2:$BF$2,0))),"",INDEX(Precip!$B$3:$BE$200,MATCH(E$3&amp;" "&amp;E$4,Precip!$A$3:$A$200,0),MATCH($D28,Precip!$B$2:$BF$2,0)))</f>
        <v>0</v>
      </c>
      <c r="F28" s="7">
        <f ca="1">IF(ISNA(INDEX(Precip!$B$3:$BE$200,MATCH(F$3&amp;" "&amp;F$4,Precip!$A$3:$A$200,0),MATCH($D28,Precip!$B$2:$BF$2,0))),"",INDEX(Precip!$B$3:$BE$200,MATCH(F$3&amp;" "&amp;F$4,Precip!$A$3:$A$200,0),MATCH($D28,Precip!$B$2:$BF$2,0)))</f>
        <v>0</v>
      </c>
      <c r="G28" s="7">
        <f ca="1">IF(ISNA(INDEX(Precip!$B$3:$BE$200,MATCH(G$3&amp;" "&amp;G$4,Precip!$A$3:$A$200,0),MATCH($D28,Precip!$B$2:$BF$2,0))),"",INDEX(Precip!$B$3:$BE$200,MATCH(G$3&amp;" "&amp;G$4,Precip!$A$3:$A$200,0),MATCH($D28,Precip!$B$2:$BF$2,0)))</f>
        <v>0</v>
      </c>
      <c r="H28" s="7">
        <f ca="1">IF(ISNA(INDEX(Precip!$B$3:$BE$200,MATCH(H$3&amp;" "&amp;H$4,Precip!$A$3:$A$200,0),MATCH($D28,Precip!$B$2:$BF$2,0))),"",INDEX(Precip!$B$3:$BE$200,MATCH(H$3&amp;" "&amp;H$4,Precip!$A$3:$A$200,0),MATCH($D28,Precip!$B$2:$BF$2,0)))</f>
        <v>0</v>
      </c>
      <c r="I28" s="81">
        <f t="shared" ca="1" si="0"/>
        <v>0</v>
      </c>
      <c r="J28" s="7">
        <f ca="1">IF(ISNA(INDEX(Precip!$B$3:$BE$200,MATCH(J$3&amp;" "&amp;J$4,Precip!$A$3:$A$200,0),MATCH($D28,Precip!$B$2:$BF$2,0))),"",INDEX(Precip!$B$3:$BE$200,MATCH(J$3&amp;" "&amp;J$4,Precip!$A$3:$A$200,0),MATCH($D28,Precip!$B$2:$BF$2,0)))</f>
        <v>1.4</v>
      </c>
      <c r="K28" s="7">
        <f ca="1">IF(ISNA(INDEX(Precip!$B$3:$BE$200,MATCH(K$3&amp;" "&amp;K$4,Precip!$A$3:$A$200,0),MATCH($D28,Precip!$B$2:$BF$2,0))),"",INDEX(Precip!$B$3:$BE$200,MATCH(K$3&amp;" "&amp;K$4,Precip!$A$3:$A$200,0),MATCH($D28,Precip!$B$2:$BF$2,0)))</f>
        <v>0</v>
      </c>
      <c r="L28" s="7">
        <f ca="1">IF(ISNA(INDEX(Precip!$B$3:$BE$200,MATCH(L$3&amp;" "&amp;L$4,Precip!$A$3:$A$200,0),MATCH($D28,Precip!$B$2:$BF$2,0))),"",INDEX(Precip!$B$3:$BE$200,MATCH(L$3&amp;" "&amp;L$4,Precip!$A$3:$A$200,0),MATCH($D28,Precip!$B$2:$BF$2,0)))</f>
        <v>4.6000000000000014</v>
      </c>
      <c r="M28" s="7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39">
        <f t="shared" ca="1" si="1"/>
        <v>6.0000000000000018</v>
      </c>
    </row>
    <row r="29" spans="1:15" ht="15.2" customHeight="1" thickBot="1" x14ac:dyDescent="0.3">
      <c r="A29" s="90"/>
      <c r="B29" s="18">
        <v>25</v>
      </c>
      <c r="C29" s="21" t="s">
        <v>37</v>
      </c>
      <c r="D29" s="22" t="s">
        <v>38</v>
      </c>
      <c r="E29" s="30">
        <f ca="1">IF(ISNA(INDEX(Precip!$B$3:$BE$200,MATCH(E$3&amp;" "&amp;E$4,Precip!$A$3:$A$200,0),MATCH($D29,Precip!$B$2:$BF$2,0))),"",INDEX(Precip!$B$3:$BE$200,MATCH(E$3&amp;" "&amp;E$4,Precip!$A$3:$A$200,0),MATCH($D29,Precip!$B$2:$BF$2,0)))</f>
        <v>0</v>
      </c>
      <c r="F29" s="30">
        <f ca="1">IF(ISNA(INDEX(Precip!$B$3:$BE$200,MATCH(F$3&amp;" "&amp;F$4,Precip!$A$3:$A$200,0),MATCH($D29,Precip!$B$2:$BF$2,0))),"",INDEX(Precip!$B$3:$BE$200,MATCH(F$3&amp;" "&amp;F$4,Precip!$A$3:$A$200,0),MATCH($D29,Precip!$B$2:$BF$2,0)))</f>
        <v>34</v>
      </c>
      <c r="G29" s="30">
        <f ca="1">IF(ISNA(INDEX(Precip!$B$3:$BE$200,MATCH(G$3&amp;" "&amp;G$4,Precip!$A$3:$A$200,0),MATCH($D29,Precip!$B$2:$BF$2,0))),"",INDEX(Precip!$B$3:$BE$200,MATCH(G$3&amp;" "&amp;G$4,Precip!$A$3:$A$200,0),MATCH($D29,Precip!$B$2:$BF$2,0)))</f>
        <v>0</v>
      </c>
      <c r="H29" s="30">
        <f ca="1">IF(ISNA(INDEX(Precip!$B$3:$BE$200,MATCH(H$3&amp;" "&amp;H$4,Precip!$A$3:$A$200,0),MATCH($D29,Precip!$B$2:$BF$2,0))),"",INDEX(Precip!$B$3:$BE$200,MATCH(H$3&amp;" "&amp;H$4,Precip!$A$3:$A$200,0),MATCH($D29,Precip!$B$2:$BF$2,0)))</f>
        <v>0</v>
      </c>
      <c r="I29" s="82">
        <f t="shared" ca="1" si="0"/>
        <v>34</v>
      </c>
      <c r="J29" s="30">
        <f ca="1">IF(ISNA(INDEX(Precip!$B$3:$BE$200,MATCH(J$3&amp;" "&amp;J$4,Precip!$A$3:$A$200,0),MATCH($D29,Precip!$B$2:$BF$2,0))),"",INDEX(Precip!$B$3:$BE$200,MATCH(J$3&amp;" "&amp;J$4,Precip!$A$3:$A$200,0),MATCH($D29,Precip!$B$2:$BF$2,0)))</f>
        <v>0.2</v>
      </c>
      <c r="K29" s="30">
        <f ca="1">IF(ISNA(INDEX(Precip!$B$3:$BE$200,MATCH(K$3&amp;" "&amp;K$4,Precip!$A$3:$A$200,0),MATCH($D29,Precip!$B$2:$BF$2,0))),"",INDEX(Precip!$B$3:$BE$200,MATCH(K$3&amp;" "&amp;K$4,Precip!$A$3:$A$200,0),MATCH($D29,Precip!$B$2:$BF$2,0)))</f>
        <v>0</v>
      </c>
      <c r="L29" s="30">
        <f ca="1">IF(ISNA(INDEX(Precip!$B$3:$BE$200,MATCH(L$3&amp;" "&amp;L$4,Precip!$A$3:$A$200,0),MATCH($D29,Precip!$B$2:$BF$2,0))),"",INDEX(Precip!$B$3:$BE$200,MATCH(L$3&amp;" "&amp;L$4,Precip!$A$3:$A$200,0),MATCH($D29,Precip!$B$2:$BF$2,0)))</f>
        <v>0</v>
      </c>
      <c r="M29" s="30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40">
        <f t="shared" ca="1" si="1"/>
        <v>0.2</v>
      </c>
    </row>
    <row r="30" spans="1:15" ht="15.2" customHeight="1" x14ac:dyDescent="0.25">
      <c r="A30" s="105" t="s">
        <v>39</v>
      </c>
      <c r="B30" s="9">
        <v>26</v>
      </c>
      <c r="C30" s="26" t="s">
        <v>40</v>
      </c>
      <c r="D30" s="27" t="s">
        <v>41</v>
      </c>
      <c r="E30" s="11">
        <f ca="1">IF(ISNA(INDEX(Precip!$B$3:$BE$200,MATCH(E$3&amp;" "&amp;E$4,Precip!$A$3:$A$200,0),MATCH($D30,Precip!$B$2:$BF$2,0))),"",INDEX(Precip!$B$3:$BE$200,MATCH(E$3&amp;" "&amp;E$4,Precip!$A$3:$A$200,0),MATCH($D30,Precip!$B$2:$BF$2,0)))</f>
        <v>8.1</v>
      </c>
      <c r="F30" s="11">
        <f ca="1">IF(ISNA(INDEX(Precip!$B$3:$BE$200,MATCH(F$3&amp;" "&amp;F$4,Precip!$A$3:$A$200,0),MATCH($D30,Precip!$B$2:$BF$2,0))),"",INDEX(Precip!$B$3:$BE$200,MATCH(F$3&amp;" "&amp;F$4,Precip!$A$3:$A$200,0),MATCH($D30,Precip!$B$2:$BF$2,0)))</f>
        <v>0</v>
      </c>
      <c r="G30" s="11">
        <f ca="1">IF(ISNA(INDEX(Precip!$B$3:$BE$200,MATCH(G$3&amp;" "&amp;G$4,Precip!$A$3:$A$200,0),MATCH($D30,Precip!$B$2:$BF$2,0))),"",INDEX(Precip!$B$3:$BE$200,MATCH(G$3&amp;" "&amp;G$4,Precip!$A$3:$A$200,0),MATCH($D30,Precip!$B$2:$BF$2,0)))</f>
        <v>0</v>
      </c>
      <c r="H30" s="11">
        <f ca="1">IF(ISNA(INDEX(Precip!$B$3:$BE$200,MATCH(H$3&amp;" "&amp;H$4,Precip!$A$3:$A$200,0),MATCH($D30,Precip!$B$2:$BF$2,0))),"",INDEX(Precip!$B$3:$BE$200,MATCH(H$3&amp;" "&amp;H$4,Precip!$A$3:$A$200,0),MATCH($D30,Precip!$B$2:$BF$2,0)))</f>
        <v>0</v>
      </c>
      <c r="I30" s="80">
        <f t="shared" ca="1" si="0"/>
        <v>8.1</v>
      </c>
      <c r="J30" s="11">
        <f ca="1">IF(ISNA(INDEX(Precip!$B$3:$BE$200,MATCH(J$3&amp;" "&amp;J$4,Precip!$A$3:$A$200,0),MATCH($D30,Precip!$B$2:$BF$2,0))),"",INDEX(Precip!$B$3:$BE$200,MATCH(J$3&amp;" "&amp;J$4,Precip!$A$3:$A$200,0),MATCH($D30,Precip!$B$2:$BF$2,0)))</f>
        <v>0</v>
      </c>
      <c r="K30" s="11">
        <f ca="1">IF(ISNA(INDEX(Precip!$B$3:$BE$200,MATCH(K$3&amp;" "&amp;K$4,Precip!$A$3:$A$200,0),MATCH($D30,Precip!$B$2:$BF$2,0))),"",INDEX(Precip!$B$3:$BE$200,MATCH(K$3&amp;" "&amp;K$4,Precip!$A$3:$A$200,0),MATCH($D30,Precip!$B$2:$BF$2,0)))</f>
        <v>0</v>
      </c>
      <c r="L30" s="11">
        <f ca="1">IF(ISNA(INDEX(Precip!$B$3:$BE$200,MATCH(L$3&amp;" "&amp;L$4,Precip!$A$3:$A$200,0),MATCH($D30,Precip!$B$2:$BF$2,0))),"",INDEX(Precip!$B$3:$BE$200,MATCH(L$3&amp;" "&amp;L$4,Precip!$A$3:$A$200,0),MATCH($D30,Precip!$B$2:$BF$2,0)))</f>
        <v>0</v>
      </c>
      <c r="M30" s="11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38">
        <f t="shared" ca="1" si="1"/>
        <v>0</v>
      </c>
    </row>
    <row r="31" spans="1:15" s="85" customFormat="1" ht="15.2" customHeight="1" x14ac:dyDescent="0.25">
      <c r="A31" s="96"/>
      <c r="B31" s="6">
        <v>27</v>
      </c>
      <c r="C31" s="4" t="s">
        <v>42</v>
      </c>
      <c r="D31" s="3" t="s">
        <v>43</v>
      </c>
      <c r="E31" s="7">
        <f ca="1">IF(ISNA(INDEX(Precip!$B$3:$BE$200,MATCH(E$3&amp;" "&amp;E$4,Precip!$A$3:$A$200,0),MATCH($D31,Precip!$B$2:$BF$2,0))),"",INDEX(Precip!$B$3:$BE$200,MATCH(E$3&amp;" "&amp;E$4,Precip!$A$3:$A$200,0),MATCH($D31,Precip!$B$2:$BF$2,0)))</f>
        <v>0</v>
      </c>
      <c r="F31" s="7">
        <f ca="1">IF(ISNA(INDEX(Precip!$B$3:$BE$200,MATCH(F$3&amp;" "&amp;F$4,Precip!$A$3:$A$200,0),MATCH($D31,Precip!$B$2:$BF$2,0))),"",INDEX(Precip!$B$3:$BE$200,MATCH(F$3&amp;" "&amp;F$4,Precip!$A$3:$A$200,0),MATCH($D31,Precip!$B$2:$BF$2,0)))</f>
        <v>0.5</v>
      </c>
      <c r="G31" s="7">
        <f ca="1">IF(ISNA(INDEX(Precip!$B$3:$BE$200,MATCH(G$3&amp;" "&amp;G$4,Precip!$A$3:$A$200,0),MATCH($D31,Precip!$B$2:$BF$2,0))),"",INDEX(Precip!$B$3:$BE$200,MATCH(G$3&amp;" "&amp;G$4,Precip!$A$3:$A$200,0),MATCH($D31,Precip!$B$2:$BF$2,0)))</f>
        <v>0</v>
      </c>
      <c r="H31" s="7">
        <f ca="1">IF(ISNA(INDEX(Precip!$B$3:$BE$200,MATCH(H$3&amp;" "&amp;H$4,Precip!$A$3:$A$200,0),MATCH($D31,Precip!$B$2:$BF$2,0))),"",INDEX(Precip!$B$3:$BE$200,MATCH(H$3&amp;" "&amp;H$4,Precip!$A$3:$A$200,0),MATCH($D31,Precip!$B$2:$BF$2,0)))</f>
        <v>0</v>
      </c>
      <c r="I31" s="81">
        <f t="shared" ca="1" si="0"/>
        <v>0.5</v>
      </c>
      <c r="J31" s="7">
        <f ca="1">IF(ISNA(INDEX(Precip!$B$3:$BE$200,MATCH(J$3&amp;" "&amp;J$4,Precip!$A$3:$A$200,0),MATCH($D31,Precip!$B$2:$BF$2,0))),"",INDEX(Precip!$B$3:$BE$200,MATCH(J$3&amp;" "&amp;J$4,Precip!$A$3:$A$200,0),MATCH($D31,Precip!$B$2:$BF$2,0)))</f>
        <v>1.4</v>
      </c>
      <c r="K31" s="7">
        <f ca="1">IF(ISNA(INDEX(Precip!$B$3:$BE$200,MATCH(K$3&amp;" "&amp;K$4,Precip!$A$3:$A$200,0),MATCH($D31,Precip!$B$2:$BF$2,0))),"",INDEX(Precip!$B$3:$BE$200,MATCH(K$3&amp;" "&amp;K$4,Precip!$A$3:$A$200,0),MATCH($D31,Precip!$B$2:$BF$2,0)))</f>
        <v>0</v>
      </c>
      <c r="L31" s="7">
        <f ca="1">IF(ISNA(INDEX(Precip!$B$3:$BE$200,MATCH(L$3&amp;" "&amp;L$4,Precip!$A$3:$A$200,0),MATCH($D31,Precip!$B$2:$BF$2,0))),"",INDEX(Precip!$B$3:$BE$200,MATCH(L$3&amp;" "&amp;L$4,Precip!$A$3:$A$200,0),MATCH($D31,Precip!$B$2:$BF$2,0)))</f>
        <v>0</v>
      </c>
      <c r="M31" s="7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39">
        <f t="shared" ca="1" si="1"/>
        <v>1.4</v>
      </c>
      <c r="O31" s="88"/>
    </row>
    <row r="32" spans="1:15" ht="15.2" customHeight="1" x14ac:dyDescent="0.25">
      <c r="A32" s="96"/>
      <c r="B32" s="6">
        <v>28</v>
      </c>
      <c r="C32" s="4" t="s">
        <v>44</v>
      </c>
      <c r="D32" s="3">
        <v>72421</v>
      </c>
      <c r="E32" s="7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7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7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7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1" t="str">
        <f t="shared" ca="1" si="0"/>
        <v>-</v>
      </c>
      <c r="J32" s="7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7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7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7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39" t="str">
        <f t="shared" ca="1" si="1"/>
        <v>-</v>
      </c>
    </row>
    <row r="33" spans="1:15" ht="15.2" customHeight="1" x14ac:dyDescent="0.25">
      <c r="A33" s="96"/>
      <c r="B33" s="6">
        <v>29</v>
      </c>
      <c r="C33" s="4" t="s">
        <v>45</v>
      </c>
      <c r="D33" s="3" t="s">
        <v>46</v>
      </c>
      <c r="E33" s="7">
        <f ca="1">IF(ISNA(INDEX(Precip!$B$3:$BE$200,MATCH(E$3&amp;" "&amp;E$4,Precip!$A$3:$A$200,0),MATCH($D33,Precip!$B$2:$BF$2,0))),"",INDEX(Precip!$B$3:$BE$200,MATCH(E$3&amp;" "&amp;E$4,Precip!$A$3:$A$200,0),MATCH($D33,Precip!$B$2:$BF$2,0)))</f>
        <v>0.1</v>
      </c>
      <c r="F33" s="7">
        <f ca="1">IF(ISNA(INDEX(Precip!$B$3:$BE$200,MATCH(F$3&amp;" "&amp;F$4,Precip!$A$3:$A$200,0),MATCH($D33,Precip!$B$2:$BF$2,0))),"",INDEX(Precip!$B$3:$BE$200,MATCH(F$3&amp;" "&amp;F$4,Precip!$A$3:$A$200,0),MATCH($D33,Precip!$B$2:$BF$2,0)))</f>
        <v>0.1</v>
      </c>
      <c r="G33" s="7">
        <f ca="1">IF(ISNA(INDEX(Precip!$B$3:$BE$200,MATCH(G$3&amp;" "&amp;G$4,Precip!$A$3:$A$200,0),MATCH($D33,Precip!$B$2:$BF$2,0))),"",INDEX(Precip!$B$3:$BE$200,MATCH(G$3&amp;" "&amp;G$4,Precip!$A$3:$A$200,0),MATCH($D33,Precip!$B$2:$BF$2,0)))</f>
        <v>0.1</v>
      </c>
      <c r="H33" s="7">
        <f ca="1">IF(ISNA(INDEX(Precip!$B$3:$BE$200,MATCH(H$3&amp;" "&amp;H$4,Precip!$A$3:$A$200,0),MATCH($D33,Precip!$B$2:$BF$2,0))),"",INDEX(Precip!$B$3:$BE$200,MATCH(H$3&amp;" "&amp;H$4,Precip!$A$3:$A$200,0),MATCH($D33,Precip!$B$2:$BF$2,0)))</f>
        <v>17.899999999999999</v>
      </c>
      <c r="I33" s="81">
        <f t="shared" ca="1" si="0"/>
        <v>18.2</v>
      </c>
      <c r="J33" s="7">
        <f ca="1">IF(ISNA(INDEX(Precip!$B$3:$BE$200,MATCH(J$3&amp;" "&amp;J$4,Precip!$A$3:$A$200,0),MATCH($D33,Precip!$B$2:$BF$2,0))),"",INDEX(Precip!$B$3:$BE$200,MATCH(J$3&amp;" "&amp;J$4,Precip!$A$3:$A$200,0),MATCH($D33,Precip!$B$2:$BF$2,0)))</f>
        <v>0.3</v>
      </c>
      <c r="K33" s="7">
        <f ca="1">IF(ISNA(INDEX(Precip!$B$3:$BE$200,MATCH(K$3&amp;" "&amp;K$4,Precip!$A$3:$A$200,0),MATCH($D33,Precip!$B$2:$BF$2,0))),"",INDEX(Precip!$B$3:$BE$200,MATCH(K$3&amp;" "&amp;K$4,Precip!$A$3:$A$200,0),MATCH($D33,Precip!$B$2:$BF$2,0)))</f>
        <v>0.3</v>
      </c>
      <c r="L33" s="7">
        <f ca="1">IF(ISNA(INDEX(Precip!$B$3:$BE$200,MATCH(L$3&amp;" "&amp;L$4,Precip!$A$3:$A$200,0),MATCH($D33,Precip!$B$2:$BF$2,0))),"",INDEX(Precip!$B$3:$BE$200,MATCH(L$3&amp;" "&amp;L$4,Precip!$A$3:$A$200,0),MATCH($D33,Precip!$B$2:$BF$2,0)))</f>
        <v>0</v>
      </c>
      <c r="M33" s="7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39">
        <f t="shared" ca="1" si="1"/>
        <v>0.6</v>
      </c>
      <c r="O33" s="85"/>
    </row>
    <row r="34" spans="1:15" ht="15.2" customHeight="1" x14ac:dyDescent="0.25">
      <c r="A34" s="96"/>
      <c r="B34" s="6">
        <v>30</v>
      </c>
      <c r="C34" s="4" t="s">
        <v>47</v>
      </c>
      <c r="D34" s="3" t="s">
        <v>48</v>
      </c>
      <c r="E34" s="7">
        <f ca="1">IF(ISNA(INDEX(Precip!$B$3:$BE$200,MATCH(E$3&amp;" "&amp;E$4,Precip!$A$3:$A$200,0),MATCH($D34,Precip!$B$2:$BF$2,0))),"",INDEX(Precip!$B$3:$BE$200,MATCH(E$3&amp;" "&amp;E$4,Precip!$A$3:$A$200,0),MATCH($D34,Precip!$B$2:$BF$2,0)))</f>
        <v>0</v>
      </c>
      <c r="F34" s="7">
        <f ca="1">IF(ISNA(INDEX(Precip!$B$3:$BE$200,MATCH(F$3&amp;" "&amp;F$4,Precip!$A$3:$A$200,0),MATCH($D34,Precip!$B$2:$BF$2,0))),"",INDEX(Precip!$B$3:$BE$200,MATCH(F$3&amp;" "&amp;F$4,Precip!$A$3:$A$200,0),MATCH($D34,Precip!$B$2:$BF$2,0)))</f>
        <v>0</v>
      </c>
      <c r="G34" s="7">
        <f ca="1">IF(ISNA(INDEX(Precip!$B$3:$BE$200,MATCH(G$3&amp;" "&amp;G$4,Precip!$A$3:$A$200,0),MATCH($D34,Precip!$B$2:$BF$2,0))),"",INDEX(Precip!$B$3:$BE$200,MATCH(G$3&amp;" "&amp;G$4,Precip!$A$3:$A$200,0),MATCH($D34,Precip!$B$2:$BF$2,0)))</f>
        <v>0</v>
      </c>
      <c r="H34" s="7">
        <f ca="1">IF(ISNA(INDEX(Precip!$B$3:$BE$200,MATCH(H$3&amp;" "&amp;H$4,Precip!$A$3:$A$200,0),MATCH($D34,Precip!$B$2:$BF$2,0))),"",INDEX(Precip!$B$3:$BE$200,MATCH(H$3&amp;" "&amp;H$4,Precip!$A$3:$A$200,0),MATCH($D34,Precip!$B$2:$BF$2,0)))</f>
        <v>0</v>
      </c>
      <c r="I34" s="81">
        <f t="shared" ca="1" si="0"/>
        <v>0</v>
      </c>
      <c r="J34" s="7">
        <f ca="1">IF(ISNA(INDEX(Precip!$B$3:$BE$200,MATCH(J$3&amp;" "&amp;J$4,Precip!$A$3:$A$200,0),MATCH($D34,Precip!$B$2:$BF$2,0))),"",INDEX(Precip!$B$3:$BE$200,MATCH(J$3&amp;" "&amp;J$4,Precip!$A$3:$A$200,0),MATCH($D34,Precip!$B$2:$BF$2,0)))</f>
        <v>22</v>
      </c>
      <c r="K34" s="7">
        <f ca="1">IF(ISNA(INDEX(Precip!$B$3:$BE$200,MATCH(K$3&amp;" "&amp;K$4,Precip!$A$3:$A$200,0),MATCH($D34,Precip!$B$2:$BF$2,0))),"",INDEX(Precip!$B$3:$BE$200,MATCH(K$3&amp;" "&amp;K$4,Precip!$A$3:$A$200,0),MATCH($D34,Precip!$B$2:$BF$2,0)))</f>
        <v>0</v>
      </c>
      <c r="L34" s="7">
        <f ca="1">IF(ISNA(INDEX(Precip!$B$3:$BE$200,MATCH(L$3&amp;" "&amp;L$4,Precip!$A$3:$A$200,0),MATCH($D34,Precip!$B$2:$BF$2,0))),"",INDEX(Precip!$B$3:$BE$200,MATCH(L$3&amp;" "&amp;L$4,Precip!$A$3:$A$200,0),MATCH($D34,Precip!$B$2:$BF$2,0)))</f>
        <v>0</v>
      </c>
      <c r="M34" s="7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39">
        <f t="shared" ca="1" si="1"/>
        <v>22</v>
      </c>
    </row>
    <row r="35" spans="1:15" ht="15.2" customHeight="1" x14ac:dyDescent="0.25">
      <c r="A35" s="96"/>
      <c r="B35" s="6">
        <v>31</v>
      </c>
      <c r="C35" s="4" t="s">
        <v>49</v>
      </c>
      <c r="D35" s="3">
        <v>72422</v>
      </c>
      <c r="E35" s="7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7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7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7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1" t="str">
        <f t="shared" ca="1" si="0"/>
        <v>-</v>
      </c>
      <c r="J35" s="7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7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7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7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39" t="str">
        <f t="shared" ca="1" si="1"/>
        <v>-</v>
      </c>
    </row>
    <row r="36" spans="1:15" ht="15.2" customHeight="1" x14ac:dyDescent="0.25">
      <c r="A36" s="96"/>
      <c r="B36" s="6">
        <v>32</v>
      </c>
      <c r="C36" s="4" t="s">
        <v>50</v>
      </c>
      <c r="D36" s="3">
        <v>72423</v>
      </c>
      <c r="E36" s="7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7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7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7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1" t="str">
        <f t="shared" ca="1" si="0"/>
        <v>-</v>
      </c>
      <c r="J36" s="7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7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7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7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39" t="str">
        <f t="shared" ca="1" si="1"/>
        <v>-</v>
      </c>
    </row>
    <row r="37" spans="1:15" s="85" customFormat="1" ht="15.2" customHeight="1" x14ac:dyDescent="0.25">
      <c r="A37" s="96"/>
      <c r="B37" s="6">
        <v>33</v>
      </c>
      <c r="C37" s="4" t="s">
        <v>51</v>
      </c>
      <c r="D37" s="3">
        <v>72424</v>
      </c>
      <c r="E37" s="7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7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7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7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1" t="str">
        <f t="shared" ref="I37:I68" ca="1" si="2">+IF(AND(OR(E37="-",E37=""),OR(F37="-",F37=""),OR(G37="-",G37=""),OR(H37="-",H37="")),"-",SUM(E37:H37))</f>
        <v>-</v>
      </c>
      <c r="J37" s="7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7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7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7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39" t="str">
        <f t="shared" ref="N37:N68" ca="1" si="3">+IF(AND(OR(J37="-",J37=""),OR(K37="-",K37=""),OR(L37="-",L37=""),OR(M37="-",M37="")),"-",SUM(J37:M37))</f>
        <v>-</v>
      </c>
      <c r="O37" s="88"/>
    </row>
    <row r="38" spans="1:15" ht="15.2" customHeight="1" x14ac:dyDescent="0.25">
      <c r="A38" s="96"/>
      <c r="B38" s="6">
        <v>34</v>
      </c>
      <c r="C38" s="4" t="s">
        <v>52</v>
      </c>
      <c r="D38" s="3" t="s">
        <v>53</v>
      </c>
      <c r="E38" s="7">
        <f ca="1">IF(ISNA(INDEX(Precip!$B$3:$BE$200,MATCH(E$3&amp;" "&amp;E$4,Precip!$A$3:$A$200,0),MATCH($D38,Precip!$B$2:$BF$2,0))),"",INDEX(Precip!$B$3:$BE$200,MATCH(E$3&amp;" "&amp;E$4,Precip!$A$3:$A$200,0),MATCH($D38,Precip!$B$2:$BF$2,0)))</f>
        <v>0</v>
      </c>
      <c r="F38" s="7">
        <f ca="1">IF(ISNA(INDEX(Precip!$B$3:$BE$200,MATCH(F$3&amp;" "&amp;F$4,Precip!$A$3:$A$200,0),MATCH($D38,Precip!$B$2:$BF$2,0))),"",INDEX(Precip!$B$3:$BE$200,MATCH(F$3&amp;" "&amp;F$4,Precip!$A$3:$A$200,0),MATCH($D38,Precip!$B$2:$BF$2,0)))</f>
        <v>0</v>
      </c>
      <c r="G38" s="7">
        <f ca="1">IF(ISNA(INDEX(Precip!$B$3:$BE$200,MATCH(G$3&amp;" "&amp;G$4,Precip!$A$3:$A$200,0),MATCH($D38,Precip!$B$2:$BF$2,0))),"",INDEX(Precip!$B$3:$BE$200,MATCH(G$3&amp;" "&amp;G$4,Precip!$A$3:$A$200,0),MATCH($D38,Precip!$B$2:$BF$2,0)))</f>
        <v>0</v>
      </c>
      <c r="H38" s="7">
        <f ca="1">IF(ISNA(INDEX(Precip!$B$3:$BE$200,MATCH(H$3&amp;" "&amp;H$4,Precip!$A$3:$A$200,0),MATCH($D38,Precip!$B$2:$BF$2,0))),"",INDEX(Precip!$B$3:$BE$200,MATCH(H$3&amp;" "&amp;H$4,Precip!$A$3:$A$200,0),MATCH($D38,Precip!$B$2:$BF$2,0)))</f>
        <v>0</v>
      </c>
      <c r="I38" s="81">
        <f t="shared" ca="1" si="2"/>
        <v>0</v>
      </c>
      <c r="J38" s="7">
        <f ca="1">IF(ISNA(INDEX(Precip!$B$3:$BE$200,MATCH(J$3&amp;" "&amp;J$4,Precip!$A$3:$A$200,0),MATCH($D38,Precip!$B$2:$BF$2,0))),"",INDEX(Precip!$B$3:$BE$200,MATCH(J$3&amp;" "&amp;J$4,Precip!$A$3:$A$200,0),MATCH($D38,Precip!$B$2:$BF$2,0)))</f>
        <v>25.6</v>
      </c>
      <c r="K38" s="7">
        <f ca="1">IF(ISNA(INDEX(Precip!$B$3:$BE$200,MATCH(K$3&amp;" "&amp;K$4,Precip!$A$3:$A$200,0),MATCH($D38,Precip!$B$2:$BF$2,0))),"",INDEX(Precip!$B$3:$BE$200,MATCH(K$3&amp;" "&amp;K$4,Precip!$A$3:$A$200,0),MATCH($D38,Precip!$B$2:$BF$2,0)))</f>
        <v>0</v>
      </c>
      <c r="L38" s="7">
        <f ca="1">IF(ISNA(INDEX(Precip!$B$3:$BE$200,MATCH(L$3&amp;" "&amp;L$4,Precip!$A$3:$A$200,0),MATCH($D38,Precip!$B$2:$BF$2,0))),"",INDEX(Precip!$B$3:$BE$200,MATCH(L$3&amp;" "&amp;L$4,Precip!$A$3:$A$200,0),MATCH($D38,Precip!$B$2:$BF$2,0)))</f>
        <v>0</v>
      </c>
      <c r="M38" s="7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39">
        <f t="shared" ca="1" si="3"/>
        <v>25.6</v>
      </c>
    </row>
    <row r="39" spans="1:15" ht="15.2" customHeight="1" x14ac:dyDescent="0.25">
      <c r="A39" s="96"/>
      <c r="B39" s="6">
        <v>35</v>
      </c>
      <c r="C39" s="4" t="s">
        <v>54</v>
      </c>
      <c r="D39" s="3">
        <v>72432</v>
      </c>
      <c r="E39" s="7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7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7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7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1" t="str">
        <f t="shared" ca="1" si="2"/>
        <v>-</v>
      </c>
      <c r="J39" s="7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7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7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7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39" t="str">
        <f t="shared" ca="1" si="3"/>
        <v>-</v>
      </c>
    </row>
    <row r="40" spans="1:15" ht="15.2" customHeight="1" x14ac:dyDescent="0.25">
      <c r="A40" s="96"/>
      <c r="B40" s="6">
        <v>36</v>
      </c>
      <c r="C40" s="4" t="s">
        <v>55</v>
      </c>
      <c r="D40" s="3">
        <v>48844</v>
      </c>
      <c r="E40" s="7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7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7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7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1" t="str">
        <f t="shared" ca="1" si="2"/>
        <v>-</v>
      </c>
      <c r="J40" s="7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7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7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7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39" t="str">
        <f t="shared" ca="1" si="3"/>
        <v>-</v>
      </c>
    </row>
    <row r="41" spans="1:15" ht="15.2" customHeight="1" x14ac:dyDescent="0.25">
      <c r="A41" s="96"/>
      <c r="B41" s="6">
        <v>37</v>
      </c>
      <c r="C41" s="4" t="s">
        <v>56</v>
      </c>
      <c r="D41" s="3">
        <v>72425</v>
      </c>
      <c r="E41" s="7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7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7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7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1" t="str">
        <f t="shared" ca="1" si="2"/>
        <v>-</v>
      </c>
      <c r="J41" s="7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7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7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7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39" t="str">
        <f t="shared" ca="1" si="3"/>
        <v>-</v>
      </c>
    </row>
    <row r="42" spans="1:15" ht="15.2" customHeight="1" x14ac:dyDescent="0.25">
      <c r="A42" s="96"/>
      <c r="B42" s="6">
        <v>38</v>
      </c>
      <c r="C42" s="4" t="s">
        <v>57</v>
      </c>
      <c r="D42" s="3">
        <v>72426</v>
      </c>
      <c r="E42" s="7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7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7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7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1" t="str">
        <f t="shared" ca="1" si="2"/>
        <v>-</v>
      </c>
      <c r="J42" s="7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7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7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7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39" t="str">
        <f t="shared" ca="1" si="3"/>
        <v>-</v>
      </c>
    </row>
    <row r="43" spans="1:15" ht="15.2" customHeight="1" x14ac:dyDescent="0.25">
      <c r="A43" s="96"/>
      <c r="B43" s="6">
        <v>39</v>
      </c>
      <c r="C43" s="4" t="s">
        <v>58</v>
      </c>
      <c r="D43" s="3" t="s">
        <v>59</v>
      </c>
      <c r="E43" s="7">
        <f ca="1">IF(ISNA(INDEX(Precip!$B$3:$BE$200,MATCH(E$3&amp;" "&amp;E$4,Precip!$A$3:$A$200,0),MATCH($D43,Precip!$B$2:$BF$2,0))),"",INDEX(Precip!$B$3:$BE$200,MATCH(E$3&amp;" "&amp;E$4,Precip!$A$3:$A$200,0),MATCH($D43,Precip!$B$2:$BF$2,0)))</f>
        <v>0</v>
      </c>
      <c r="F43" s="7">
        <f ca="1">IF(ISNA(INDEX(Precip!$B$3:$BE$200,MATCH(F$3&amp;" "&amp;F$4,Precip!$A$3:$A$200,0),MATCH($D43,Precip!$B$2:$BF$2,0))),"",INDEX(Precip!$B$3:$BE$200,MATCH(F$3&amp;" "&amp;F$4,Precip!$A$3:$A$200,0),MATCH($D43,Precip!$B$2:$BF$2,0)))</f>
        <v>0</v>
      </c>
      <c r="G43" s="7">
        <f ca="1">IF(ISNA(INDEX(Precip!$B$3:$BE$200,MATCH(G$3&amp;" "&amp;G$4,Precip!$A$3:$A$200,0),MATCH($D43,Precip!$B$2:$BF$2,0))),"",INDEX(Precip!$B$3:$BE$200,MATCH(G$3&amp;" "&amp;G$4,Precip!$A$3:$A$200,0),MATCH($D43,Precip!$B$2:$BF$2,0)))</f>
        <v>0</v>
      </c>
      <c r="H43" s="7">
        <f ca="1">IF(ISNA(INDEX(Precip!$B$3:$BE$200,MATCH(H$3&amp;" "&amp;H$4,Precip!$A$3:$A$200,0),MATCH($D43,Precip!$B$2:$BF$2,0))),"",INDEX(Precip!$B$3:$BE$200,MATCH(H$3&amp;" "&amp;H$4,Precip!$A$3:$A$200,0),MATCH($D43,Precip!$B$2:$BF$2,0)))</f>
        <v>0</v>
      </c>
      <c r="I43" s="81">
        <f t="shared" ca="1" si="2"/>
        <v>0</v>
      </c>
      <c r="J43" s="7">
        <f ca="1">IF(ISNA(INDEX(Precip!$B$3:$BE$200,MATCH(J$3&amp;" "&amp;J$4,Precip!$A$3:$A$200,0),MATCH($D43,Precip!$B$2:$BF$2,0))),"",INDEX(Precip!$B$3:$BE$200,MATCH(J$3&amp;" "&amp;J$4,Precip!$A$3:$A$200,0),MATCH($D43,Precip!$B$2:$BF$2,0)))</f>
        <v>0</v>
      </c>
      <c r="K43" s="7">
        <f ca="1">IF(ISNA(INDEX(Precip!$B$3:$BE$200,MATCH(K$3&amp;" "&amp;K$4,Precip!$A$3:$A$200,0),MATCH($D43,Precip!$B$2:$BF$2,0))),"",INDEX(Precip!$B$3:$BE$200,MATCH(K$3&amp;" "&amp;K$4,Precip!$A$3:$A$200,0),MATCH($D43,Precip!$B$2:$BF$2,0)))</f>
        <v>0</v>
      </c>
      <c r="L43" s="7">
        <f ca="1">IF(ISNA(INDEX(Precip!$B$3:$BE$200,MATCH(L$3&amp;" "&amp;L$4,Precip!$A$3:$A$200,0),MATCH($D43,Precip!$B$2:$BF$2,0))),"",INDEX(Precip!$B$3:$BE$200,MATCH(L$3&amp;" "&amp;L$4,Precip!$A$3:$A$200,0),MATCH($D43,Precip!$B$2:$BF$2,0)))</f>
        <v>0</v>
      </c>
      <c r="M43" s="7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39">
        <f t="shared" ca="1" si="3"/>
        <v>0</v>
      </c>
    </row>
    <row r="44" spans="1:15" ht="15.2" customHeight="1" x14ac:dyDescent="0.25">
      <c r="A44" s="96"/>
      <c r="B44" s="6">
        <v>40</v>
      </c>
      <c r="C44" s="4" t="s">
        <v>60</v>
      </c>
      <c r="D44" s="3">
        <v>72427</v>
      </c>
      <c r="E44" s="7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7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7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7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1" t="str">
        <f t="shared" ca="1" si="2"/>
        <v>-</v>
      </c>
      <c r="J44" s="7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7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7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7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39" t="str">
        <f t="shared" ca="1" si="3"/>
        <v>-</v>
      </c>
    </row>
    <row r="45" spans="1:15" ht="15.2" customHeight="1" x14ac:dyDescent="0.25">
      <c r="A45" s="96"/>
      <c r="B45" s="6">
        <v>41</v>
      </c>
      <c r="C45" s="4" t="s">
        <v>61</v>
      </c>
      <c r="D45" s="3">
        <v>72428</v>
      </c>
      <c r="E45" s="7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7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7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7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1" t="str">
        <f t="shared" ca="1" si="2"/>
        <v>-</v>
      </c>
      <c r="J45" s="7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7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7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7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39" t="str">
        <f t="shared" ca="1" si="3"/>
        <v>-</v>
      </c>
    </row>
    <row r="46" spans="1:15" ht="15.2" customHeight="1" x14ac:dyDescent="0.25">
      <c r="A46" s="96"/>
      <c r="B46" s="6">
        <v>42</v>
      </c>
      <c r="C46" s="4" t="s">
        <v>62</v>
      </c>
      <c r="D46" s="3">
        <v>72429</v>
      </c>
      <c r="E46" s="7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7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7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7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1" t="str">
        <f t="shared" ca="1" si="2"/>
        <v>-</v>
      </c>
      <c r="J46" s="7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7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7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7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39" t="str">
        <f t="shared" ca="1" si="3"/>
        <v>-</v>
      </c>
    </row>
    <row r="47" spans="1:15" ht="15.2" customHeight="1" x14ac:dyDescent="0.25">
      <c r="A47" s="96"/>
      <c r="B47" s="6">
        <v>43</v>
      </c>
      <c r="C47" s="4" t="s">
        <v>63</v>
      </c>
      <c r="D47" s="3">
        <v>48845</v>
      </c>
      <c r="E47" s="7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7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7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7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1" t="str">
        <f t="shared" ca="1" si="2"/>
        <v>-</v>
      </c>
      <c r="J47" s="7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7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7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7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39" t="str">
        <f t="shared" ca="1" si="3"/>
        <v>-</v>
      </c>
    </row>
    <row r="48" spans="1:15" ht="15.2" customHeight="1" x14ac:dyDescent="0.25">
      <c r="A48" s="96"/>
      <c r="B48" s="6">
        <v>44</v>
      </c>
      <c r="C48" s="4" t="s">
        <v>64</v>
      </c>
      <c r="D48" s="3">
        <v>72436</v>
      </c>
      <c r="E48" s="7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7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7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7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1" t="str">
        <f t="shared" ca="1" si="2"/>
        <v>-</v>
      </c>
      <c r="J48" s="7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7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7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7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39" t="str">
        <f t="shared" ca="1" si="3"/>
        <v>-</v>
      </c>
    </row>
    <row r="49" spans="1:14" ht="15.2" customHeight="1" thickBot="1" x14ac:dyDescent="0.3">
      <c r="A49" s="90"/>
      <c r="B49" s="18">
        <v>45</v>
      </c>
      <c r="C49" s="21" t="s">
        <v>65</v>
      </c>
      <c r="D49" s="22" t="s">
        <v>66</v>
      </c>
      <c r="E49" s="30">
        <f ca="1">IF(ISNA(INDEX(Precip!$B$3:$BE$200,MATCH(E$3&amp;" "&amp;E$4,Precip!$A$3:$A$200,0),MATCH($D49,Precip!$B$2:$BF$2,0))),"",INDEX(Precip!$B$3:$BE$200,MATCH(E$3&amp;" "&amp;E$4,Precip!$A$3:$A$200,0),MATCH($D49,Precip!$B$2:$BF$2,0)))</f>
        <v>0</v>
      </c>
      <c r="F49" s="30">
        <f ca="1">IF(ISNA(INDEX(Precip!$B$3:$BE$200,MATCH(F$3&amp;" "&amp;F$4,Precip!$A$3:$A$200,0),MATCH($D49,Precip!$B$2:$BF$2,0))),"",INDEX(Precip!$B$3:$BE$200,MATCH(F$3&amp;" "&amp;F$4,Precip!$A$3:$A$200,0),MATCH($D49,Precip!$B$2:$BF$2,0)))</f>
        <v>0</v>
      </c>
      <c r="G49" s="30">
        <f ca="1">IF(ISNA(INDEX(Precip!$B$3:$BE$200,MATCH(G$3&amp;" "&amp;G$4,Precip!$A$3:$A$200,0),MATCH($D49,Precip!$B$2:$BF$2,0))),"",INDEX(Precip!$B$3:$BE$200,MATCH(G$3&amp;" "&amp;G$4,Precip!$A$3:$A$200,0),MATCH($D49,Precip!$B$2:$BF$2,0)))</f>
        <v>0</v>
      </c>
      <c r="H49" s="30">
        <f ca="1">IF(ISNA(INDEX(Precip!$B$3:$BE$200,MATCH(H$3&amp;" "&amp;H$4,Precip!$A$3:$A$200,0),MATCH($D49,Precip!$B$2:$BF$2,0))),"",INDEX(Precip!$B$3:$BE$200,MATCH(H$3&amp;" "&amp;H$4,Precip!$A$3:$A$200,0),MATCH($D49,Precip!$B$2:$BF$2,0)))</f>
        <v>0</v>
      </c>
      <c r="I49" s="82">
        <f t="shared" ca="1" si="2"/>
        <v>0</v>
      </c>
      <c r="J49" s="30">
        <f ca="1">IF(ISNA(INDEX(Precip!$B$3:$BE$200,MATCH(J$3&amp;" "&amp;J$4,Precip!$A$3:$A$200,0),MATCH($D49,Precip!$B$2:$BF$2,0))),"",INDEX(Precip!$B$3:$BE$200,MATCH(J$3&amp;" "&amp;J$4,Precip!$A$3:$A$200,0),MATCH($D49,Precip!$B$2:$BF$2,0)))</f>
        <v>0</v>
      </c>
      <c r="K49" s="30">
        <f ca="1">IF(ISNA(INDEX(Precip!$B$3:$BE$200,MATCH(K$3&amp;" "&amp;K$4,Precip!$A$3:$A$200,0),MATCH($D49,Precip!$B$2:$BF$2,0))),"",INDEX(Precip!$B$3:$BE$200,MATCH(K$3&amp;" "&amp;K$4,Precip!$A$3:$A$200,0),MATCH($D49,Precip!$B$2:$BF$2,0)))</f>
        <v>0</v>
      </c>
      <c r="L49" s="30">
        <f ca="1">IF(ISNA(INDEX(Precip!$B$3:$BE$200,MATCH(L$3&amp;" "&amp;L$4,Precip!$A$3:$A$200,0),MATCH($D49,Precip!$B$2:$BF$2,0))),"",INDEX(Precip!$B$3:$BE$200,MATCH(L$3&amp;" "&amp;L$4,Precip!$A$3:$A$200,0),MATCH($D49,Precip!$B$2:$BF$2,0)))</f>
        <v>0</v>
      </c>
      <c r="M49" s="30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40">
        <f t="shared" ca="1" si="3"/>
        <v>0</v>
      </c>
    </row>
    <row r="50" spans="1:14" ht="15.2" customHeight="1" x14ac:dyDescent="0.25">
      <c r="A50" s="95" t="s">
        <v>67</v>
      </c>
      <c r="B50" s="9">
        <v>46</v>
      </c>
      <c r="C50" s="26" t="s">
        <v>68</v>
      </c>
      <c r="D50" s="27">
        <v>72441</v>
      </c>
      <c r="E50" s="11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1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1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1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0" t="str">
        <f t="shared" ca="1" si="2"/>
        <v>-</v>
      </c>
      <c r="J50" s="11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1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1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1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38" t="str">
        <f t="shared" ca="1" si="3"/>
        <v>-</v>
      </c>
    </row>
    <row r="51" spans="1:14" ht="15.2" customHeight="1" x14ac:dyDescent="0.25">
      <c r="A51" s="96"/>
      <c r="B51" s="6">
        <v>47</v>
      </c>
      <c r="C51" s="4" t="s">
        <v>69</v>
      </c>
      <c r="D51" s="3" t="s">
        <v>70</v>
      </c>
      <c r="E51" s="7">
        <f ca="1">IF(ISNA(INDEX(Precip!$B$3:$BE$200,MATCH(E$3&amp;" "&amp;E$4,Precip!$A$3:$A$200,0),MATCH($D51,Precip!$B$2:$BF$2,0))),"",INDEX(Precip!$B$3:$BE$200,MATCH(E$3&amp;" "&amp;E$4,Precip!$A$3:$A$200,0),MATCH($D51,Precip!$B$2:$BF$2,0)))</f>
        <v>0</v>
      </c>
      <c r="F51" s="7">
        <f ca="1">IF(ISNA(INDEX(Precip!$B$3:$BE$200,MATCH(F$3&amp;" "&amp;F$4,Precip!$A$3:$A$200,0),MATCH($D51,Precip!$B$2:$BF$2,0))),"",INDEX(Precip!$B$3:$BE$200,MATCH(F$3&amp;" "&amp;F$4,Precip!$A$3:$A$200,0),MATCH($D51,Precip!$B$2:$BF$2,0)))</f>
        <v>0</v>
      </c>
      <c r="G51" s="7">
        <f ca="1">IF(ISNA(INDEX(Precip!$B$3:$BE$200,MATCH(G$3&amp;" "&amp;G$4,Precip!$A$3:$A$200,0),MATCH($D51,Precip!$B$2:$BF$2,0))),"",INDEX(Precip!$B$3:$BE$200,MATCH(G$3&amp;" "&amp;G$4,Precip!$A$3:$A$200,0),MATCH($D51,Precip!$B$2:$BF$2,0)))</f>
        <v>0</v>
      </c>
      <c r="H51" s="7">
        <f ca="1">IF(ISNA(INDEX(Precip!$B$3:$BE$200,MATCH(H$3&amp;" "&amp;H$4,Precip!$A$3:$A$200,0),MATCH($D51,Precip!$B$2:$BF$2,0))),"",INDEX(Precip!$B$3:$BE$200,MATCH(H$3&amp;" "&amp;H$4,Precip!$A$3:$A$200,0),MATCH($D51,Precip!$B$2:$BF$2,0)))</f>
        <v>0</v>
      </c>
      <c r="I51" s="81">
        <f t="shared" ca="1" si="2"/>
        <v>0</v>
      </c>
      <c r="J51" s="7">
        <f ca="1">IF(ISNA(INDEX(Precip!$B$3:$BE$200,MATCH(J$3&amp;" "&amp;J$4,Precip!$A$3:$A$200,0),MATCH($D51,Precip!$B$2:$BF$2,0))),"",INDEX(Precip!$B$3:$BE$200,MATCH(J$3&amp;" "&amp;J$4,Precip!$A$3:$A$200,0),MATCH($D51,Precip!$B$2:$BF$2,0)))</f>
        <v>0</v>
      </c>
      <c r="K51" s="7">
        <f ca="1">IF(ISNA(INDEX(Precip!$B$3:$BE$200,MATCH(K$3&amp;" "&amp;K$4,Precip!$A$3:$A$200,0),MATCH($D51,Precip!$B$2:$BF$2,0))),"",INDEX(Precip!$B$3:$BE$200,MATCH(K$3&amp;" "&amp;K$4,Precip!$A$3:$A$200,0),MATCH($D51,Precip!$B$2:$BF$2,0)))</f>
        <v>0</v>
      </c>
      <c r="L51" s="7">
        <f ca="1">IF(ISNA(INDEX(Precip!$B$3:$BE$200,MATCH(L$3&amp;" "&amp;L$4,Precip!$A$3:$A$200,0),MATCH($D51,Precip!$B$2:$BF$2,0))),"",INDEX(Precip!$B$3:$BE$200,MATCH(L$3&amp;" "&amp;L$4,Precip!$A$3:$A$200,0),MATCH($D51,Precip!$B$2:$BF$2,0)))</f>
        <v>0</v>
      </c>
      <c r="M51" s="7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39">
        <f t="shared" ca="1" si="3"/>
        <v>0</v>
      </c>
    </row>
    <row r="52" spans="1:14" ht="15.2" customHeight="1" x14ac:dyDescent="0.25">
      <c r="A52" s="96"/>
      <c r="B52" s="6">
        <v>48</v>
      </c>
      <c r="C52" s="4" t="s">
        <v>71</v>
      </c>
      <c r="D52" s="3">
        <v>72442</v>
      </c>
      <c r="E52" s="7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7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7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7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1" t="str">
        <f t="shared" ca="1" si="2"/>
        <v>-</v>
      </c>
      <c r="J52" s="7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7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7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7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39" t="str">
        <f t="shared" ca="1" si="3"/>
        <v>-</v>
      </c>
    </row>
    <row r="53" spans="1:14" ht="15.2" customHeight="1" x14ac:dyDescent="0.25">
      <c r="A53" s="96"/>
      <c r="B53" s="6">
        <v>49</v>
      </c>
      <c r="C53" s="4" t="s">
        <v>72</v>
      </c>
      <c r="D53" s="3">
        <v>72443</v>
      </c>
      <c r="E53" s="7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7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7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7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1" t="str">
        <f t="shared" ca="1" si="2"/>
        <v>-</v>
      </c>
      <c r="J53" s="7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7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7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7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39" t="str">
        <f t="shared" ca="1" si="3"/>
        <v>-</v>
      </c>
    </row>
    <row r="54" spans="1:14" ht="15.2" customHeight="1" x14ac:dyDescent="0.25">
      <c r="A54" s="96"/>
      <c r="B54" s="6">
        <v>50</v>
      </c>
      <c r="C54" s="4" t="s">
        <v>73</v>
      </c>
      <c r="D54" s="3" t="s">
        <v>74</v>
      </c>
      <c r="E54" s="7">
        <f ca="1">IF(ISNA(INDEX(Precip!$B$3:$BE$200,MATCH(E$3&amp;" "&amp;E$4,Precip!$A$3:$A$200,0),MATCH($D54,Precip!$B$2:$BF$2,0))),"",INDEX(Precip!$B$3:$BE$200,MATCH(E$3&amp;" "&amp;E$4,Precip!$A$3:$A$200,0),MATCH($D54,Precip!$B$2:$BF$2,0)))</f>
        <v>0</v>
      </c>
      <c r="F54" s="7">
        <f ca="1">IF(ISNA(INDEX(Precip!$B$3:$BE$200,MATCH(F$3&amp;" "&amp;F$4,Precip!$A$3:$A$200,0),MATCH($D54,Precip!$B$2:$BF$2,0))),"",INDEX(Precip!$B$3:$BE$200,MATCH(F$3&amp;" "&amp;F$4,Precip!$A$3:$A$200,0),MATCH($D54,Precip!$B$2:$BF$2,0)))</f>
        <v>0.1</v>
      </c>
      <c r="G54" s="7">
        <f ca="1">IF(ISNA(INDEX(Precip!$B$3:$BE$200,MATCH(G$3&amp;" "&amp;G$4,Precip!$A$3:$A$200,0),MATCH($D54,Precip!$B$2:$BF$2,0))),"",INDEX(Precip!$B$3:$BE$200,MATCH(G$3&amp;" "&amp;G$4,Precip!$A$3:$A$200,0),MATCH($D54,Precip!$B$2:$BF$2,0)))</f>
        <v>11.2</v>
      </c>
      <c r="H54" s="7">
        <f ca="1">IF(ISNA(INDEX(Precip!$B$3:$BE$200,MATCH(H$3&amp;" "&amp;H$4,Precip!$A$3:$A$200,0),MATCH($D54,Precip!$B$2:$BF$2,0))),"",INDEX(Precip!$B$3:$BE$200,MATCH(H$3&amp;" "&amp;H$4,Precip!$A$3:$A$200,0),MATCH($D54,Precip!$B$2:$BF$2,0)))</f>
        <v>0</v>
      </c>
      <c r="I54" s="81">
        <f t="shared" ca="1" si="2"/>
        <v>11.299999999999999</v>
      </c>
      <c r="J54" s="7">
        <f ca="1">IF(ISNA(INDEX(Precip!$B$3:$BE$200,MATCH(J$3&amp;" "&amp;J$4,Precip!$A$3:$A$200,0),MATCH($D54,Precip!$B$2:$BF$2,0))),"",INDEX(Precip!$B$3:$BE$200,MATCH(J$3&amp;" "&amp;J$4,Precip!$A$3:$A$200,0),MATCH($D54,Precip!$B$2:$BF$2,0)))</f>
        <v>0</v>
      </c>
      <c r="K54" s="7">
        <f ca="1">IF(ISNA(INDEX(Precip!$B$3:$BE$200,MATCH(K$3&amp;" "&amp;K$4,Precip!$A$3:$A$200,0),MATCH($D54,Precip!$B$2:$BF$2,0))),"",INDEX(Precip!$B$3:$BE$200,MATCH(K$3&amp;" "&amp;K$4,Precip!$A$3:$A$200,0),MATCH($D54,Precip!$B$2:$BF$2,0)))</f>
        <v>0</v>
      </c>
      <c r="L54" s="7">
        <f ca="1">IF(ISNA(INDEX(Precip!$B$3:$BE$200,MATCH(L$3&amp;" "&amp;L$4,Precip!$A$3:$A$200,0),MATCH($D54,Precip!$B$2:$BF$2,0))),"",INDEX(Precip!$B$3:$BE$200,MATCH(L$3&amp;" "&amp;L$4,Precip!$A$3:$A$200,0),MATCH($D54,Precip!$B$2:$BF$2,0)))</f>
        <v>0</v>
      </c>
      <c r="M54" s="7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39">
        <f t="shared" ca="1" si="3"/>
        <v>0</v>
      </c>
    </row>
    <row r="55" spans="1:14" ht="15.2" customHeight="1" x14ac:dyDescent="0.25">
      <c r="A55" s="96"/>
      <c r="B55" s="6">
        <v>51</v>
      </c>
      <c r="C55" s="4" t="s">
        <v>75</v>
      </c>
      <c r="D55" s="3">
        <v>72444</v>
      </c>
      <c r="E55" s="7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7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7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7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1" t="str">
        <f t="shared" ca="1" si="2"/>
        <v>-</v>
      </c>
      <c r="J55" s="7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7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7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7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39" t="str">
        <f t="shared" ca="1" si="3"/>
        <v>-</v>
      </c>
    </row>
    <row r="56" spans="1:14" ht="15.2" customHeight="1" x14ac:dyDescent="0.25">
      <c r="A56" s="96"/>
      <c r="B56" s="6">
        <v>52</v>
      </c>
      <c r="C56" s="4" t="s">
        <v>76</v>
      </c>
      <c r="D56" s="3">
        <v>48846</v>
      </c>
      <c r="E56" s="7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7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7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7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1" t="str">
        <f t="shared" ca="1" si="2"/>
        <v>-</v>
      </c>
      <c r="J56" s="7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7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7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7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39" t="str">
        <f t="shared" ca="1" si="3"/>
        <v>-</v>
      </c>
    </row>
    <row r="57" spans="1:14" ht="15.2" customHeight="1" x14ac:dyDescent="0.25">
      <c r="A57" s="96"/>
      <c r="B57" s="6">
        <v>53</v>
      </c>
      <c r="C57" s="4" t="s">
        <v>77</v>
      </c>
      <c r="D57" s="3">
        <v>72445</v>
      </c>
      <c r="E57" s="7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7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7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7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1" t="str">
        <f t="shared" ca="1" si="2"/>
        <v>-</v>
      </c>
      <c r="J57" s="7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7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7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7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39" t="str">
        <f t="shared" ca="1" si="3"/>
        <v>-</v>
      </c>
    </row>
    <row r="58" spans="1:14" ht="15.2" customHeight="1" x14ac:dyDescent="0.25">
      <c r="A58" s="96"/>
      <c r="B58" s="6">
        <v>54</v>
      </c>
      <c r="C58" s="4" t="s">
        <v>78</v>
      </c>
      <c r="D58" s="3">
        <v>72446</v>
      </c>
      <c r="E58" s="7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7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7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7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1" t="str">
        <f t="shared" ca="1" si="2"/>
        <v>-</v>
      </c>
      <c r="J58" s="7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7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7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7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39" t="str">
        <f t="shared" ca="1" si="3"/>
        <v>-</v>
      </c>
    </row>
    <row r="59" spans="1:14" ht="15.2" customHeight="1" x14ac:dyDescent="0.25">
      <c r="A59" s="96"/>
      <c r="B59" s="6">
        <v>55</v>
      </c>
      <c r="C59" s="4" t="s">
        <v>79</v>
      </c>
      <c r="D59" s="3" t="s">
        <v>80</v>
      </c>
      <c r="E59" s="7">
        <f ca="1">IF(ISNA(INDEX(Precip!$B$3:$BE$200,MATCH(E$3&amp;" "&amp;E$4,Precip!$A$3:$A$200,0),MATCH($D59,Precip!$B$2:$BF$2,0))),"",INDEX(Precip!$B$3:$BE$200,MATCH(E$3&amp;" "&amp;E$4,Precip!$A$3:$A$200,0),MATCH($D59,Precip!$B$2:$BF$2,0)))</f>
        <v>0</v>
      </c>
      <c r="F59" s="7">
        <f ca="1">IF(ISNA(INDEX(Precip!$B$3:$BE$200,MATCH(F$3&amp;" "&amp;F$4,Precip!$A$3:$A$200,0),MATCH($D59,Precip!$B$2:$BF$2,0))),"",INDEX(Precip!$B$3:$BE$200,MATCH(F$3&amp;" "&amp;F$4,Precip!$A$3:$A$200,0),MATCH($D59,Precip!$B$2:$BF$2,0)))</f>
        <v>0</v>
      </c>
      <c r="G59" s="7">
        <f ca="1">IF(ISNA(INDEX(Precip!$B$3:$BE$200,MATCH(G$3&amp;" "&amp;G$4,Precip!$A$3:$A$200,0),MATCH($D59,Precip!$B$2:$BF$2,0))),"",INDEX(Precip!$B$3:$BE$200,MATCH(G$3&amp;" "&amp;G$4,Precip!$A$3:$A$200,0),MATCH($D59,Precip!$B$2:$BF$2,0)))</f>
        <v>3.5</v>
      </c>
      <c r="H59" s="7">
        <f ca="1">IF(ISNA(INDEX(Precip!$B$3:$BE$200,MATCH(H$3&amp;" "&amp;H$4,Precip!$A$3:$A$200,0),MATCH($D59,Precip!$B$2:$BF$2,0))),"",INDEX(Precip!$B$3:$BE$200,MATCH(H$3&amp;" "&amp;H$4,Precip!$A$3:$A$200,0),MATCH($D59,Precip!$B$2:$BF$2,0)))</f>
        <v>0</v>
      </c>
      <c r="I59" s="81">
        <f t="shared" ca="1" si="2"/>
        <v>3.5</v>
      </c>
      <c r="J59" s="7">
        <f ca="1">IF(ISNA(INDEX(Precip!$B$3:$BE$200,MATCH(J$3&amp;" "&amp;J$4,Precip!$A$3:$A$200,0),MATCH($D59,Precip!$B$2:$BF$2,0))),"",INDEX(Precip!$B$3:$BE$200,MATCH(J$3&amp;" "&amp;J$4,Precip!$A$3:$A$200,0),MATCH($D59,Precip!$B$2:$BF$2,0)))</f>
        <v>0</v>
      </c>
      <c r="K59" s="7">
        <f ca="1">IF(ISNA(INDEX(Precip!$B$3:$BE$200,MATCH(K$3&amp;" "&amp;K$4,Precip!$A$3:$A$200,0),MATCH($D59,Precip!$B$2:$BF$2,0))),"",INDEX(Precip!$B$3:$BE$200,MATCH(K$3&amp;" "&amp;K$4,Precip!$A$3:$A$200,0),MATCH($D59,Precip!$B$2:$BF$2,0)))</f>
        <v>0</v>
      </c>
      <c r="L59" s="7">
        <f ca="1">IF(ISNA(INDEX(Precip!$B$3:$BE$200,MATCH(L$3&amp;" "&amp;L$4,Precip!$A$3:$A$200,0),MATCH($D59,Precip!$B$2:$BF$2,0))),"",INDEX(Precip!$B$3:$BE$200,MATCH(L$3&amp;" "&amp;L$4,Precip!$A$3:$A$200,0),MATCH($D59,Precip!$B$2:$BF$2,0)))</f>
        <v>0</v>
      </c>
      <c r="M59" s="7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39">
        <f t="shared" ca="1" si="3"/>
        <v>0</v>
      </c>
    </row>
    <row r="60" spans="1:14" ht="15.2" customHeight="1" thickBot="1" x14ac:dyDescent="0.3">
      <c r="A60" s="90"/>
      <c r="B60" s="18">
        <v>56</v>
      </c>
      <c r="C60" s="21" t="s">
        <v>81</v>
      </c>
      <c r="D60" s="22" t="s">
        <v>82</v>
      </c>
      <c r="E60" s="30">
        <f ca="1">IF(ISNA(INDEX(Precip!$B$3:$BE$200,MATCH(E$3&amp;" "&amp;E$4,Precip!$A$3:$A$200,0),MATCH($D60,Precip!$B$2:$BF$2,0))),"",INDEX(Precip!$B$3:$BE$200,MATCH(E$3&amp;" "&amp;E$4,Precip!$A$3:$A$200,0),MATCH($D60,Precip!$B$2:$BF$2,0)))</f>
        <v>0</v>
      </c>
      <c r="F60" s="30">
        <f ca="1">IF(ISNA(INDEX(Precip!$B$3:$BE$200,MATCH(F$3&amp;" "&amp;F$4,Precip!$A$3:$A$200,0),MATCH($D60,Precip!$B$2:$BF$2,0))),"",INDEX(Precip!$B$3:$BE$200,MATCH(F$3&amp;" "&amp;F$4,Precip!$A$3:$A$200,0),MATCH($D60,Precip!$B$2:$BF$2,0)))</f>
        <v>0</v>
      </c>
      <c r="G60" s="30">
        <f ca="1">IF(ISNA(INDEX(Precip!$B$3:$BE$200,MATCH(G$3&amp;" "&amp;G$4,Precip!$A$3:$A$200,0),MATCH($D60,Precip!$B$2:$BF$2,0))),"",INDEX(Precip!$B$3:$BE$200,MATCH(G$3&amp;" "&amp;G$4,Precip!$A$3:$A$200,0),MATCH($D60,Precip!$B$2:$BF$2,0)))</f>
        <v>0</v>
      </c>
      <c r="H60" s="30">
        <f ca="1">IF(ISNA(INDEX(Precip!$B$3:$BE$200,MATCH(H$3&amp;" "&amp;H$4,Precip!$A$3:$A$200,0),MATCH($D60,Precip!$B$2:$BF$2,0))),"",INDEX(Precip!$B$3:$BE$200,MATCH(H$3&amp;" "&amp;H$4,Precip!$A$3:$A$200,0),MATCH($D60,Precip!$B$2:$BF$2,0)))</f>
        <v>0</v>
      </c>
      <c r="I60" s="82">
        <f t="shared" ca="1" si="2"/>
        <v>0</v>
      </c>
      <c r="J60" s="30">
        <f ca="1">IF(ISNA(INDEX(Precip!$B$3:$BE$200,MATCH(J$3&amp;" "&amp;J$4,Precip!$A$3:$A$200,0),MATCH($D60,Precip!$B$2:$BF$2,0))),"",INDEX(Precip!$B$3:$BE$200,MATCH(J$3&amp;" "&amp;J$4,Precip!$A$3:$A$200,0),MATCH($D60,Precip!$B$2:$BF$2,0)))</f>
        <v>0</v>
      </c>
      <c r="K60" s="30">
        <f ca="1">IF(ISNA(INDEX(Precip!$B$3:$BE$200,MATCH(K$3&amp;" "&amp;K$4,Precip!$A$3:$A$200,0),MATCH($D60,Precip!$B$2:$BF$2,0))),"",INDEX(Precip!$B$3:$BE$200,MATCH(K$3&amp;" "&amp;K$4,Precip!$A$3:$A$200,0),MATCH($D60,Precip!$B$2:$BF$2,0)))</f>
        <v>0</v>
      </c>
      <c r="L60" s="30">
        <f ca="1">IF(ISNA(INDEX(Precip!$B$3:$BE$200,MATCH(L$3&amp;" "&amp;L$4,Precip!$A$3:$A$200,0),MATCH($D60,Precip!$B$2:$BF$2,0))),"",INDEX(Precip!$B$3:$BE$200,MATCH(L$3&amp;" "&amp;L$4,Precip!$A$3:$A$200,0),MATCH($D60,Precip!$B$2:$BF$2,0)))</f>
        <v>0</v>
      </c>
      <c r="M60" s="30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40">
        <f t="shared" ca="1" si="3"/>
        <v>0</v>
      </c>
    </row>
    <row r="61" spans="1:14" ht="15.2" customHeight="1" x14ac:dyDescent="0.25">
      <c r="A61" s="89" t="s">
        <v>83</v>
      </c>
      <c r="B61" s="9">
        <v>57</v>
      </c>
      <c r="C61" s="31" t="s">
        <v>84</v>
      </c>
      <c r="D61" s="32" t="s">
        <v>85</v>
      </c>
      <c r="E61" s="11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1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1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1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0" t="str">
        <f t="shared" ca="1" si="2"/>
        <v>-</v>
      </c>
      <c r="J61" s="11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1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1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1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38" t="str">
        <f t="shared" ca="1" si="3"/>
        <v>-</v>
      </c>
    </row>
    <row r="62" spans="1:14" ht="15.2" customHeight="1" thickBot="1" x14ac:dyDescent="0.3">
      <c r="A62" s="90"/>
      <c r="B62" s="18">
        <v>58</v>
      </c>
      <c r="C62" s="33" t="s">
        <v>86</v>
      </c>
      <c r="D62" s="34" t="s">
        <v>87</v>
      </c>
      <c r="E62" s="30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0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0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0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2" t="str">
        <f t="shared" ca="1" si="2"/>
        <v>-</v>
      </c>
      <c r="J62" s="30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0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0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0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0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2"/>
  <sheetViews>
    <sheetView zoomScaleNormal="100" workbookViewId="0">
      <selection activeCell="J4" sqref="J4"/>
    </sheetView>
  </sheetViews>
  <sheetFormatPr defaultRowHeight="11.25" customHeight="1" x14ac:dyDescent="0.25"/>
  <cols>
    <col min="1" max="1" width="4.140625" style="88" customWidth="1"/>
    <col min="2" max="2" width="4" style="84" bestFit="1" customWidth="1"/>
    <col min="3" max="3" width="15.28515625" style="88" customWidth="1"/>
    <col min="4" max="4" width="6.28515625" style="84" customWidth="1"/>
    <col min="5" max="8" width="5.7109375" style="83" customWidth="1"/>
    <col min="9" max="9" width="5.7109375" style="86" customWidth="1"/>
    <col min="10" max="13" width="5.7109375" style="83" customWidth="1"/>
    <col min="14" max="14" width="5.5703125" style="85" customWidth="1"/>
    <col min="15" max="16" width="9.140625" style="88" customWidth="1"/>
    <col min="17" max="16384" width="9.140625" style="88"/>
  </cols>
  <sheetData>
    <row r="1" spans="1:15" ht="18" customHeight="1" x14ac:dyDescent="0.3">
      <c r="C1" s="102" t="s">
        <v>94</v>
      </c>
      <c r="D1" s="103"/>
      <c r="E1" s="101"/>
      <c r="F1" s="101"/>
      <c r="G1" s="101"/>
      <c r="H1" s="101"/>
      <c r="I1" s="106"/>
      <c r="J1" s="101"/>
      <c r="K1" s="101"/>
      <c r="L1" s="101"/>
      <c r="M1" s="101"/>
      <c r="N1" s="104"/>
    </row>
    <row r="2" spans="1:15" ht="16.5" customHeight="1" thickBot="1" x14ac:dyDescent="0.3">
      <c r="D2" s="88"/>
      <c r="E2" s="88"/>
      <c r="F2" s="100" t="s">
        <v>0</v>
      </c>
      <c r="G2" s="101"/>
      <c r="H2" s="101"/>
      <c r="I2" s="106"/>
      <c r="J2" s="101"/>
      <c r="K2" s="88"/>
      <c r="L2" s="88"/>
      <c r="M2" s="1" t="s">
        <v>1</v>
      </c>
      <c r="N2" s="2"/>
    </row>
    <row r="3" spans="1:15" s="43" customFormat="1" ht="14.25" customHeight="1" x14ac:dyDescent="0.25">
      <c r="A3" s="8" t="s">
        <v>2</v>
      </c>
      <c r="B3" s="91" t="s">
        <v>3</v>
      </c>
      <c r="C3" s="98" t="s">
        <v>4</v>
      </c>
      <c r="D3" s="124" t="s">
        <v>5</v>
      </c>
      <c r="E3" s="69" t="str">
        <f ca="1">Thang!$F$1&amp;"-29"</f>
        <v>06-29</v>
      </c>
      <c r="F3" s="69" t="str">
        <f ca="1">$E$3</f>
        <v>06-29</v>
      </c>
      <c r="G3" s="69" t="str">
        <f ca="1">$E$3</f>
        <v>06-29</v>
      </c>
      <c r="H3" s="69" t="str">
        <f ca="1">$E$3</f>
        <v>06-29</v>
      </c>
      <c r="I3" s="122" t="s">
        <v>95</v>
      </c>
      <c r="J3" s="69" t="str">
        <f ca="1">Thang!$F$1&amp;"-30"</f>
        <v>06-30</v>
      </c>
      <c r="K3" s="69" t="str">
        <f ca="1">$J$3</f>
        <v>06-30</v>
      </c>
      <c r="L3" s="69" t="str">
        <f ca="1">$J$3</f>
        <v>06-30</v>
      </c>
      <c r="M3" s="69" t="str">
        <f ca="1">$J$3</f>
        <v>06-30</v>
      </c>
      <c r="N3" s="120" t="s">
        <v>95</v>
      </c>
    </row>
    <row r="4" spans="1:15" s="43" customFormat="1" ht="14.25" customHeight="1" thickBot="1" x14ac:dyDescent="0.3">
      <c r="A4" s="29"/>
      <c r="B4" s="92"/>
      <c r="C4" s="99"/>
      <c r="D4" s="125"/>
      <c r="E4" s="70" t="s">
        <v>96</v>
      </c>
      <c r="F4" s="71" t="s">
        <v>97</v>
      </c>
      <c r="G4" s="68">
        <v>13</v>
      </c>
      <c r="H4" s="67">
        <v>19</v>
      </c>
      <c r="I4" s="123"/>
      <c r="J4" s="70" t="s">
        <v>96</v>
      </c>
      <c r="K4" s="71" t="s">
        <v>97</v>
      </c>
      <c r="L4" s="68">
        <v>13</v>
      </c>
      <c r="M4" s="67">
        <v>19</v>
      </c>
      <c r="N4" s="121"/>
    </row>
    <row r="5" spans="1:15" s="85" customFormat="1" ht="15.2" customHeight="1" x14ac:dyDescent="0.25">
      <c r="A5" s="97" t="s">
        <v>7</v>
      </c>
      <c r="B5" s="9">
        <v>1</v>
      </c>
      <c r="C5" s="10" t="s">
        <v>8</v>
      </c>
      <c r="D5" s="9">
        <v>73401</v>
      </c>
      <c r="E5" s="11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1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1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1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0" t="str">
        <f t="shared" ref="I5:I36" ca="1" si="0">+IF(AND(OR(E5="-",E5=""),OR(F5="-",F5=""),OR(G5="-",G5=""),OR(H5="-",H5="")),"-",SUM(E5:H5))</f>
        <v>-</v>
      </c>
      <c r="J5" s="11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1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1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1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38" t="str">
        <f t="shared" ref="N5:N36" ca="1" si="1">+IF(AND(OR(J5="-",J5=""),OR(K5="-",K5=""),OR(L5="-",L5=""),OR(M5="-",M5="")),"-",SUM(J5:M5))</f>
        <v>-</v>
      </c>
    </row>
    <row r="6" spans="1:15" s="85" customFormat="1" ht="15.2" customHeight="1" x14ac:dyDescent="0.25">
      <c r="A6" s="96"/>
      <c r="B6" s="6">
        <v>2</v>
      </c>
      <c r="C6" s="13" t="s">
        <v>9</v>
      </c>
      <c r="D6" s="6">
        <v>73402</v>
      </c>
      <c r="E6" s="7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7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7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7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1" t="str">
        <f t="shared" ca="1" si="0"/>
        <v>-</v>
      </c>
      <c r="J6" s="7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7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7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7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39" t="str">
        <f t="shared" ca="1" si="1"/>
        <v>-</v>
      </c>
    </row>
    <row r="7" spans="1:15" s="85" customFormat="1" ht="15.2" customHeight="1" x14ac:dyDescent="0.25">
      <c r="A7" s="96"/>
      <c r="B7" s="6">
        <v>3</v>
      </c>
      <c r="C7" s="4" t="s">
        <v>10</v>
      </c>
      <c r="D7" s="3">
        <v>48842</v>
      </c>
      <c r="E7" s="7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7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7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7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1" t="str">
        <f t="shared" ca="1" si="0"/>
        <v>-</v>
      </c>
      <c r="J7" s="7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7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7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7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39" t="str">
        <f t="shared" ca="1" si="1"/>
        <v>-</v>
      </c>
    </row>
    <row r="8" spans="1:15" s="85" customFormat="1" ht="15.2" customHeight="1" x14ac:dyDescent="0.25">
      <c r="A8" s="96"/>
      <c r="B8" s="6">
        <v>4</v>
      </c>
      <c r="C8" s="4" t="s">
        <v>11</v>
      </c>
      <c r="D8" s="3">
        <v>73403</v>
      </c>
      <c r="E8" s="7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7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7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7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1" t="str">
        <f t="shared" ca="1" si="0"/>
        <v>-</v>
      </c>
      <c r="J8" s="7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7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7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7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39" t="str">
        <f t="shared" ca="1" si="1"/>
        <v>-</v>
      </c>
    </row>
    <row r="9" spans="1:15" s="85" customFormat="1" ht="15.2" customHeight="1" x14ac:dyDescent="0.25">
      <c r="A9" s="96"/>
      <c r="B9" s="6">
        <v>5</v>
      </c>
      <c r="C9" s="4" t="s">
        <v>12</v>
      </c>
      <c r="D9" s="3">
        <v>73420</v>
      </c>
      <c r="E9" s="7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7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7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7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1" t="str">
        <f t="shared" ca="1" si="0"/>
        <v>-</v>
      </c>
      <c r="J9" s="7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7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7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7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39" t="str">
        <f t="shared" ca="1" si="1"/>
        <v>-</v>
      </c>
    </row>
    <row r="10" spans="1:15" s="85" customFormat="1" ht="15.2" customHeight="1" x14ac:dyDescent="0.25">
      <c r="A10" s="96"/>
      <c r="B10" s="6">
        <v>6</v>
      </c>
      <c r="C10" s="4" t="s">
        <v>13</v>
      </c>
      <c r="D10" s="3">
        <v>73400</v>
      </c>
      <c r="E10" s="7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7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7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7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1" t="str">
        <f t="shared" ca="1" si="0"/>
        <v>-</v>
      </c>
      <c r="J10" s="7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7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7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7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39" t="str">
        <f t="shared" ca="1" si="1"/>
        <v>-</v>
      </c>
    </row>
    <row r="11" spans="1:15" s="85" customFormat="1" ht="15.2" customHeight="1" x14ac:dyDescent="0.25">
      <c r="A11" s="96"/>
      <c r="B11" s="6">
        <v>7</v>
      </c>
      <c r="C11" s="4" t="s">
        <v>14</v>
      </c>
      <c r="D11" s="3">
        <v>73404</v>
      </c>
      <c r="E11" s="7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7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7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7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1" t="str">
        <f t="shared" ca="1" si="0"/>
        <v>-</v>
      </c>
      <c r="J11" s="7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7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7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7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39" t="str">
        <f t="shared" ca="1" si="1"/>
        <v>-</v>
      </c>
    </row>
    <row r="12" spans="1:15" s="85" customFormat="1" ht="15.2" customHeight="1" x14ac:dyDescent="0.25">
      <c r="A12" s="96"/>
      <c r="B12" s="6">
        <v>8</v>
      </c>
      <c r="C12" s="4" t="s">
        <v>15</v>
      </c>
      <c r="D12" s="3" t="s">
        <v>16</v>
      </c>
      <c r="E12" s="7">
        <f ca="1">IF(ISNA(INDEX(Precip!$B$3:$BE$200,MATCH(E$3&amp;" "&amp;E$4,Precip!$A$3:$A$200,0),MATCH($D12,Precip!$B$2:$BF$2,0))),"",INDEX(Precip!$B$3:$BE$200,MATCH(E$3&amp;" "&amp;E$4,Precip!$A$3:$A$200,0),MATCH($D12,Precip!$B$2:$BF$2,0)))</f>
        <v>0</v>
      </c>
      <c r="F12" s="7">
        <f ca="1">IF(ISNA(INDEX(Precip!$B$3:$BE$200,MATCH(F$3&amp;" "&amp;F$4,Precip!$A$3:$A$200,0),MATCH($D12,Precip!$B$2:$BF$2,0))),"",INDEX(Precip!$B$3:$BE$200,MATCH(F$3&amp;" "&amp;F$4,Precip!$A$3:$A$200,0),MATCH($D12,Precip!$B$2:$BF$2,0)))</f>
        <v>1.9</v>
      </c>
      <c r="G12" s="7">
        <f ca="1">IF(ISNA(INDEX(Precip!$B$3:$BE$200,MATCH(G$3&amp;" "&amp;G$4,Precip!$A$3:$A$200,0),MATCH($D12,Precip!$B$2:$BF$2,0))),"",INDEX(Precip!$B$3:$BE$200,MATCH(G$3&amp;" "&amp;G$4,Precip!$A$3:$A$200,0),MATCH($D12,Precip!$B$2:$BF$2,0)))</f>
        <v>0</v>
      </c>
      <c r="H12" s="7">
        <f ca="1">IF(ISNA(INDEX(Precip!$B$3:$BE$200,MATCH(H$3&amp;" "&amp;H$4,Precip!$A$3:$A$200,0),MATCH($D12,Precip!$B$2:$BF$2,0))),"",INDEX(Precip!$B$3:$BE$200,MATCH(H$3&amp;" "&amp;H$4,Precip!$A$3:$A$200,0),MATCH($D12,Precip!$B$2:$BF$2,0)))</f>
        <v>0</v>
      </c>
      <c r="I12" s="81">
        <f t="shared" ca="1" si="0"/>
        <v>1.9</v>
      </c>
      <c r="J12" s="7">
        <f ca="1">IF(ISNA(INDEX(Precip!$B$3:$BE$200,MATCH(J$3&amp;" "&amp;J$4,Precip!$A$3:$A$200,0),MATCH($D12,Precip!$B$2:$BF$2,0))),"",INDEX(Precip!$B$3:$BE$200,MATCH(J$3&amp;" "&amp;J$4,Precip!$A$3:$A$200,0),MATCH($D12,Precip!$B$2:$BF$2,0)))</f>
        <v>0</v>
      </c>
      <c r="K12" s="7">
        <f ca="1">IF(ISNA(INDEX(Precip!$B$3:$BE$200,MATCH(K$3&amp;" "&amp;K$4,Precip!$A$3:$A$200,0),MATCH($D12,Precip!$B$2:$BF$2,0))),"",INDEX(Precip!$B$3:$BE$200,MATCH(K$3&amp;" "&amp;K$4,Precip!$A$3:$A$200,0),MATCH($D12,Precip!$B$2:$BF$2,0)))</f>
        <v>0.4</v>
      </c>
      <c r="L12" s="7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7">
        <f ca="1">IF(ISNA(INDEX(Precip!$B$3:$BE$200,MATCH(M$3&amp;" "&amp;M$4,Precip!$A$3:$A$200,0),MATCH($D12,Precip!$B$2:$BF$2,0))),"",INDEX(Precip!$B$3:$BE$200,MATCH(M$3&amp;" "&amp;M$4,Precip!$A$3:$A$200,0),MATCH($D12,Precip!$B$2:$BF$2,0)))</f>
        <v>0</v>
      </c>
      <c r="N12" s="39">
        <f t="shared" ca="1" si="1"/>
        <v>0.4</v>
      </c>
    </row>
    <row r="13" spans="1:15" s="85" customFormat="1" ht="15.2" customHeight="1" x14ac:dyDescent="0.25">
      <c r="A13" s="96"/>
      <c r="B13" s="6">
        <v>9</v>
      </c>
      <c r="C13" s="4" t="s">
        <v>17</v>
      </c>
      <c r="D13" s="3">
        <v>73405</v>
      </c>
      <c r="E13" s="7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7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7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7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1" t="str">
        <f t="shared" ca="1" si="0"/>
        <v>-</v>
      </c>
      <c r="J13" s="7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7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7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7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39" t="str">
        <f t="shared" ca="1" si="1"/>
        <v>-</v>
      </c>
    </row>
    <row r="14" spans="1:15" s="85" customFormat="1" ht="15.2" customHeight="1" x14ac:dyDescent="0.25">
      <c r="A14" s="96"/>
      <c r="B14" s="6">
        <v>10</v>
      </c>
      <c r="C14" s="4" t="s">
        <v>18</v>
      </c>
      <c r="D14" s="3">
        <v>73406</v>
      </c>
      <c r="E14" s="7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7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7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7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1" t="str">
        <f t="shared" ca="1" si="0"/>
        <v>-</v>
      </c>
      <c r="J14" s="7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7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7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7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39" t="str">
        <f t="shared" ca="1" si="1"/>
        <v>-</v>
      </c>
      <c r="O14" s="88"/>
    </row>
    <row r="15" spans="1:15" s="85" customFormat="1" ht="15.2" customHeight="1" x14ac:dyDescent="0.25">
      <c r="A15" s="96"/>
      <c r="B15" s="6">
        <v>11</v>
      </c>
      <c r="C15" s="4" t="s">
        <v>19</v>
      </c>
      <c r="D15" s="3">
        <v>73408</v>
      </c>
      <c r="E15" s="7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7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7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7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1" t="str">
        <f t="shared" ca="1" si="0"/>
        <v>-</v>
      </c>
      <c r="J15" s="7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7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7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7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39" t="str">
        <f t="shared" ca="1" si="1"/>
        <v>-</v>
      </c>
    </row>
    <row r="16" spans="1:15" ht="15.2" customHeight="1" x14ac:dyDescent="0.25">
      <c r="A16" s="96"/>
      <c r="B16" s="6">
        <v>12</v>
      </c>
      <c r="C16" s="4" t="s">
        <v>20</v>
      </c>
      <c r="D16" s="3">
        <v>73409</v>
      </c>
      <c r="E16" s="7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7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7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7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1" t="str">
        <f t="shared" ca="1" si="0"/>
        <v>-</v>
      </c>
      <c r="J16" s="7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7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7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7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39" t="str">
        <f t="shared" ca="1" si="1"/>
        <v>-</v>
      </c>
      <c r="O16" s="85"/>
    </row>
    <row r="17" spans="1:15" s="85" customFormat="1" ht="15.2" customHeight="1" x14ac:dyDescent="0.25">
      <c r="A17" s="96"/>
      <c r="B17" s="6">
        <v>13</v>
      </c>
      <c r="C17" s="4" t="s">
        <v>21</v>
      </c>
      <c r="D17" s="3" t="s">
        <v>22</v>
      </c>
      <c r="E17" s="7">
        <f ca="1">IF(ISNA(INDEX(Precip!$B$3:$BE$200,MATCH(E$3&amp;" "&amp;E$4,Precip!$A$3:$A$200,0),MATCH($D17,Precip!$B$2:$BF$2,0))),"",INDEX(Precip!$B$3:$BE$200,MATCH(E$3&amp;" "&amp;E$4,Precip!$A$3:$A$200,0),MATCH($D17,Precip!$B$2:$BF$2,0)))</f>
        <v>0</v>
      </c>
      <c r="F17" s="7">
        <f ca="1">IF(ISNA(INDEX(Precip!$B$3:$BE$200,MATCH(F$3&amp;" "&amp;F$4,Precip!$A$3:$A$200,0),MATCH($D17,Precip!$B$2:$BF$2,0))),"",INDEX(Precip!$B$3:$BE$200,MATCH(F$3&amp;" "&amp;F$4,Precip!$A$3:$A$200,0),MATCH($D17,Precip!$B$2:$BF$2,0)))</f>
        <v>0</v>
      </c>
      <c r="G17" s="7">
        <f ca="1">IF(ISNA(INDEX(Precip!$B$3:$BE$200,MATCH(G$3&amp;" "&amp;G$4,Precip!$A$3:$A$200,0),MATCH($D17,Precip!$B$2:$BF$2,0))),"",INDEX(Precip!$B$3:$BE$200,MATCH(G$3&amp;" "&amp;G$4,Precip!$A$3:$A$200,0),MATCH($D17,Precip!$B$2:$BF$2,0)))</f>
        <v>0</v>
      </c>
      <c r="H17" s="7">
        <f ca="1">IF(ISNA(INDEX(Precip!$B$3:$BE$200,MATCH(H$3&amp;" "&amp;H$4,Precip!$A$3:$A$200,0),MATCH($D17,Precip!$B$2:$BF$2,0))),"",INDEX(Precip!$B$3:$BE$200,MATCH(H$3&amp;" "&amp;H$4,Precip!$A$3:$A$200,0),MATCH($D17,Precip!$B$2:$BF$2,0)))</f>
        <v>0</v>
      </c>
      <c r="I17" s="81">
        <f t="shared" ca="1" si="0"/>
        <v>0</v>
      </c>
      <c r="J17" s="7">
        <f ca="1">IF(ISNA(INDEX(Precip!$B$3:$BE$200,MATCH(J$3&amp;" "&amp;J$4,Precip!$A$3:$A$200,0),MATCH($D17,Precip!$B$2:$BF$2,0))),"",INDEX(Precip!$B$3:$BE$200,MATCH(J$3&amp;" "&amp;J$4,Precip!$A$3:$A$200,0),MATCH($D17,Precip!$B$2:$BF$2,0)))</f>
        <v>0</v>
      </c>
      <c r="K17" s="7">
        <f ca="1">IF(ISNA(INDEX(Precip!$B$3:$BE$200,MATCH(K$3&amp;" "&amp;K$4,Precip!$A$3:$A$200,0),MATCH($D17,Precip!$B$2:$BF$2,0))),"",INDEX(Precip!$B$3:$BE$200,MATCH(K$3&amp;" "&amp;K$4,Precip!$A$3:$A$200,0),MATCH($D17,Precip!$B$2:$BF$2,0)))</f>
        <v>15.7</v>
      </c>
      <c r="L17" s="7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7">
        <f ca="1">IF(ISNA(INDEX(Precip!$B$3:$BE$200,MATCH(M$3&amp;" "&amp;M$4,Precip!$A$3:$A$200,0),MATCH($D17,Precip!$B$2:$BF$2,0))),"",INDEX(Precip!$B$3:$BE$200,MATCH(M$3&amp;" "&amp;M$4,Precip!$A$3:$A$200,0),MATCH($D17,Precip!$B$2:$BF$2,0)))</f>
        <v>0</v>
      </c>
      <c r="N17" s="39">
        <f t="shared" ca="1" si="1"/>
        <v>15.7</v>
      </c>
      <c r="O17" s="88"/>
    </row>
    <row r="18" spans="1:15" s="85" customFormat="1" ht="15.2" customHeight="1" x14ac:dyDescent="0.25">
      <c r="A18" s="96"/>
      <c r="B18" s="6">
        <v>14</v>
      </c>
      <c r="C18" s="4" t="s">
        <v>23</v>
      </c>
      <c r="D18" s="3" t="s">
        <v>24</v>
      </c>
      <c r="E18" s="7">
        <f ca="1">IF(ISNA(INDEX(Precip!$B$3:$BE$200,MATCH(E$3&amp;" "&amp;E$4,Precip!$A$3:$A$200,0),MATCH($D18,Precip!$B$2:$BF$2,0))),"",INDEX(Precip!$B$3:$BE$200,MATCH(E$3&amp;" "&amp;E$4,Precip!$A$3:$A$200,0),MATCH($D18,Precip!$B$2:$BF$2,0)))</f>
        <v>0</v>
      </c>
      <c r="F18" s="7">
        <f ca="1">IF(ISNA(INDEX(Precip!$B$3:$BE$200,MATCH(F$3&amp;" "&amp;F$4,Precip!$A$3:$A$200,0),MATCH($D18,Precip!$B$2:$BF$2,0))),"",INDEX(Precip!$B$3:$BE$200,MATCH(F$3&amp;" "&amp;F$4,Precip!$A$3:$A$200,0),MATCH($D18,Precip!$B$2:$BF$2,0)))</f>
        <v>0</v>
      </c>
      <c r="G18" s="7">
        <f ca="1">IF(ISNA(INDEX(Precip!$B$3:$BE$200,MATCH(G$3&amp;" "&amp;G$4,Precip!$A$3:$A$200,0),MATCH($D18,Precip!$B$2:$BF$2,0))),"",INDEX(Precip!$B$3:$BE$200,MATCH(G$3&amp;" "&amp;G$4,Precip!$A$3:$A$200,0),MATCH($D18,Precip!$B$2:$BF$2,0)))</f>
        <v>0</v>
      </c>
      <c r="H18" s="7">
        <f ca="1">IF(ISNA(INDEX(Precip!$B$3:$BE$200,MATCH(H$3&amp;" "&amp;H$4,Precip!$A$3:$A$200,0),MATCH($D18,Precip!$B$2:$BF$2,0))),"",INDEX(Precip!$B$3:$BE$200,MATCH(H$3&amp;" "&amp;H$4,Precip!$A$3:$A$200,0),MATCH($D18,Precip!$B$2:$BF$2,0)))</f>
        <v>0</v>
      </c>
      <c r="I18" s="81">
        <f t="shared" ca="1" si="0"/>
        <v>0</v>
      </c>
      <c r="J18" s="7">
        <f ca="1">IF(ISNA(INDEX(Precip!$B$3:$BE$200,MATCH(J$3&amp;" "&amp;J$4,Precip!$A$3:$A$200,0),MATCH($D18,Precip!$B$2:$BF$2,0))),"",INDEX(Precip!$B$3:$BE$200,MATCH(J$3&amp;" "&amp;J$4,Precip!$A$3:$A$200,0),MATCH($D18,Precip!$B$2:$BF$2,0)))</f>
        <v>20</v>
      </c>
      <c r="K18" s="7">
        <f ca="1">IF(ISNA(INDEX(Precip!$B$3:$BE$200,MATCH(K$3&amp;" "&amp;K$4,Precip!$A$3:$A$200,0),MATCH($D18,Precip!$B$2:$BF$2,0))),"",INDEX(Precip!$B$3:$BE$200,MATCH(K$3&amp;" "&amp;K$4,Precip!$A$3:$A$200,0),MATCH($D18,Precip!$B$2:$BF$2,0)))</f>
        <v>3.9</v>
      </c>
      <c r="L18" s="7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7">
        <f ca="1">IF(ISNA(INDEX(Precip!$B$3:$BE$200,MATCH(M$3&amp;" "&amp;M$4,Precip!$A$3:$A$200,0),MATCH($D18,Precip!$B$2:$BF$2,0))),"",INDEX(Precip!$B$3:$BE$200,MATCH(M$3&amp;" "&amp;M$4,Precip!$A$3:$A$200,0),MATCH($D18,Precip!$B$2:$BF$2,0)))</f>
        <v>0</v>
      </c>
      <c r="N18" s="39">
        <f t="shared" ca="1" si="1"/>
        <v>23.9</v>
      </c>
      <c r="O18" s="88"/>
    </row>
    <row r="19" spans="1:15" ht="15.2" customHeight="1" x14ac:dyDescent="0.25">
      <c r="A19" s="96"/>
      <c r="B19" s="6">
        <v>15</v>
      </c>
      <c r="C19" s="4" t="s">
        <v>25</v>
      </c>
      <c r="D19" s="3">
        <v>73410</v>
      </c>
      <c r="E19" s="7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7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7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7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1" t="str">
        <f t="shared" ca="1" si="0"/>
        <v>-</v>
      </c>
      <c r="J19" s="7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7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7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7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39" t="str">
        <f t="shared" ca="1" si="1"/>
        <v>-</v>
      </c>
      <c r="O19" s="85"/>
    </row>
    <row r="20" spans="1:15" ht="15.2" customHeight="1" x14ac:dyDescent="0.25">
      <c r="A20" s="96"/>
      <c r="B20" s="6">
        <v>16</v>
      </c>
      <c r="C20" s="4" t="s">
        <v>26</v>
      </c>
      <c r="D20" s="3">
        <v>48840</v>
      </c>
      <c r="E20" s="7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7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7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7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1" t="str">
        <f t="shared" ca="1" si="0"/>
        <v>-</v>
      </c>
      <c r="J20" s="7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7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7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7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39" t="str">
        <f t="shared" ca="1" si="1"/>
        <v>-</v>
      </c>
    </row>
    <row r="21" spans="1:15" s="85" customFormat="1" ht="15.2" customHeight="1" x14ac:dyDescent="0.25">
      <c r="A21" s="96"/>
      <c r="B21" s="6">
        <v>17</v>
      </c>
      <c r="C21" s="4" t="s">
        <v>27</v>
      </c>
      <c r="D21" s="3">
        <v>73411</v>
      </c>
      <c r="E21" s="7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7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7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7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1" t="str">
        <f t="shared" ca="1" si="0"/>
        <v>-</v>
      </c>
      <c r="J21" s="7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7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7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7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39" t="str">
        <f t="shared" ca="1" si="1"/>
        <v>-</v>
      </c>
      <c r="O21" s="88"/>
    </row>
    <row r="22" spans="1:15" ht="15.2" customHeight="1" x14ac:dyDescent="0.25">
      <c r="A22" s="96"/>
      <c r="B22" s="6">
        <v>18</v>
      </c>
      <c r="C22" s="4" t="s">
        <v>28</v>
      </c>
      <c r="D22" s="3">
        <v>73412</v>
      </c>
      <c r="E22" s="7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7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7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7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1" t="str">
        <f t="shared" ca="1" si="0"/>
        <v>-</v>
      </c>
      <c r="J22" s="7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7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7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7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39" t="str">
        <f t="shared" ca="1" si="1"/>
        <v>-</v>
      </c>
      <c r="O22" s="85"/>
    </row>
    <row r="23" spans="1:15" ht="15.2" customHeight="1" x14ac:dyDescent="0.25">
      <c r="A23" s="96"/>
      <c r="B23" s="6">
        <v>19</v>
      </c>
      <c r="C23" s="4" t="s">
        <v>29</v>
      </c>
      <c r="D23" s="3">
        <v>73413</v>
      </c>
      <c r="E23" s="7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7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7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7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1" t="str">
        <f t="shared" ca="1" si="0"/>
        <v>-</v>
      </c>
      <c r="J23" s="7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7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7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7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39" t="str">
        <f t="shared" ca="1" si="1"/>
        <v>-</v>
      </c>
      <c r="O23" s="85"/>
    </row>
    <row r="24" spans="1:15" s="85" customFormat="1" ht="15.2" customHeight="1" x14ac:dyDescent="0.25">
      <c r="A24" s="96"/>
      <c r="B24" s="6">
        <v>20</v>
      </c>
      <c r="C24" s="4" t="s">
        <v>30</v>
      </c>
      <c r="D24" s="3">
        <v>73414</v>
      </c>
      <c r="E24" s="7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7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7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7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1" t="str">
        <f t="shared" ca="1" si="0"/>
        <v>-</v>
      </c>
      <c r="J24" s="7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7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7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7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39" t="str">
        <f t="shared" ca="1" si="1"/>
        <v>-</v>
      </c>
      <c r="O24" s="88"/>
    </row>
    <row r="25" spans="1:15" s="85" customFormat="1" ht="15.2" customHeight="1" x14ac:dyDescent="0.25">
      <c r="A25" s="96"/>
      <c r="B25" s="6">
        <v>21</v>
      </c>
      <c r="C25" s="28" t="s">
        <v>31</v>
      </c>
      <c r="D25" s="3">
        <v>73416</v>
      </c>
      <c r="E25" s="7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7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7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7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1" t="str">
        <f t="shared" ca="1" si="0"/>
        <v>-</v>
      </c>
      <c r="J25" s="7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7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7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7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39" t="str">
        <f t="shared" ca="1" si="1"/>
        <v>-</v>
      </c>
      <c r="O25" s="88"/>
    </row>
    <row r="26" spans="1:15" s="85" customFormat="1" ht="15.2" customHeight="1" x14ac:dyDescent="0.25">
      <c r="A26" s="96"/>
      <c r="B26" s="6">
        <v>22</v>
      </c>
      <c r="C26" s="4" t="s">
        <v>32</v>
      </c>
      <c r="D26" s="3">
        <v>73417</v>
      </c>
      <c r="E26" s="7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7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7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7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1" t="str">
        <f t="shared" ca="1" si="0"/>
        <v>-</v>
      </c>
      <c r="J26" s="7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7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7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7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39" t="str">
        <f t="shared" ca="1" si="1"/>
        <v>-</v>
      </c>
      <c r="O26" s="88"/>
    </row>
    <row r="27" spans="1:15" ht="15.2" customHeight="1" x14ac:dyDescent="0.25">
      <c r="A27" s="96"/>
      <c r="B27" s="6">
        <v>23</v>
      </c>
      <c r="C27" s="4" t="s">
        <v>33</v>
      </c>
      <c r="D27" s="3" t="s">
        <v>34</v>
      </c>
      <c r="E27" s="7">
        <f ca="1">IF(ISNA(INDEX(Precip!$B$3:$BE$200,MATCH(E$3&amp;" "&amp;E$4,Precip!$A$3:$A$200,0),MATCH($D27,Precip!$B$2:$BF$2,0))),"",INDEX(Precip!$B$3:$BE$200,MATCH(E$3&amp;" "&amp;E$4,Precip!$A$3:$A$200,0),MATCH($D27,Precip!$B$2:$BF$2,0)))</f>
        <v>0</v>
      </c>
      <c r="F27" s="7">
        <f ca="1">IF(ISNA(INDEX(Precip!$B$3:$BE$200,MATCH(F$3&amp;" "&amp;F$4,Precip!$A$3:$A$200,0),MATCH($D27,Precip!$B$2:$BF$2,0))),"",INDEX(Precip!$B$3:$BE$200,MATCH(F$3&amp;" "&amp;F$4,Precip!$A$3:$A$200,0),MATCH($D27,Precip!$B$2:$BF$2,0)))</f>
        <v>0</v>
      </c>
      <c r="G27" s="7">
        <f ca="1">IF(ISNA(INDEX(Precip!$B$3:$BE$200,MATCH(G$3&amp;" "&amp;G$4,Precip!$A$3:$A$200,0),MATCH($D27,Precip!$B$2:$BF$2,0))),"",INDEX(Precip!$B$3:$BE$200,MATCH(G$3&amp;" "&amp;G$4,Precip!$A$3:$A$200,0),MATCH($D27,Precip!$B$2:$BF$2,0)))</f>
        <v>0</v>
      </c>
      <c r="H27" s="7">
        <f ca="1">IF(ISNA(INDEX(Precip!$B$3:$BE$200,MATCH(H$3&amp;" "&amp;H$4,Precip!$A$3:$A$200,0),MATCH($D27,Precip!$B$2:$BF$2,0))),"",INDEX(Precip!$B$3:$BE$200,MATCH(H$3&amp;" "&amp;H$4,Precip!$A$3:$A$200,0),MATCH($D27,Precip!$B$2:$BF$2,0)))</f>
        <v>0</v>
      </c>
      <c r="I27" s="81">
        <f t="shared" ca="1" si="0"/>
        <v>0</v>
      </c>
      <c r="J27" s="7">
        <f ca="1">IF(ISNA(INDEX(Precip!$B$3:$BE$200,MATCH(J$3&amp;" "&amp;J$4,Precip!$A$3:$A$200,0),MATCH($D27,Precip!$B$2:$BF$2,0))),"",INDEX(Precip!$B$3:$BE$200,MATCH(J$3&amp;" "&amp;J$4,Precip!$A$3:$A$200,0),MATCH($D27,Precip!$B$2:$BF$2,0)))</f>
        <v>0</v>
      </c>
      <c r="K27" s="7">
        <f ca="1">IF(ISNA(INDEX(Precip!$B$3:$BE$200,MATCH(K$3&amp;" "&amp;K$4,Precip!$A$3:$A$200,0),MATCH($D27,Precip!$B$2:$BF$2,0))),"",INDEX(Precip!$B$3:$BE$200,MATCH(K$3&amp;" "&amp;K$4,Precip!$A$3:$A$200,0),MATCH($D27,Precip!$B$2:$BF$2,0)))</f>
        <v>0</v>
      </c>
      <c r="L27" s="7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7">
        <f ca="1">IF(ISNA(INDEX(Precip!$B$3:$BE$200,MATCH(M$3&amp;" "&amp;M$4,Precip!$A$3:$A$200,0),MATCH($D27,Precip!$B$2:$BF$2,0))),"",INDEX(Precip!$B$3:$BE$200,MATCH(M$3&amp;" "&amp;M$4,Precip!$A$3:$A$200,0),MATCH($D27,Precip!$B$2:$BF$2,0)))</f>
        <v>0</v>
      </c>
      <c r="N27" s="39">
        <f t="shared" ca="1" si="1"/>
        <v>0</v>
      </c>
      <c r="O27" s="85"/>
    </row>
    <row r="28" spans="1:15" ht="15.2" customHeight="1" x14ac:dyDescent="0.25">
      <c r="A28" s="96"/>
      <c r="B28" s="6">
        <v>24</v>
      </c>
      <c r="C28" s="4" t="s">
        <v>35</v>
      </c>
      <c r="D28" s="3" t="s">
        <v>36</v>
      </c>
      <c r="E28" s="7">
        <f ca="1">IF(ISNA(INDEX(Precip!$B$3:$BE$200,MATCH(E$3&amp;" "&amp;E$4,Precip!$A$3:$A$200,0),MATCH($D28,Precip!$B$2:$BF$2,0))),"",INDEX(Precip!$B$3:$BE$200,MATCH(E$3&amp;" "&amp;E$4,Precip!$A$3:$A$200,0),MATCH($D28,Precip!$B$2:$BF$2,0)))</f>
        <v>0</v>
      </c>
      <c r="F28" s="7">
        <f ca="1">IF(ISNA(INDEX(Precip!$B$3:$BE$200,MATCH(F$3&amp;" "&amp;F$4,Precip!$A$3:$A$200,0),MATCH($D28,Precip!$B$2:$BF$2,0))),"",INDEX(Precip!$B$3:$BE$200,MATCH(F$3&amp;" "&amp;F$4,Precip!$A$3:$A$200,0),MATCH($D28,Precip!$B$2:$BF$2,0)))</f>
        <v>0</v>
      </c>
      <c r="G28" s="7">
        <f ca="1">IF(ISNA(INDEX(Precip!$B$3:$BE$200,MATCH(G$3&amp;" "&amp;G$4,Precip!$A$3:$A$200,0),MATCH($D28,Precip!$B$2:$BF$2,0))),"",INDEX(Precip!$B$3:$BE$200,MATCH(G$3&amp;" "&amp;G$4,Precip!$A$3:$A$200,0),MATCH($D28,Precip!$B$2:$BF$2,0)))</f>
        <v>0</v>
      </c>
      <c r="H28" s="7">
        <f ca="1">IF(ISNA(INDEX(Precip!$B$3:$BE$200,MATCH(H$3&amp;" "&amp;H$4,Precip!$A$3:$A$200,0),MATCH($D28,Precip!$B$2:$BF$2,0))),"",INDEX(Precip!$B$3:$BE$200,MATCH(H$3&amp;" "&amp;H$4,Precip!$A$3:$A$200,0),MATCH($D28,Precip!$B$2:$BF$2,0)))</f>
        <v>0</v>
      </c>
      <c r="I28" s="81">
        <f t="shared" ca="1" si="0"/>
        <v>0</v>
      </c>
      <c r="J28" s="7">
        <f ca="1">IF(ISNA(INDEX(Precip!$B$3:$BE$200,MATCH(J$3&amp;" "&amp;J$4,Precip!$A$3:$A$200,0),MATCH($D28,Precip!$B$2:$BF$2,0))),"",INDEX(Precip!$B$3:$BE$200,MATCH(J$3&amp;" "&amp;J$4,Precip!$A$3:$A$200,0),MATCH($D28,Precip!$B$2:$BF$2,0)))</f>
        <v>0</v>
      </c>
      <c r="K28" s="7">
        <f ca="1">IF(ISNA(INDEX(Precip!$B$3:$BE$200,MATCH(K$3&amp;" "&amp;K$4,Precip!$A$3:$A$200,0),MATCH($D28,Precip!$B$2:$BF$2,0))),"",INDEX(Precip!$B$3:$BE$200,MATCH(K$3&amp;" "&amp;K$4,Precip!$A$3:$A$200,0),MATCH($D28,Precip!$B$2:$BF$2,0)))</f>
        <v>0</v>
      </c>
      <c r="L28" s="7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7">
        <f ca="1">IF(ISNA(INDEX(Precip!$B$3:$BE$200,MATCH(M$3&amp;" "&amp;M$4,Precip!$A$3:$A$200,0),MATCH($D28,Precip!$B$2:$BF$2,0))),"",INDEX(Precip!$B$3:$BE$200,MATCH(M$3&amp;" "&amp;M$4,Precip!$A$3:$A$200,0),MATCH($D28,Precip!$B$2:$BF$2,0)))</f>
        <v>0</v>
      </c>
      <c r="N28" s="39">
        <f t="shared" ca="1" si="1"/>
        <v>0</v>
      </c>
    </row>
    <row r="29" spans="1:15" ht="15.2" customHeight="1" thickBot="1" x14ac:dyDescent="0.3">
      <c r="A29" s="90"/>
      <c r="B29" s="18">
        <v>25</v>
      </c>
      <c r="C29" s="21" t="s">
        <v>37</v>
      </c>
      <c r="D29" s="22" t="s">
        <v>38</v>
      </c>
      <c r="E29" s="30">
        <f ca="1">IF(ISNA(INDEX(Precip!$B$3:$BE$200,MATCH(E$3&amp;" "&amp;E$4,Precip!$A$3:$A$200,0),MATCH($D29,Precip!$B$2:$BF$2,0))),"",INDEX(Precip!$B$3:$BE$200,MATCH(E$3&amp;" "&amp;E$4,Precip!$A$3:$A$200,0),MATCH($D29,Precip!$B$2:$BF$2,0)))</f>
        <v>0</v>
      </c>
      <c r="F29" s="30">
        <f ca="1">IF(ISNA(INDEX(Precip!$B$3:$BE$200,MATCH(F$3&amp;" "&amp;F$4,Precip!$A$3:$A$200,0),MATCH($D29,Precip!$B$2:$BF$2,0))),"",INDEX(Precip!$B$3:$BE$200,MATCH(F$3&amp;" "&amp;F$4,Precip!$A$3:$A$200,0),MATCH($D29,Precip!$B$2:$BF$2,0)))</f>
        <v>0</v>
      </c>
      <c r="G29" s="30">
        <f ca="1">IF(ISNA(INDEX(Precip!$B$3:$BE$200,MATCH(G$3&amp;" "&amp;G$4,Precip!$A$3:$A$200,0),MATCH($D29,Precip!$B$2:$BF$2,0))),"",INDEX(Precip!$B$3:$BE$200,MATCH(G$3&amp;" "&amp;G$4,Precip!$A$3:$A$200,0),MATCH($D29,Precip!$B$2:$BF$2,0)))</f>
        <v>0</v>
      </c>
      <c r="H29" s="30">
        <f ca="1">IF(ISNA(INDEX(Precip!$B$3:$BE$200,MATCH(H$3&amp;" "&amp;H$4,Precip!$A$3:$A$200,0),MATCH($D29,Precip!$B$2:$BF$2,0))),"",INDEX(Precip!$B$3:$BE$200,MATCH(H$3&amp;" "&amp;H$4,Precip!$A$3:$A$200,0),MATCH($D29,Precip!$B$2:$BF$2,0)))</f>
        <v>0</v>
      </c>
      <c r="I29" s="82">
        <f t="shared" ca="1" si="0"/>
        <v>0</v>
      </c>
      <c r="J29" s="30">
        <f ca="1">IF(ISNA(INDEX(Precip!$B$3:$BE$200,MATCH(J$3&amp;" "&amp;J$4,Precip!$A$3:$A$200,0),MATCH($D29,Precip!$B$2:$BF$2,0))),"",INDEX(Precip!$B$3:$BE$200,MATCH(J$3&amp;" "&amp;J$4,Precip!$A$3:$A$200,0),MATCH($D29,Precip!$B$2:$BF$2,0)))</f>
        <v>0</v>
      </c>
      <c r="K29" s="30">
        <f ca="1">IF(ISNA(INDEX(Precip!$B$3:$BE$200,MATCH(K$3&amp;" "&amp;K$4,Precip!$A$3:$A$200,0),MATCH($D29,Precip!$B$2:$BF$2,0))),"",INDEX(Precip!$B$3:$BE$200,MATCH(K$3&amp;" "&amp;K$4,Precip!$A$3:$A$200,0),MATCH($D29,Precip!$B$2:$BF$2,0)))</f>
        <v>0</v>
      </c>
      <c r="L29" s="30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0">
        <f ca="1">IF(ISNA(INDEX(Precip!$B$3:$BE$200,MATCH(M$3&amp;" "&amp;M$4,Precip!$A$3:$A$200,0),MATCH($D29,Precip!$B$2:$BF$2,0))),"",INDEX(Precip!$B$3:$BE$200,MATCH(M$3&amp;" "&amp;M$4,Precip!$A$3:$A$200,0),MATCH($D29,Precip!$B$2:$BF$2,0)))</f>
        <v>0</v>
      </c>
      <c r="N29" s="40">
        <f t="shared" ca="1" si="1"/>
        <v>0</v>
      </c>
    </row>
    <row r="30" spans="1:15" ht="15.2" customHeight="1" x14ac:dyDescent="0.25">
      <c r="A30" s="105" t="s">
        <v>39</v>
      </c>
      <c r="B30" s="9">
        <v>26</v>
      </c>
      <c r="C30" s="26" t="s">
        <v>40</v>
      </c>
      <c r="D30" s="27" t="s">
        <v>41</v>
      </c>
      <c r="E30" s="11">
        <f ca="1">IF(ISNA(INDEX(Precip!$B$3:$BE$200,MATCH(E$3&amp;" "&amp;E$4,Precip!$A$3:$A$200,0),MATCH($D30,Precip!$B$2:$BF$2,0))),"",INDEX(Precip!$B$3:$BE$200,MATCH(E$3&amp;" "&amp;E$4,Precip!$A$3:$A$200,0),MATCH($D30,Precip!$B$2:$BF$2,0)))</f>
        <v>0</v>
      </c>
      <c r="F30" s="11">
        <f ca="1">IF(ISNA(INDEX(Precip!$B$3:$BE$200,MATCH(F$3&amp;" "&amp;F$4,Precip!$A$3:$A$200,0),MATCH($D30,Precip!$B$2:$BF$2,0))),"",INDEX(Precip!$B$3:$BE$200,MATCH(F$3&amp;" "&amp;F$4,Precip!$A$3:$A$200,0),MATCH($D30,Precip!$B$2:$BF$2,0)))</f>
        <v>0</v>
      </c>
      <c r="G30" s="11">
        <f ca="1">IF(ISNA(INDEX(Precip!$B$3:$BE$200,MATCH(G$3&amp;" "&amp;G$4,Precip!$A$3:$A$200,0),MATCH($D30,Precip!$B$2:$BF$2,0))),"",INDEX(Precip!$B$3:$BE$200,MATCH(G$3&amp;" "&amp;G$4,Precip!$A$3:$A$200,0),MATCH($D30,Precip!$B$2:$BF$2,0)))</f>
        <v>0.2</v>
      </c>
      <c r="H30" s="11">
        <f ca="1">IF(ISNA(INDEX(Precip!$B$3:$BE$200,MATCH(H$3&amp;" "&amp;H$4,Precip!$A$3:$A$200,0),MATCH($D30,Precip!$B$2:$BF$2,0))),"",INDEX(Precip!$B$3:$BE$200,MATCH(H$3&amp;" "&amp;H$4,Precip!$A$3:$A$200,0),MATCH($D30,Precip!$B$2:$BF$2,0)))</f>
        <v>0</v>
      </c>
      <c r="I30" s="80">
        <f t="shared" ca="1" si="0"/>
        <v>0.2</v>
      </c>
      <c r="J30" s="11">
        <f ca="1">IF(ISNA(INDEX(Precip!$B$3:$BE$200,MATCH(J$3&amp;" "&amp;J$4,Precip!$A$3:$A$200,0),MATCH($D30,Precip!$B$2:$BF$2,0))),"",INDEX(Precip!$B$3:$BE$200,MATCH(J$3&amp;" "&amp;J$4,Precip!$A$3:$A$200,0),MATCH($D30,Precip!$B$2:$BF$2,0)))</f>
        <v>0</v>
      </c>
      <c r="K30" s="11">
        <f ca="1">IF(ISNA(INDEX(Precip!$B$3:$BE$200,MATCH(K$3&amp;" "&amp;K$4,Precip!$A$3:$A$200,0),MATCH($D30,Precip!$B$2:$BF$2,0))),"",INDEX(Precip!$B$3:$BE$200,MATCH(K$3&amp;" "&amp;K$4,Precip!$A$3:$A$200,0),MATCH($D30,Precip!$B$2:$BF$2,0)))</f>
        <v>7.5</v>
      </c>
      <c r="L30" s="11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1">
        <f ca="1">IF(ISNA(INDEX(Precip!$B$3:$BE$200,MATCH(M$3&amp;" "&amp;M$4,Precip!$A$3:$A$200,0),MATCH($D30,Precip!$B$2:$BF$2,0))),"",INDEX(Precip!$B$3:$BE$200,MATCH(M$3&amp;" "&amp;M$4,Precip!$A$3:$A$200,0),MATCH($D30,Precip!$B$2:$BF$2,0)))</f>
        <v>0</v>
      </c>
      <c r="N30" s="38">
        <f t="shared" ca="1" si="1"/>
        <v>7.5</v>
      </c>
    </row>
    <row r="31" spans="1:15" s="85" customFormat="1" ht="15.2" customHeight="1" x14ac:dyDescent="0.25">
      <c r="A31" s="96"/>
      <c r="B31" s="6">
        <v>27</v>
      </c>
      <c r="C31" s="4" t="s">
        <v>42</v>
      </c>
      <c r="D31" s="3" t="s">
        <v>43</v>
      </c>
      <c r="E31" s="7">
        <f ca="1">IF(ISNA(INDEX(Precip!$B$3:$BE$200,MATCH(E$3&amp;" "&amp;E$4,Precip!$A$3:$A$200,0),MATCH($D31,Precip!$B$2:$BF$2,0))),"",INDEX(Precip!$B$3:$BE$200,MATCH(E$3&amp;" "&amp;E$4,Precip!$A$3:$A$200,0),MATCH($D31,Precip!$B$2:$BF$2,0)))</f>
        <v>0</v>
      </c>
      <c r="F31" s="7">
        <f ca="1">IF(ISNA(INDEX(Precip!$B$3:$BE$200,MATCH(F$3&amp;" "&amp;F$4,Precip!$A$3:$A$200,0),MATCH($D31,Precip!$B$2:$BF$2,0))),"",INDEX(Precip!$B$3:$BE$200,MATCH(F$3&amp;" "&amp;F$4,Precip!$A$3:$A$200,0),MATCH($D31,Precip!$B$2:$BF$2,0)))</f>
        <v>0</v>
      </c>
      <c r="G31" s="7">
        <f ca="1">IF(ISNA(INDEX(Precip!$B$3:$BE$200,MATCH(G$3&amp;" "&amp;G$4,Precip!$A$3:$A$200,0),MATCH($D31,Precip!$B$2:$BF$2,0))),"",INDEX(Precip!$B$3:$BE$200,MATCH(G$3&amp;" "&amp;G$4,Precip!$A$3:$A$200,0),MATCH($D31,Precip!$B$2:$BF$2,0)))</f>
        <v>0</v>
      </c>
      <c r="H31" s="7">
        <f ca="1">IF(ISNA(INDEX(Precip!$B$3:$BE$200,MATCH(H$3&amp;" "&amp;H$4,Precip!$A$3:$A$200,0),MATCH($D31,Precip!$B$2:$BF$2,0))),"",INDEX(Precip!$B$3:$BE$200,MATCH(H$3&amp;" "&amp;H$4,Precip!$A$3:$A$200,0),MATCH($D31,Precip!$B$2:$BF$2,0)))</f>
        <v>0</v>
      </c>
      <c r="I31" s="81">
        <f t="shared" ca="1" si="0"/>
        <v>0</v>
      </c>
      <c r="J31" s="7">
        <f ca="1">IF(ISNA(INDEX(Precip!$B$3:$BE$200,MATCH(J$3&amp;" "&amp;J$4,Precip!$A$3:$A$200,0),MATCH($D31,Precip!$B$2:$BF$2,0))),"",INDEX(Precip!$B$3:$BE$200,MATCH(J$3&amp;" "&amp;J$4,Precip!$A$3:$A$200,0),MATCH($D31,Precip!$B$2:$BF$2,0)))</f>
        <v>0.2</v>
      </c>
      <c r="K31" s="7">
        <f ca="1">IF(ISNA(INDEX(Precip!$B$3:$BE$200,MATCH(K$3&amp;" "&amp;K$4,Precip!$A$3:$A$200,0),MATCH($D31,Precip!$B$2:$BF$2,0))),"",INDEX(Precip!$B$3:$BE$200,MATCH(K$3&amp;" "&amp;K$4,Precip!$A$3:$A$200,0),MATCH($D31,Precip!$B$2:$BF$2,0)))</f>
        <v>0</v>
      </c>
      <c r="L31" s="7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7">
        <f ca="1">IF(ISNA(INDEX(Precip!$B$3:$BE$200,MATCH(M$3&amp;" "&amp;M$4,Precip!$A$3:$A$200,0),MATCH($D31,Precip!$B$2:$BF$2,0))),"",INDEX(Precip!$B$3:$BE$200,MATCH(M$3&amp;" "&amp;M$4,Precip!$A$3:$A$200,0),MATCH($D31,Precip!$B$2:$BF$2,0)))</f>
        <v>0</v>
      </c>
      <c r="N31" s="39">
        <f t="shared" ca="1" si="1"/>
        <v>0.2</v>
      </c>
      <c r="O31" s="88"/>
    </row>
    <row r="32" spans="1:15" ht="15.2" customHeight="1" x14ac:dyDescent="0.25">
      <c r="A32" s="96"/>
      <c r="B32" s="6">
        <v>28</v>
      </c>
      <c r="C32" s="4" t="s">
        <v>44</v>
      </c>
      <c r="D32" s="3">
        <v>72421</v>
      </c>
      <c r="E32" s="7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7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7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7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1" t="str">
        <f t="shared" ca="1" si="0"/>
        <v>-</v>
      </c>
      <c r="J32" s="7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7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7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7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39" t="str">
        <f t="shared" ca="1" si="1"/>
        <v>-</v>
      </c>
    </row>
    <row r="33" spans="1:15" ht="15.2" customHeight="1" x14ac:dyDescent="0.25">
      <c r="A33" s="96"/>
      <c r="B33" s="6">
        <v>29</v>
      </c>
      <c r="C33" s="4" t="s">
        <v>45</v>
      </c>
      <c r="D33" s="3" t="s">
        <v>46</v>
      </c>
      <c r="E33" s="7">
        <f ca="1">IF(ISNA(INDEX(Precip!$B$3:$BE$200,MATCH(E$3&amp;" "&amp;E$4,Precip!$A$3:$A$200,0),MATCH($D33,Precip!$B$2:$BF$2,0))),"",INDEX(Precip!$B$3:$BE$200,MATCH(E$3&amp;" "&amp;E$4,Precip!$A$3:$A$200,0),MATCH($D33,Precip!$B$2:$BF$2,0)))</f>
        <v>0</v>
      </c>
      <c r="F33" s="7">
        <f ca="1">IF(ISNA(INDEX(Precip!$B$3:$BE$200,MATCH(F$3&amp;" "&amp;F$4,Precip!$A$3:$A$200,0),MATCH($D33,Precip!$B$2:$BF$2,0))),"",INDEX(Precip!$B$3:$BE$200,MATCH(F$3&amp;" "&amp;F$4,Precip!$A$3:$A$200,0),MATCH($D33,Precip!$B$2:$BF$2,0)))</f>
        <v>0</v>
      </c>
      <c r="G33" s="7">
        <f ca="1">IF(ISNA(INDEX(Precip!$B$3:$BE$200,MATCH(G$3&amp;" "&amp;G$4,Precip!$A$3:$A$200,0),MATCH($D33,Precip!$B$2:$BF$2,0))),"",INDEX(Precip!$B$3:$BE$200,MATCH(G$3&amp;" "&amp;G$4,Precip!$A$3:$A$200,0),MATCH($D33,Precip!$B$2:$BF$2,0)))</f>
        <v>0</v>
      </c>
      <c r="H33" s="7">
        <f ca="1">IF(ISNA(INDEX(Precip!$B$3:$BE$200,MATCH(H$3&amp;" "&amp;H$4,Precip!$A$3:$A$200,0),MATCH($D33,Precip!$B$2:$BF$2,0))),"",INDEX(Precip!$B$3:$BE$200,MATCH(H$3&amp;" "&amp;H$4,Precip!$A$3:$A$200,0),MATCH($D33,Precip!$B$2:$BF$2,0)))</f>
        <v>0</v>
      </c>
      <c r="I33" s="81">
        <f t="shared" ca="1" si="0"/>
        <v>0</v>
      </c>
      <c r="J33" s="7">
        <f ca="1">IF(ISNA(INDEX(Precip!$B$3:$BE$200,MATCH(J$3&amp;" "&amp;J$4,Precip!$A$3:$A$200,0),MATCH($D33,Precip!$B$2:$BF$2,0))),"",INDEX(Precip!$B$3:$BE$200,MATCH(J$3&amp;" "&amp;J$4,Precip!$A$3:$A$200,0),MATCH($D33,Precip!$B$2:$BF$2,0)))</f>
        <v>0</v>
      </c>
      <c r="K33" s="7">
        <f ca="1">IF(ISNA(INDEX(Precip!$B$3:$BE$200,MATCH(K$3&amp;" "&amp;K$4,Precip!$A$3:$A$200,0),MATCH($D33,Precip!$B$2:$BF$2,0))),"",INDEX(Precip!$B$3:$BE$200,MATCH(K$3&amp;" "&amp;K$4,Precip!$A$3:$A$200,0),MATCH($D33,Precip!$B$2:$BF$2,0)))</f>
        <v>0</v>
      </c>
      <c r="L33" s="7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7">
        <f ca="1">IF(ISNA(INDEX(Precip!$B$3:$BE$200,MATCH(M$3&amp;" "&amp;M$4,Precip!$A$3:$A$200,0),MATCH($D33,Precip!$B$2:$BF$2,0))),"",INDEX(Precip!$B$3:$BE$200,MATCH(M$3&amp;" "&amp;M$4,Precip!$A$3:$A$200,0),MATCH($D33,Precip!$B$2:$BF$2,0)))</f>
        <v>0</v>
      </c>
      <c r="N33" s="39">
        <f t="shared" ca="1" si="1"/>
        <v>0</v>
      </c>
      <c r="O33" s="85"/>
    </row>
    <row r="34" spans="1:15" ht="15.2" customHeight="1" x14ac:dyDescent="0.25">
      <c r="A34" s="96"/>
      <c r="B34" s="6">
        <v>30</v>
      </c>
      <c r="C34" s="4" t="s">
        <v>47</v>
      </c>
      <c r="D34" s="3" t="s">
        <v>48</v>
      </c>
      <c r="E34" s="7">
        <f ca="1">IF(ISNA(INDEX(Precip!$B$3:$BE$200,MATCH(E$3&amp;" "&amp;E$4,Precip!$A$3:$A$200,0),MATCH($D34,Precip!$B$2:$BF$2,0))),"",INDEX(Precip!$B$3:$BE$200,MATCH(E$3&amp;" "&amp;E$4,Precip!$A$3:$A$200,0),MATCH($D34,Precip!$B$2:$BF$2,0)))</f>
        <v>0</v>
      </c>
      <c r="F34" s="7">
        <f ca="1">IF(ISNA(INDEX(Precip!$B$3:$BE$200,MATCH(F$3&amp;" "&amp;F$4,Precip!$A$3:$A$200,0),MATCH($D34,Precip!$B$2:$BF$2,0))),"",INDEX(Precip!$B$3:$BE$200,MATCH(F$3&amp;" "&amp;F$4,Precip!$A$3:$A$200,0),MATCH($D34,Precip!$B$2:$BF$2,0)))</f>
        <v>0</v>
      </c>
      <c r="G34" s="7">
        <f ca="1">IF(ISNA(INDEX(Precip!$B$3:$BE$200,MATCH(G$3&amp;" "&amp;G$4,Precip!$A$3:$A$200,0),MATCH($D34,Precip!$B$2:$BF$2,0))),"",INDEX(Precip!$B$3:$BE$200,MATCH(G$3&amp;" "&amp;G$4,Precip!$A$3:$A$200,0),MATCH($D34,Precip!$B$2:$BF$2,0)))</f>
        <v>0</v>
      </c>
      <c r="H34" s="7">
        <f ca="1">IF(ISNA(INDEX(Precip!$B$3:$BE$200,MATCH(H$3&amp;" "&amp;H$4,Precip!$A$3:$A$200,0),MATCH($D34,Precip!$B$2:$BF$2,0))),"",INDEX(Precip!$B$3:$BE$200,MATCH(H$3&amp;" "&amp;H$4,Precip!$A$3:$A$200,0),MATCH($D34,Precip!$B$2:$BF$2,0)))</f>
        <v>0</v>
      </c>
      <c r="I34" s="81">
        <f t="shared" ca="1" si="0"/>
        <v>0</v>
      </c>
      <c r="J34" s="7">
        <f ca="1">IF(ISNA(INDEX(Precip!$B$3:$BE$200,MATCH(J$3&amp;" "&amp;J$4,Precip!$A$3:$A$200,0),MATCH($D34,Precip!$B$2:$BF$2,0))),"",INDEX(Precip!$B$3:$BE$200,MATCH(J$3&amp;" "&amp;J$4,Precip!$A$3:$A$200,0),MATCH($D34,Precip!$B$2:$BF$2,0)))</f>
        <v>0</v>
      </c>
      <c r="K34" s="7">
        <f ca="1">IF(ISNA(INDEX(Precip!$B$3:$BE$200,MATCH(K$3&amp;" "&amp;K$4,Precip!$A$3:$A$200,0),MATCH($D34,Precip!$B$2:$BF$2,0))),"",INDEX(Precip!$B$3:$BE$200,MATCH(K$3&amp;" "&amp;K$4,Precip!$A$3:$A$200,0),MATCH($D34,Precip!$B$2:$BF$2,0)))</f>
        <v>0</v>
      </c>
      <c r="L34" s="7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7">
        <f ca="1">IF(ISNA(INDEX(Precip!$B$3:$BE$200,MATCH(M$3&amp;" "&amp;M$4,Precip!$A$3:$A$200,0),MATCH($D34,Precip!$B$2:$BF$2,0))),"",INDEX(Precip!$B$3:$BE$200,MATCH(M$3&amp;" "&amp;M$4,Precip!$A$3:$A$200,0),MATCH($D34,Precip!$B$2:$BF$2,0)))</f>
        <v>0.3</v>
      </c>
      <c r="N34" s="39">
        <f t="shared" ca="1" si="1"/>
        <v>0.3</v>
      </c>
    </row>
    <row r="35" spans="1:15" ht="15.2" customHeight="1" x14ac:dyDescent="0.25">
      <c r="A35" s="96"/>
      <c r="B35" s="6">
        <v>31</v>
      </c>
      <c r="C35" s="4" t="s">
        <v>49</v>
      </c>
      <c r="D35" s="3">
        <v>72422</v>
      </c>
      <c r="E35" s="7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7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7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7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1" t="str">
        <f t="shared" ca="1" si="0"/>
        <v>-</v>
      </c>
      <c r="J35" s="7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7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7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7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39" t="str">
        <f t="shared" ca="1" si="1"/>
        <v>-</v>
      </c>
    </row>
    <row r="36" spans="1:15" ht="15.2" customHeight="1" x14ac:dyDescent="0.25">
      <c r="A36" s="96"/>
      <c r="B36" s="6">
        <v>32</v>
      </c>
      <c r="C36" s="4" t="s">
        <v>50</v>
      </c>
      <c r="D36" s="3">
        <v>72423</v>
      </c>
      <c r="E36" s="7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7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7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7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1" t="str">
        <f t="shared" ca="1" si="0"/>
        <v>-</v>
      </c>
      <c r="J36" s="7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7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7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7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39" t="str">
        <f t="shared" ca="1" si="1"/>
        <v>-</v>
      </c>
    </row>
    <row r="37" spans="1:15" s="85" customFormat="1" ht="15.2" customHeight="1" x14ac:dyDescent="0.25">
      <c r="A37" s="96"/>
      <c r="B37" s="6">
        <v>33</v>
      </c>
      <c r="C37" s="4" t="s">
        <v>51</v>
      </c>
      <c r="D37" s="3">
        <v>72424</v>
      </c>
      <c r="E37" s="7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7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7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7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1" t="str">
        <f t="shared" ref="I37:I68" ca="1" si="2">+IF(AND(OR(E37="-",E37=""),OR(F37="-",F37=""),OR(G37="-",G37=""),OR(H37="-",H37="")),"-",SUM(E37:H37))</f>
        <v>-</v>
      </c>
      <c r="J37" s="7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7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7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7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39" t="str">
        <f t="shared" ref="N37:N68" ca="1" si="3">+IF(AND(OR(J37="-",J37=""),OR(K37="-",K37=""),OR(L37="-",L37=""),OR(M37="-",M37="")),"-",SUM(J37:M37))</f>
        <v>-</v>
      </c>
      <c r="O37" s="88"/>
    </row>
    <row r="38" spans="1:15" ht="15.2" customHeight="1" x14ac:dyDescent="0.25">
      <c r="A38" s="96"/>
      <c r="B38" s="6">
        <v>34</v>
      </c>
      <c r="C38" s="4" t="s">
        <v>52</v>
      </c>
      <c r="D38" s="3" t="s">
        <v>53</v>
      </c>
      <c r="E38" s="7">
        <f ca="1">IF(ISNA(INDEX(Precip!$B$3:$BE$200,MATCH(E$3&amp;" "&amp;E$4,Precip!$A$3:$A$200,0),MATCH($D38,Precip!$B$2:$BF$2,0))),"",INDEX(Precip!$B$3:$BE$200,MATCH(E$3&amp;" "&amp;E$4,Precip!$A$3:$A$200,0),MATCH($D38,Precip!$B$2:$BF$2,0)))</f>
        <v>0</v>
      </c>
      <c r="F38" s="7">
        <f ca="1">IF(ISNA(INDEX(Precip!$B$3:$BE$200,MATCH(F$3&amp;" "&amp;F$4,Precip!$A$3:$A$200,0),MATCH($D38,Precip!$B$2:$BF$2,0))),"",INDEX(Precip!$B$3:$BE$200,MATCH(F$3&amp;" "&amp;F$4,Precip!$A$3:$A$200,0),MATCH($D38,Precip!$B$2:$BF$2,0)))</f>
        <v>4.7</v>
      </c>
      <c r="G38" s="7">
        <f ca="1">IF(ISNA(INDEX(Precip!$B$3:$BE$200,MATCH(G$3&amp;" "&amp;G$4,Precip!$A$3:$A$200,0),MATCH($D38,Precip!$B$2:$BF$2,0))),"",INDEX(Precip!$B$3:$BE$200,MATCH(G$3&amp;" "&amp;G$4,Precip!$A$3:$A$200,0),MATCH($D38,Precip!$B$2:$BF$2,0)))</f>
        <v>0</v>
      </c>
      <c r="H38" s="7">
        <f ca="1">IF(ISNA(INDEX(Precip!$B$3:$BE$200,MATCH(H$3&amp;" "&amp;H$4,Precip!$A$3:$A$200,0),MATCH($D38,Precip!$B$2:$BF$2,0))),"",INDEX(Precip!$B$3:$BE$200,MATCH(H$3&amp;" "&amp;H$4,Precip!$A$3:$A$200,0),MATCH($D38,Precip!$B$2:$BF$2,0)))</f>
        <v>0</v>
      </c>
      <c r="I38" s="81">
        <f t="shared" ca="1" si="2"/>
        <v>4.7</v>
      </c>
      <c r="J38" s="7">
        <f ca="1">IF(ISNA(INDEX(Precip!$B$3:$BE$200,MATCH(J$3&amp;" "&amp;J$4,Precip!$A$3:$A$200,0),MATCH($D38,Precip!$B$2:$BF$2,0))),"",INDEX(Precip!$B$3:$BE$200,MATCH(J$3&amp;" "&amp;J$4,Precip!$A$3:$A$200,0),MATCH($D38,Precip!$B$2:$BF$2,0)))</f>
        <v>0</v>
      </c>
      <c r="K38" s="7">
        <f ca="1">IF(ISNA(INDEX(Precip!$B$3:$BE$200,MATCH(K$3&amp;" "&amp;K$4,Precip!$A$3:$A$200,0),MATCH($D38,Precip!$B$2:$BF$2,0))),"",INDEX(Precip!$B$3:$BE$200,MATCH(K$3&amp;" "&amp;K$4,Precip!$A$3:$A$200,0),MATCH($D38,Precip!$B$2:$BF$2,0)))</f>
        <v>0</v>
      </c>
      <c r="L38" s="7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7">
        <f ca="1">IF(ISNA(INDEX(Precip!$B$3:$BE$200,MATCH(M$3&amp;" "&amp;M$4,Precip!$A$3:$A$200,0),MATCH($D38,Precip!$B$2:$BF$2,0))),"",INDEX(Precip!$B$3:$BE$200,MATCH(M$3&amp;" "&amp;M$4,Precip!$A$3:$A$200,0),MATCH($D38,Precip!$B$2:$BF$2,0)))</f>
        <v>42</v>
      </c>
      <c r="N38" s="39">
        <f t="shared" ca="1" si="3"/>
        <v>42</v>
      </c>
    </row>
    <row r="39" spans="1:15" ht="15.2" customHeight="1" x14ac:dyDescent="0.25">
      <c r="A39" s="96"/>
      <c r="B39" s="6">
        <v>35</v>
      </c>
      <c r="C39" s="4" t="s">
        <v>54</v>
      </c>
      <c r="D39" s="3">
        <v>72432</v>
      </c>
      <c r="E39" s="7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7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7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7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1" t="str">
        <f t="shared" ca="1" si="2"/>
        <v>-</v>
      </c>
      <c r="J39" s="7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7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7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7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39" t="str">
        <f t="shared" ca="1" si="3"/>
        <v>-</v>
      </c>
    </row>
    <row r="40" spans="1:15" ht="15.2" customHeight="1" x14ac:dyDescent="0.25">
      <c r="A40" s="96"/>
      <c r="B40" s="6">
        <v>36</v>
      </c>
      <c r="C40" s="4" t="s">
        <v>55</v>
      </c>
      <c r="D40" s="3">
        <v>48844</v>
      </c>
      <c r="E40" s="7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7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7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7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1" t="str">
        <f t="shared" ca="1" si="2"/>
        <v>-</v>
      </c>
      <c r="J40" s="7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7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7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7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39" t="str">
        <f t="shared" ca="1" si="3"/>
        <v>-</v>
      </c>
    </row>
    <row r="41" spans="1:15" ht="15.2" customHeight="1" x14ac:dyDescent="0.25">
      <c r="A41" s="96"/>
      <c r="B41" s="6">
        <v>37</v>
      </c>
      <c r="C41" s="4" t="s">
        <v>56</v>
      </c>
      <c r="D41" s="3">
        <v>72425</v>
      </c>
      <c r="E41" s="7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7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7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7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1" t="str">
        <f t="shared" ca="1" si="2"/>
        <v>-</v>
      </c>
      <c r="J41" s="7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7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7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7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39" t="str">
        <f t="shared" ca="1" si="3"/>
        <v>-</v>
      </c>
    </row>
    <row r="42" spans="1:15" ht="15.2" customHeight="1" x14ac:dyDescent="0.25">
      <c r="A42" s="96"/>
      <c r="B42" s="6">
        <v>38</v>
      </c>
      <c r="C42" s="4" t="s">
        <v>57</v>
      </c>
      <c r="D42" s="3">
        <v>72426</v>
      </c>
      <c r="E42" s="7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7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7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7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1" t="str">
        <f t="shared" ca="1" si="2"/>
        <v>-</v>
      </c>
      <c r="J42" s="7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7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7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7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39" t="str">
        <f t="shared" ca="1" si="3"/>
        <v>-</v>
      </c>
    </row>
    <row r="43" spans="1:15" ht="15.2" customHeight="1" x14ac:dyDescent="0.25">
      <c r="A43" s="96"/>
      <c r="B43" s="6">
        <v>39</v>
      </c>
      <c r="C43" s="4" t="s">
        <v>58</v>
      </c>
      <c r="D43" s="3" t="s">
        <v>59</v>
      </c>
      <c r="E43" s="7">
        <f ca="1">IF(ISNA(INDEX(Precip!$B$3:$BE$200,MATCH(E$3&amp;" "&amp;E$4,Precip!$A$3:$A$200,0),MATCH($D43,Precip!$B$2:$BF$2,0))),"",INDEX(Precip!$B$3:$BE$200,MATCH(E$3&amp;" "&amp;E$4,Precip!$A$3:$A$200,0),MATCH($D43,Precip!$B$2:$BF$2,0)))</f>
        <v>0</v>
      </c>
      <c r="F43" s="7">
        <f ca="1">IF(ISNA(INDEX(Precip!$B$3:$BE$200,MATCH(F$3&amp;" "&amp;F$4,Precip!$A$3:$A$200,0),MATCH($D43,Precip!$B$2:$BF$2,0))),"",INDEX(Precip!$B$3:$BE$200,MATCH(F$3&amp;" "&amp;F$4,Precip!$A$3:$A$200,0),MATCH($D43,Precip!$B$2:$BF$2,0)))</f>
        <v>0</v>
      </c>
      <c r="G43" s="7">
        <f ca="1">IF(ISNA(INDEX(Precip!$B$3:$BE$200,MATCH(G$3&amp;" "&amp;G$4,Precip!$A$3:$A$200,0),MATCH($D43,Precip!$B$2:$BF$2,0))),"",INDEX(Precip!$B$3:$BE$200,MATCH(G$3&amp;" "&amp;G$4,Precip!$A$3:$A$200,0),MATCH($D43,Precip!$B$2:$BF$2,0)))</f>
        <v>0</v>
      </c>
      <c r="H43" s="7">
        <f ca="1">IF(ISNA(INDEX(Precip!$B$3:$BE$200,MATCH(H$3&amp;" "&amp;H$4,Precip!$A$3:$A$200,0),MATCH($D43,Precip!$B$2:$BF$2,0))),"",INDEX(Precip!$B$3:$BE$200,MATCH(H$3&amp;" "&amp;H$4,Precip!$A$3:$A$200,0),MATCH($D43,Precip!$B$2:$BF$2,0)))</f>
        <v>0</v>
      </c>
      <c r="I43" s="81">
        <f t="shared" ca="1" si="2"/>
        <v>0</v>
      </c>
      <c r="J43" s="7">
        <f ca="1">IF(ISNA(INDEX(Precip!$B$3:$BE$200,MATCH(J$3&amp;" "&amp;J$4,Precip!$A$3:$A$200,0),MATCH($D43,Precip!$B$2:$BF$2,0))),"",INDEX(Precip!$B$3:$BE$200,MATCH(J$3&amp;" "&amp;J$4,Precip!$A$3:$A$200,0),MATCH($D43,Precip!$B$2:$BF$2,0)))</f>
        <v>0</v>
      </c>
      <c r="K43" s="7">
        <f ca="1">IF(ISNA(INDEX(Precip!$B$3:$BE$200,MATCH(K$3&amp;" "&amp;K$4,Precip!$A$3:$A$200,0),MATCH($D43,Precip!$B$2:$BF$2,0))),"",INDEX(Precip!$B$3:$BE$200,MATCH(K$3&amp;" "&amp;K$4,Precip!$A$3:$A$200,0),MATCH($D43,Precip!$B$2:$BF$2,0)))</f>
        <v>0</v>
      </c>
      <c r="L43" s="7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7">
        <f ca="1">IF(ISNA(INDEX(Precip!$B$3:$BE$200,MATCH(M$3&amp;" "&amp;M$4,Precip!$A$3:$A$200,0),MATCH($D43,Precip!$B$2:$BF$2,0))),"",INDEX(Precip!$B$3:$BE$200,MATCH(M$3&amp;" "&amp;M$4,Precip!$A$3:$A$200,0),MATCH($D43,Precip!$B$2:$BF$2,0)))</f>
        <v>0</v>
      </c>
      <c r="N43" s="39">
        <f t="shared" ca="1" si="3"/>
        <v>0</v>
      </c>
    </row>
    <row r="44" spans="1:15" ht="15.2" customHeight="1" x14ac:dyDescent="0.25">
      <c r="A44" s="96"/>
      <c r="B44" s="6">
        <v>40</v>
      </c>
      <c r="C44" s="4" t="s">
        <v>60</v>
      </c>
      <c r="D44" s="3">
        <v>72427</v>
      </c>
      <c r="E44" s="7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7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7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7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1" t="str">
        <f t="shared" ca="1" si="2"/>
        <v>-</v>
      </c>
      <c r="J44" s="7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7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7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7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39" t="str">
        <f t="shared" ca="1" si="3"/>
        <v>-</v>
      </c>
    </row>
    <row r="45" spans="1:15" ht="15.2" customHeight="1" x14ac:dyDescent="0.25">
      <c r="A45" s="96"/>
      <c r="B45" s="6">
        <v>41</v>
      </c>
      <c r="C45" s="4" t="s">
        <v>61</v>
      </c>
      <c r="D45" s="3">
        <v>72428</v>
      </c>
      <c r="E45" s="7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7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7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7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1" t="str">
        <f t="shared" ca="1" si="2"/>
        <v>-</v>
      </c>
      <c r="J45" s="7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7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7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7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39" t="str">
        <f t="shared" ca="1" si="3"/>
        <v>-</v>
      </c>
    </row>
    <row r="46" spans="1:15" ht="15.2" customHeight="1" x14ac:dyDescent="0.25">
      <c r="A46" s="96"/>
      <c r="B46" s="6">
        <v>42</v>
      </c>
      <c r="C46" s="4" t="s">
        <v>62</v>
      </c>
      <c r="D46" s="3">
        <v>72429</v>
      </c>
      <c r="E46" s="7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7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7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7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1" t="str">
        <f t="shared" ca="1" si="2"/>
        <v>-</v>
      </c>
      <c r="J46" s="7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7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7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7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39" t="str">
        <f t="shared" ca="1" si="3"/>
        <v>-</v>
      </c>
    </row>
    <row r="47" spans="1:15" ht="15.2" customHeight="1" x14ac:dyDescent="0.25">
      <c r="A47" s="96"/>
      <c r="B47" s="6">
        <v>43</v>
      </c>
      <c r="C47" s="4" t="s">
        <v>63</v>
      </c>
      <c r="D47" s="3">
        <v>48845</v>
      </c>
      <c r="E47" s="7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7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7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7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1" t="str">
        <f t="shared" ca="1" si="2"/>
        <v>-</v>
      </c>
      <c r="J47" s="7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7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7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7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39" t="str">
        <f t="shared" ca="1" si="3"/>
        <v>-</v>
      </c>
    </row>
    <row r="48" spans="1:15" ht="15.2" customHeight="1" x14ac:dyDescent="0.25">
      <c r="A48" s="96"/>
      <c r="B48" s="6">
        <v>44</v>
      </c>
      <c r="C48" s="4" t="s">
        <v>64</v>
      </c>
      <c r="D48" s="3">
        <v>72436</v>
      </c>
      <c r="E48" s="7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7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7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7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1" t="str">
        <f t="shared" ca="1" si="2"/>
        <v>-</v>
      </c>
      <c r="J48" s="7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7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7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7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39" t="str">
        <f t="shared" ca="1" si="3"/>
        <v>-</v>
      </c>
    </row>
    <row r="49" spans="1:14" ht="15.2" customHeight="1" thickBot="1" x14ac:dyDescent="0.3">
      <c r="A49" s="90"/>
      <c r="B49" s="18">
        <v>45</v>
      </c>
      <c r="C49" s="21" t="s">
        <v>65</v>
      </c>
      <c r="D49" s="22" t="s">
        <v>66</v>
      </c>
      <c r="E49" s="30">
        <f ca="1">IF(ISNA(INDEX(Precip!$B$3:$BE$200,MATCH(E$3&amp;" "&amp;E$4,Precip!$A$3:$A$200,0),MATCH($D49,Precip!$B$2:$BF$2,0))),"",INDEX(Precip!$B$3:$BE$200,MATCH(E$3&amp;" "&amp;E$4,Precip!$A$3:$A$200,0),MATCH($D49,Precip!$B$2:$BF$2,0)))</f>
        <v>0</v>
      </c>
      <c r="F49" s="30">
        <f ca="1">IF(ISNA(INDEX(Precip!$B$3:$BE$200,MATCH(F$3&amp;" "&amp;F$4,Precip!$A$3:$A$200,0),MATCH($D49,Precip!$B$2:$BF$2,0))),"",INDEX(Precip!$B$3:$BE$200,MATCH(F$3&amp;" "&amp;F$4,Precip!$A$3:$A$200,0),MATCH($D49,Precip!$B$2:$BF$2,0)))</f>
        <v>0</v>
      </c>
      <c r="G49" s="30">
        <f ca="1">IF(ISNA(INDEX(Precip!$B$3:$BE$200,MATCH(G$3&amp;" "&amp;G$4,Precip!$A$3:$A$200,0),MATCH($D49,Precip!$B$2:$BF$2,0))),"",INDEX(Precip!$B$3:$BE$200,MATCH(G$3&amp;" "&amp;G$4,Precip!$A$3:$A$200,0),MATCH($D49,Precip!$B$2:$BF$2,0)))</f>
        <v>0</v>
      </c>
      <c r="H49" s="30">
        <f ca="1">IF(ISNA(INDEX(Precip!$B$3:$BE$200,MATCH(H$3&amp;" "&amp;H$4,Precip!$A$3:$A$200,0),MATCH($D49,Precip!$B$2:$BF$2,0))),"",INDEX(Precip!$B$3:$BE$200,MATCH(H$3&amp;" "&amp;H$4,Precip!$A$3:$A$200,0),MATCH($D49,Precip!$B$2:$BF$2,0)))</f>
        <v>10.199999999999999</v>
      </c>
      <c r="I49" s="82">
        <f t="shared" ca="1" si="2"/>
        <v>10.199999999999999</v>
      </c>
      <c r="J49" s="30">
        <f ca="1">IF(ISNA(INDEX(Precip!$B$3:$BE$200,MATCH(J$3&amp;" "&amp;J$4,Precip!$A$3:$A$200,0),MATCH($D49,Precip!$B$2:$BF$2,0))),"",INDEX(Precip!$B$3:$BE$200,MATCH(J$3&amp;" "&amp;J$4,Precip!$A$3:$A$200,0),MATCH($D49,Precip!$B$2:$BF$2,0)))</f>
        <v>0</v>
      </c>
      <c r="K49" s="30">
        <f ca="1">IF(ISNA(INDEX(Precip!$B$3:$BE$200,MATCH(K$3&amp;" "&amp;K$4,Precip!$A$3:$A$200,0),MATCH($D49,Precip!$B$2:$BF$2,0))),"",INDEX(Precip!$B$3:$BE$200,MATCH(K$3&amp;" "&amp;K$4,Precip!$A$3:$A$200,0),MATCH($D49,Precip!$B$2:$BF$2,0)))</f>
        <v>0</v>
      </c>
      <c r="L49" s="30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0">
        <f ca="1">IF(ISNA(INDEX(Precip!$B$3:$BE$200,MATCH(M$3&amp;" "&amp;M$4,Precip!$A$3:$A$200,0),MATCH($D49,Precip!$B$2:$BF$2,0))),"",INDEX(Precip!$B$3:$BE$200,MATCH(M$3&amp;" "&amp;M$4,Precip!$A$3:$A$200,0),MATCH($D49,Precip!$B$2:$BF$2,0)))</f>
        <v>0</v>
      </c>
      <c r="N49" s="40">
        <f t="shared" ca="1" si="3"/>
        <v>0</v>
      </c>
    </row>
    <row r="50" spans="1:14" ht="15.2" customHeight="1" x14ac:dyDescent="0.25">
      <c r="A50" s="95" t="s">
        <v>67</v>
      </c>
      <c r="B50" s="9">
        <v>46</v>
      </c>
      <c r="C50" s="26" t="s">
        <v>68</v>
      </c>
      <c r="D50" s="27">
        <v>72441</v>
      </c>
      <c r="E50" s="11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1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1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1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0" t="str">
        <f t="shared" ca="1" si="2"/>
        <v>-</v>
      </c>
      <c r="J50" s="11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1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1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1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38" t="str">
        <f t="shared" ca="1" si="3"/>
        <v>-</v>
      </c>
    </row>
    <row r="51" spans="1:14" ht="15.2" customHeight="1" x14ac:dyDescent="0.25">
      <c r="A51" s="96"/>
      <c r="B51" s="6">
        <v>47</v>
      </c>
      <c r="C51" s="4" t="s">
        <v>69</v>
      </c>
      <c r="D51" s="3" t="s">
        <v>70</v>
      </c>
      <c r="E51" s="7">
        <f ca="1">IF(ISNA(INDEX(Precip!$B$3:$BE$200,MATCH(E$3&amp;" "&amp;E$4,Precip!$A$3:$A$200,0),MATCH($D51,Precip!$B$2:$BF$2,0))),"",INDEX(Precip!$B$3:$BE$200,MATCH(E$3&amp;" "&amp;E$4,Precip!$A$3:$A$200,0),MATCH($D51,Precip!$B$2:$BF$2,0)))</f>
        <v>0</v>
      </c>
      <c r="F51" s="7">
        <f ca="1">IF(ISNA(INDEX(Precip!$B$3:$BE$200,MATCH(F$3&amp;" "&amp;F$4,Precip!$A$3:$A$200,0),MATCH($D51,Precip!$B$2:$BF$2,0))),"",INDEX(Precip!$B$3:$BE$200,MATCH(F$3&amp;" "&amp;F$4,Precip!$A$3:$A$200,0),MATCH($D51,Precip!$B$2:$BF$2,0)))</f>
        <v>0</v>
      </c>
      <c r="G51" s="7">
        <f ca="1">IF(ISNA(INDEX(Precip!$B$3:$BE$200,MATCH(G$3&amp;" "&amp;G$4,Precip!$A$3:$A$200,0),MATCH($D51,Precip!$B$2:$BF$2,0))),"",INDEX(Precip!$B$3:$BE$200,MATCH(G$3&amp;" "&amp;G$4,Precip!$A$3:$A$200,0),MATCH($D51,Precip!$B$2:$BF$2,0)))</f>
        <v>0</v>
      </c>
      <c r="H51" s="7">
        <f ca="1">IF(ISNA(INDEX(Precip!$B$3:$BE$200,MATCH(H$3&amp;" "&amp;H$4,Precip!$A$3:$A$200,0),MATCH($D51,Precip!$B$2:$BF$2,0))),"",INDEX(Precip!$B$3:$BE$200,MATCH(H$3&amp;" "&amp;H$4,Precip!$A$3:$A$200,0),MATCH($D51,Precip!$B$2:$BF$2,0)))</f>
        <v>11.1</v>
      </c>
      <c r="I51" s="81">
        <f t="shared" ca="1" si="2"/>
        <v>11.1</v>
      </c>
      <c r="J51" s="7">
        <f ca="1">IF(ISNA(INDEX(Precip!$B$3:$BE$200,MATCH(J$3&amp;" "&amp;J$4,Precip!$A$3:$A$200,0),MATCH($D51,Precip!$B$2:$BF$2,0))),"",INDEX(Precip!$B$3:$BE$200,MATCH(J$3&amp;" "&amp;J$4,Precip!$A$3:$A$200,0),MATCH($D51,Precip!$B$2:$BF$2,0)))</f>
        <v>0</v>
      </c>
      <c r="K51" s="7">
        <f ca="1">IF(ISNA(INDEX(Precip!$B$3:$BE$200,MATCH(K$3&amp;" "&amp;K$4,Precip!$A$3:$A$200,0),MATCH($D51,Precip!$B$2:$BF$2,0))),"",INDEX(Precip!$B$3:$BE$200,MATCH(K$3&amp;" "&amp;K$4,Precip!$A$3:$A$200,0),MATCH($D51,Precip!$B$2:$BF$2,0)))</f>
        <v>0</v>
      </c>
      <c r="L51" s="7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7">
        <f ca="1">IF(ISNA(INDEX(Precip!$B$3:$BE$200,MATCH(M$3&amp;" "&amp;M$4,Precip!$A$3:$A$200,0),MATCH($D51,Precip!$B$2:$BF$2,0))),"",INDEX(Precip!$B$3:$BE$200,MATCH(M$3&amp;" "&amp;M$4,Precip!$A$3:$A$200,0),MATCH($D51,Precip!$B$2:$BF$2,0)))</f>
        <v>60</v>
      </c>
      <c r="N51" s="39">
        <f t="shared" ca="1" si="3"/>
        <v>60</v>
      </c>
    </row>
    <row r="52" spans="1:14" ht="15.2" customHeight="1" x14ac:dyDescent="0.25">
      <c r="A52" s="96"/>
      <c r="B52" s="6">
        <v>48</v>
      </c>
      <c r="C52" s="4" t="s">
        <v>71</v>
      </c>
      <c r="D52" s="3">
        <v>72442</v>
      </c>
      <c r="E52" s="7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7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7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7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1" t="str">
        <f t="shared" ca="1" si="2"/>
        <v>-</v>
      </c>
      <c r="J52" s="7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7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7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7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39" t="str">
        <f t="shared" ca="1" si="3"/>
        <v>-</v>
      </c>
    </row>
    <row r="53" spans="1:14" ht="15.2" customHeight="1" x14ac:dyDescent="0.25">
      <c r="A53" s="96"/>
      <c r="B53" s="6">
        <v>49</v>
      </c>
      <c r="C53" s="4" t="s">
        <v>72</v>
      </c>
      <c r="D53" s="3">
        <v>72443</v>
      </c>
      <c r="E53" s="7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7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7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7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1" t="str">
        <f t="shared" ca="1" si="2"/>
        <v>-</v>
      </c>
      <c r="J53" s="7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7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7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7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39" t="str">
        <f t="shared" ca="1" si="3"/>
        <v>-</v>
      </c>
    </row>
    <row r="54" spans="1:14" ht="15.2" customHeight="1" x14ac:dyDescent="0.25">
      <c r="A54" s="96"/>
      <c r="B54" s="6">
        <v>50</v>
      </c>
      <c r="C54" s="4" t="s">
        <v>73</v>
      </c>
      <c r="D54" s="3" t="s">
        <v>74</v>
      </c>
      <c r="E54" s="7">
        <f ca="1">IF(ISNA(INDEX(Precip!$B$3:$BE$200,MATCH(E$3&amp;" "&amp;E$4,Precip!$A$3:$A$200,0),MATCH($D54,Precip!$B$2:$BF$2,0))),"",INDEX(Precip!$B$3:$BE$200,MATCH(E$3&amp;" "&amp;E$4,Precip!$A$3:$A$200,0),MATCH($D54,Precip!$B$2:$BF$2,0)))</f>
        <v>0</v>
      </c>
      <c r="F54" s="7">
        <f ca="1">IF(ISNA(INDEX(Precip!$B$3:$BE$200,MATCH(F$3&amp;" "&amp;F$4,Precip!$A$3:$A$200,0),MATCH($D54,Precip!$B$2:$BF$2,0))),"",INDEX(Precip!$B$3:$BE$200,MATCH(F$3&amp;" "&amp;F$4,Precip!$A$3:$A$200,0),MATCH($D54,Precip!$B$2:$BF$2,0)))</f>
        <v>0</v>
      </c>
      <c r="G54" s="7">
        <f ca="1">IF(ISNA(INDEX(Precip!$B$3:$BE$200,MATCH(G$3&amp;" "&amp;G$4,Precip!$A$3:$A$200,0),MATCH($D54,Precip!$B$2:$BF$2,0))),"",INDEX(Precip!$B$3:$BE$200,MATCH(G$3&amp;" "&amp;G$4,Precip!$A$3:$A$200,0),MATCH($D54,Precip!$B$2:$BF$2,0)))</f>
        <v>0</v>
      </c>
      <c r="H54" s="7">
        <f ca="1">IF(ISNA(INDEX(Precip!$B$3:$BE$200,MATCH(H$3&amp;" "&amp;H$4,Precip!$A$3:$A$200,0),MATCH($D54,Precip!$B$2:$BF$2,0))),"",INDEX(Precip!$B$3:$BE$200,MATCH(H$3&amp;" "&amp;H$4,Precip!$A$3:$A$200,0),MATCH($D54,Precip!$B$2:$BF$2,0)))</f>
        <v>0</v>
      </c>
      <c r="I54" s="81">
        <f t="shared" ca="1" si="2"/>
        <v>0</v>
      </c>
      <c r="J54" s="7">
        <f ca="1">IF(ISNA(INDEX(Precip!$B$3:$BE$200,MATCH(J$3&amp;" "&amp;J$4,Precip!$A$3:$A$200,0),MATCH($D54,Precip!$B$2:$BF$2,0))),"",INDEX(Precip!$B$3:$BE$200,MATCH(J$3&amp;" "&amp;J$4,Precip!$A$3:$A$200,0),MATCH($D54,Precip!$B$2:$BF$2,0)))</f>
        <v>0</v>
      </c>
      <c r="K54" s="7">
        <f ca="1">IF(ISNA(INDEX(Precip!$B$3:$BE$200,MATCH(K$3&amp;" "&amp;K$4,Precip!$A$3:$A$200,0),MATCH($D54,Precip!$B$2:$BF$2,0))),"",INDEX(Precip!$B$3:$BE$200,MATCH(K$3&amp;" "&amp;K$4,Precip!$A$3:$A$200,0),MATCH($D54,Precip!$B$2:$BF$2,0)))</f>
        <v>0</v>
      </c>
      <c r="L54" s="7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7">
        <f ca="1">IF(ISNA(INDEX(Precip!$B$3:$BE$200,MATCH(M$3&amp;" "&amp;M$4,Precip!$A$3:$A$200,0),MATCH($D54,Precip!$B$2:$BF$2,0))),"",INDEX(Precip!$B$3:$BE$200,MATCH(M$3&amp;" "&amp;M$4,Precip!$A$3:$A$200,0),MATCH($D54,Precip!$B$2:$BF$2,0)))</f>
        <v>0</v>
      </c>
      <c r="N54" s="39">
        <f t="shared" ca="1" si="3"/>
        <v>0</v>
      </c>
    </row>
    <row r="55" spans="1:14" ht="15.2" customHeight="1" x14ac:dyDescent="0.25">
      <c r="A55" s="96"/>
      <c r="B55" s="6">
        <v>51</v>
      </c>
      <c r="C55" s="4" t="s">
        <v>75</v>
      </c>
      <c r="D55" s="3">
        <v>72444</v>
      </c>
      <c r="E55" s="7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7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7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7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1" t="str">
        <f t="shared" ca="1" si="2"/>
        <v>-</v>
      </c>
      <c r="J55" s="7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7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7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7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39" t="str">
        <f t="shared" ca="1" si="3"/>
        <v>-</v>
      </c>
    </row>
    <row r="56" spans="1:14" ht="15.2" customHeight="1" x14ac:dyDescent="0.25">
      <c r="A56" s="96"/>
      <c r="B56" s="6">
        <v>52</v>
      </c>
      <c r="C56" s="4" t="s">
        <v>76</v>
      </c>
      <c r="D56" s="3">
        <v>48846</v>
      </c>
      <c r="E56" s="7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7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7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7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1" t="str">
        <f t="shared" ca="1" si="2"/>
        <v>-</v>
      </c>
      <c r="J56" s="7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7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7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7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39" t="str">
        <f t="shared" ca="1" si="3"/>
        <v>-</v>
      </c>
    </row>
    <row r="57" spans="1:14" ht="15.2" customHeight="1" x14ac:dyDescent="0.25">
      <c r="A57" s="96"/>
      <c r="B57" s="6">
        <v>53</v>
      </c>
      <c r="C57" s="4" t="s">
        <v>77</v>
      </c>
      <c r="D57" s="3">
        <v>72445</v>
      </c>
      <c r="E57" s="7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7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7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7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1" t="str">
        <f t="shared" ca="1" si="2"/>
        <v>-</v>
      </c>
      <c r="J57" s="7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7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7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7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39" t="str">
        <f t="shared" ca="1" si="3"/>
        <v>-</v>
      </c>
    </row>
    <row r="58" spans="1:14" ht="15.2" customHeight="1" x14ac:dyDescent="0.25">
      <c r="A58" s="96"/>
      <c r="B58" s="6">
        <v>54</v>
      </c>
      <c r="C58" s="4" t="s">
        <v>78</v>
      </c>
      <c r="D58" s="3">
        <v>72446</v>
      </c>
      <c r="E58" s="7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7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7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7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1" t="str">
        <f t="shared" ca="1" si="2"/>
        <v>-</v>
      </c>
      <c r="J58" s="7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7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7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7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39" t="str">
        <f t="shared" ca="1" si="3"/>
        <v>-</v>
      </c>
    </row>
    <row r="59" spans="1:14" ht="15.2" customHeight="1" x14ac:dyDescent="0.25">
      <c r="A59" s="96"/>
      <c r="B59" s="6">
        <v>55</v>
      </c>
      <c r="C59" s="4" t="s">
        <v>79</v>
      </c>
      <c r="D59" s="3" t="s">
        <v>80</v>
      </c>
      <c r="E59" s="7">
        <f ca="1">IF(ISNA(INDEX(Precip!$B$3:$BE$200,MATCH(E$3&amp;" "&amp;E$4,Precip!$A$3:$A$200,0),MATCH($D59,Precip!$B$2:$BF$2,0))),"",INDEX(Precip!$B$3:$BE$200,MATCH(E$3&amp;" "&amp;E$4,Precip!$A$3:$A$200,0),MATCH($D59,Precip!$B$2:$BF$2,0)))</f>
        <v>0</v>
      </c>
      <c r="F59" s="7">
        <f ca="1">IF(ISNA(INDEX(Precip!$B$3:$BE$200,MATCH(F$3&amp;" "&amp;F$4,Precip!$A$3:$A$200,0),MATCH($D59,Precip!$B$2:$BF$2,0))),"",INDEX(Precip!$B$3:$BE$200,MATCH(F$3&amp;" "&amp;F$4,Precip!$A$3:$A$200,0),MATCH($D59,Precip!$B$2:$BF$2,0)))</f>
        <v>0</v>
      </c>
      <c r="G59" s="7">
        <f ca="1">IF(ISNA(INDEX(Precip!$B$3:$BE$200,MATCH(G$3&amp;" "&amp;G$4,Precip!$A$3:$A$200,0),MATCH($D59,Precip!$B$2:$BF$2,0))),"",INDEX(Precip!$B$3:$BE$200,MATCH(G$3&amp;" "&amp;G$4,Precip!$A$3:$A$200,0),MATCH($D59,Precip!$B$2:$BF$2,0)))</f>
        <v>0</v>
      </c>
      <c r="H59" s="7">
        <f ca="1">IF(ISNA(INDEX(Precip!$B$3:$BE$200,MATCH(H$3&amp;" "&amp;H$4,Precip!$A$3:$A$200,0),MATCH($D59,Precip!$B$2:$BF$2,0))),"",INDEX(Precip!$B$3:$BE$200,MATCH(H$3&amp;" "&amp;H$4,Precip!$A$3:$A$200,0),MATCH($D59,Precip!$B$2:$BF$2,0)))</f>
        <v>0</v>
      </c>
      <c r="I59" s="81">
        <f t="shared" ca="1" si="2"/>
        <v>0</v>
      </c>
      <c r="J59" s="7">
        <f ca="1">IF(ISNA(INDEX(Precip!$B$3:$BE$200,MATCH(J$3&amp;" "&amp;J$4,Precip!$A$3:$A$200,0),MATCH($D59,Precip!$B$2:$BF$2,0))),"",INDEX(Precip!$B$3:$BE$200,MATCH(J$3&amp;" "&amp;J$4,Precip!$A$3:$A$200,0),MATCH($D59,Precip!$B$2:$BF$2,0)))</f>
        <v>0</v>
      </c>
      <c r="K59" s="7">
        <f ca="1">IF(ISNA(INDEX(Precip!$B$3:$BE$200,MATCH(K$3&amp;" "&amp;K$4,Precip!$A$3:$A$200,0),MATCH($D59,Precip!$B$2:$BF$2,0))),"",INDEX(Precip!$B$3:$BE$200,MATCH(K$3&amp;" "&amp;K$4,Precip!$A$3:$A$200,0),MATCH($D59,Precip!$B$2:$BF$2,0)))</f>
        <v>0</v>
      </c>
      <c r="L59" s="7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7">
        <f ca="1">IF(ISNA(INDEX(Precip!$B$3:$BE$200,MATCH(M$3&amp;" "&amp;M$4,Precip!$A$3:$A$200,0),MATCH($D59,Precip!$B$2:$BF$2,0))),"",INDEX(Precip!$B$3:$BE$200,MATCH(M$3&amp;" "&amp;M$4,Precip!$A$3:$A$200,0),MATCH($D59,Precip!$B$2:$BF$2,0)))</f>
        <v>0</v>
      </c>
      <c r="N59" s="39">
        <f t="shared" ca="1" si="3"/>
        <v>0</v>
      </c>
    </row>
    <row r="60" spans="1:14" ht="15.2" customHeight="1" thickBot="1" x14ac:dyDescent="0.3">
      <c r="A60" s="90"/>
      <c r="B60" s="18">
        <v>56</v>
      </c>
      <c r="C60" s="21" t="s">
        <v>81</v>
      </c>
      <c r="D60" s="22" t="s">
        <v>82</v>
      </c>
      <c r="E60" s="30">
        <f ca="1">IF(ISNA(INDEX(Precip!$B$3:$BE$200,MATCH(E$3&amp;" "&amp;E$4,Precip!$A$3:$A$200,0),MATCH($D60,Precip!$B$2:$BF$2,0))),"",INDEX(Precip!$B$3:$BE$200,MATCH(E$3&amp;" "&amp;E$4,Precip!$A$3:$A$200,0),MATCH($D60,Precip!$B$2:$BF$2,0)))</f>
        <v>0</v>
      </c>
      <c r="F60" s="30">
        <f ca="1">IF(ISNA(INDEX(Precip!$B$3:$BE$200,MATCH(F$3&amp;" "&amp;F$4,Precip!$A$3:$A$200,0),MATCH($D60,Precip!$B$2:$BF$2,0))),"",INDEX(Precip!$B$3:$BE$200,MATCH(F$3&amp;" "&amp;F$4,Precip!$A$3:$A$200,0),MATCH($D60,Precip!$B$2:$BF$2,0)))</f>
        <v>0</v>
      </c>
      <c r="G60" s="30">
        <f ca="1">IF(ISNA(INDEX(Precip!$B$3:$BE$200,MATCH(G$3&amp;" "&amp;G$4,Precip!$A$3:$A$200,0),MATCH($D60,Precip!$B$2:$BF$2,0))),"",INDEX(Precip!$B$3:$BE$200,MATCH(G$3&amp;" "&amp;G$4,Precip!$A$3:$A$200,0),MATCH($D60,Precip!$B$2:$BF$2,0)))</f>
        <v>0</v>
      </c>
      <c r="H60" s="30">
        <f ca="1">IF(ISNA(INDEX(Precip!$B$3:$BE$200,MATCH(H$3&amp;" "&amp;H$4,Precip!$A$3:$A$200,0),MATCH($D60,Precip!$B$2:$BF$2,0))),"",INDEX(Precip!$B$3:$BE$200,MATCH(H$3&amp;" "&amp;H$4,Precip!$A$3:$A$200,0),MATCH($D60,Precip!$B$2:$BF$2,0)))</f>
        <v>0</v>
      </c>
      <c r="I60" s="82">
        <f t="shared" ca="1" si="2"/>
        <v>0</v>
      </c>
      <c r="J60" s="30">
        <f ca="1">IF(ISNA(INDEX(Precip!$B$3:$BE$200,MATCH(J$3&amp;" "&amp;J$4,Precip!$A$3:$A$200,0),MATCH($D60,Precip!$B$2:$BF$2,0))),"",INDEX(Precip!$B$3:$BE$200,MATCH(J$3&amp;" "&amp;J$4,Precip!$A$3:$A$200,0),MATCH($D60,Precip!$B$2:$BF$2,0)))</f>
        <v>0</v>
      </c>
      <c r="K60" s="30">
        <f ca="1">IF(ISNA(INDEX(Precip!$B$3:$BE$200,MATCH(K$3&amp;" "&amp;K$4,Precip!$A$3:$A$200,0),MATCH($D60,Precip!$B$2:$BF$2,0))),"",INDEX(Precip!$B$3:$BE$200,MATCH(K$3&amp;" "&amp;K$4,Precip!$A$3:$A$200,0),MATCH($D60,Precip!$B$2:$BF$2,0)))</f>
        <v>0</v>
      </c>
      <c r="L60" s="30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30">
        <f ca="1">IF(ISNA(INDEX(Precip!$B$3:$BE$200,MATCH(M$3&amp;" "&amp;M$4,Precip!$A$3:$A$200,0),MATCH($D60,Precip!$B$2:$BF$2,0))),"",INDEX(Precip!$B$3:$BE$200,MATCH(M$3&amp;" "&amp;M$4,Precip!$A$3:$A$200,0),MATCH($D60,Precip!$B$2:$BF$2,0)))</f>
        <v>0</v>
      </c>
      <c r="N60" s="40">
        <f t="shared" ca="1" si="3"/>
        <v>0</v>
      </c>
    </row>
    <row r="61" spans="1:14" ht="15.2" customHeight="1" x14ac:dyDescent="0.25">
      <c r="A61" s="89" t="s">
        <v>83</v>
      </c>
      <c r="B61" s="9">
        <v>57</v>
      </c>
      <c r="C61" s="31" t="s">
        <v>84</v>
      </c>
      <c r="D61" s="32" t="s">
        <v>85</v>
      </c>
      <c r="E61" s="11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1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1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1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0" t="str">
        <f t="shared" ca="1" si="2"/>
        <v>-</v>
      </c>
      <c r="J61" s="11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1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1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1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38" t="str">
        <f t="shared" ca="1" si="3"/>
        <v>-</v>
      </c>
    </row>
    <row r="62" spans="1:14" ht="15.2" customHeight="1" thickBot="1" x14ac:dyDescent="0.3">
      <c r="A62" s="90"/>
      <c r="B62" s="18">
        <v>58</v>
      </c>
      <c r="C62" s="33" t="s">
        <v>86</v>
      </c>
      <c r="D62" s="34" t="s">
        <v>87</v>
      </c>
      <c r="E62" s="30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0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0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0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2" t="str">
        <f t="shared" ca="1" si="2"/>
        <v>-</v>
      </c>
      <c r="J62" s="30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0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0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0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0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2" sqref="E1:O1048576"/>
    </sheetView>
  </sheetViews>
  <sheetFormatPr defaultRowHeight="11.25" customHeight="1" x14ac:dyDescent="0.25"/>
  <cols>
    <col min="1" max="1" width="4.140625" style="88" customWidth="1"/>
    <col min="2" max="2" width="4" style="84" bestFit="1" customWidth="1"/>
    <col min="3" max="3" width="15.28515625" style="88" customWidth="1"/>
    <col min="4" max="4" width="6.28515625" style="84" customWidth="1"/>
    <col min="5" max="8" width="6.7109375" style="83" customWidth="1"/>
    <col min="9" max="9" width="6.7109375" style="86" customWidth="1"/>
    <col min="10" max="14" width="6.7109375" style="83" customWidth="1"/>
    <col min="15" max="15" width="6.7109375" style="85" customWidth="1"/>
    <col min="16" max="17" width="9.140625" style="88" customWidth="1"/>
    <col min="18" max="16384" width="9.140625" style="88"/>
  </cols>
  <sheetData>
    <row r="1" spans="1:15" ht="18" customHeight="1" x14ac:dyDescent="0.3">
      <c r="C1" s="102" t="str">
        <f ca="1">"LƯỢNG MƯA NGÀY TUẦN 1 THÁNG "&amp;Thang!$F$1&amp;" NĂM "&amp;Thang!$H$1</f>
        <v>LƯỢNG MƯA NGÀY TUẦN 1 THÁNG 06 NĂM 2023</v>
      </c>
      <c r="D1" s="103"/>
      <c r="E1" s="101"/>
      <c r="F1" s="101"/>
      <c r="G1" s="101"/>
      <c r="H1" s="101"/>
      <c r="I1" s="106"/>
      <c r="J1" s="101"/>
      <c r="K1" s="101"/>
      <c r="L1" s="101"/>
      <c r="M1" s="101"/>
      <c r="N1" s="101"/>
      <c r="O1" s="104"/>
    </row>
    <row r="2" spans="1:15" ht="16.5" customHeight="1" thickBot="1" x14ac:dyDescent="0.3">
      <c r="D2" s="88"/>
      <c r="E2" s="88"/>
      <c r="F2" s="100" t="s">
        <v>0</v>
      </c>
      <c r="G2" s="101"/>
      <c r="H2" s="101"/>
      <c r="I2" s="106"/>
      <c r="J2" s="101"/>
      <c r="K2" s="88"/>
      <c r="L2" s="88"/>
      <c r="M2" s="1" t="s">
        <v>1</v>
      </c>
      <c r="N2" s="1"/>
      <c r="O2" s="2"/>
    </row>
    <row r="3" spans="1:15" s="43" customFormat="1" ht="13.5" customHeight="1" x14ac:dyDescent="0.25">
      <c r="A3" s="41" t="s">
        <v>2</v>
      </c>
      <c r="B3" s="91" t="s">
        <v>3</v>
      </c>
      <c r="C3" s="98" t="s">
        <v>4</v>
      </c>
      <c r="D3" s="98" t="s">
        <v>5</v>
      </c>
      <c r="E3" s="91">
        <v>11</v>
      </c>
      <c r="F3" s="91">
        <v>12</v>
      </c>
      <c r="G3" s="91">
        <v>13</v>
      </c>
      <c r="H3" s="91">
        <v>14</v>
      </c>
      <c r="I3" s="91">
        <v>15</v>
      </c>
      <c r="J3" s="91">
        <v>16</v>
      </c>
      <c r="K3" s="91">
        <v>17</v>
      </c>
      <c r="L3" s="91">
        <v>18</v>
      </c>
      <c r="M3" s="91">
        <v>19</v>
      </c>
      <c r="N3" s="93">
        <v>20</v>
      </c>
      <c r="O3" s="93" t="s">
        <v>6</v>
      </c>
    </row>
    <row r="4" spans="1:15" s="43" customFormat="1" ht="13.5" customHeight="1" thickBot="1" x14ac:dyDescent="0.3">
      <c r="A4" s="42"/>
      <c r="B4" s="92"/>
      <c r="C4" s="99"/>
      <c r="D4" s="99"/>
      <c r="E4" s="92"/>
      <c r="F4" s="92"/>
      <c r="G4" s="92"/>
      <c r="H4" s="92"/>
      <c r="I4" s="92"/>
      <c r="J4" s="92"/>
      <c r="K4" s="92"/>
      <c r="L4" s="92"/>
      <c r="M4" s="92"/>
      <c r="N4" s="94"/>
      <c r="O4" s="94"/>
    </row>
    <row r="5" spans="1:15" s="85" customFormat="1" ht="15.2" customHeight="1" x14ac:dyDescent="0.25">
      <c r="A5" s="97" t="s">
        <v>7</v>
      </c>
      <c r="B5" s="9">
        <v>1</v>
      </c>
      <c r="C5" s="10" t="s">
        <v>8</v>
      </c>
      <c r="D5" s="9">
        <v>73401</v>
      </c>
      <c r="E5" s="19" t="str">
        <f ca="1">'11,12'!I5</f>
        <v>-</v>
      </c>
      <c r="F5" s="19" t="str">
        <f ca="1">'11,12'!N5</f>
        <v>-</v>
      </c>
      <c r="G5" s="19" t="str">
        <f ca="1">'13,14'!I5</f>
        <v>-</v>
      </c>
      <c r="H5" s="19" t="str">
        <f ca="1">'13,14'!N5</f>
        <v>-</v>
      </c>
      <c r="I5" s="19" t="str">
        <f ca="1">'15,16'!I5</f>
        <v>-</v>
      </c>
      <c r="J5" s="19" t="str">
        <f ca="1">'15,16'!N5</f>
        <v>-</v>
      </c>
      <c r="K5" s="19" t="str">
        <f ca="1">'17,18'!I5</f>
        <v>-</v>
      </c>
      <c r="L5" s="19" t="str">
        <f ca="1">'17,18'!N5</f>
        <v>-</v>
      </c>
      <c r="M5" s="19" t="str">
        <f ca="1">'19,20'!I5</f>
        <v>-</v>
      </c>
      <c r="N5" s="23" t="str">
        <f ca="1">'19,20'!N5</f>
        <v>-</v>
      </c>
      <c r="O5" s="44">
        <f t="shared" ref="O5:O36" ca="1" si="0">SUM(E5:N5)</f>
        <v>0</v>
      </c>
    </row>
    <row r="6" spans="1:15" s="85" customFormat="1" ht="15.2" customHeight="1" x14ac:dyDescent="0.25">
      <c r="A6" s="96"/>
      <c r="B6" s="6">
        <v>2</v>
      </c>
      <c r="C6" s="13" t="s">
        <v>9</v>
      </c>
      <c r="D6" s="6">
        <v>73402</v>
      </c>
      <c r="E6" s="5" t="str">
        <f ca="1">'11,12'!I6</f>
        <v>-</v>
      </c>
      <c r="F6" s="5" t="str">
        <f ca="1">'11,12'!N6</f>
        <v>-</v>
      </c>
      <c r="G6" s="5" t="str">
        <f ca="1">'13,14'!I6</f>
        <v>-</v>
      </c>
      <c r="H6" s="5" t="str">
        <f ca="1">'13,14'!N6</f>
        <v>-</v>
      </c>
      <c r="I6" s="5" t="str">
        <f ca="1">'15,16'!I6</f>
        <v>-</v>
      </c>
      <c r="J6" s="5" t="str">
        <f ca="1">'15,16'!N6</f>
        <v>-</v>
      </c>
      <c r="K6" s="5" t="str">
        <f ca="1">'17,18'!I6</f>
        <v>-</v>
      </c>
      <c r="L6" s="5" t="str">
        <f ca="1">'17,18'!N6</f>
        <v>-</v>
      </c>
      <c r="M6" s="5" t="str">
        <f ca="1">'19,20'!I6</f>
        <v>-</v>
      </c>
      <c r="N6" s="24" t="str">
        <f ca="1">'19,20'!N6</f>
        <v>-</v>
      </c>
      <c r="O6" s="44">
        <f t="shared" ca="1" si="0"/>
        <v>0</v>
      </c>
    </row>
    <row r="7" spans="1:15" s="85" customFormat="1" ht="15.2" customHeight="1" x14ac:dyDescent="0.25">
      <c r="A7" s="96"/>
      <c r="B7" s="6">
        <v>3</v>
      </c>
      <c r="C7" s="4" t="s">
        <v>10</v>
      </c>
      <c r="D7" s="3">
        <v>48842</v>
      </c>
      <c r="E7" s="5" t="str">
        <f ca="1">'11,12'!I7</f>
        <v>-</v>
      </c>
      <c r="F7" s="5" t="str">
        <f ca="1">'11,12'!N7</f>
        <v>-</v>
      </c>
      <c r="G7" s="5" t="str">
        <f ca="1">'13,14'!I7</f>
        <v>-</v>
      </c>
      <c r="H7" s="5" t="str">
        <f ca="1">'13,14'!N7</f>
        <v>-</v>
      </c>
      <c r="I7" s="5" t="str">
        <f ca="1">'15,16'!I7</f>
        <v>-</v>
      </c>
      <c r="J7" s="5" t="str">
        <f ca="1">'15,16'!N7</f>
        <v>-</v>
      </c>
      <c r="K7" s="5" t="str">
        <f ca="1">'17,18'!I7</f>
        <v>-</v>
      </c>
      <c r="L7" s="5" t="str">
        <f ca="1">'17,18'!N7</f>
        <v>-</v>
      </c>
      <c r="M7" s="5" t="str">
        <f ca="1">'19,20'!I7</f>
        <v>-</v>
      </c>
      <c r="N7" s="24" t="str">
        <f ca="1">'19,20'!N7</f>
        <v>-</v>
      </c>
      <c r="O7" s="44">
        <f t="shared" ca="1" si="0"/>
        <v>0</v>
      </c>
    </row>
    <row r="8" spans="1:15" s="85" customFormat="1" ht="15.2" customHeight="1" x14ac:dyDescent="0.25">
      <c r="A8" s="96"/>
      <c r="B8" s="6">
        <v>4</v>
      </c>
      <c r="C8" s="4" t="s">
        <v>11</v>
      </c>
      <c r="D8" s="3">
        <v>73403</v>
      </c>
      <c r="E8" s="5" t="str">
        <f ca="1">'11,12'!I8</f>
        <v>-</v>
      </c>
      <c r="F8" s="5" t="str">
        <f ca="1">'11,12'!N8</f>
        <v>-</v>
      </c>
      <c r="G8" s="5" t="str">
        <f ca="1">'13,14'!I8</f>
        <v>-</v>
      </c>
      <c r="H8" s="5" t="str">
        <f ca="1">'13,14'!N8</f>
        <v>-</v>
      </c>
      <c r="I8" s="5" t="str">
        <f ca="1">'15,16'!I8</f>
        <v>-</v>
      </c>
      <c r="J8" s="5" t="str">
        <f ca="1">'15,16'!N8</f>
        <v>-</v>
      </c>
      <c r="K8" s="5" t="str">
        <f ca="1">'17,18'!I8</f>
        <v>-</v>
      </c>
      <c r="L8" s="5" t="str">
        <f ca="1">'17,18'!N8</f>
        <v>-</v>
      </c>
      <c r="M8" s="5" t="str">
        <f ca="1">'19,20'!I8</f>
        <v>-</v>
      </c>
      <c r="N8" s="24" t="str">
        <f ca="1">'19,20'!N8</f>
        <v>-</v>
      </c>
      <c r="O8" s="44">
        <f t="shared" ca="1" si="0"/>
        <v>0</v>
      </c>
    </row>
    <row r="9" spans="1:15" s="85" customFormat="1" ht="15.2" customHeight="1" x14ac:dyDescent="0.25">
      <c r="A9" s="96"/>
      <c r="B9" s="6">
        <v>5</v>
      </c>
      <c r="C9" s="4" t="s">
        <v>12</v>
      </c>
      <c r="D9" s="3">
        <v>73420</v>
      </c>
      <c r="E9" s="5" t="str">
        <f ca="1">'11,12'!I9</f>
        <v>-</v>
      </c>
      <c r="F9" s="5" t="str">
        <f ca="1">'11,12'!N9</f>
        <v>-</v>
      </c>
      <c r="G9" s="5" t="str">
        <f ca="1">'13,14'!I9</f>
        <v>-</v>
      </c>
      <c r="H9" s="5" t="str">
        <f ca="1">'13,14'!N9</f>
        <v>-</v>
      </c>
      <c r="I9" s="5" t="str">
        <f ca="1">'15,16'!I9</f>
        <v>-</v>
      </c>
      <c r="J9" s="5" t="str">
        <f ca="1">'15,16'!N9</f>
        <v>-</v>
      </c>
      <c r="K9" s="5" t="str">
        <f ca="1">'17,18'!I9</f>
        <v>-</v>
      </c>
      <c r="L9" s="5" t="str">
        <f ca="1">'17,18'!N9</f>
        <v>-</v>
      </c>
      <c r="M9" s="5" t="str">
        <f ca="1">'19,20'!I9</f>
        <v>-</v>
      </c>
      <c r="N9" s="24" t="str">
        <f ca="1">'19,20'!N9</f>
        <v>-</v>
      </c>
      <c r="O9" s="44">
        <f t="shared" ca="1" si="0"/>
        <v>0</v>
      </c>
    </row>
    <row r="10" spans="1:15" s="85" customFormat="1" ht="15.2" customHeight="1" x14ac:dyDescent="0.25">
      <c r="A10" s="96"/>
      <c r="B10" s="6">
        <v>6</v>
      </c>
      <c r="C10" s="4" t="s">
        <v>13</v>
      </c>
      <c r="D10" s="3">
        <v>73400</v>
      </c>
      <c r="E10" s="5" t="str">
        <f ca="1">'11,12'!I10</f>
        <v>-</v>
      </c>
      <c r="F10" s="5" t="str">
        <f ca="1">'11,12'!N10</f>
        <v>-</v>
      </c>
      <c r="G10" s="5" t="str">
        <f ca="1">'13,14'!I10</f>
        <v>-</v>
      </c>
      <c r="H10" s="5" t="str">
        <f ca="1">'13,14'!N10</f>
        <v>-</v>
      </c>
      <c r="I10" s="5" t="str">
        <f ca="1">'15,16'!I10</f>
        <v>-</v>
      </c>
      <c r="J10" s="5" t="str">
        <f ca="1">'15,16'!N10</f>
        <v>-</v>
      </c>
      <c r="K10" s="5" t="str">
        <f ca="1">'17,18'!I10</f>
        <v>-</v>
      </c>
      <c r="L10" s="5" t="str">
        <f ca="1">'17,18'!N10</f>
        <v>-</v>
      </c>
      <c r="M10" s="5" t="str">
        <f ca="1">'19,20'!I10</f>
        <v>-</v>
      </c>
      <c r="N10" s="24" t="str">
        <f ca="1">'19,20'!N10</f>
        <v>-</v>
      </c>
      <c r="O10" s="44">
        <f t="shared" ca="1" si="0"/>
        <v>0</v>
      </c>
    </row>
    <row r="11" spans="1:15" s="85" customFormat="1" ht="15.2" customHeight="1" x14ac:dyDescent="0.25">
      <c r="A11" s="96"/>
      <c r="B11" s="6">
        <v>7</v>
      </c>
      <c r="C11" s="4" t="s">
        <v>14</v>
      </c>
      <c r="D11" s="3">
        <v>73404</v>
      </c>
      <c r="E11" s="5" t="str">
        <f ca="1">'11,12'!I11</f>
        <v>-</v>
      </c>
      <c r="F11" s="5" t="str">
        <f ca="1">'11,12'!N11</f>
        <v>-</v>
      </c>
      <c r="G11" s="5" t="str">
        <f ca="1">'13,14'!I11</f>
        <v>-</v>
      </c>
      <c r="H11" s="5" t="str">
        <f ca="1">'13,14'!N11</f>
        <v>-</v>
      </c>
      <c r="I11" s="5" t="str">
        <f ca="1">'15,16'!I11</f>
        <v>-</v>
      </c>
      <c r="J11" s="5" t="str">
        <f ca="1">'15,16'!N11</f>
        <v>-</v>
      </c>
      <c r="K11" s="5" t="str">
        <f ca="1">'17,18'!I11</f>
        <v>-</v>
      </c>
      <c r="L11" s="5" t="str">
        <f ca="1">'17,18'!N11</f>
        <v>-</v>
      </c>
      <c r="M11" s="5" t="str">
        <f ca="1">'19,20'!I11</f>
        <v>-</v>
      </c>
      <c r="N11" s="24" t="str">
        <f ca="1">'19,20'!N11</f>
        <v>-</v>
      </c>
      <c r="O11" s="44">
        <f t="shared" ca="1" si="0"/>
        <v>0</v>
      </c>
    </row>
    <row r="12" spans="1:15" s="85" customFormat="1" ht="15.2" customHeight="1" x14ac:dyDescent="0.25">
      <c r="A12" s="96"/>
      <c r="B12" s="6">
        <v>8</v>
      </c>
      <c r="C12" s="4" t="s">
        <v>15</v>
      </c>
      <c r="D12" s="3" t="s">
        <v>16</v>
      </c>
      <c r="E12" s="5">
        <f ca="1">'11,12'!I12</f>
        <v>0</v>
      </c>
      <c r="F12" s="5">
        <f ca="1">'11,12'!N12</f>
        <v>0</v>
      </c>
      <c r="G12" s="5">
        <f ca="1">'13,14'!I12</f>
        <v>1.4</v>
      </c>
      <c r="H12" s="5">
        <f ca="1">'13,14'!N12</f>
        <v>2.2000000000000002</v>
      </c>
      <c r="I12" s="5">
        <f ca="1">'15,16'!I12</f>
        <v>92.1</v>
      </c>
      <c r="J12" s="5">
        <f ca="1">'15,16'!N12</f>
        <v>0</v>
      </c>
      <c r="K12" s="5">
        <f ca="1">'17,18'!I12</f>
        <v>0</v>
      </c>
      <c r="L12" s="5">
        <f ca="1">'17,18'!N12</f>
        <v>47.599999999999994</v>
      </c>
      <c r="M12" s="5">
        <f ca="1">'19,20'!I12</f>
        <v>0.1</v>
      </c>
      <c r="N12" s="24">
        <f ca="1">'19,20'!N12</f>
        <v>10.6</v>
      </c>
      <c r="O12" s="44">
        <f t="shared" ca="1" si="0"/>
        <v>153.99999999999997</v>
      </c>
    </row>
    <row r="13" spans="1:15" s="85" customFormat="1" ht="15.2" customHeight="1" x14ac:dyDescent="0.25">
      <c r="A13" s="96"/>
      <c r="B13" s="6">
        <v>9</v>
      </c>
      <c r="C13" s="4" t="s">
        <v>17</v>
      </c>
      <c r="D13" s="3">
        <v>73405</v>
      </c>
      <c r="E13" s="5" t="str">
        <f ca="1">'11,12'!I13</f>
        <v>-</v>
      </c>
      <c r="F13" s="5" t="str">
        <f ca="1">'11,12'!N13</f>
        <v>-</v>
      </c>
      <c r="G13" s="5" t="str">
        <f ca="1">'13,14'!I13</f>
        <v>-</v>
      </c>
      <c r="H13" s="5" t="str">
        <f ca="1">'13,14'!N13</f>
        <v>-</v>
      </c>
      <c r="I13" s="5" t="str">
        <f ca="1">'15,16'!I13</f>
        <v>-</v>
      </c>
      <c r="J13" s="5" t="str">
        <f ca="1">'15,16'!N13</f>
        <v>-</v>
      </c>
      <c r="K13" s="5" t="str">
        <f ca="1">'17,18'!I13</f>
        <v>-</v>
      </c>
      <c r="L13" s="5" t="str">
        <f ca="1">'17,18'!N13</f>
        <v>-</v>
      </c>
      <c r="M13" s="5" t="str">
        <f ca="1">'19,20'!I13</f>
        <v>-</v>
      </c>
      <c r="N13" s="24" t="str">
        <f ca="1">'19,20'!N13</f>
        <v>-</v>
      </c>
      <c r="O13" s="44">
        <f t="shared" ca="1" si="0"/>
        <v>0</v>
      </c>
    </row>
    <row r="14" spans="1:15" ht="15.2" customHeight="1" x14ac:dyDescent="0.25">
      <c r="A14" s="96"/>
      <c r="B14" s="6">
        <v>10</v>
      </c>
      <c r="C14" s="4" t="s">
        <v>18</v>
      </c>
      <c r="D14" s="3">
        <v>73406</v>
      </c>
      <c r="E14" s="5" t="str">
        <f ca="1">'11,12'!I14</f>
        <v>-</v>
      </c>
      <c r="F14" s="5" t="str">
        <f ca="1">'11,12'!N14</f>
        <v>-</v>
      </c>
      <c r="G14" s="5" t="str">
        <f ca="1">'13,14'!I14</f>
        <v>-</v>
      </c>
      <c r="H14" s="5" t="str">
        <f ca="1">'13,14'!N14</f>
        <v>-</v>
      </c>
      <c r="I14" s="5" t="str">
        <f ca="1">'15,16'!I14</f>
        <v>-</v>
      </c>
      <c r="J14" s="5" t="str">
        <f ca="1">'15,16'!N14</f>
        <v>-</v>
      </c>
      <c r="K14" s="5" t="str">
        <f ca="1">'17,18'!I14</f>
        <v>-</v>
      </c>
      <c r="L14" s="5" t="str">
        <f ca="1">'17,18'!N14</f>
        <v>-</v>
      </c>
      <c r="M14" s="5" t="str">
        <f ca="1">'19,20'!I14</f>
        <v>-</v>
      </c>
      <c r="N14" s="24" t="str">
        <f ca="1">'19,20'!N14</f>
        <v>-</v>
      </c>
      <c r="O14" s="44">
        <f t="shared" ca="1" si="0"/>
        <v>0</v>
      </c>
    </row>
    <row r="15" spans="1:15" s="85" customFormat="1" ht="15.2" customHeight="1" x14ac:dyDescent="0.25">
      <c r="A15" s="96"/>
      <c r="B15" s="6">
        <v>11</v>
      </c>
      <c r="C15" s="4" t="s">
        <v>19</v>
      </c>
      <c r="D15" s="3">
        <v>73408</v>
      </c>
      <c r="E15" s="5" t="str">
        <f ca="1">'11,12'!I15</f>
        <v>-</v>
      </c>
      <c r="F15" s="5" t="str">
        <f ca="1">'11,12'!N15</f>
        <v>-</v>
      </c>
      <c r="G15" s="5" t="str">
        <f ca="1">'13,14'!I15</f>
        <v>-</v>
      </c>
      <c r="H15" s="5" t="str">
        <f ca="1">'13,14'!N15</f>
        <v>-</v>
      </c>
      <c r="I15" s="5" t="str">
        <f ca="1">'15,16'!I15</f>
        <v>-</v>
      </c>
      <c r="J15" s="5" t="str">
        <f ca="1">'15,16'!N15</f>
        <v>-</v>
      </c>
      <c r="K15" s="5" t="str">
        <f ca="1">'17,18'!I15</f>
        <v>-</v>
      </c>
      <c r="L15" s="5" t="str">
        <f ca="1">'17,18'!N15</f>
        <v>-</v>
      </c>
      <c r="M15" s="5" t="str">
        <f ca="1">'19,20'!I15</f>
        <v>-</v>
      </c>
      <c r="N15" s="24" t="str">
        <f ca="1">'19,20'!N15</f>
        <v>-</v>
      </c>
      <c r="O15" s="44">
        <f t="shared" ca="1" si="0"/>
        <v>0</v>
      </c>
    </row>
    <row r="16" spans="1:15" s="85" customFormat="1" ht="15.2" customHeight="1" x14ac:dyDescent="0.25">
      <c r="A16" s="96"/>
      <c r="B16" s="6">
        <v>12</v>
      </c>
      <c r="C16" s="4" t="s">
        <v>20</v>
      </c>
      <c r="D16" s="3">
        <v>73409</v>
      </c>
      <c r="E16" s="5" t="str">
        <f ca="1">'11,12'!I16</f>
        <v>-</v>
      </c>
      <c r="F16" s="5" t="str">
        <f ca="1">'11,12'!N16</f>
        <v>-</v>
      </c>
      <c r="G16" s="5" t="str">
        <f ca="1">'13,14'!I16</f>
        <v>-</v>
      </c>
      <c r="H16" s="5" t="str">
        <f ca="1">'13,14'!N16</f>
        <v>-</v>
      </c>
      <c r="I16" s="5" t="str">
        <f ca="1">'15,16'!I16</f>
        <v>-</v>
      </c>
      <c r="J16" s="5" t="str">
        <f ca="1">'15,16'!N16</f>
        <v>-</v>
      </c>
      <c r="K16" s="5" t="str">
        <f ca="1">'17,18'!I16</f>
        <v>-</v>
      </c>
      <c r="L16" s="5" t="str">
        <f ca="1">'17,18'!N16</f>
        <v>-</v>
      </c>
      <c r="M16" s="5" t="str">
        <f ca="1">'19,20'!I16</f>
        <v>-</v>
      </c>
      <c r="N16" s="24" t="str">
        <f ca="1">'19,20'!N16</f>
        <v>-</v>
      </c>
      <c r="O16" s="44">
        <f t="shared" ca="1" si="0"/>
        <v>0</v>
      </c>
    </row>
    <row r="17" spans="1:15" ht="15.2" customHeight="1" x14ac:dyDescent="0.25">
      <c r="A17" s="96"/>
      <c r="B17" s="6">
        <v>13</v>
      </c>
      <c r="C17" s="4" t="s">
        <v>21</v>
      </c>
      <c r="D17" s="3" t="s">
        <v>22</v>
      </c>
      <c r="E17" s="5">
        <f ca="1">'11,12'!I17</f>
        <v>0</v>
      </c>
      <c r="F17" s="5">
        <f ca="1">'11,12'!N17</f>
        <v>42.8</v>
      </c>
      <c r="G17" s="5">
        <f ca="1">'13,14'!I17</f>
        <v>63.4</v>
      </c>
      <c r="H17" s="5">
        <f ca="1">'13,14'!N17</f>
        <v>17.7</v>
      </c>
      <c r="I17" s="5">
        <f ca="1">'15,16'!I17</f>
        <v>1.6</v>
      </c>
      <c r="J17" s="5">
        <f ca="1">'15,16'!N17</f>
        <v>0.2</v>
      </c>
      <c r="K17" s="5">
        <f ca="1">'17,18'!I17</f>
        <v>0</v>
      </c>
      <c r="L17" s="5">
        <f ca="1">'17,18'!N17</f>
        <v>9.7000000000000011</v>
      </c>
      <c r="M17" s="5">
        <f ca="1">'19,20'!I17</f>
        <v>3.6</v>
      </c>
      <c r="N17" s="24">
        <f ca="1">'19,20'!N17</f>
        <v>0.1</v>
      </c>
      <c r="O17" s="44">
        <f t="shared" ca="1" si="0"/>
        <v>139.09999999999997</v>
      </c>
    </row>
    <row r="18" spans="1:15" ht="15.2" customHeight="1" x14ac:dyDescent="0.25">
      <c r="A18" s="96"/>
      <c r="B18" s="6">
        <v>14</v>
      </c>
      <c r="C18" s="4" t="s">
        <v>23</v>
      </c>
      <c r="D18" s="3" t="s">
        <v>24</v>
      </c>
      <c r="E18" s="5">
        <f ca="1">'11,12'!I18</f>
        <v>0</v>
      </c>
      <c r="F18" s="5">
        <f ca="1">'11,12'!N18</f>
        <v>10.1</v>
      </c>
      <c r="G18" s="5">
        <f ca="1">'13,14'!I18</f>
        <v>45.199999999999996</v>
      </c>
      <c r="H18" s="5">
        <f ca="1">'13,14'!N18</f>
        <v>0</v>
      </c>
      <c r="I18" s="5">
        <f ca="1">'15,16'!I18</f>
        <v>9.1</v>
      </c>
      <c r="J18" s="5">
        <f ca="1">'15,16'!N18</f>
        <v>0.4</v>
      </c>
      <c r="K18" s="5">
        <f ca="1">'17,18'!I18</f>
        <v>0</v>
      </c>
      <c r="L18" s="5">
        <f ca="1">'17,18'!N18</f>
        <v>0</v>
      </c>
      <c r="M18" s="5">
        <f ca="1">'19,20'!I18</f>
        <v>102.80000000000001</v>
      </c>
      <c r="N18" s="24">
        <f ca="1">'19,20'!N18</f>
        <v>61.6</v>
      </c>
      <c r="O18" s="44">
        <f t="shared" ca="1" si="0"/>
        <v>229.20000000000002</v>
      </c>
    </row>
    <row r="19" spans="1:15" s="85" customFormat="1" ht="15.2" customHeight="1" x14ac:dyDescent="0.25">
      <c r="A19" s="96"/>
      <c r="B19" s="6">
        <v>15</v>
      </c>
      <c r="C19" s="4" t="s">
        <v>25</v>
      </c>
      <c r="D19" s="3">
        <v>73410</v>
      </c>
      <c r="E19" s="5" t="str">
        <f ca="1">'11,12'!I19</f>
        <v>-</v>
      </c>
      <c r="F19" s="5" t="str">
        <f ca="1">'11,12'!N19</f>
        <v>-</v>
      </c>
      <c r="G19" s="5" t="str">
        <f ca="1">'13,14'!I19</f>
        <v>-</v>
      </c>
      <c r="H19" s="5" t="str">
        <f ca="1">'13,14'!N19</f>
        <v>-</v>
      </c>
      <c r="I19" s="5" t="str">
        <f ca="1">'15,16'!I19</f>
        <v>-</v>
      </c>
      <c r="J19" s="5" t="str">
        <f ca="1">'15,16'!N19</f>
        <v>-</v>
      </c>
      <c r="K19" s="5" t="str">
        <f ca="1">'17,18'!I19</f>
        <v>-</v>
      </c>
      <c r="L19" s="5" t="str">
        <f ca="1">'17,18'!N19</f>
        <v>-</v>
      </c>
      <c r="M19" s="5" t="str">
        <f ca="1">'19,20'!I19</f>
        <v>-</v>
      </c>
      <c r="N19" s="24" t="str">
        <f ca="1">'19,20'!N19</f>
        <v>-</v>
      </c>
      <c r="O19" s="44">
        <f t="shared" ca="1" si="0"/>
        <v>0</v>
      </c>
    </row>
    <row r="20" spans="1:15" ht="15.2" customHeight="1" x14ac:dyDescent="0.25">
      <c r="A20" s="96"/>
      <c r="B20" s="6">
        <v>16</v>
      </c>
      <c r="C20" s="4" t="s">
        <v>26</v>
      </c>
      <c r="D20" s="3">
        <v>48840</v>
      </c>
      <c r="E20" s="5" t="str">
        <f ca="1">'11,12'!I20</f>
        <v>-</v>
      </c>
      <c r="F20" s="5" t="str">
        <f ca="1">'11,12'!N20</f>
        <v>-</v>
      </c>
      <c r="G20" s="5" t="str">
        <f ca="1">'13,14'!I20</f>
        <v>-</v>
      </c>
      <c r="H20" s="5" t="str">
        <f ca="1">'13,14'!N20</f>
        <v>-</v>
      </c>
      <c r="I20" s="5" t="str">
        <f ca="1">'15,16'!I20</f>
        <v>-</v>
      </c>
      <c r="J20" s="5" t="str">
        <f ca="1">'15,16'!N20</f>
        <v>-</v>
      </c>
      <c r="K20" s="5" t="str">
        <f ca="1">'17,18'!I20</f>
        <v>-</v>
      </c>
      <c r="L20" s="5" t="str">
        <f ca="1">'17,18'!N20</f>
        <v>-</v>
      </c>
      <c r="M20" s="5" t="str">
        <f ca="1">'19,20'!I20</f>
        <v>-</v>
      </c>
      <c r="N20" s="24" t="str">
        <f ca="1">'19,20'!N20</f>
        <v>-</v>
      </c>
      <c r="O20" s="44">
        <f t="shared" ca="1" si="0"/>
        <v>0</v>
      </c>
    </row>
    <row r="21" spans="1:15" ht="15.2" customHeight="1" x14ac:dyDescent="0.25">
      <c r="A21" s="96"/>
      <c r="B21" s="6">
        <v>17</v>
      </c>
      <c r="C21" s="4" t="s">
        <v>27</v>
      </c>
      <c r="D21" s="3">
        <v>73411</v>
      </c>
      <c r="E21" s="5" t="str">
        <f ca="1">'11,12'!I21</f>
        <v>-</v>
      </c>
      <c r="F21" s="5" t="str">
        <f ca="1">'11,12'!N21</f>
        <v>-</v>
      </c>
      <c r="G21" s="5" t="str">
        <f ca="1">'13,14'!I21</f>
        <v>-</v>
      </c>
      <c r="H21" s="5" t="str">
        <f ca="1">'13,14'!N21</f>
        <v>-</v>
      </c>
      <c r="I21" s="5" t="str">
        <f ca="1">'15,16'!I21</f>
        <v>-</v>
      </c>
      <c r="J21" s="5" t="str">
        <f ca="1">'15,16'!N21</f>
        <v>-</v>
      </c>
      <c r="K21" s="5" t="str">
        <f ca="1">'17,18'!I21</f>
        <v>-</v>
      </c>
      <c r="L21" s="5" t="str">
        <f ca="1">'17,18'!N21</f>
        <v>-</v>
      </c>
      <c r="M21" s="5" t="str">
        <f ca="1">'19,20'!I21</f>
        <v>-</v>
      </c>
      <c r="N21" s="24" t="str">
        <f ca="1">'19,20'!N21</f>
        <v>-</v>
      </c>
      <c r="O21" s="44">
        <f t="shared" ca="1" si="0"/>
        <v>0</v>
      </c>
    </row>
    <row r="22" spans="1:15" s="85" customFormat="1" ht="15.2" customHeight="1" x14ac:dyDescent="0.25">
      <c r="A22" s="96"/>
      <c r="B22" s="6">
        <v>18</v>
      </c>
      <c r="C22" s="4" t="s">
        <v>28</v>
      </c>
      <c r="D22" s="3">
        <v>73412</v>
      </c>
      <c r="E22" s="5" t="str">
        <f ca="1">'11,12'!I22</f>
        <v>-</v>
      </c>
      <c r="F22" s="5" t="str">
        <f ca="1">'11,12'!N22</f>
        <v>-</v>
      </c>
      <c r="G22" s="5" t="str">
        <f ca="1">'13,14'!I22</f>
        <v>-</v>
      </c>
      <c r="H22" s="5" t="str">
        <f ca="1">'13,14'!N22</f>
        <v>-</v>
      </c>
      <c r="I22" s="5" t="str">
        <f ca="1">'15,16'!I22</f>
        <v>-</v>
      </c>
      <c r="J22" s="5" t="str">
        <f ca="1">'15,16'!N22</f>
        <v>-</v>
      </c>
      <c r="K22" s="5" t="str">
        <f ca="1">'17,18'!I22</f>
        <v>-</v>
      </c>
      <c r="L22" s="5" t="str">
        <f ca="1">'17,18'!N22</f>
        <v>-</v>
      </c>
      <c r="M22" s="5" t="str">
        <f ca="1">'19,20'!I22</f>
        <v>-</v>
      </c>
      <c r="N22" s="24" t="str">
        <f ca="1">'19,20'!N22</f>
        <v>-</v>
      </c>
      <c r="O22" s="44">
        <f t="shared" ca="1" si="0"/>
        <v>0</v>
      </c>
    </row>
    <row r="23" spans="1:15" s="85" customFormat="1" ht="15.2" customHeight="1" x14ac:dyDescent="0.25">
      <c r="A23" s="96"/>
      <c r="B23" s="6">
        <v>19</v>
      </c>
      <c r="C23" s="4" t="s">
        <v>29</v>
      </c>
      <c r="D23" s="3">
        <v>73413</v>
      </c>
      <c r="E23" s="5" t="str">
        <f ca="1">'11,12'!I23</f>
        <v>-</v>
      </c>
      <c r="F23" s="5" t="str">
        <f ca="1">'11,12'!N23</f>
        <v>-</v>
      </c>
      <c r="G23" s="5" t="str">
        <f ca="1">'13,14'!I23</f>
        <v>-</v>
      </c>
      <c r="H23" s="5" t="str">
        <f ca="1">'13,14'!N23</f>
        <v>-</v>
      </c>
      <c r="I23" s="5" t="str">
        <f ca="1">'15,16'!I23</f>
        <v>-</v>
      </c>
      <c r="J23" s="5" t="str">
        <f ca="1">'15,16'!N23</f>
        <v>-</v>
      </c>
      <c r="K23" s="5" t="str">
        <f ca="1">'17,18'!I23</f>
        <v>-</v>
      </c>
      <c r="L23" s="5" t="str">
        <f ca="1">'17,18'!N23</f>
        <v>-</v>
      </c>
      <c r="M23" s="5" t="str">
        <f ca="1">'19,20'!I23</f>
        <v>-</v>
      </c>
      <c r="N23" s="24" t="str">
        <f ca="1">'19,20'!N23</f>
        <v>-</v>
      </c>
      <c r="O23" s="44">
        <f t="shared" ca="1" si="0"/>
        <v>0</v>
      </c>
    </row>
    <row r="24" spans="1:15" ht="15.2" customHeight="1" x14ac:dyDescent="0.25">
      <c r="A24" s="96"/>
      <c r="B24" s="6">
        <v>20</v>
      </c>
      <c r="C24" s="4" t="s">
        <v>30</v>
      </c>
      <c r="D24" s="3">
        <v>73414</v>
      </c>
      <c r="E24" s="5" t="str">
        <f ca="1">'11,12'!I24</f>
        <v>-</v>
      </c>
      <c r="F24" s="5" t="str">
        <f ca="1">'11,12'!N24</f>
        <v>-</v>
      </c>
      <c r="G24" s="5" t="str">
        <f ca="1">'13,14'!I24</f>
        <v>-</v>
      </c>
      <c r="H24" s="5" t="str">
        <f ca="1">'13,14'!N24</f>
        <v>-</v>
      </c>
      <c r="I24" s="5" t="str">
        <f ca="1">'15,16'!I24</f>
        <v>-</v>
      </c>
      <c r="J24" s="5" t="str">
        <f ca="1">'15,16'!N24</f>
        <v>-</v>
      </c>
      <c r="K24" s="5" t="str">
        <f ca="1">'17,18'!I24</f>
        <v>-</v>
      </c>
      <c r="L24" s="5" t="str">
        <f ca="1">'17,18'!N24</f>
        <v>-</v>
      </c>
      <c r="M24" s="5" t="str">
        <f ca="1">'19,20'!I24</f>
        <v>-</v>
      </c>
      <c r="N24" s="24" t="str">
        <f ca="1">'19,20'!N24</f>
        <v>-</v>
      </c>
      <c r="O24" s="44">
        <f t="shared" ca="1" si="0"/>
        <v>0</v>
      </c>
    </row>
    <row r="25" spans="1:15" ht="15.2" customHeight="1" x14ac:dyDescent="0.25">
      <c r="A25" s="96"/>
      <c r="B25" s="6">
        <v>21</v>
      </c>
      <c r="C25" s="17" t="s">
        <v>31</v>
      </c>
      <c r="D25" s="3">
        <v>73416</v>
      </c>
      <c r="E25" s="5" t="str">
        <f ca="1">'11,12'!I25</f>
        <v>-</v>
      </c>
      <c r="F25" s="5" t="str">
        <f ca="1">'11,12'!N25</f>
        <v>-</v>
      </c>
      <c r="G25" s="5" t="str">
        <f ca="1">'13,14'!I25</f>
        <v>-</v>
      </c>
      <c r="H25" s="5" t="str">
        <f ca="1">'13,14'!N25</f>
        <v>-</v>
      </c>
      <c r="I25" s="5" t="str">
        <f ca="1">'15,16'!I25</f>
        <v>-</v>
      </c>
      <c r="J25" s="5" t="str">
        <f ca="1">'15,16'!N25</f>
        <v>-</v>
      </c>
      <c r="K25" s="5" t="str">
        <f ca="1">'17,18'!I25</f>
        <v>-</v>
      </c>
      <c r="L25" s="5" t="str">
        <f ca="1">'17,18'!N25</f>
        <v>-</v>
      </c>
      <c r="M25" s="5" t="str">
        <f ca="1">'19,20'!I25</f>
        <v>-</v>
      </c>
      <c r="N25" s="24" t="str">
        <f ca="1">'19,20'!N25</f>
        <v>-</v>
      </c>
      <c r="O25" s="44">
        <f t="shared" ca="1" si="0"/>
        <v>0</v>
      </c>
    </row>
    <row r="26" spans="1:15" ht="15.2" customHeight="1" x14ac:dyDescent="0.25">
      <c r="A26" s="96"/>
      <c r="B26" s="6">
        <v>22</v>
      </c>
      <c r="C26" s="4" t="s">
        <v>32</v>
      </c>
      <c r="D26" s="3">
        <v>73417</v>
      </c>
      <c r="E26" s="5" t="str">
        <f ca="1">'11,12'!I26</f>
        <v>-</v>
      </c>
      <c r="F26" s="5" t="str">
        <f ca="1">'11,12'!N26</f>
        <v>-</v>
      </c>
      <c r="G26" s="5" t="str">
        <f ca="1">'13,14'!I26</f>
        <v>-</v>
      </c>
      <c r="H26" s="5" t="str">
        <f ca="1">'13,14'!N26</f>
        <v>-</v>
      </c>
      <c r="I26" s="5" t="str">
        <f ca="1">'15,16'!I26</f>
        <v>-</v>
      </c>
      <c r="J26" s="5" t="str">
        <f ca="1">'15,16'!N26</f>
        <v>-</v>
      </c>
      <c r="K26" s="5" t="str">
        <f ca="1">'17,18'!I26</f>
        <v>-</v>
      </c>
      <c r="L26" s="5" t="str">
        <f ca="1">'17,18'!N26</f>
        <v>-</v>
      </c>
      <c r="M26" s="5" t="str">
        <f ca="1">'19,20'!I26</f>
        <v>-</v>
      </c>
      <c r="N26" s="24" t="str">
        <f ca="1">'19,20'!N26</f>
        <v>-</v>
      </c>
      <c r="O26" s="44">
        <f t="shared" ca="1" si="0"/>
        <v>0</v>
      </c>
    </row>
    <row r="27" spans="1:15" s="85" customFormat="1" ht="15.2" customHeight="1" x14ac:dyDescent="0.25">
      <c r="A27" s="96"/>
      <c r="B27" s="6">
        <v>23</v>
      </c>
      <c r="C27" s="4" t="s">
        <v>33</v>
      </c>
      <c r="D27" s="3" t="s">
        <v>34</v>
      </c>
      <c r="E27" s="5">
        <f ca="1">'11,12'!I27</f>
        <v>0</v>
      </c>
      <c r="F27" s="5">
        <f ca="1">'11,12'!N27</f>
        <v>0</v>
      </c>
      <c r="G27" s="5">
        <f ca="1">'13,14'!I27</f>
        <v>0</v>
      </c>
      <c r="H27" s="5">
        <f ca="1">'13,14'!N27</f>
        <v>0.1</v>
      </c>
      <c r="I27" s="5">
        <f ca="1">'15,16'!I27</f>
        <v>9</v>
      </c>
      <c r="J27" s="5">
        <f ca="1">'15,16'!N27</f>
        <v>8.7000000000000011</v>
      </c>
      <c r="K27" s="5">
        <f ca="1">'17,18'!I27</f>
        <v>0</v>
      </c>
      <c r="L27" s="5">
        <f ca="1">'17,18'!N27</f>
        <v>0</v>
      </c>
      <c r="M27" s="5">
        <f ca="1">'19,20'!I27</f>
        <v>0</v>
      </c>
      <c r="N27" s="24">
        <f ca="1">'19,20'!N27</f>
        <v>25.1</v>
      </c>
      <c r="O27" s="44">
        <f t="shared" ca="1" si="0"/>
        <v>42.900000000000006</v>
      </c>
    </row>
    <row r="28" spans="1:15" ht="15.2" customHeight="1" x14ac:dyDescent="0.25">
      <c r="A28" s="96"/>
      <c r="B28" s="6">
        <v>24</v>
      </c>
      <c r="C28" s="4" t="s">
        <v>35</v>
      </c>
      <c r="D28" s="3" t="s">
        <v>36</v>
      </c>
      <c r="E28" s="5">
        <f ca="1">'11,12'!I28</f>
        <v>0</v>
      </c>
      <c r="F28" s="5">
        <f ca="1">'11,12'!N28</f>
        <v>0</v>
      </c>
      <c r="G28" s="5">
        <f ca="1">'13,14'!I28</f>
        <v>0</v>
      </c>
      <c r="H28" s="5">
        <f ca="1">'13,14'!N28</f>
        <v>0</v>
      </c>
      <c r="I28" s="5">
        <f ca="1">'15,16'!I28</f>
        <v>1.6</v>
      </c>
      <c r="J28" s="5">
        <f ca="1">'15,16'!N28</f>
        <v>0.1</v>
      </c>
      <c r="K28" s="5">
        <f ca="1">'17,18'!I28</f>
        <v>0</v>
      </c>
      <c r="L28" s="5">
        <f ca="1">'17,18'!N28</f>
        <v>0</v>
      </c>
      <c r="M28" s="5">
        <f ca="1">'19,20'!I28</f>
        <v>0</v>
      </c>
      <c r="N28" s="24">
        <f ca="1">'19,20'!N28</f>
        <v>167.7</v>
      </c>
      <c r="O28" s="44">
        <f t="shared" ca="1" si="0"/>
        <v>169.39999999999998</v>
      </c>
    </row>
    <row r="29" spans="1:15" ht="15.2" customHeight="1" thickBot="1" x14ac:dyDescent="0.3">
      <c r="A29" s="90"/>
      <c r="B29" s="18">
        <v>25</v>
      </c>
      <c r="C29" s="21" t="s">
        <v>37</v>
      </c>
      <c r="D29" s="22" t="s">
        <v>38</v>
      </c>
      <c r="E29" s="14">
        <f ca="1">'11,12'!I29</f>
        <v>0</v>
      </c>
      <c r="F29" s="14">
        <f ca="1">'11,12'!N29</f>
        <v>0</v>
      </c>
      <c r="G29" s="14">
        <f ca="1">'13,14'!I29</f>
        <v>0</v>
      </c>
      <c r="H29" s="14">
        <f ca="1">'13,14'!N29</f>
        <v>22.9</v>
      </c>
      <c r="I29" s="14">
        <f ca="1">'15,16'!I29</f>
        <v>60.400000000000006</v>
      </c>
      <c r="J29" s="14">
        <f ca="1">'15,16'!N29</f>
        <v>0</v>
      </c>
      <c r="K29" s="14">
        <f ca="1">'17,18'!I29</f>
        <v>0</v>
      </c>
      <c r="L29" s="14">
        <f ca="1">'17,18'!N29</f>
        <v>30.9</v>
      </c>
      <c r="M29" s="14">
        <f ca="1">'19,20'!I29</f>
        <v>0</v>
      </c>
      <c r="N29" s="25">
        <f ca="1">'19,20'!N29</f>
        <v>0</v>
      </c>
      <c r="O29" s="45">
        <f t="shared" ca="1" si="0"/>
        <v>114.20000000000002</v>
      </c>
    </row>
    <row r="30" spans="1:15" ht="15.2" customHeight="1" x14ac:dyDescent="0.25">
      <c r="A30" s="105" t="s">
        <v>39</v>
      </c>
      <c r="B30" s="9">
        <v>26</v>
      </c>
      <c r="C30" s="26" t="s">
        <v>40</v>
      </c>
      <c r="D30" s="27" t="s">
        <v>41</v>
      </c>
      <c r="E30" s="19">
        <f ca="1">'11,12'!I30</f>
        <v>0</v>
      </c>
      <c r="F30" s="19">
        <f ca="1">'11,12'!N30</f>
        <v>0</v>
      </c>
      <c r="G30" s="19">
        <f ca="1">'13,14'!I30</f>
        <v>0</v>
      </c>
      <c r="H30" s="19">
        <f ca="1">'13,14'!N30</f>
        <v>0</v>
      </c>
      <c r="I30" s="19">
        <f ca="1">'15,16'!I30</f>
        <v>0</v>
      </c>
      <c r="J30" s="19">
        <f ca="1">'15,16'!N30</f>
        <v>2.2999999999999998</v>
      </c>
      <c r="K30" s="19">
        <f ca="1">'17,18'!I30</f>
        <v>0</v>
      </c>
      <c r="L30" s="19">
        <f ca="1">'17,18'!N30</f>
        <v>52.8</v>
      </c>
      <c r="M30" s="19">
        <f ca="1">'19,20'!I30</f>
        <v>6.9</v>
      </c>
      <c r="N30" s="23">
        <f ca="1">'19,20'!N30</f>
        <v>5</v>
      </c>
      <c r="O30" s="46">
        <f t="shared" ca="1" si="0"/>
        <v>67</v>
      </c>
    </row>
    <row r="31" spans="1:15" ht="15.2" customHeight="1" x14ac:dyDescent="0.25">
      <c r="A31" s="96"/>
      <c r="B31" s="6">
        <v>27</v>
      </c>
      <c r="C31" s="4" t="s">
        <v>42</v>
      </c>
      <c r="D31" s="3" t="s">
        <v>43</v>
      </c>
      <c r="E31" s="5">
        <f ca="1">'11,12'!I31</f>
        <v>0</v>
      </c>
      <c r="F31" s="5">
        <f ca="1">'11,12'!N31</f>
        <v>2.4</v>
      </c>
      <c r="G31" s="5">
        <f ca="1">'13,14'!I31</f>
        <v>0.2</v>
      </c>
      <c r="H31" s="5">
        <f ca="1">'13,14'!N31</f>
        <v>0</v>
      </c>
      <c r="I31" s="5">
        <f ca="1">'15,16'!I31</f>
        <v>0.70000000000000007</v>
      </c>
      <c r="J31" s="5">
        <f ca="1">'15,16'!N31</f>
        <v>1</v>
      </c>
      <c r="K31" s="5">
        <f ca="1">'17,18'!I31</f>
        <v>0</v>
      </c>
      <c r="L31" s="5">
        <f ca="1">'17,18'!N31</f>
        <v>0.4</v>
      </c>
      <c r="M31" s="5">
        <f ca="1">'19,20'!I31</f>
        <v>0</v>
      </c>
      <c r="N31" s="24">
        <f ca="1">'19,20'!N31</f>
        <v>37.799999999999997</v>
      </c>
      <c r="O31" s="44">
        <f t="shared" ca="1" si="0"/>
        <v>42.5</v>
      </c>
    </row>
    <row r="32" spans="1:15" s="85" customFormat="1" ht="15.2" customHeight="1" x14ac:dyDescent="0.25">
      <c r="A32" s="96"/>
      <c r="B32" s="6">
        <v>28</v>
      </c>
      <c r="C32" s="4" t="s">
        <v>44</v>
      </c>
      <c r="D32" s="3">
        <v>72421</v>
      </c>
      <c r="E32" s="5" t="str">
        <f ca="1">'11,12'!I32</f>
        <v>-</v>
      </c>
      <c r="F32" s="5" t="str">
        <f ca="1">'11,12'!N32</f>
        <v>-</v>
      </c>
      <c r="G32" s="5" t="str">
        <f ca="1">'13,14'!I32</f>
        <v>-</v>
      </c>
      <c r="H32" s="5" t="str">
        <f ca="1">'13,14'!N32</f>
        <v>-</v>
      </c>
      <c r="I32" s="5" t="str">
        <f ca="1">'15,16'!I32</f>
        <v>-</v>
      </c>
      <c r="J32" s="5" t="str">
        <f ca="1">'15,16'!N32</f>
        <v>-</v>
      </c>
      <c r="K32" s="5" t="str">
        <f ca="1">'17,18'!I32</f>
        <v>-</v>
      </c>
      <c r="L32" s="5" t="str">
        <f ca="1">'17,18'!N32</f>
        <v>-</v>
      </c>
      <c r="M32" s="5" t="str">
        <f ca="1">'19,20'!I32</f>
        <v>-</v>
      </c>
      <c r="N32" s="24" t="str">
        <f ca="1">'19,20'!N32</f>
        <v>-</v>
      </c>
      <c r="O32" s="44">
        <f t="shared" ca="1" si="0"/>
        <v>0</v>
      </c>
    </row>
    <row r="33" spans="1:15" ht="15.2" customHeight="1" x14ac:dyDescent="0.25">
      <c r="A33" s="96"/>
      <c r="B33" s="6">
        <v>29</v>
      </c>
      <c r="C33" s="4" t="s">
        <v>45</v>
      </c>
      <c r="D33" s="3" t="s">
        <v>46</v>
      </c>
      <c r="E33" s="5">
        <f ca="1">'11,12'!I33</f>
        <v>0</v>
      </c>
      <c r="F33" s="5">
        <f ca="1">'11,12'!N33</f>
        <v>0</v>
      </c>
      <c r="G33" s="5">
        <f ca="1">'13,14'!I33</f>
        <v>0</v>
      </c>
      <c r="H33" s="5">
        <f ca="1">'13,14'!N33</f>
        <v>0</v>
      </c>
      <c r="I33" s="5">
        <f ca="1">'15,16'!I33</f>
        <v>0.60000000000000009</v>
      </c>
      <c r="J33" s="5">
        <f ca="1">'15,16'!N33</f>
        <v>0</v>
      </c>
      <c r="K33" s="5">
        <f ca="1">'17,18'!I33</f>
        <v>0</v>
      </c>
      <c r="L33" s="5">
        <f ca="1">'17,18'!N33</f>
        <v>1</v>
      </c>
      <c r="M33" s="5">
        <f ca="1">'19,20'!I33</f>
        <v>0</v>
      </c>
      <c r="N33" s="24">
        <f ca="1">'19,20'!N33</f>
        <v>0</v>
      </c>
      <c r="O33" s="44">
        <f t="shared" ca="1" si="0"/>
        <v>1.6</v>
      </c>
    </row>
    <row r="34" spans="1:15" ht="15.2" customHeight="1" x14ac:dyDescent="0.25">
      <c r="A34" s="96"/>
      <c r="B34" s="6">
        <v>30</v>
      </c>
      <c r="C34" s="4" t="s">
        <v>47</v>
      </c>
      <c r="D34" s="3" t="s">
        <v>48</v>
      </c>
      <c r="E34" s="5">
        <f ca="1">'11,12'!I34</f>
        <v>0.2</v>
      </c>
      <c r="F34" s="5">
        <f ca="1">'11,12'!N34</f>
        <v>0</v>
      </c>
      <c r="G34" s="5">
        <f ca="1">'13,14'!I34</f>
        <v>0</v>
      </c>
      <c r="H34" s="5">
        <f ca="1">'13,14'!N34</f>
        <v>0</v>
      </c>
      <c r="I34" s="5">
        <f ca="1">'15,16'!I34</f>
        <v>2.6</v>
      </c>
      <c r="J34" s="5">
        <f ca="1">'15,16'!N34</f>
        <v>1.5</v>
      </c>
      <c r="K34" s="5">
        <f ca="1">'17,18'!I34</f>
        <v>0</v>
      </c>
      <c r="L34" s="5">
        <f ca="1">'17,18'!N34</f>
        <v>0</v>
      </c>
      <c r="M34" s="5">
        <f ca="1">'19,20'!I34</f>
        <v>23.8</v>
      </c>
      <c r="N34" s="24">
        <f ca="1">'19,20'!N34</f>
        <v>75.800000000000011</v>
      </c>
      <c r="O34" s="44">
        <f t="shared" ca="1" si="0"/>
        <v>103.9</v>
      </c>
    </row>
    <row r="35" spans="1:15" ht="15.2" customHeight="1" x14ac:dyDescent="0.25">
      <c r="A35" s="96"/>
      <c r="B35" s="6">
        <v>31</v>
      </c>
      <c r="C35" s="4" t="s">
        <v>49</v>
      </c>
      <c r="D35" s="3">
        <v>72422</v>
      </c>
      <c r="E35" s="5" t="str">
        <f ca="1">'11,12'!I35</f>
        <v>-</v>
      </c>
      <c r="F35" s="5" t="str">
        <f ca="1">'11,12'!N35</f>
        <v>-</v>
      </c>
      <c r="G35" s="5" t="str">
        <f ca="1">'13,14'!I35</f>
        <v>-</v>
      </c>
      <c r="H35" s="5" t="str">
        <f ca="1">'13,14'!N35</f>
        <v>-</v>
      </c>
      <c r="I35" s="5" t="str">
        <f ca="1">'15,16'!I35</f>
        <v>-</v>
      </c>
      <c r="J35" s="5" t="str">
        <f ca="1">'15,16'!N35</f>
        <v>-</v>
      </c>
      <c r="K35" s="5" t="str">
        <f ca="1">'17,18'!I35</f>
        <v>-</v>
      </c>
      <c r="L35" s="5" t="str">
        <f ca="1">'17,18'!N35</f>
        <v>-</v>
      </c>
      <c r="M35" s="5" t="str">
        <f ca="1">'19,20'!I35</f>
        <v>-</v>
      </c>
      <c r="N35" s="24" t="str">
        <f ca="1">'19,20'!N35</f>
        <v>-</v>
      </c>
      <c r="O35" s="44">
        <f t="shared" ca="1" si="0"/>
        <v>0</v>
      </c>
    </row>
    <row r="36" spans="1:15" ht="15.2" customHeight="1" x14ac:dyDescent="0.25">
      <c r="A36" s="96"/>
      <c r="B36" s="6">
        <v>32</v>
      </c>
      <c r="C36" s="4" t="s">
        <v>50</v>
      </c>
      <c r="D36" s="3">
        <v>72423</v>
      </c>
      <c r="E36" s="5" t="str">
        <f ca="1">'11,12'!I36</f>
        <v>-</v>
      </c>
      <c r="F36" s="5" t="str">
        <f ca="1">'11,12'!N36</f>
        <v>-</v>
      </c>
      <c r="G36" s="5" t="str">
        <f ca="1">'13,14'!I36</f>
        <v>-</v>
      </c>
      <c r="H36" s="5" t="str">
        <f ca="1">'13,14'!N36</f>
        <v>-</v>
      </c>
      <c r="I36" s="5" t="str">
        <f ca="1">'15,16'!I36</f>
        <v>-</v>
      </c>
      <c r="J36" s="5" t="str">
        <f ca="1">'15,16'!N36</f>
        <v>-</v>
      </c>
      <c r="K36" s="5" t="str">
        <f ca="1">'17,18'!I36</f>
        <v>-</v>
      </c>
      <c r="L36" s="5" t="str">
        <f ca="1">'17,18'!N36</f>
        <v>-</v>
      </c>
      <c r="M36" s="5" t="str">
        <f ca="1">'19,20'!I36</f>
        <v>-</v>
      </c>
      <c r="N36" s="24" t="str">
        <f ca="1">'19,20'!N36</f>
        <v>-</v>
      </c>
      <c r="O36" s="44">
        <f t="shared" ca="1" si="0"/>
        <v>0</v>
      </c>
    </row>
    <row r="37" spans="1:15" ht="15.2" customHeight="1" x14ac:dyDescent="0.25">
      <c r="A37" s="96"/>
      <c r="B37" s="6">
        <v>33</v>
      </c>
      <c r="C37" s="4" t="s">
        <v>51</v>
      </c>
      <c r="D37" s="3">
        <v>72424</v>
      </c>
      <c r="E37" s="5" t="str">
        <f ca="1">'11,12'!I37</f>
        <v>-</v>
      </c>
      <c r="F37" s="5" t="str">
        <f ca="1">'11,12'!N37</f>
        <v>-</v>
      </c>
      <c r="G37" s="5" t="str">
        <f ca="1">'13,14'!I37</f>
        <v>-</v>
      </c>
      <c r="H37" s="5" t="str">
        <f ca="1">'13,14'!N37</f>
        <v>-</v>
      </c>
      <c r="I37" s="5" t="str">
        <f ca="1">'15,16'!I37</f>
        <v>-</v>
      </c>
      <c r="J37" s="5" t="str">
        <f ca="1">'15,16'!N37</f>
        <v>-</v>
      </c>
      <c r="K37" s="5" t="str">
        <f ca="1">'17,18'!I37</f>
        <v>-</v>
      </c>
      <c r="L37" s="5" t="str">
        <f ca="1">'17,18'!N37</f>
        <v>-</v>
      </c>
      <c r="M37" s="5" t="str">
        <f ca="1">'19,20'!I37</f>
        <v>-</v>
      </c>
      <c r="N37" s="24" t="str">
        <f ca="1">'19,20'!N37</f>
        <v>-</v>
      </c>
      <c r="O37" s="44">
        <f t="shared" ref="O37:O68" ca="1" si="1">SUM(E37:N37)</f>
        <v>0</v>
      </c>
    </row>
    <row r="38" spans="1:15" ht="15.2" customHeight="1" x14ac:dyDescent="0.25">
      <c r="A38" s="96"/>
      <c r="B38" s="6">
        <v>34</v>
      </c>
      <c r="C38" s="4" t="s">
        <v>52</v>
      </c>
      <c r="D38" s="3" t="s">
        <v>53</v>
      </c>
      <c r="E38" s="5">
        <f ca="1">'11,12'!I38</f>
        <v>0</v>
      </c>
      <c r="F38" s="5">
        <f ca="1">'11,12'!N38</f>
        <v>6.8</v>
      </c>
      <c r="G38" s="5">
        <f ca="1">'13,14'!I38</f>
        <v>0</v>
      </c>
      <c r="H38" s="5">
        <f ca="1">'13,14'!N38</f>
        <v>0.3</v>
      </c>
      <c r="I38" s="5">
        <f ca="1">'15,16'!I38</f>
        <v>0</v>
      </c>
      <c r="J38" s="5">
        <f ca="1">'15,16'!N38</f>
        <v>0</v>
      </c>
      <c r="K38" s="5">
        <f ca="1">'17,18'!I38</f>
        <v>0</v>
      </c>
      <c r="L38" s="5">
        <f ca="1">'17,18'!N38</f>
        <v>0</v>
      </c>
      <c r="M38" s="5">
        <f ca="1">'19,20'!I38</f>
        <v>0</v>
      </c>
      <c r="N38" s="24">
        <f ca="1">'19,20'!N38</f>
        <v>0</v>
      </c>
      <c r="O38" s="44">
        <f t="shared" ca="1" si="1"/>
        <v>7.1</v>
      </c>
    </row>
    <row r="39" spans="1:15" ht="15.2" customHeight="1" x14ac:dyDescent="0.25">
      <c r="A39" s="96"/>
      <c r="B39" s="6">
        <v>35</v>
      </c>
      <c r="C39" s="4" t="s">
        <v>54</v>
      </c>
      <c r="D39" s="3">
        <v>72432</v>
      </c>
      <c r="E39" s="5" t="str">
        <f ca="1">'11,12'!I39</f>
        <v>-</v>
      </c>
      <c r="F39" s="5" t="str">
        <f ca="1">'11,12'!N39</f>
        <v>-</v>
      </c>
      <c r="G39" s="5" t="str">
        <f ca="1">'13,14'!I39</f>
        <v>-</v>
      </c>
      <c r="H39" s="5" t="str">
        <f ca="1">'13,14'!N39</f>
        <v>-</v>
      </c>
      <c r="I39" s="5" t="str">
        <f ca="1">'15,16'!I39</f>
        <v>-</v>
      </c>
      <c r="J39" s="5" t="str">
        <f ca="1">'15,16'!N39</f>
        <v>-</v>
      </c>
      <c r="K39" s="5" t="str">
        <f ca="1">'17,18'!I39</f>
        <v>-</v>
      </c>
      <c r="L39" s="5" t="str">
        <f ca="1">'17,18'!N39</f>
        <v>-</v>
      </c>
      <c r="M39" s="5" t="str">
        <f ca="1">'19,20'!I39</f>
        <v>-</v>
      </c>
      <c r="N39" s="24" t="str">
        <f ca="1">'19,20'!N39</f>
        <v>-</v>
      </c>
      <c r="O39" s="44">
        <f t="shared" ca="1" si="1"/>
        <v>0</v>
      </c>
    </row>
    <row r="40" spans="1:15" ht="15.2" customHeight="1" x14ac:dyDescent="0.25">
      <c r="A40" s="96"/>
      <c r="B40" s="6">
        <v>36</v>
      </c>
      <c r="C40" s="4" t="s">
        <v>55</v>
      </c>
      <c r="D40" s="3">
        <v>48844</v>
      </c>
      <c r="E40" s="5" t="str">
        <f ca="1">'11,12'!I40</f>
        <v>-</v>
      </c>
      <c r="F40" s="5" t="str">
        <f ca="1">'11,12'!N40</f>
        <v>-</v>
      </c>
      <c r="G40" s="5" t="str">
        <f ca="1">'13,14'!I40</f>
        <v>-</v>
      </c>
      <c r="H40" s="5" t="str">
        <f ca="1">'13,14'!N40</f>
        <v>-</v>
      </c>
      <c r="I40" s="5" t="str">
        <f ca="1">'15,16'!I40</f>
        <v>-</v>
      </c>
      <c r="J40" s="5" t="str">
        <f ca="1">'15,16'!N40</f>
        <v>-</v>
      </c>
      <c r="K40" s="5" t="str">
        <f ca="1">'17,18'!I40</f>
        <v>-</v>
      </c>
      <c r="L40" s="5" t="str">
        <f ca="1">'17,18'!N40</f>
        <v>-</v>
      </c>
      <c r="M40" s="5" t="str">
        <f ca="1">'19,20'!I40</f>
        <v>-</v>
      </c>
      <c r="N40" s="24" t="str">
        <f ca="1">'19,20'!N40</f>
        <v>-</v>
      </c>
      <c r="O40" s="44">
        <f t="shared" ca="1" si="1"/>
        <v>0</v>
      </c>
    </row>
    <row r="41" spans="1:15" ht="15.2" customHeight="1" x14ac:dyDescent="0.25">
      <c r="A41" s="96"/>
      <c r="B41" s="6">
        <v>37</v>
      </c>
      <c r="C41" s="4" t="s">
        <v>56</v>
      </c>
      <c r="D41" s="3">
        <v>72425</v>
      </c>
      <c r="E41" s="5" t="str">
        <f ca="1">'11,12'!I41</f>
        <v>-</v>
      </c>
      <c r="F41" s="5" t="str">
        <f ca="1">'11,12'!N41</f>
        <v>-</v>
      </c>
      <c r="G41" s="5" t="str">
        <f ca="1">'13,14'!I41</f>
        <v>-</v>
      </c>
      <c r="H41" s="5" t="str">
        <f ca="1">'13,14'!N41</f>
        <v>-</v>
      </c>
      <c r="I41" s="5" t="str">
        <f ca="1">'15,16'!I41</f>
        <v>-</v>
      </c>
      <c r="J41" s="5" t="str">
        <f ca="1">'15,16'!N41</f>
        <v>-</v>
      </c>
      <c r="K41" s="5" t="str">
        <f ca="1">'17,18'!I41</f>
        <v>-</v>
      </c>
      <c r="L41" s="5" t="str">
        <f ca="1">'17,18'!N41</f>
        <v>-</v>
      </c>
      <c r="M41" s="5" t="str">
        <f ca="1">'19,20'!I41</f>
        <v>-</v>
      </c>
      <c r="N41" s="24" t="str">
        <f ca="1">'19,20'!N41</f>
        <v>-</v>
      </c>
      <c r="O41" s="44">
        <f t="shared" ca="1" si="1"/>
        <v>0</v>
      </c>
    </row>
    <row r="42" spans="1:15" ht="15.2" customHeight="1" x14ac:dyDescent="0.25">
      <c r="A42" s="96"/>
      <c r="B42" s="6">
        <v>38</v>
      </c>
      <c r="C42" s="4" t="s">
        <v>57</v>
      </c>
      <c r="D42" s="3">
        <v>72426</v>
      </c>
      <c r="E42" s="5" t="str">
        <f ca="1">'11,12'!I42</f>
        <v>-</v>
      </c>
      <c r="F42" s="5" t="str">
        <f ca="1">'11,12'!N42</f>
        <v>-</v>
      </c>
      <c r="G42" s="5" t="str">
        <f ca="1">'13,14'!I42</f>
        <v>-</v>
      </c>
      <c r="H42" s="5" t="str">
        <f ca="1">'13,14'!N42</f>
        <v>-</v>
      </c>
      <c r="I42" s="5" t="str">
        <f ca="1">'15,16'!I42</f>
        <v>-</v>
      </c>
      <c r="J42" s="5" t="str">
        <f ca="1">'15,16'!N42</f>
        <v>-</v>
      </c>
      <c r="K42" s="5" t="str">
        <f ca="1">'17,18'!I42</f>
        <v>-</v>
      </c>
      <c r="L42" s="5" t="str">
        <f ca="1">'17,18'!N42</f>
        <v>-</v>
      </c>
      <c r="M42" s="5" t="str">
        <f ca="1">'19,20'!I42</f>
        <v>-</v>
      </c>
      <c r="N42" s="24" t="str">
        <f ca="1">'19,20'!N42</f>
        <v>-</v>
      </c>
      <c r="O42" s="44">
        <f t="shared" ca="1" si="1"/>
        <v>0</v>
      </c>
    </row>
    <row r="43" spans="1:15" ht="15.2" customHeight="1" x14ac:dyDescent="0.25">
      <c r="A43" s="96"/>
      <c r="B43" s="6">
        <v>39</v>
      </c>
      <c r="C43" s="4" t="s">
        <v>58</v>
      </c>
      <c r="D43" s="3" t="s">
        <v>59</v>
      </c>
      <c r="E43" s="5">
        <f ca="1">'11,12'!I43</f>
        <v>0</v>
      </c>
      <c r="F43" s="5">
        <f ca="1">'11,12'!N43</f>
        <v>0</v>
      </c>
      <c r="G43" s="5">
        <f ca="1">'13,14'!I43</f>
        <v>0</v>
      </c>
      <c r="H43" s="5">
        <f ca="1">'13,14'!N43</f>
        <v>0</v>
      </c>
      <c r="I43" s="5">
        <f ca="1">'15,16'!I43</f>
        <v>0</v>
      </c>
      <c r="J43" s="5">
        <f ca="1">'15,16'!N43</f>
        <v>0</v>
      </c>
      <c r="K43" s="5">
        <f ca="1">'17,18'!I43</f>
        <v>0</v>
      </c>
      <c r="L43" s="5">
        <f ca="1">'17,18'!N43</f>
        <v>0</v>
      </c>
      <c r="M43" s="5">
        <f ca="1">'19,20'!I43</f>
        <v>0</v>
      </c>
      <c r="N43" s="24">
        <f ca="1">'19,20'!N43</f>
        <v>12.7</v>
      </c>
      <c r="O43" s="44">
        <f t="shared" ca="1" si="1"/>
        <v>12.7</v>
      </c>
    </row>
    <row r="44" spans="1:15" ht="15.2" customHeight="1" x14ac:dyDescent="0.25">
      <c r="A44" s="96"/>
      <c r="B44" s="6">
        <v>40</v>
      </c>
      <c r="C44" s="4" t="s">
        <v>60</v>
      </c>
      <c r="D44" s="3">
        <v>72427</v>
      </c>
      <c r="E44" s="5" t="str">
        <f ca="1">'11,12'!I44</f>
        <v>-</v>
      </c>
      <c r="F44" s="5" t="str">
        <f ca="1">'11,12'!N44</f>
        <v>-</v>
      </c>
      <c r="G44" s="5" t="str">
        <f ca="1">'13,14'!I44</f>
        <v>-</v>
      </c>
      <c r="H44" s="5" t="str">
        <f ca="1">'13,14'!N44</f>
        <v>-</v>
      </c>
      <c r="I44" s="5" t="str">
        <f ca="1">'15,16'!I44</f>
        <v>-</v>
      </c>
      <c r="J44" s="5" t="str">
        <f ca="1">'15,16'!N44</f>
        <v>-</v>
      </c>
      <c r="K44" s="5" t="str">
        <f ca="1">'17,18'!I44</f>
        <v>-</v>
      </c>
      <c r="L44" s="5" t="str">
        <f ca="1">'17,18'!N44</f>
        <v>-</v>
      </c>
      <c r="M44" s="5" t="str">
        <f ca="1">'19,20'!I44</f>
        <v>-</v>
      </c>
      <c r="N44" s="24" t="str">
        <f ca="1">'19,20'!N44</f>
        <v>-</v>
      </c>
      <c r="O44" s="44">
        <f t="shared" ca="1" si="1"/>
        <v>0</v>
      </c>
    </row>
    <row r="45" spans="1:15" ht="15.2" customHeight="1" x14ac:dyDescent="0.25">
      <c r="A45" s="96"/>
      <c r="B45" s="6">
        <v>41</v>
      </c>
      <c r="C45" s="4" t="s">
        <v>61</v>
      </c>
      <c r="D45" s="3">
        <v>72428</v>
      </c>
      <c r="E45" s="5" t="str">
        <f ca="1">'11,12'!I45</f>
        <v>-</v>
      </c>
      <c r="F45" s="5" t="str">
        <f ca="1">'11,12'!N45</f>
        <v>-</v>
      </c>
      <c r="G45" s="5" t="str">
        <f ca="1">'13,14'!I45</f>
        <v>-</v>
      </c>
      <c r="H45" s="5" t="str">
        <f ca="1">'13,14'!N45</f>
        <v>-</v>
      </c>
      <c r="I45" s="5" t="str">
        <f ca="1">'15,16'!I45</f>
        <v>-</v>
      </c>
      <c r="J45" s="5" t="str">
        <f ca="1">'15,16'!N45</f>
        <v>-</v>
      </c>
      <c r="K45" s="5" t="str">
        <f ca="1">'17,18'!I45</f>
        <v>-</v>
      </c>
      <c r="L45" s="5" t="str">
        <f ca="1">'17,18'!N45</f>
        <v>-</v>
      </c>
      <c r="M45" s="5" t="str">
        <f ca="1">'19,20'!I45</f>
        <v>-</v>
      </c>
      <c r="N45" s="24" t="str">
        <f ca="1">'19,20'!N45</f>
        <v>-</v>
      </c>
      <c r="O45" s="44">
        <f t="shared" ca="1" si="1"/>
        <v>0</v>
      </c>
    </row>
    <row r="46" spans="1:15" ht="15.2" customHeight="1" x14ac:dyDescent="0.25">
      <c r="A46" s="96"/>
      <c r="B46" s="6">
        <v>42</v>
      </c>
      <c r="C46" s="4" t="s">
        <v>62</v>
      </c>
      <c r="D46" s="3">
        <v>72429</v>
      </c>
      <c r="E46" s="5" t="str">
        <f ca="1">'11,12'!I46</f>
        <v>-</v>
      </c>
      <c r="F46" s="5" t="str">
        <f ca="1">'11,12'!N46</f>
        <v>-</v>
      </c>
      <c r="G46" s="5" t="str">
        <f ca="1">'13,14'!I46</f>
        <v>-</v>
      </c>
      <c r="H46" s="5" t="str">
        <f ca="1">'13,14'!N46</f>
        <v>-</v>
      </c>
      <c r="I46" s="5" t="str">
        <f ca="1">'15,16'!I46</f>
        <v>-</v>
      </c>
      <c r="J46" s="5" t="str">
        <f ca="1">'15,16'!N46</f>
        <v>-</v>
      </c>
      <c r="K46" s="5" t="str">
        <f ca="1">'17,18'!I46</f>
        <v>-</v>
      </c>
      <c r="L46" s="5" t="str">
        <f ca="1">'17,18'!N46</f>
        <v>-</v>
      </c>
      <c r="M46" s="5" t="str">
        <f ca="1">'19,20'!I46</f>
        <v>-</v>
      </c>
      <c r="N46" s="24" t="str">
        <f ca="1">'19,20'!N46</f>
        <v>-</v>
      </c>
      <c r="O46" s="44">
        <f t="shared" ca="1" si="1"/>
        <v>0</v>
      </c>
    </row>
    <row r="47" spans="1:15" ht="15.2" customHeight="1" x14ac:dyDescent="0.25">
      <c r="A47" s="96"/>
      <c r="B47" s="6">
        <v>43</v>
      </c>
      <c r="C47" s="4" t="s">
        <v>63</v>
      </c>
      <c r="D47" s="3">
        <v>48845</v>
      </c>
      <c r="E47" s="5" t="str">
        <f ca="1">'11,12'!I47</f>
        <v>-</v>
      </c>
      <c r="F47" s="5" t="str">
        <f ca="1">'11,12'!N47</f>
        <v>-</v>
      </c>
      <c r="G47" s="5" t="str">
        <f ca="1">'13,14'!I47</f>
        <v>-</v>
      </c>
      <c r="H47" s="5" t="str">
        <f ca="1">'13,14'!N47</f>
        <v>-</v>
      </c>
      <c r="I47" s="5" t="str">
        <f ca="1">'15,16'!I47</f>
        <v>-</v>
      </c>
      <c r="J47" s="5" t="str">
        <f ca="1">'15,16'!N47</f>
        <v>-</v>
      </c>
      <c r="K47" s="5" t="str">
        <f ca="1">'17,18'!I47</f>
        <v>-</v>
      </c>
      <c r="L47" s="5" t="str">
        <f ca="1">'17,18'!N47</f>
        <v>-</v>
      </c>
      <c r="M47" s="5" t="str">
        <f ca="1">'19,20'!I47</f>
        <v>-</v>
      </c>
      <c r="N47" s="24" t="str">
        <f ca="1">'19,20'!N47</f>
        <v>-</v>
      </c>
      <c r="O47" s="44">
        <f t="shared" ca="1" si="1"/>
        <v>0</v>
      </c>
    </row>
    <row r="48" spans="1:15" ht="15.2" customHeight="1" x14ac:dyDescent="0.25">
      <c r="A48" s="96"/>
      <c r="B48" s="6">
        <v>44</v>
      </c>
      <c r="C48" s="4" t="s">
        <v>64</v>
      </c>
      <c r="D48" s="3">
        <v>72436</v>
      </c>
      <c r="E48" s="5" t="str">
        <f ca="1">'11,12'!I48</f>
        <v>-</v>
      </c>
      <c r="F48" s="5" t="str">
        <f ca="1">'11,12'!N48</f>
        <v>-</v>
      </c>
      <c r="G48" s="5" t="str">
        <f ca="1">'13,14'!I48</f>
        <v>-</v>
      </c>
      <c r="H48" s="5" t="str">
        <f ca="1">'13,14'!N48</f>
        <v>-</v>
      </c>
      <c r="I48" s="5" t="str">
        <f ca="1">'15,16'!I48</f>
        <v>-</v>
      </c>
      <c r="J48" s="5" t="str">
        <f ca="1">'15,16'!N48</f>
        <v>-</v>
      </c>
      <c r="K48" s="5" t="str">
        <f ca="1">'17,18'!I48</f>
        <v>-</v>
      </c>
      <c r="L48" s="5" t="str">
        <f ca="1">'17,18'!N48</f>
        <v>-</v>
      </c>
      <c r="M48" s="5" t="str">
        <f ca="1">'19,20'!I48</f>
        <v>-</v>
      </c>
      <c r="N48" s="24" t="str">
        <f ca="1">'19,20'!N48</f>
        <v>-</v>
      </c>
      <c r="O48" s="44">
        <f t="shared" ca="1" si="1"/>
        <v>0</v>
      </c>
    </row>
    <row r="49" spans="1:15" ht="15.2" customHeight="1" thickBot="1" x14ac:dyDescent="0.3">
      <c r="A49" s="90"/>
      <c r="B49" s="18">
        <v>45</v>
      </c>
      <c r="C49" s="21" t="s">
        <v>65</v>
      </c>
      <c r="D49" s="22" t="s">
        <v>66</v>
      </c>
      <c r="E49" s="14">
        <f ca="1">'11,12'!I49</f>
        <v>0</v>
      </c>
      <c r="F49" s="14">
        <f ca="1">'11,12'!N49</f>
        <v>0</v>
      </c>
      <c r="G49" s="14">
        <f ca="1">'13,14'!I49</f>
        <v>0</v>
      </c>
      <c r="H49" s="14">
        <f ca="1">'13,14'!N49</f>
        <v>0</v>
      </c>
      <c r="I49" s="14">
        <f ca="1">'15,16'!I49</f>
        <v>0</v>
      </c>
      <c r="J49" s="14">
        <f ca="1">'15,16'!N49</f>
        <v>0</v>
      </c>
      <c r="K49" s="14">
        <f ca="1">'17,18'!I49</f>
        <v>0</v>
      </c>
      <c r="L49" s="14">
        <f ca="1">'17,18'!N49</f>
        <v>15.2</v>
      </c>
      <c r="M49" s="14">
        <f ca="1">'19,20'!I49</f>
        <v>6.6000000000000014</v>
      </c>
      <c r="N49" s="25">
        <f ca="1">'19,20'!N49</f>
        <v>0.1</v>
      </c>
      <c r="O49" s="45">
        <f t="shared" ca="1" si="1"/>
        <v>21.900000000000002</v>
      </c>
    </row>
    <row r="50" spans="1:15" ht="15.2" customHeight="1" x14ac:dyDescent="0.25">
      <c r="A50" s="95" t="s">
        <v>67</v>
      </c>
      <c r="B50" s="9">
        <v>46</v>
      </c>
      <c r="C50" s="26" t="s">
        <v>68</v>
      </c>
      <c r="D50" s="27">
        <v>72441</v>
      </c>
      <c r="E50" s="19" t="str">
        <f ca="1">'11,12'!I50</f>
        <v>-</v>
      </c>
      <c r="F50" s="19" t="str">
        <f ca="1">'11,12'!N50</f>
        <v>-</v>
      </c>
      <c r="G50" s="19" t="str">
        <f ca="1">'13,14'!I50</f>
        <v>-</v>
      </c>
      <c r="H50" s="19" t="str">
        <f ca="1">'13,14'!N50</f>
        <v>-</v>
      </c>
      <c r="I50" s="19" t="str">
        <f ca="1">'15,16'!I50</f>
        <v>-</v>
      </c>
      <c r="J50" s="19" t="str">
        <f ca="1">'15,16'!N50</f>
        <v>-</v>
      </c>
      <c r="K50" s="19" t="str">
        <f ca="1">'17,18'!I50</f>
        <v>-</v>
      </c>
      <c r="L50" s="19" t="str">
        <f ca="1">'17,18'!N50</f>
        <v>-</v>
      </c>
      <c r="M50" s="19" t="str">
        <f ca="1">'19,20'!I50</f>
        <v>-</v>
      </c>
      <c r="N50" s="23" t="str">
        <f ca="1">'19,20'!N50</f>
        <v>-</v>
      </c>
      <c r="O50" s="46">
        <f t="shared" ca="1" si="1"/>
        <v>0</v>
      </c>
    </row>
    <row r="51" spans="1:15" ht="15.2" customHeight="1" x14ac:dyDescent="0.25">
      <c r="A51" s="96"/>
      <c r="B51" s="6">
        <v>47</v>
      </c>
      <c r="C51" s="4" t="s">
        <v>69</v>
      </c>
      <c r="D51" s="3" t="s">
        <v>70</v>
      </c>
      <c r="E51" s="5">
        <f ca="1">'11,12'!I51</f>
        <v>0</v>
      </c>
      <c r="F51" s="5">
        <f ca="1">'11,12'!N51</f>
        <v>0</v>
      </c>
      <c r="G51" s="5">
        <f ca="1">'13,14'!I51</f>
        <v>0</v>
      </c>
      <c r="H51" s="5">
        <f ca="1">'13,14'!N51</f>
        <v>0</v>
      </c>
      <c r="I51" s="5">
        <f ca="1">'15,16'!I51</f>
        <v>0</v>
      </c>
      <c r="J51" s="5">
        <f ca="1">'15,16'!N51</f>
        <v>0</v>
      </c>
      <c r="K51" s="5">
        <f ca="1">'17,18'!I51</f>
        <v>0</v>
      </c>
      <c r="L51" s="5">
        <f ca="1">'17,18'!N51</f>
        <v>8.3000000000000007</v>
      </c>
      <c r="M51" s="5">
        <f ca="1">'19,20'!I51</f>
        <v>20.8</v>
      </c>
      <c r="N51" s="24">
        <f ca="1">'19,20'!N51</f>
        <v>0.1</v>
      </c>
      <c r="O51" s="44">
        <f t="shared" ca="1" si="1"/>
        <v>29.200000000000003</v>
      </c>
    </row>
    <row r="52" spans="1:15" ht="15.2" customHeight="1" x14ac:dyDescent="0.25">
      <c r="A52" s="96"/>
      <c r="B52" s="6">
        <v>48</v>
      </c>
      <c r="C52" s="4" t="s">
        <v>71</v>
      </c>
      <c r="D52" s="3">
        <v>72442</v>
      </c>
      <c r="E52" s="5" t="str">
        <f ca="1">'11,12'!I52</f>
        <v>-</v>
      </c>
      <c r="F52" s="5" t="str">
        <f ca="1">'11,12'!N52</f>
        <v>-</v>
      </c>
      <c r="G52" s="5" t="str">
        <f ca="1">'13,14'!I52</f>
        <v>-</v>
      </c>
      <c r="H52" s="5" t="str">
        <f ca="1">'13,14'!N52</f>
        <v>-</v>
      </c>
      <c r="I52" s="5" t="str">
        <f ca="1">'15,16'!I52</f>
        <v>-</v>
      </c>
      <c r="J52" s="5" t="str">
        <f ca="1">'15,16'!N52</f>
        <v>-</v>
      </c>
      <c r="K52" s="5" t="str">
        <f ca="1">'17,18'!I52</f>
        <v>-</v>
      </c>
      <c r="L52" s="5" t="str">
        <f ca="1">'17,18'!N52</f>
        <v>-</v>
      </c>
      <c r="M52" s="5" t="str">
        <f ca="1">'19,20'!I52</f>
        <v>-</v>
      </c>
      <c r="N52" s="24" t="str">
        <f ca="1">'19,20'!N52</f>
        <v>-</v>
      </c>
      <c r="O52" s="44">
        <f t="shared" ca="1" si="1"/>
        <v>0</v>
      </c>
    </row>
    <row r="53" spans="1:15" ht="15.2" customHeight="1" x14ac:dyDescent="0.25">
      <c r="A53" s="96"/>
      <c r="B53" s="6">
        <v>49</v>
      </c>
      <c r="C53" s="4" t="s">
        <v>72</v>
      </c>
      <c r="D53" s="3">
        <v>72443</v>
      </c>
      <c r="E53" s="5" t="str">
        <f ca="1">'11,12'!I53</f>
        <v>-</v>
      </c>
      <c r="F53" s="5" t="str">
        <f ca="1">'11,12'!N53</f>
        <v>-</v>
      </c>
      <c r="G53" s="5" t="str">
        <f ca="1">'13,14'!I53</f>
        <v>-</v>
      </c>
      <c r="H53" s="5" t="str">
        <f ca="1">'13,14'!N53</f>
        <v>-</v>
      </c>
      <c r="I53" s="5" t="str">
        <f ca="1">'15,16'!I53</f>
        <v>-</v>
      </c>
      <c r="J53" s="5" t="str">
        <f ca="1">'15,16'!N53</f>
        <v>-</v>
      </c>
      <c r="K53" s="5" t="str">
        <f ca="1">'17,18'!I53</f>
        <v>-</v>
      </c>
      <c r="L53" s="5" t="str">
        <f ca="1">'17,18'!N53</f>
        <v>-</v>
      </c>
      <c r="M53" s="5" t="str">
        <f ca="1">'19,20'!I53</f>
        <v>-</v>
      </c>
      <c r="N53" s="24" t="str">
        <f ca="1">'19,20'!N53</f>
        <v>-</v>
      </c>
      <c r="O53" s="44">
        <f t="shared" ca="1" si="1"/>
        <v>0</v>
      </c>
    </row>
    <row r="54" spans="1:15" ht="15.2" customHeight="1" x14ac:dyDescent="0.25">
      <c r="A54" s="96"/>
      <c r="B54" s="6">
        <v>50</v>
      </c>
      <c r="C54" s="4" t="s">
        <v>73</v>
      </c>
      <c r="D54" s="3" t="s">
        <v>74</v>
      </c>
      <c r="E54" s="5">
        <f ca="1">'11,12'!I54</f>
        <v>0</v>
      </c>
      <c r="F54" s="5">
        <f ca="1">'11,12'!N54</f>
        <v>3.4</v>
      </c>
      <c r="G54" s="5">
        <f ca="1">'13,14'!I54</f>
        <v>0</v>
      </c>
      <c r="H54" s="5">
        <f ca="1">'13,14'!N54</f>
        <v>2.8</v>
      </c>
      <c r="I54" s="5">
        <f ca="1">'15,16'!I54</f>
        <v>0</v>
      </c>
      <c r="J54" s="5">
        <f ca="1">'15,16'!N54</f>
        <v>0</v>
      </c>
      <c r="K54" s="5">
        <f ca="1">'17,18'!I54</f>
        <v>0</v>
      </c>
      <c r="L54" s="5">
        <f ca="1">'17,18'!N54</f>
        <v>10.5</v>
      </c>
      <c r="M54" s="5">
        <f ca="1">'19,20'!I54</f>
        <v>2.9</v>
      </c>
      <c r="N54" s="24">
        <f ca="1">'19,20'!N54</f>
        <v>0.4</v>
      </c>
      <c r="O54" s="44">
        <f t="shared" ca="1" si="1"/>
        <v>19.999999999999996</v>
      </c>
    </row>
    <row r="55" spans="1:15" ht="15.2" customHeight="1" x14ac:dyDescent="0.25">
      <c r="A55" s="96"/>
      <c r="B55" s="6">
        <v>51</v>
      </c>
      <c r="C55" s="4" t="s">
        <v>75</v>
      </c>
      <c r="D55" s="3">
        <v>72444</v>
      </c>
      <c r="E55" s="5" t="str">
        <f ca="1">'11,12'!I55</f>
        <v>-</v>
      </c>
      <c r="F55" s="5" t="str">
        <f ca="1">'11,12'!N55</f>
        <v>-</v>
      </c>
      <c r="G55" s="5" t="str">
        <f ca="1">'13,14'!I55</f>
        <v>-</v>
      </c>
      <c r="H55" s="5" t="str">
        <f ca="1">'13,14'!N55</f>
        <v>-</v>
      </c>
      <c r="I55" s="5" t="str">
        <f ca="1">'15,16'!I55</f>
        <v>-</v>
      </c>
      <c r="J55" s="5" t="str">
        <f ca="1">'15,16'!N55</f>
        <v>-</v>
      </c>
      <c r="K55" s="5" t="str">
        <f ca="1">'17,18'!I55</f>
        <v>-</v>
      </c>
      <c r="L55" s="5" t="str">
        <f ca="1">'17,18'!N55</f>
        <v>-</v>
      </c>
      <c r="M55" s="5" t="str">
        <f ca="1">'19,20'!I55</f>
        <v>-</v>
      </c>
      <c r="N55" s="24" t="str">
        <f ca="1">'19,20'!N55</f>
        <v>-</v>
      </c>
      <c r="O55" s="44">
        <f t="shared" ca="1" si="1"/>
        <v>0</v>
      </c>
    </row>
    <row r="56" spans="1:15" ht="15.2" customHeight="1" x14ac:dyDescent="0.25">
      <c r="A56" s="96"/>
      <c r="B56" s="6">
        <v>52</v>
      </c>
      <c r="C56" s="4" t="s">
        <v>76</v>
      </c>
      <c r="D56" s="3">
        <v>48846</v>
      </c>
      <c r="E56" s="5" t="str">
        <f ca="1">'11,12'!I56</f>
        <v>-</v>
      </c>
      <c r="F56" s="5" t="str">
        <f ca="1">'11,12'!N56</f>
        <v>-</v>
      </c>
      <c r="G56" s="5" t="str">
        <f ca="1">'13,14'!I56</f>
        <v>-</v>
      </c>
      <c r="H56" s="5" t="str">
        <f ca="1">'13,14'!N56</f>
        <v>-</v>
      </c>
      <c r="I56" s="5" t="str">
        <f ca="1">'15,16'!I56</f>
        <v>-</v>
      </c>
      <c r="J56" s="5" t="str">
        <f ca="1">'15,16'!N56</f>
        <v>-</v>
      </c>
      <c r="K56" s="5" t="str">
        <f ca="1">'17,18'!I56</f>
        <v>-</v>
      </c>
      <c r="L56" s="5" t="str">
        <f ca="1">'17,18'!N56</f>
        <v>-</v>
      </c>
      <c r="M56" s="5" t="str">
        <f ca="1">'19,20'!I56</f>
        <v>-</v>
      </c>
      <c r="N56" s="24" t="str">
        <f ca="1">'19,20'!N56</f>
        <v>-</v>
      </c>
      <c r="O56" s="44">
        <f t="shared" ca="1" si="1"/>
        <v>0</v>
      </c>
    </row>
    <row r="57" spans="1:15" ht="15.2" customHeight="1" x14ac:dyDescent="0.25">
      <c r="A57" s="96"/>
      <c r="B57" s="6">
        <v>53</v>
      </c>
      <c r="C57" s="4" t="s">
        <v>77</v>
      </c>
      <c r="D57" s="3">
        <v>72445</v>
      </c>
      <c r="E57" s="5" t="str">
        <f ca="1">'11,12'!I57</f>
        <v>-</v>
      </c>
      <c r="F57" s="5" t="str">
        <f ca="1">'11,12'!N57</f>
        <v>-</v>
      </c>
      <c r="G57" s="5" t="str">
        <f ca="1">'13,14'!I57</f>
        <v>-</v>
      </c>
      <c r="H57" s="5" t="str">
        <f ca="1">'13,14'!N57</f>
        <v>-</v>
      </c>
      <c r="I57" s="5" t="str">
        <f ca="1">'15,16'!I57</f>
        <v>-</v>
      </c>
      <c r="J57" s="5" t="str">
        <f ca="1">'15,16'!N57</f>
        <v>-</v>
      </c>
      <c r="K57" s="5" t="str">
        <f ca="1">'17,18'!I57</f>
        <v>-</v>
      </c>
      <c r="L57" s="5" t="str">
        <f ca="1">'17,18'!N57</f>
        <v>-</v>
      </c>
      <c r="M57" s="5" t="str">
        <f ca="1">'19,20'!I57</f>
        <v>-</v>
      </c>
      <c r="N57" s="24" t="str">
        <f ca="1">'19,20'!N57</f>
        <v>-</v>
      </c>
      <c r="O57" s="44">
        <f t="shared" ca="1" si="1"/>
        <v>0</v>
      </c>
    </row>
    <row r="58" spans="1:15" ht="15.2" customHeight="1" x14ac:dyDescent="0.25">
      <c r="A58" s="96"/>
      <c r="B58" s="6">
        <v>54</v>
      </c>
      <c r="C58" s="4" t="s">
        <v>78</v>
      </c>
      <c r="D58" s="3">
        <v>72446</v>
      </c>
      <c r="E58" s="5" t="str">
        <f ca="1">'11,12'!I58</f>
        <v>-</v>
      </c>
      <c r="F58" s="5" t="str">
        <f ca="1">'11,12'!N58</f>
        <v>-</v>
      </c>
      <c r="G58" s="5" t="str">
        <f ca="1">'13,14'!I58</f>
        <v>-</v>
      </c>
      <c r="H58" s="5" t="str">
        <f ca="1">'13,14'!N58</f>
        <v>-</v>
      </c>
      <c r="I58" s="5" t="str">
        <f ca="1">'15,16'!I58</f>
        <v>-</v>
      </c>
      <c r="J58" s="5" t="str">
        <f ca="1">'15,16'!N58</f>
        <v>-</v>
      </c>
      <c r="K58" s="5" t="str">
        <f ca="1">'17,18'!I58</f>
        <v>-</v>
      </c>
      <c r="L58" s="5" t="str">
        <f ca="1">'17,18'!N58</f>
        <v>-</v>
      </c>
      <c r="M58" s="5" t="str">
        <f ca="1">'19,20'!I58</f>
        <v>-</v>
      </c>
      <c r="N58" s="24" t="str">
        <f ca="1">'19,20'!N58</f>
        <v>-</v>
      </c>
      <c r="O58" s="44">
        <f t="shared" ca="1" si="1"/>
        <v>0</v>
      </c>
    </row>
    <row r="59" spans="1:15" ht="15.2" customHeight="1" x14ac:dyDescent="0.25">
      <c r="A59" s="96"/>
      <c r="B59" s="6">
        <v>55</v>
      </c>
      <c r="C59" s="4" t="s">
        <v>79</v>
      </c>
      <c r="D59" s="3" t="s">
        <v>80</v>
      </c>
      <c r="E59" s="5">
        <f ca="1">'11,12'!I59</f>
        <v>0</v>
      </c>
      <c r="F59" s="5">
        <f ca="1">'11,12'!N59</f>
        <v>0</v>
      </c>
      <c r="G59" s="5">
        <f ca="1">'13,14'!I59</f>
        <v>0</v>
      </c>
      <c r="H59" s="5">
        <f ca="1">'13,14'!N59</f>
        <v>0</v>
      </c>
      <c r="I59" s="5">
        <f ca="1">'15,16'!I59</f>
        <v>0</v>
      </c>
      <c r="J59" s="5">
        <f ca="1">'15,16'!N59</f>
        <v>15.8</v>
      </c>
      <c r="K59" s="5">
        <f ca="1">'17,18'!I59</f>
        <v>4.2</v>
      </c>
      <c r="L59" s="5">
        <f ca="1">'17,18'!N59</f>
        <v>112.6</v>
      </c>
      <c r="M59" s="5">
        <f ca="1">'19,20'!I59</f>
        <v>8.9</v>
      </c>
      <c r="N59" s="24">
        <f ca="1">'19,20'!N59</f>
        <v>30.700000000000003</v>
      </c>
      <c r="O59" s="44">
        <f t="shared" ca="1" si="1"/>
        <v>172.2</v>
      </c>
    </row>
    <row r="60" spans="1:15" ht="15.2" customHeight="1" thickBot="1" x14ac:dyDescent="0.3">
      <c r="A60" s="90"/>
      <c r="B60" s="18">
        <v>56</v>
      </c>
      <c r="C60" s="21" t="s">
        <v>81</v>
      </c>
      <c r="D60" s="22" t="s">
        <v>82</v>
      </c>
      <c r="E60" s="14">
        <f ca="1">'11,12'!I60</f>
        <v>0</v>
      </c>
      <c r="F60" s="14">
        <f ca="1">'11,12'!N60</f>
        <v>0</v>
      </c>
      <c r="G60" s="14">
        <f ca="1">'13,14'!I60</f>
        <v>0</v>
      </c>
      <c r="H60" s="14">
        <f ca="1">'13,14'!N60</f>
        <v>0</v>
      </c>
      <c r="I60" s="14">
        <f ca="1">'15,16'!I60</f>
        <v>0</v>
      </c>
      <c r="J60" s="14">
        <f ca="1">'15,16'!N60</f>
        <v>0.4</v>
      </c>
      <c r="K60" s="14">
        <f ca="1">'17,18'!I60</f>
        <v>0</v>
      </c>
      <c r="L60" s="14">
        <f ca="1">'17,18'!N60</f>
        <v>0</v>
      </c>
      <c r="M60" s="14">
        <f ca="1">'19,20'!I60</f>
        <v>0</v>
      </c>
      <c r="N60" s="25">
        <f ca="1">'19,20'!N60</f>
        <v>17.3</v>
      </c>
      <c r="O60" s="45">
        <f t="shared" ca="1" si="1"/>
        <v>17.7</v>
      </c>
    </row>
    <row r="61" spans="1:15" ht="15.2" customHeight="1" x14ac:dyDescent="0.25">
      <c r="A61" s="89" t="s">
        <v>83</v>
      </c>
      <c r="B61" s="9">
        <v>57</v>
      </c>
      <c r="C61" s="31" t="s">
        <v>84</v>
      </c>
      <c r="D61" s="32" t="s">
        <v>85</v>
      </c>
      <c r="E61" s="19" t="str">
        <f ca="1">'11,12'!I61</f>
        <v>-</v>
      </c>
      <c r="F61" s="19" t="str">
        <f ca="1">'11,12'!N61</f>
        <v>-</v>
      </c>
      <c r="G61" s="19" t="str">
        <f ca="1">'13,14'!I61</f>
        <v>-</v>
      </c>
      <c r="H61" s="19" t="str">
        <f ca="1">'13,14'!N61</f>
        <v>-</v>
      </c>
      <c r="I61" s="19" t="str">
        <f ca="1">'15,16'!I61</f>
        <v>-</v>
      </c>
      <c r="J61" s="19" t="str">
        <f ca="1">'15,16'!N61</f>
        <v>-</v>
      </c>
      <c r="K61" s="19" t="str">
        <f ca="1">'17,18'!I61</f>
        <v>-</v>
      </c>
      <c r="L61" s="19" t="str">
        <f ca="1">'17,18'!N61</f>
        <v>-</v>
      </c>
      <c r="M61" s="19" t="str">
        <f ca="1">'19,20'!I61</f>
        <v>-</v>
      </c>
      <c r="N61" s="23" t="str">
        <f ca="1">'19,20'!N61</f>
        <v>-</v>
      </c>
      <c r="O61" s="46">
        <f t="shared" ca="1" si="1"/>
        <v>0</v>
      </c>
    </row>
    <row r="62" spans="1:15" ht="15.2" customHeight="1" thickBot="1" x14ac:dyDescent="0.3">
      <c r="A62" s="90"/>
      <c r="B62" s="18">
        <v>58</v>
      </c>
      <c r="C62" s="33" t="s">
        <v>86</v>
      </c>
      <c r="D62" s="34" t="s">
        <v>87</v>
      </c>
      <c r="E62" s="14" t="str">
        <f ca="1">'11,12'!I62</f>
        <v>-</v>
      </c>
      <c r="F62" s="14" t="str">
        <f ca="1">'11,12'!N62</f>
        <v>-</v>
      </c>
      <c r="G62" s="14" t="str">
        <f ca="1">'13,14'!I62</f>
        <v>-</v>
      </c>
      <c r="H62" s="14" t="str">
        <f ca="1">'13,14'!N62</f>
        <v>-</v>
      </c>
      <c r="I62" s="14" t="str">
        <f ca="1">'15,16'!I62</f>
        <v>-</v>
      </c>
      <c r="J62" s="14" t="str">
        <f ca="1">'15,16'!N62</f>
        <v>-</v>
      </c>
      <c r="K62" s="14" t="str">
        <f ca="1">'17,18'!I62</f>
        <v>-</v>
      </c>
      <c r="L62" s="14" t="str">
        <f ca="1">'17,18'!N62</f>
        <v>-</v>
      </c>
      <c r="M62" s="14" t="str">
        <f ca="1">'19,20'!I62</f>
        <v>-</v>
      </c>
      <c r="N62" s="25" t="str">
        <f ca="1">'19,20'!N62</f>
        <v>-</v>
      </c>
      <c r="O62" s="45">
        <f t="shared" ca="1" si="1"/>
        <v>0</v>
      </c>
    </row>
  </sheetData>
  <mergeCells count="20">
    <mergeCell ref="F2:J2"/>
    <mergeCell ref="H3:H4"/>
    <mergeCell ref="J3:J4"/>
    <mergeCell ref="C1:O1"/>
    <mergeCell ref="A30:A49"/>
    <mergeCell ref="K3:K4"/>
    <mergeCell ref="C3:C4"/>
    <mergeCell ref="O3:O4"/>
    <mergeCell ref="E3:E4"/>
    <mergeCell ref="A61:A62"/>
    <mergeCell ref="L3:L4"/>
    <mergeCell ref="B3:B4"/>
    <mergeCell ref="N3:N4"/>
    <mergeCell ref="F3:F4"/>
    <mergeCell ref="A50:A60"/>
    <mergeCell ref="A5:A29"/>
    <mergeCell ref="G3:G4"/>
    <mergeCell ref="M3:M4"/>
    <mergeCell ref="I3:I4"/>
    <mergeCell ref="D3:D4"/>
  </mergeCells>
  <pageMargins left="0.75" right="0.25" top="0.25" bottom="0.25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5" sqref="D5"/>
    </sheetView>
  </sheetViews>
  <sheetFormatPr defaultRowHeight="11.25" customHeight="1" x14ac:dyDescent="0.25"/>
  <cols>
    <col min="1" max="1" width="4.140625" style="88" customWidth="1"/>
    <col min="2" max="2" width="4" style="84" bestFit="1" customWidth="1"/>
    <col min="3" max="3" width="15.28515625" style="88" customWidth="1"/>
    <col min="4" max="4" width="6.28515625" style="84" customWidth="1"/>
    <col min="5" max="8" width="5.7109375" style="83" customWidth="1"/>
    <col min="9" max="9" width="5.7109375" style="86" customWidth="1"/>
    <col min="10" max="13" width="5.7109375" style="83" customWidth="1"/>
    <col min="14" max="14" width="5.5703125" style="85" customWidth="1"/>
    <col min="15" max="16" width="9.140625" style="88" customWidth="1"/>
    <col min="17" max="16384" width="9.140625" style="88"/>
  </cols>
  <sheetData>
    <row r="1" spans="1:15" ht="18" customHeight="1" x14ac:dyDescent="0.3">
      <c r="C1" s="102" t="s">
        <v>94</v>
      </c>
      <c r="D1" s="103"/>
      <c r="E1" s="101"/>
      <c r="F1" s="101"/>
      <c r="G1" s="101"/>
      <c r="H1" s="101"/>
      <c r="I1" s="106"/>
      <c r="J1" s="101"/>
      <c r="K1" s="101"/>
      <c r="L1" s="101"/>
      <c r="M1" s="101"/>
      <c r="N1" s="104"/>
    </row>
    <row r="2" spans="1:15" ht="16.5" customHeight="1" thickBot="1" x14ac:dyDescent="0.3">
      <c r="D2" s="88"/>
      <c r="E2" s="88"/>
      <c r="F2" s="100" t="s">
        <v>0</v>
      </c>
      <c r="G2" s="101"/>
      <c r="H2" s="101"/>
      <c r="I2" s="106"/>
      <c r="J2" s="101"/>
      <c r="K2" s="88"/>
      <c r="L2" s="88"/>
      <c r="M2" s="1" t="s">
        <v>1</v>
      </c>
      <c r="N2" s="2"/>
    </row>
    <row r="3" spans="1:15" s="43" customFormat="1" ht="14.25" customHeight="1" x14ac:dyDescent="0.25">
      <c r="A3" s="8" t="s">
        <v>2</v>
      </c>
      <c r="B3" s="91" t="s">
        <v>3</v>
      </c>
      <c r="C3" s="98" t="s">
        <v>4</v>
      </c>
      <c r="D3" s="124" t="s">
        <v>5</v>
      </c>
      <c r="E3" s="69" t="str">
        <f ca="1">Thang!$F$1&amp;"-31"</f>
        <v>06-31</v>
      </c>
      <c r="F3" s="69" t="str">
        <f ca="1">$E$3</f>
        <v>06-31</v>
      </c>
      <c r="G3" s="69" t="str">
        <f ca="1">$E$3</f>
        <v>06-31</v>
      </c>
      <c r="H3" s="69" t="str">
        <f ca="1">$E$3</f>
        <v>06-31</v>
      </c>
      <c r="I3" s="122" t="s">
        <v>95</v>
      </c>
      <c r="J3" s="69"/>
      <c r="K3" s="69"/>
      <c r="L3" s="69"/>
      <c r="M3" s="69"/>
      <c r="N3" s="120"/>
    </row>
    <row r="4" spans="1:15" s="43" customFormat="1" ht="14.25" customHeight="1" thickBot="1" x14ac:dyDescent="0.3">
      <c r="A4" s="29"/>
      <c r="B4" s="92"/>
      <c r="C4" s="99"/>
      <c r="D4" s="125"/>
      <c r="E4" s="70" t="s">
        <v>96</v>
      </c>
      <c r="F4" s="71" t="s">
        <v>97</v>
      </c>
      <c r="G4" s="68">
        <v>13</v>
      </c>
      <c r="H4" s="67">
        <v>19</v>
      </c>
      <c r="I4" s="123"/>
      <c r="J4" s="70"/>
      <c r="K4" s="71"/>
      <c r="L4" s="68"/>
      <c r="M4" s="67"/>
      <c r="N4" s="121"/>
    </row>
    <row r="5" spans="1:15" s="85" customFormat="1" ht="15.2" customHeight="1" x14ac:dyDescent="0.25">
      <c r="A5" s="97" t="s">
        <v>7</v>
      </c>
      <c r="B5" s="9">
        <v>1</v>
      </c>
      <c r="C5" s="10" t="s">
        <v>8</v>
      </c>
      <c r="D5" s="9">
        <v>73401</v>
      </c>
      <c r="E5" s="11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1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1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1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0" t="str">
        <f t="shared" ref="I5:I36" ca="1" si="0">+IF(AND(OR(E5="-",E5=""),OR(F5="-",F5=""),OR(G5="-",G5=""),OR(H5="-",H5="")),"-",SUM(E5:H5))</f>
        <v>-</v>
      </c>
      <c r="J5" s="11"/>
      <c r="K5" s="11"/>
      <c r="L5" s="11"/>
      <c r="M5" s="11"/>
      <c r="N5" s="38"/>
    </row>
    <row r="6" spans="1:15" s="85" customFormat="1" ht="15.2" customHeight="1" x14ac:dyDescent="0.25">
      <c r="A6" s="96"/>
      <c r="B6" s="6">
        <v>2</v>
      </c>
      <c r="C6" s="13" t="s">
        <v>9</v>
      </c>
      <c r="D6" s="6">
        <v>73402</v>
      </c>
      <c r="E6" s="7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7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7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7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1" t="str">
        <f t="shared" ca="1" si="0"/>
        <v>-</v>
      </c>
      <c r="J6" s="7"/>
      <c r="K6" s="7"/>
      <c r="L6" s="7"/>
      <c r="M6" s="7"/>
      <c r="N6" s="39"/>
    </row>
    <row r="7" spans="1:15" s="85" customFormat="1" ht="15.2" customHeight="1" x14ac:dyDescent="0.25">
      <c r="A7" s="96"/>
      <c r="B7" s="6">
        <v>3</v>
      </c>
      <c r="C7" s="4" t="s">
        <v>10</v>
      </c>
      <c r="D7" s="3">
        <v>48842</v>
      </c>
      <c r="E7" s="7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7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7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7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1" t="str">
        <f t="shared" ca="1" si="0"/>
        <v>-</v>
      </c>
      <c r="J7" s="7"/>
      <c r="K7" s="7"/>
      <c r="L7" s="7"/>
      <c r="M7" s="7"/>
      <c r="N7" s="39"/>
    </row>
    <row r="8" spans="1:15" s="85" customFormat="1" ht="15.2" customHeight="1" x14ac:dyDescent="0.25">
      <c r="A8" s="96"/>
      <c r="B8" s="6">
        <v>4</v>
      </c>
      <c r="C8" s="4" t="s">
        <v>11</v>
      </c>
      <c r="D8" s="3">
        <v>73403</v>
      </c>
      <c r="E8" s="7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7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7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7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1" t="str">
        <f t="shared" ca="1" si="0"/>
        <v>-</v>
      </c>
      <c r="J8" s="7"/>
      <c r="K8" s="7"/>
      <c r="L8" s="7"/>
      <c r="M8" s="7"/>
      <c r="N8" s="39"/>
    </row>
    <row r="9" spans="1:15" s="85" customFormat="1" ht="15.2" customHeight="1" x14ac:dyDescent="0.25">
      <c r="A9" s="96"/>
      <c r="B9" s="6">
        <v>5</v>
      </c>
      <c r="C9" s="4" t="s">
        <v>12</v>
      </c>
      <c r="D9" s="3">
        <v>73420</v>
      </c>
      <c r="E9" s="7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7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7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7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1" t="str">
        <f t="shared" ca="1" si="0"/>
        <v>-</v>
      </c>
      <c r="J9" s="7"/>
      <c r="K9" s="7"/>
      <c r="L9" s="7"/>
      <c r="M9" s="7"/>
      <c r="N9" s="39"/>
    </row>
    <row r="10" spans="1:15" s="85" customFormat="1" ht="15.2" customHeight="1" x14ac:dyDescent="0.25">
      <c r="A10" s="96"/>
      <c r="B10" s="6">
        <v>6</v>
      </c>
      <c r="C10" s="4" t="s">
        <v>13</v>
      </c>
      <c r="D10" s="3">
        <v>73400</v>
      </c>
      <c r="E10" s="7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7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7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7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1" t="str">
        <f t="shared" ca="1" si="0"/>
        <v>-</v>
      </c>
      <c r="J10" s="7"/>
      <c r="K10" s="7"/>
      <c r="L10" s="7"/>
      <c r="M10" s="7"/>
      <c r="N10" s="39"/>
    </row>
    <row r="11" spans="1:15" s="85" customFormat="1" ht="15.2" customHeight="1" x14ac:dyDescent="0.25">
      <c r="A11" s="96"/>
      <c r="B11" s="6">
        <v>7</v>
      </c>
      <c r="C11" s="4" t="s">
        <v>14</v>
      </c>
      <c r="D11" s="3">
        <v>73404</v>
      </c>
      <c r="E11" s="7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7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7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7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1" t="str">
        <f t="shared" ca="1" si="0"/>
        <v>-</v>
      </c>
      <c r="J11" s="7"/>
      <c r="K11" s="7"/>
      <c r="L11" s="7"/>
      <c r="M11" s="7"/>
      <c r="N11" s="39"/>
    </row>
    <row r="12" spans="1:15" s="85" customFormat="1" ht="15.2" customHeight="1" x14ac:dyDescent="0.25">
      <c r="A12" s="96"/>
      <c r="B12" s="6">
        <v>8</v>
      </c>
      <c r="C12" s="4" t="s">
        <v>15</v>
      </c>
      <c r="D12" s="3" t="s">
        <v>16</v>
      </c>
      <c r="E12" s="7" t="str">
        <f ca="1">IF(ISNA(INDEX(Precip!$B$3:$BE$200,MATCH(E$3&amp;" "&amp;E$4,Precip!$A$3:$A$200,0),MATCH($D12,Precip!$B$2:$BF$2,0))),"",INDEX(Precip!$B$3:$BE$200,MATCH(E$3&amp;" "&amp;E$4,Precip!$A$3:$A$200,0),MATCH($D12,Precip!$B$2:$BF$2,0)))</f>
        <v/>
      </c>
      <c r="F12" s="7" t="str">
        <f ca="1">IF(ISNA(INDEX(Precip!$B$3:$BE$200,MATCH(F$3&amp;" "&amp;F$4,Precip!$A$3:$A$200,0),MATCH($D12,Precip!$B$2:$BF$2,0))),"",INDEX(Precip!$B$3:$BE$200,MATCH(F$3&amp;" "&amp;F$4,Precip!$A$3:$A$200,0),MATCH($D12,Precip!$B$2:$BF$2,0)))</f>
        <v/>
      </c>
      <c r="G12" s="7" t="str">
        <f ca="1">IF(ISNA(INDEX(Precip!$B$3:$BE$200,MATCH(G$3&amp;" "&amp;G$4,Precip!$A$3:$A$200,0),MATCH($D12,Precip!$B$2:$BF$2,0))),"",INDEX(Precip!$B$3:$BE$200,MATCH(G$3&amp;" "&amp;G$4,Precip!$A$3:$A$200,0),MATCH($D12,Precip!$B$2:$BF$2,0)))</f>
        <v/>
      </c>
      <c r="H12" s="7" t="str">
        <f ca="1">IF(ISNA(INDEX(Precip!$B$3:$BE$200,MATCH(H$3&amp;" "&amp;H$4,Precip!$A$3:$A$200,0),MATCH($D12,Precip!$B$2:$BF$2,0))),"",INDEX(Precip!$B$3:$BE$200,MATCH(H$3&amp;" "&amp;H$4,Precip!$A$3:$A$200,0),MATCH($D12,Precip!$B$2:$BF$2,0)))</f>
        <v/>
      </c>
      <c r="I12" s="81" t="str">
        <f t="shared" ca="1" si="0"/>
        <v>-</v>
      </c>
      <c r="J12" s="7"/>
      <c r="K12" s="7"/>
      <c r="L12" s="7"/>
      <c r="M12" s="7"/>
      <c r="N12" s="39"/>
    </row>
    <row r="13" spans="1:15" s="85" customFormat="1" ht="15.2" customHeight="1" x14ac:dyDescent="0.25">
      <c r="A13" s="96"/>
      <c r="B13" s="6">
        <v>9</v>
      </c>
      <c r="C13" s="4" t="s">
        <v>17</v>
      </c>
      <c r="D13" s="3">
        <v>73405</v>
      </c>
      <c r="E13" s="7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7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7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7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1" t="str">
        <f t="shared" ca="1" si="0"/>
        <v>-</v>
      </c>
      <c r="J13" s="7"/>
      <c r="K13" s="7"/>
      <c r="L13" s="7"/>
      <c r="M13" s="7"/>
      <c r="N13" s="39"/>
    </row>
    <row r="14" spans="1:15" s="85" customFormat="1" ht="15.2" customHeight="1" x14ac:dyDescent="0.25">
      <c r="A14" s="96"/>
      <c r="B14" s="6">
        <v>10</v>
      </c>
      <c r="C14" s="4" t="s">
        <v>18</v>
      </c>
      <c r="D14" s="3">
        <v>73406</v>
      </c>
      <c r="E14" s="7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7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7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7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1" t="str">
        <f t="shared" ca="1" si="0"/>
        <v>-</v>
      </c>
      <c r="J14" s="7"/>
      <c r="K14" s="7"/>
      <c r="L14" s="7"/>
      <c r="M14" s="7"/>
      <c r="N14" s="39"/>
      <c r="O14" s="88"/>
    </row>
    <row r="15" spans="1:15" s="85" customFormat="1" ht="15.2" customHeight="1" x14ac:dyDescent="0.25">
      <c r="A15" s="96"/>
      <c r="B15" s="6">
        <v>11</v>
      </c>
      <c r="C15" s="4" t="s">
        <v>19</v>
      </c>
      <c r="D15" s="3">
        <v>73408</v>
      </c>
      <c r="E15" s="7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7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7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7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1" t="str">
        <f t="shared" ca="1" si="0"/>
        <v>-</v>
      </c>
      <c r="J15" s="7"/>
      <c r="K15" s="7"/>
      <c r="L15" s="7"/>
      <c r="M15" s="7"/>
      <c r="N15" s="39"/>
    </row>
    <row r="16" spans="1:15" ht="15.2" customHeight="1" x14ac:dyDescent="0.25">
      <c r="A16" s="96"/>
      <c r="B16" s="6">
        <v>12</v>
      </c>
      <c r="C16" s="4" t="s">
        <v>20</v>
      </c>
      <c r="D16" s="3">
        <v>73409</v>
      </c>
      <c r="E16" s="7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7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7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7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1" t="str">
        <f t="shared" ca="1" si="0"/>
        <v>-</v>
      </c>
      <c r="J16" s="7"/>
      <c r="K16" s="7"/>
      <c r="L16" s="7"/>
      <c r="M16" s="7"/>
      <c r="N16" s="39"/>
      <c r="O16" s="85"/>
    </row>
    <row r="17" spans="1:15" s="85" customFormat="1" ht="15.2" customHeight="1" x14ac:dyDescent="0.25">
      <c r="A17" s="96"/>
      <c r="B17" s="6">
        <v>13</v>
      </c>
      <c r="C17" s="4" t="s">
        <v>21</v>
      </c>
      <c r="D17" s="3" t="s">
        <v>22</v>
      </c>
      <c r="E17" s="7" t="str">
        <f ca="1">IF(ISNA(INDEX(Precip!$B$3:$BE$200,MATCH(E$3&amp;" "&amp;E$4,Precip!$A$3:$A$200,0),MATCH($D17,Precip!$B$2:$BF$2,0))),"",INDEX(Precip!$B$3:$BE$200,MATCH(E$3&amp;" "&amp;E$4,Precip!$A$3:$A$200,0),MATCH($D17,Precip!$B$2:$BF$2,0)))</f>
        <v/>
      </c>
      <c r="F17" s="7" t="str">
        <f ca="1">IF(ISNA(INDEX(Precip!$B$3:$BE$200,MATCH(F$3&amp;" "&amp;F$4,Precip!$A$3:$A$200,0),MATCH($D17,Precip!$B$2:$BF$2,0))),"",INDEX(Precip!$B$3:$BE$200,MATCH(F$3&amp;" "&amp;F$4,Precip!$A$3:$A$200,0),MATCH($D17,Precip!$B$2:$BF$2,0)))</f>
        <v/>
      </c>
      <c r="G17" s="7" t="str">
        <f ca="1">IF(ISNA(INDEX(Precip!$B$3:$BE$200,MATCH(G$3&amp;" "&amp;G$4,Precip!$A$3:$A$200,0),MATCH($D17,Precip!$B$2:$BF$2,0))),"",INDEX(Precip!$B$3:$BE$200,MATCH(G$3&amp;" "&amp;G$4,Precip!$A$3:$A$200,0),MATCH($D17,Precip!$B$2:$BF$2,0)))</f>
        <v/>
      </c>
      <c r="H17" s="7" t="str">
        <f ca="1">IF(ISNA(INDEX(Precip!$B$3:$BE$200,MATCH(H$3&amp;" "&amp;H$4,Precip!$A$3:$A$200,0),MATCH($D17,Precip!$B$2:$BF$2,0))),"",INDEX(Precip!$B$3:$BE$200,MATCH(H$3&amp;" "&amp;H$4,Precip!$A$3:$A$200,0),MATCH($D17,Precip!$B$2:$BF$2,0)))</f>
        <v/>
      </c>
      <c r="I17" s="81" t="str">
        <f t="shared" ca="1" si="0"/>
        <v>-</v>
      </c>
      <c r="J17" s="7"/>
      <c r="K17" s="7"/>
      <c r="L17" s="7"/>
      <c r="M17" s="7"/>
      <c r="N17" s="39"/>
      <c r="O17" s="88"/>
    </row>
    <row r="18" spans="1:15" s="85" customFormat="1" ht="15.2" customHeight="1" x14ac:dyDescent="0.25">
      <c r="A18" s="96"/>
      <c r="B18" s="6">
        <v>14</v>
      </c>
      <c r="C18" s="4" t="s">
        <v>23</v>
      </c>
      <c r="D18" s="3" t="s">
        <v>24</v>
      </c>
      <c r="E18" s="7" t="str">
        <f ca="1">IF(ISNA(INDEX(Precip!$B$3:$BE$200,MATCH(E$3&amp;" "&amp;E$4,Precip!$A$3:$A$200,0),MATCH($D18,Precip!$B$2:$BF$2,0))),"",INDEX(Precip!$B$3:$BE$200,MATCH(E$3&amp;" "&amp;E$4,Precip!$A$3:$A$200,0),MATCH($D18,Precip!$B$2:$BF$2,0)))</f>
        <v/>
      </c>
      <c r="F18" s="7" t="str">
        <f ca="1">IF(ISNA(INDEX(Precip!$B$3:$BE$200,MATCH(F$3&amp;" "&amp;F$4,Precip!$A$3:$A$200,0),MATCH($D18,Precip!$B$2:$BF$2,0))),"",INDEX(Precip!$B$3:$BE$200,MATCH(F$3&amp;" "&amp;F$4,Precip!$A$3:$A$200,0),MATCH($D18,Precip!$B$2:$BF$2,0)))</f>
        <v/>
      </c>
      <c r="G18" s="7" t="str">
        <f ca="1">IF(ISNA(INDEX(Precip!$B$3:$BE$200,MATCH(G$3&amp;" "&amp;G$4,Precip!$A$3:$A$200,0),MATCH($D18,Precip!$B$2:$BF$2,0))),"",INDEX(Precip!$B$3:$BE$200,MATCH(G$3&amp;" "&amp;G$4,Precip!$A$3:$A$200,0),MATCH($D18,Precip!$B$2:$BF$2,0)))</f>
        <v/>
      </c>
      <c r="H18" s="7" t="str">
        <f ca="1">IF(ISNA(INDEX(Precip!$B$3:$BE$200,MATCH(H$3&amp;" "&amp;H$4,Precip!$A$3:$A$200,0),MATCH($D18,Precip!$B$2:$BF$2,0))),"",INDEX(Precip!$B$3:$BE$200,MATCH(H$3&amp;" "&amp;H$4,Precip!$A$3:$A$200,0),MATCH($D18,Precip!$B$2:$BF$2,0)))</f>
        <v/>
      </c>
      <c r="I18" s="81" t="str">
        <f t="shared" ca="1" si="0"/>
        <v>-</v>
      </c>
      <c r="J18" s="7"/>
      <c r="K18" s="7"/>
      <c r="L18" s="7"/>
      <c r="M18" s="7"/>
      <c r="N18" s="39"/>
      <c r="O18" s="88"/>
    </row>
    <row r="19" spans="1:15" ht="15.2" customHeight="1" x14ac:dyDescent="0.25">
      <c r="A19" s="96"/>
      <c r="B19" s="6">
        <v>15</v>
      </c>
      <c r="C19" s="4" t="s">
        <v>25</v>
      </c>
      <c r="D19" s="3">
        <v>73410</v>
      </c>
      <c r="E19" s="7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7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7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7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1" t="str">
        <f t="shared" ca="1" si="0"/>
        <v>-</v>
      </c>
      <c r="J19" s="7"/>
      <c r="K19" s="7"/>
      <c r="L19" s="7"/>
      <c r="M19" s="7"/>
      <c r="N19" s="39"/>
      <c r="O19" s="85"/>
    </row>
    <row r="20" spans="1:15" ht="15.2" customHeight="1" x14ac:dyDescent="0.25">
      <c r="A20" s="96"/>
      <c r="B20" s="6">
        <v>16</v>
      </c>
      <c r="C20" s="4" t="s">
        <v>26</v>
      </c>
      <c r="D20" s="3">
        <v>48840</v>
      </c>
      <c r="E20" s="7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7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7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7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1" t="str">
        <f t="shared" ca="1" si="0"/>
        <v>-</v>
      </c>
      <c r="J20" s="7"/>
      <c r="K20" s="7"/>
      <c r="L20" s="7"/>
      <c r="M20" s="7"/>
      <c r="N20" s="39"/>
    </row>
    <row r="21" spans="1:15" s="85" customFormat="1" ht="15.2" customHeight="1" x14ac:dyDescent="0.25">
      <c r="A21" s="96"/>
      <c r="B21" s="6">
        <v>17</v>
      </c>
      <c r="C21" s="4" t="s">
        <v>27</v>
      </c>
      <c r="D21" s="3">
        <v>73411</v>
      </c>
      <c r="E21" s="7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7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7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7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1" t="str">
        <f t="shared" ca="1" si="0"/>
        <v>-</v>
      </c>
      <c r="J21" s="7"/>
      <c r="K21" s="7"/>
      <c r="L21" s="7"/>
      <c r="M21" s="7"/>
      <c r="N21" s="39"/>
      <c r="O21" s="88"/>
    </row>
    <row r="22" spans="1:15" ht="15.2" customHeight="1" x14ac:dyDescent="0.25">
      <c r="A22" s="96"/>
      <c r="B22" s="6">
        <v>18</v>
      </c>
      <c r="C22" s="4" t="s">
        <v>28</v>
      </c>
      <c r="D22" s="3">
        <v>73412</v>
      </c>
      <c r="E22" s="7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7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7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7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1" t="str">
        <f t="shared" ca="1" si="0"/>
        <v>-</v>
      </c>
      <c r="J22" s="7"/>
      <c r="K22" s="7"/>
      <c r="L22" s="7"/>
      <c r="M22" s="7"/>
      <c r="N22" s="39"/>
      <c r="O22" s="85"/>
    </row>
    <row r="23" spans="1:15" ht="15.2" customHeight="1" x14ac:dyDescent="0.25">
      <c r="A23" s="96"/>
      <c r="B23" s="6">
        <v>19</v>
      </c>
      <c r="C23" s="4" t="s">
        <v>29</v>
      </c>
      <c r="D23" s="3">
        <v>73413</v>
      </c>
      <c r="E23" s="7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7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7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7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1" t="str">
        <f t="shared" ca="1" si="0"/>
        <v>-</v>
      </c>
      <c r="J23" s="7"/>
      <c r="K23" s="7"/>
      <c r="L23" s="7"/>
      <c r="M23" s="7"/>
      <c r="N23" s="39"/>
      <c r="O23" s="85"/>
    </row>
    <row r="24" spans="1:15" s="85" customFormat="1" ht="15.2" customHeight="1" x14ac:dyDescent="0.25">
      <c r="A24" s="96"/>
      <c r="B24" s="6">
        <v>20</v>
      </c>
      <c r="C24" s="4" t="s">
        <v>30</v>
      </c>
      <c r="D24" s="3">
        <v>73414</v>
      </c>
      <c r="E24" s="7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7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7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7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1" t="str">
        <f t="shared" ca="1" si="0"/>
        <v>-</v>
      </c>
      <c r="J24" s="7"/>
      <c r="K24" s="7"/>
      <c r="L24" s="7"/>
      <c r="M24" s="7"/>
      <c r="N24" s="39"/>
      <c r="O24" s="88"/>
    </row>
    <row r="25" spans="1:15" s="85" customFormat="1" ht="15.2" customHeight="1" x14ac:dyDescent="0.25">
      <c r="A25" s="96"/>
      <c r="B25" s="6">
        <v>21</v>
      </c>
      <c r="C25" s="28" t="s">
        <v>31</v>
      </c>
      <c r="D25" s="3">
        <v>73416</v>
      </c>
      <c r="E25" s="7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7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7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7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1" t="str">
        <f t="shared" ca="1" si="0"/>
        <v>-</v>
      </c>
      <c r="J25" s="7"/>
      <c r="K25" s="7"/>
      <c r="L25" s="7"/>
      <c r="M25" s="7"/>
      <c r="N25" s="39"/>
      <c r="O25" s="88"/>
    </row>
    <row r="26" spans="1:15" s="85" customFormat="1" ht="15.2" customHeight="1" x14ac:dyDescent="0.25">
      <c r="A26" s="96"/>
      <c r="B26" s="6">
        <v>22</v>
      </c>
      <c r="C26" s="4" t="s">
        <v>32</v>
      </c>
      <c r="D26" s="3">
        <v>73417</v>
      </c>
      <c r="E26" s="7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7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7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7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1" t="str">
        <f t="shared" ca="1" si="0"/>
        <v>-</v>
      </c>
      <c r="J26" s="7"/>
      <c r="K26" s="7"/>
      <c r="L26" s="7"/>
      <c r="M26" s="7"/>
      <c r="N26" s="39"/>
      <c r="O26" s="88"/>
    </row>
    <row r="27" spans="1:15" ht="15.2" customHeight="1" x14ac:dyDescent="0.25">
      <c r="A27" s="96"/>
      <c r="B27" s="6">
        <v>23</v>
      </c>
      <c r="C27" s="4" t="s">
        <v>33</v>
      </c>
      <c r="D27" s="3" t="s">
        <v>34</v>
      </c>
      <c r="E27" s="7" t="str">
        <f ca="1">IF(ISNA(INDEX(Precip!$B$3:$BE$200,MATCH(E$3&amp;" "&amp;E$4,Precip!$A$3:$A$200,0),MATCH($D27,Precip!$B$2:$BF$2,0))),"",INDEX(Precip!$B$3:$BE$200,MATCH(E$3&amp;" "&amp;E$4,Precip!$A$3:$A$200,0),MATCH($D27,Precip!$B$2:$BF$2,0)))</f>
        <v/>
      </c>
      <c r="F27" s="7" t="str">
        <f ca="1">IF(ISNA(INDEX(Precip!$B$3:$BE$200,MATCH(F$3&amp;" "&amp;F$4,Precip!$A$3:$A$200,0),MATCH($D27,Precip!$B$2:$BF$2,0))),"",INDEX(Precip!$B$3:$BE$200,MATCH(F$3&amp;" "&amp;F$4,Precip!$A$3:$A$200,0),MATCH($D27,Precip!$B$2:$BF$2,0)))</f>
        <v/>
      </c>
      <c r="G27" s="7" t="str">
        <f ca="1">IF(ISNA(INDEX(Precip!$B$3:$BE$200,MATCH(G$3&amp;" "&amp;G$4,Precip!$A$3:$A$200,0),MATCH($D27,Precip!$B$2:$BF$2,0))),"",INDEX(Precip!$B$3:$BE$200,MATCH(G$3&amp;" "&amp;G$4,Precip!$A$3:$A$200,0),MATCH($D27,Precip!$B$2:$BF$2,0)))</f>
        <v/>
      </c>
      <c r="H27" s="7" t="str">
        <f ca="1">IF(ISNA(INDEX(Precip!$B$3:$BE$200,MATCH(H$3&amp;" "&amp;H$4,Precip!$A$3:$A$200,0),MATCH($D27,Precip!$B$2:$BF$2,0))),"",INDEX(Precip!$B$3:$BE$200,MATCH(H$3&amp;" "&amp;H$4,Precip!$A$3:$A$200,0),MATCH($D27,Precip!$B$2:$BF$2,0)))</f>
        <v/>
      </c>
      <c r="I27" s="81" t="str">
        <f t="shared" ca="1" si="0"/>
        <v>-</v>
      </c>
      <c r="J27" s="7"/>
      <c r="K27" s="7"/>
      <c r="L27" s="7"/>
      <c r="M27" s="7"/>
      <c r="N27" s="39"/>
      <c r="O27" s="85"/>
    </row>
    <row r="28" spans="1:15" ht="15.2" customHeight="1" x14ac:dyDescent="0.25">
      <c r="A28" s="96"/>
      <c r="B28" s="6">
        <v>24</v>
      </c>
      <c r="C28" s="4" t="s">
        <v>35</v>
      </c>
      <c r="D28" s="3" t="s">
        <v>36</v>
      </c>
      <c r="E28" s="7" t="str">
        <f ca="1">IF(ISNA(INDEX(Precip!$B$3:$BE$200,MATCH(E$3&amp;" "&amp;E$4,Precip!$A$3:$A$200,0),MATCH($D28,Precip!$B$2:$BF$2,0))),"",INDEX(Precip!$B$3:$BE$200,MATCH(E$3&amp;" "&amp;E$4,Precip!$A$3:$A$200,0),MATCH($D28,Precip!$B$2:$BF$2,0)))</f>
        <v/>
      </c>
      <c r="F28" s="7" t="str">
        <f ca="1">IF(ISNA(INDEX(Precip!$B$3:$BE$200,MATCH(F$3&amp;" "&amp;F$4,Precip!$A$3:$A$200,0),MATCH($D28,Precip!$B$2:$BF$2,0))),"",INDEX(Precip!$B$3:$BE$200,MATCH(F$3&amp;" "&amp;F$4,Precip!$A$3:$A$200,0),MATCH($D28,Precip!$B$2:$BF$2,0)))</f>
        <v/>
      </c>
      <c r="G28" s="7" t="str">
        <f ca="1">IF(ISNA(INDEX(Precip!$B$3:$BE$200,MATCH(G$3&amp;" "&amp;G$4,Precip!$A$3:$A$200,0),MATCH($D28,Precip!$B$2:$BF$2,0))),"",INDEX(Precip!$B$3:$BE$200,MATCH(G$3&amp;" "&amp;G$4,Precip!$A$3:$A$200,0),MATCH($D28,Precip!$B$2:$BF$2,0)))</f>
        <v/>
      </c>
      <c r="H28" s="7" t="str">
        <f ca="1">IF(ISNA(INDEX(Precip!$B$3:$BE$200,MATCH(H$3&amp;" "&amp;H$4,Precip!$A$3:$A$200,0),MATCH($D28,Precip!$B$2:$BF$2,0))),"",INDEX(Precip!$B$3:$BE$200,MATCH(H$3&amp;" "&amp;H$4,Precip!$A$3:$A$200,0),MATCH($D28,Precip!$B$2:$BF$2,0)))</f>
        <v/>
      </c>
      <c r="I28" s="81" t="str">
        <f t="shared" ca="1" si="0"/>
        <v>-</v>
      </c>
      <c r="J28" s="7"/>
      <c r="K28" s="7"/>
      <c r="L28" s="7"/>
      <c r="M28" s="7"/>
      <c r="N28" s="39"/>
    </row>
    <row r="29" spans="1:15" ht="15.2" customHeight="1" thickBot="1" x14ac:dyDescent="0.3">
      <c r="A29" s="90"/>
      <c r="B29" s="18">
        <v>25</v>
      </c>
      <c r="C29" s="21" t="s">
        <v>37</v>
      </c>
      <c r="D29" s="22" t="s">
        <v>38</v>
      </c>
      <c r="E29" s="30" t="str">
        <f ca="1">IF(ISNA(INDEX(Precip!$B$3:$BE$200,MATCH(E$3&amp;" "&amp;E$4,Precip!$A$3:$A$200,0),MATCH($D29,Precip!$B$2:$BF$2,0))),"",INDEX(Precip!$B$3:$BE$200,MATCH(E$3&amp;" "&amp;E$4,Precip!$A$3:$A$200,0),MATCH($D29,Precip!$B$2:$BF$2,0)))</f>
        <v/>
      </c>
      <c r="F29" s="30" t="str">
        <f ca="1">IF(ISNA(INDEX(Precip!$B$3:$BE$200,MATCH(F$3&amp;" "&amp;F$4,Precip!$A$3:$A$200,0),MATCH($D29,Precip!$B$2:$BF$2,0))),"",INDEX(Precip!$B$3:$BE$200,MATCH(F$3&amp;" "&amp;F$4,Precip!$A$3:$A$200,0),MATCH($D29,Precip!$B$2:$BF$2,0)))</f>
        <v/>
      </c>
      <c r="G29" s="30" t="str">
        <f ca="1">IF(ISNA(INDEX(Precip!$B$3:$BE$200,MATCH(G$3&amp;" "&amp;G$4,Precip!$A$3:$A$200,0),MATCH($D29,Precip!$B$2:$BF$2,0))),"",INDEX(Precip!$B$3:$BE$200,MATCH(G$3&amp;" "&amp;G$4,Precip!$A$3:$A$200,0),MATCH($D29,Precip!$B$2:$BF$2,0)))</f>
        <v/>
      </c>
      <c r="H29" s="30" t="str">
        <f ca="1">IF(ISNA(INDEX(Precip!$B$3:$BE$200,MATCH(H$3&amp;" "&amp;H$4,Precip!$A$3:$A$200,0),MATCH($D29,Precip!$B$2:$BF$2,0))),"",INDEX(Precip!$B$3:$BE$200,MATCH(H$3&amp;" "&amp;H$4,Precip!$A$3:$A$200,0),MATCH($D29,Precip!$B$2:$BF$2,0)))</f>
        <v/>
      </c>
      <c r="I29" s="82" t="str">
        <f t="shared" ca="1" si="0"/>
        <v>-</v>
      </c>
      <c r="J29" s="30"/>
      <c r="K29" s="30"/>
      <c r="L29" s="30"/>
      <c r="M29" s="30"/>
      <c r="N29" s="40"/>
    </row>
    <row r="30" spans="1:15" ht="15.2" customHeight="1" x14ac:dyDescent="0.25">
      <c r="A30" s="105" t="s">
        <v>39</v>
      </c>
      <c r="B30" s="9">
        <v>26</v>
      </c>
      <c r="C30" s="26" t="s">
        <v>40</v>
      </c>
      <c r="D30" s="27" t="s">
        <v>41</v>
      </c>
      <c r="E30" s="11" t="str">
        <f ca="1">IF(ISNA(INDEX(Precip!$B$3:$BE$200,MATCH(E$3&amp;" "&amp;E$4,Precip!$A$3:$A$200,0),MATCH($D30,Precip!$B$2:$BF$2,0))),"",INDEX(Precip!$B$3:$BE$200,MATCH(E$3&amp;" "&amp;E$4,Precip!$A$3:$A$200,0),MATCH($D30,Precip!$B$2:$BF$2,0)))</f>
        <v/>
      </c>
      <c r="F30" s="11" t="str">
        <f ca="1">IF(ISNA(INDEX(Precip!$B$3:$BE$200,MATCH(F$3&amp;" "&amp;F$4,Precip!$A$3:$A$200,0),MATCH($D30,Precip!$B$2:$BF$2,0))),"",INDEX(Precip!$B$3:$BE$200,MATCH(F$3&amp;" "&amp;F$4,Precip!$A$3:$A$200,0),MATCH($D30,Precip!$B$2:$BF$2,0)))</f>
        <v/>
      </c>
      <c r="G30" s="11" t="str">
        <f ca="1">IF(ISNA(INDEX(Precip!$B$3:$BE$200,MATCH(G$3&amp;" "&amp;G$4,Precip!$A$3:$A$200,0),MATCH($D30,Precip!$B$2:$BF$2,0))),"",INDEX(Precip!$B$3:$BE$200,MATCH(G$3&amp;" "&amp;G$4,Precip!$A$3:$A$200,0),MATCH($D30,Precip!$B$2:$BF$2,0)))</f>
        <v/>
      </c>
      <c r="H30" s="11" t="str">
        <f ca="1">IF(ISNA(INDEX(Precip!$B$3:$BE$200,MATCH(H$3&amp;" "&amp;H$4,Precip!$A$3:$A$200,0),MATCH($D30,Precip!$B$2:$BF$2,0))),"",INDEX(Precip!$B$3:$BE$200,MATCH(H$3&amp;" "&amp;H$4,Precip!$A$3:$A$200,0),MATCH($D30,Precip!$B$2:$BF$2,0)))</f>
        <v/>
      </c>
      <c r="I30" s="80" t="str">
        <f t="shared" ca="1" si="0"/>
        <v>-</v>
      </c>
      <c r="J30" s="11"/>
      <c r="K30" s="11"/>
      <c r="L30" s="11"/>
      <c r="M30" s="11"/>
      <c r="N30" s="38"/>
    </row>
    <row r="31" spans="1:15" s="85" customFormat="1" ht="15.2" customHeight="1" x14ac:dyDescent="0.25">
      <c r="A31" s="96"/>
      <c r="B31" s="6">
        <v>27</v>
      </c>
      <c r="C31" s="4" t="s">
        <v>42</v>
      </c>
      <c r="D31" s="3" t="s">
        <v>43</v>
      </c>
      <c r="E31" s="7" t="str">
        <f ca="1">IF(ISNA(INDEX(Precip!$B$3:$BE$200,MATCH(E$3&amp;" "&amp;E$4,Precip!$A$3:$A$200,0),MATCH($D31,Precip!$B$2:$BF$2,0))),"",INDEX(Precip!$B$3:$BE$200,MATCH(E$3&amp;" "&amp;E$4,Precip!$A$3:$A$200,0),MATCH($D31,Precip!$B$2:$BF$2,0)))</f>
        <v/>
      </c>
      <c r="F31" s="7" t="str">
        <f ca="1">IF(ISNA(INDEX(Precip!$B$3:$BE$200,MATCH(F$3&amp;" "&amp;F$4,Precip!$A$3:$A$200,0),MATCH($D31,Precip!$B$2:$BF$2,0))),"",INDEX(Precip!$B$3:$BE$200,MATCH(F$3&amp;" "&amp;F$4,Precip!$A$3:$A$200,0),MATCH($D31,Precip!$B$2:$BF$2,0)))</f>
        <v/>
      </c>
      <c r="G31" s="7" t="str">
        <f ca="1">IF(ISNA(INDEX(Precip!$B$3:$BE$200,MATCH(G$3&amp;" "&amp;G$4,Precip!$A$3:$A$200,0),MATCH($D31,Precip!$B$2:$BF$2,0))),"",INDEX(Precip!$B$3:$BE$200,MATCH(G$3&amp;" "&amp;G$4,Precip!$A$3:$A$200,0),MATCH($D31,Precip!$B$2:$BF$2,0)))</f>
        <v/>
      </c>
      <c r="H31" s="7" t="str">
        <f ca="1">IF(ISNA(INDEX(Precip!$B$3:$BE$200,MATCH(H$3&amp;" "&amp;H$4,Precip!$A$3:$A$200,0),MATCH($D31,Precip!$B$2:$BF$2,0))),"",INDEX(Precip!$B$3:$BE$200,MATCH(H$3&amp;" "&amp;H$4,Precip!$A$3:$A$200,0),MATCH($D31,Precip!$B$2:$BF$2,0)))</f>
        <v/>
      </c>
      <c r="I31" s="81" t="str">
        <f t="shared" ca="1" si="0"/>
        <v>-</v>
      </c>
      <c r="J31" s="7"/>
      <c r="K31" s="7"/>
      <c r="L31" s="7"/>
      <c r="M31" s="7"/>
      <c r="N31" s="39"/>
      <c r="O31" s="88"/>
    </row>
    <row r="32" spans="1:15" ht="15.2" customHeight="1" x14ac:dyDescent="0.25">
      <c r="A32" s="96"/>
      <c r="B32" s="6">
        <v>28</v>
      </c>
      <c r="C32" s="4" t="s">
        <v>44</v>
      </c>
      <c r="D32" s="3">
        <v>72421</v>
      </c>
      <c r="E32" s="7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7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7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7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1" t="str">
        <f t="shared" ca="1" si="0"/>
        <v>-</v>
      </c>
      <c r="J32" s="7"/>
      <c r="K32" s="7"/>
      <c r="L32" s="7"/>
      <c r="M32" s="7"/>
      <c r="N32" s="39"/>
    </row>
    <row r="33" spans="1:15" ht="15.2" customHeight="1" x14ac:dyDescent="0.25">
      <c r="A33" s="96"/>
      <c r="B33" s="6">
        <v>29</v>
      </c>
      <c r="C33" s="4" t="s">
        <v>45</v>
      </c>
      <c r="D33" s="3" t="s">
        <v>46</v>
      </c>
      <c r="E33" s="7" t="str">
        <f ca="1">IF(ISNA(INDEX(Precip!$B$3:$BE$200,MATCH(E$3&amp;" "&amp;E$4,Precip!$A$3:$A$200,0),MATCH($D33,Precip!$B$2:$BF$2,0))),"",INDEX(Precip!$B$3:$BE$200,MATCH(E$3&amp;" "&amp;E$4,Precip!$A$3:$A$200,0),MATCH($D33,Precip!$B$2:$BF$2,0)))</f>
        <v/>
      </c>
      <c r="F33" s="7" t="str">
        <f ca="1">IF(ISNA(INDEX(Precip!$B$3:$BE$200,MATCH(F$3&amp;" "&amp;F$4,Precip!$A$3:$A$200,0),MATCH($D33,Precip!$B$2:$BF$2,0))),"",INDEX(Precip!$B$3:$BE$200,MATCH(F$3&amp;" "&amp;F$4,Precip!$A$3:$A$200,0),MATCH($D33,Precip!$B$2:$BF$2,0)))</f>
        <v/>
      </c>
      <c r="G33" s="7" t="str">
        <f ca="1">IF(ISNA(INDEX(Precip!$B$3:$BE$200,MATCH(G$3&amp;" "&amp;G$4,Precip!$A$3:$A$200,0),MATCH($D33,Precip!$B$2:$BF$2,0))),"",INDEX(Precip!$B$3:$BE$200,MATCH(G$3&amp;" "&amp;G$4,Precip!$A$3:$A$200,0),MATCH($D33,Precip!$B$2:$BF$2,0)))</f>
        <v/>
      </c>
      <c r="H33" s="7" t="str">
        <f ca="1">IF(ISNA(INDEX(Precip!$B$3:$BE$200,MATCH(H$3&amp;" "&amp;H$4,Precip!$A$3:$A$200,0),MATCH($D33,Precip!$B$2:$BF$2,0))),"",INDEX(Precip!$B$3:$BE$200,MATCH(H$3&amp;" "&amp;H$4,Precip!$A$3:$A$200,0),MATCH($D33,Precip!$B$2:$BF$2,0)))</f>
        <v/>
      </c>
      <c r="I33" s="81" t="str">
        <f t="shared" ca="1" si="0"/>
        <v>-</v>
      </c>
      <c r="J33" s="7"/>
      <c r="K33" s="7"/>
      <c r="L33" s="7"/>
      <c r="M33" s="7"/>
      <c r="N33" s="39"/>
      <c r="O33" s="85"/>
    </row>
    <row r="34" spans="1:15" ht="15.2" customHeight="1" x14ac:dyDescent="0.25">
      <c r="A34" s="96"/>
      <c r="B34" s="6">
        <v>30</v>
      </c>
      <c r="C34" s="4" t="s">
        <v>47</v>
      </c>
      <c r="D34" s="3" t="s">
        <v>48</v>
      </c>
      <c r="E34" s="7" t="str">
        <f ca="1">IF(ISNA(INDEX(Precip!$B$3:$BE$200,MATCH(E$3&amp;" "&amp;E$4,Precip!$A$3:$A$200,0),MATCH($D34,Precip!$B$2:$BF$2,0))),"",INDEX(Precip!$B$3:$BE$200,MATCH(E$3&amp;" "&amp;E$4,Precip!$A$3:$A$200,0),MATCH($D34,Precip!$B$2:$BF$2,0)))</f>
        <v/>
      </c>
      <c r="F34" s="7" t="str">
        <f ca="1">IF(ISNA(INDEX(Precip!$B$3:$BE$200,MATCH(F$3&amp;" "&amp;F$4,Precip!$A$3:$A$200,0),MATCH($D34,Precip!$B$2:$BF$2,0))),"",INDEX(Precip!$B$3:$BE$200,MATCH(F$3&amp;" "&amp;F$4,Precip!$A$3:$A$200,0),MATCH($D34,Precip!$B$2:$BF$2,0)))</f>
        <v/>
      </c>
      <c r="G34" s="7" t="str">
        <f ca="1">IF(ISNA(INDEX(Precip!$B$3:$BE$200,MATCH(G$3&amp;" "&amp;G$4,Precip!$A$3:$A$200,0),MATCH($D34,Precip!$B$2:$BF$2,0))),"",INDEX(Precip!$B$3:$BE$200,MATCH(G$3&amp;" "&amp;G$4,Precip!$A$3:$A$200,0),MATCH($D34,Precip!$B$2:$BF$2,0)))</f>
        <v/>
      </c>
      <c r="H34" s="7" t="str">
        <f ca="1">IF(ISNA(INDEX(Precip!$B$3:$BE$200,MATCH(H$3&amp;" "&amp;H$4,Precip!$A$3:$A$200,0),MATCH($D34,Precip!$B$2:$BF$2,0))),"",INDEX(Precip!$B$3:$BE$200,MATCH(H$3&amp;" "&amp;H$4,Precip!$A$3:$A$200,0),MATCH($D34,Precip!$B$2:$BF$2,0)))</f>
        <v/>
      </c>
      <c r="I34" s="81" t="str">
        <f t="shared" ca="1" si="0"/>
        <v>-</v>
      </c>
      <c r="J34" s="7"/>
      <c r="K34" s="7"/>
      <c r="L34" s="7"/>
      <c r="M34" s="7"/>
      <c r="N34" s="39"/>
    </row>
    <row r="35" spans="1:15" ht="15.2" customHeight="1" x14ac:dyDescent="0.25">
      <c r="A35" s="96"/>
      <c r="B35" s="6">
        <v>31</v>
      </c>
      <c r="C35" s="4" t="s">
        <v>49</v>
      </c>
      <c r="D35" s="3">
        <v>72422</v>
      </c>
      <c r="E35" s="7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7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7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7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1" t="str">
        <f t="shared" ca="1" si="0"/>
        <v>-</v>
      </c>
      <c r="J35" s="7"/>
      <c r="K35" s="7"/>
      <c r="L35" s="7"/>
      <c r="M35" s="7"/>
      <c r="N35" s="39"/>
    </row>
    <row r="36" spans="1:15" ht="15.2" customHeight="1" x14ac:dyDescent="0.25">
      <c r="A36" s="96"/>
      <c r="B36" s="6">
        <v>32</v>
      </c>
      <c r="C36" s="4" t="s">
        <v>50</v>
      </c>
      <c r="D36" s="3">
        <v>72423</v>
      </c>
      <c r="E36" s="7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7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7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7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1" t="str">
        <f t="shared" ca="1" si="0"/>
        <v>-</v>
      </c>
      <c r="J36" s="7"/>
      <c r="K36" s="7"/>
      <c r="L36" s="7"/>
      <c r="M36" s="7"/>
      <c r="N36" s="39"/>
    </row>
    <row r="37" spans="1:15" s="85" customFormat="1" ht="15.2" customHeight="1" x14ac:dyDescent="0.25">
      <c r="A37" s="96"/>
      <c r="B37" s="6">
        <v>33</v>
      </c>
      <c r="C37" s="4" t="s">
        <v>51</v>
      </c>
      <c r="D37" s="3">
        <v>72424</v>
      </c>
      <c r="E37" s="7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7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7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7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1" t="str">
        <f t="shared" ref="I37:I68" ca="1" si="1">+IF(AND(OR(E37="-",E37=""),OR(F37="-",F37=""),OR(G37="-",G37=""),OR(H37="-",H37="")),"-",SUM(E37:H37))</f>
        <v>-</v>
      </c>
      <c r="J37" s="7"/>
      <c r="K37" s="7"/>
      <c r="L37" s="7"/>
      <c r="M37" s="7"/>
      <c r="N37" s="39"/>
      <c r="O37" s="88"/>
    </row>
    <row r="38" spans="1:15" ht="15.2" customHeight="1" x14ac:dyDescent="0.25">
      <c r="A38" s="96"/>
      <c r="B38" s="6">
        <v>34</v>
      </c>
      <c r="C38" s="4" t="s">
        <v>52</v>
      </c>
      <c r="D38" s="3" t="s">
        <v>53</v>
      </c>
      <c r="E38" s="7" t="str">
        <f ca="1">IF(ISNA(INDEX(Precip!$B$3:$BE$200,MATCH(E$3&amp;" "&amp;E$4,Precip!$A$3:$A$200,0),MATCH($D38,Precip!$B$2:$BF$2,0))),"",INDEX(Precip!$B$3:$BE$200,MATCH(E$3&amp;" "&amp;E$4,Precip!$A$3:$A$200,0),MATCH($D38,Precip!$B$2:$BF$2,0)))</f>
        <v/>
      </c>
      <c r="F38" s="7" t="str">
        <f ca="1">IF(ISNA(INDEX(Precip!$B$3:$BE$200,MATCH(F$3&amp;" "&amp;F$4,Precip!$A$3:$A$200,0),MATCH($D38,Precip!$B$2:$BF$2,0))),"",INDEX(Precip!$B$3:$BE$200,MATCH(F$3&amp;" "&amp;F$4,Precip!$A$3:$A$200,0),MATCH($D38,Precip!$B$2:$BF$2,0)))</f>
        <v/>
      </c>
      <c r="G38" s="7" t="str">
        <f ca="1">IF(ISNA(INDEX(Precip!$B$3:$BE$200,MATCH(G$3&amp;" "&amp;G$4,Precip!$A$3:$A$200,0),MATCH($D38,Precip!$B$2:$BF$2,0))),"",INDEX(Precip!$B$3:$BE$200,MATCH(G$3&amp;" "&amp;G$4,Precip!$A$3:$A$200,0),MATCH($D38,Precip!$B$2:$BF$2,0)))</f>
        <v/>
      </c>
      <c r="H38" s="7" t="str">
        <f ca="1">IF(ISNA(INDEX(Precip!$B$3:$BE$200,MATCH(H$3&amp;" "&amp;H$4,Precip!$A$3:$A$200,0),MATCH($D38,Precip!$B$2:$BF$2,0))),"",INDEX(Precip!$B$3:$BE$200,MATCH(H$3&amp;" "&amp;H$4,Precip!$A$3:$A$200,0),MATCH($D38,Precip!$B$2:$BF$2,0)))</f>
        <v/>
      </c>
      <c r="I38" s="81" t="str">
        <f t="shared" ca="1" si="1"/>
        <v>-</v>
      </c>
      <c r="J38" s="7"/>
      <c r="K38" s="7"/>
      <c r="L38" s="7"/>
      <c r="M38" s="7"/>
      <c r="N38" s="39"/>
    </row>
    <row r="39" spans="1:15" ht="15.2" customHeight="1" x14ac:dyDescent="0.25">
      <c r="A39" s="96"/>
      <c r="B39" s="6">
        <v>35</v>
      </c>
      <c r="C39" s="4" t="s">
        <v>54</v>
      </c>
      <c r="D39" s="3">
        <v>72432</v>
      </c>
      <c r="E39" s="7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7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7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7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1" t="str">
        <f t="shared" ca="1" si="1"/>
        <v>-</v>
      </c>
      <c r="J39" s="7"/>
      <c r="K39" s="7"/>
      <c r="L39" s="7"/>
      <c r="M39" s="7"/>
      <c r="N39" s="39"/>
    </row>
    <row r="40" spans="1:15" ht="15.2" customHeight="1" x14ac:dyDescent="0.25">
      <c r="A40" s="96"/>
      <c r="B40" s="6">
        <v>36</v>
      </c>
      <c r="C40" s="4" t="s">
        <v>55</v>
      </c>
      <c r="D40" s="3">
        <v>48844</v>
      </c>
      <c r="E40" s="7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7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7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7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1" t="str">
        <f t="shared" ca="1" si="1"/>
        <v>-</v>
      </c>
      <c r="J40" s="7"/>
      <c r="K40" s="7"/>
      <c r="L40" s="7"/>
      <c r="M40" s="7"/>
      <c r="N40" s="39"/>
    </row>
    <row r="41" spans="1:15" ht="15.2" customHeight="1" x14ac:dyDescent="0.25">
      <c r="A41" s="96"/>
      <c r="B41" s="6">
        <v>37</v>
      </c>
      <c r="C41" s="4" t="s">
        <v>56</v>
      </c>
      <c r="D41" s="3">
        <v>72425</v>
      </c>
      <c r="E41" s="7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7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7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7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1" t="str">
        <f t="shared" ca="1" si="1"/>
        <v>-</v>
      </c>
      <c r="J41" s="7"/>
      <c r="K41" s="7"/>
      <c r="L41" s="7"/>
      <c r="M41" s="7"/>
      <c r="N41" s="39"/>
    </row>
    <row r="42" spans="1:15" ht="15.2" customHeight="1" x14ac:dyDescent="0.25">
      <c r="A42" s="96"/>
      <c r="B42" s="6">
        <v>38</v>
      </c>
      <c r="C42" s="4" t="s">
        <v>57</v>
      </c>
      <c r="D42" s="3">
        <v>72426</v>
      </c>
      <c r="E42" s="7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7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7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7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1" t="str">
        <f t="shared" ca="1" si="1"/>
        <v>-</v>
      </c>
      <c r="J42" s="7"/>
      <c r="K42" s="7"/>
      <c r="L42" s="7"/>
      <c r="M42" s="7"/>
      <c r="N42" s="39"/>
    </row>
    <row r="43" spans="1:15" ht="15.2" customHeight="1" x14ac:dyDescent="0.25">
      <c r="A43" s="96"/>
      <c r="B43" s="6">
        <v>39</v>
      </c>
      <c r="C43" s="4" t="s">
        <v>58</v>
      </c>
      <c r="D43" s="3" t="s">
        <v>59</v>
      </c>
      <c r="E43" s="7" t="str">
        <f ca="1">IF(ISNA(INDEX(Precip!$B$3:$BE$200,MATCH(E$3&amp;" "&amp;E$4,Precip!$A$3:$A$200,0),MATCH($D43,Precip!$B$2:$BF$2,0))),"",INDEX(Precip!$B$3:$BE$200,MATCH(E$3&amp;" "&amp;E$4,Precip!$A$3:$A$200,0),MATCH($D43,Precip!$B$2:$BF$2,0)))</f>
        <v/>
      </c>
      <c r="F43" s="7" t="str">
        <f ca="1">IF(ISNA(INDEX(Precip!$B$3:$BE$200,MATCH(F$3&amp;" "&amp;F$4,Precip!$A$3:$A$200,0),MATCH($D43,Precip!$B$2:$BF$2,0))),"",INDEX(Precip!$B$3:$BE$200,MATCH(F$3&amp;" "&amp;F$4,Precip!$A$3:$A$200,0),MATCH($D43,Precip!$B$2:$BF$2,0)))</f>
        <v/>
      </c>
      <c r="G43" s="7" t="str">
        <f ca="1">IF(ISNA(INDEX(Precip!$B$3:$BE$200,MATCH(G$3&amp;" "&amp;G$4,Precip!$A$3:$A$200,0),MATCH($D43,Precip!$B$2:$BF$2,0))),"",INDEX(Precip!$B$3:$BE$200,MATCH(G$3&amp;" "&amp;G$4,Precip!$A$3:$A$200,0),MATCH($D43,Precip!$B$2:$BF$2,0)))</f>
        <v/>
      </c>
      <c r="H43" s="7" t="str">
        <f ca="1">IF(ISNA(INDEX(Precip!$B$3:$BE$200,MATCH(H$3&amp;" "&amp;H$4,Precip!$A$3:$A$200,0),MATCH($D43,Precip!$B$2:$BF$2,0))),"",INDEX(Precip!$B$3:$BE$200,MATCH(H$3&amp;" "&amp;H$4,Precip!$A$3:$A$200,0),MATCH($D43,Precip!$B$2:$BF$2,0)))</f>
        <v/>
      </c>
      <c r="I43" s="81" t="str">
        <f t="shared" ca="1" si="1"/>
        <v>-</v>
      </c>
      <c r="J43" s="7"/>
      <c r="K43" s="7"/>
      <c r="L43" s="7"/>
      <c r="M43" s="7"/>
      <c r="N43" s="39"/>
    </row>
    <row r="44" spans="1:15" ht="15.2" customHeight="1" x14ac:dyDescent="0.25">
      <c r="A44" s="96"/>
      <c r="B44" s="6">
        <v>40</v>
      </c>
      <c r="C44" s="4" t="s">
        <v>60</v>
      </c>
      <c r="D44" s="3">
        <v>72427</v>
      </c>
      <c r="E44" s="7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7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7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7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1" t="str">
        <f t="shared" ca="1" si="1"/>
        <v>-</v>
      </c>
      <c r="J44" s="7"/>
      <c r="K44" s="7"/>
      <c r="L44" s="7"/>
      <c r="M44" s="7"/>
      <c r="N44" s="39"/>
    </row>
    <row r="45" spans="1:15" ht="15.2" customHeight="1" x14ac:dyDescent="0.25">
      <c r="A45" s="96"/>
      <c r="B45" s="6">
        <v>41</v>
      </c>
      <c r="C45" s="4" t="s">
        <v>61</v>
      </c>
      <c r="D45" s="3">
        <v>72428</v>
      </c>
      <c r="E45" s="7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7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7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7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1" t="str">
        <f t="shared" ca="1" si="1"/>
        <v>-</v>
      </c>
      <c r="J45" s="7"/>
      <c r="K45" s="7"/>
      <c r="L45" s="7"/>
      <c r="M45" s="7"/>
      <c r="N45" s="39"/>
    </row>
    <row r="46" spans="1:15" ht="15.2" customHeight="1" x14ac:dyDescent="0.25">
      <c r="A46" s="96"/>
      <c r="B46" s="6">
        <v>42</v>
      </c>
      <c r="C46" s="4" t="s">
        <v>62</v>
      </c>
      <c r="D46" s="3">
        <v>72429</v>
      </c>
      <c r="E46" s="7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7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7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7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1" t="str">
        <f t="shared" ca="1" si="1"/>
        <v>-</v>
      </c>
      <c r="J46" s="7"/>
      <c r="K46" s="7"/>
      <c r="L46" s="7"/>
      <c r="M46" s="7"/>
      <c r="N46" s="39"/>
    </row>
    <row r="47" spans="1:15" ht="15.2" customHeight="1" x14ac:dyDescent="0.25">
      <c r="A47" s="96"/>
      <c r="B47" s="6">
        <v>43</v>
      </c>
      <c r="C47" s="4" t="s">
        <v>63</v>
      </c>
      <c r="D47" s="3">
        <v>48845</v>
      </c>
      <c r="E47" s="7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7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7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7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1" t="str">
        <f t="shared" ca="1" si="1"/>
        <v>-</v>
      </c>
      <c r="J47" s="7"/>
      <c r="K47" s="7"/>
      <c r="L47" s="7"/>
      <c r="M47" s="7"/>
      <c r="N47" s="39"/>
    </row>
    <row r="48" spans="1:15" ht="15.2" customHeight="1" x14ac:dyDescent="0.25">
      <c r="A48" s="96"/>
      <c r="B48" s="6">
        <v>44</v>
      </c>
      <c r="C48" s="4" t="s">
        <v>64</v>
      </c>
      <c r="D48" s="3">
        <v>72436</v>
      </c>
      <c r="E48" s="7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7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7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7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1" t="str">
        <f t="shared" ca="1" si="1"/>
        <v>-</v>
      </c>
      <c r="J48" s="7"/>
      <c r="K48" s="7"/>
      <c r="L48" s="7"/>
      <c r="M48" s="7"/>
      <c r="N48" s="39"/>
    </row>
    <row r="49" spans="1:14" ht="15.2" customHeight="1" thickBot="1" x14ac:dyDescent="0.3">
      <c r="A49" s="90"/>
      <c r="B49" s="18">
        <v>45</v>
      </c>
      <c r="C49" s="21" t="s">
        <v>65</v>
      </c>
      <c r="D49" s="22" t="s">
        <v>66</v>
      </c>
      <c r="E49" s="30" t="str">
        <f ca="1">IF(ISNA(INDEX(Precip!$B$3:$BE$200,MATCH(E$3&amp;" "&amp;E$4,Precip!$A$3:$A$200,0),MATCH($D49,Precip!$B$2:$BF$2,0))),"",INDEX(Precip!$B$3:$BE$200,MATCH(E$3&amp;" "&amp;E$4,Precip!$A$3:$A$200,0),MATCH($D49,Precip!$B$2:$BF$2,0)))</f>
        <v/>
      </c>
      <c r="F49" s="30" t="str">
        <f ca="1">IF(ISNA(INDEX(Precip!$B$3:$BE$200,MATCH(F$3&amp;" "&amp;F$4,Precip!$A$3:$A$200,0),MATCH($D49,Precip!$B$2:$BF$2,0))),"",INDEX(Precip!$B$3:$BE$200,MATCH(F$3&amp;" "&amp;F$4,Precip!$A$3:$A$200,0),MATCH($D49,Precip!$B$2:$BF$2,0)))</f>
        <v/>
      </c>
      <c r="G49" s="30" t="str">
        <f ca="1">IF(ISNA(INDEX(Precip!$B$3:$BE$200,MATCH(G$3&amp;" "&amp;G$4,Precip!$A$3:$A$200,0),MATCH($D49,Precip!$B$2:$BF$2,0))),"",INDEX(Precip!$B$3:$BE$200,MATCH(G$3&amp;" "&amp;G$4,Precip!$A$3:$A$200,0),MATCH($D49,Precip!$B$2:$BF$2,0)))</f>
        <v/>
      </c>
      <c r="H49" s="30" t="str">
        <f ca="1">IF(ISNA(INDEX(Precip!$B$3:$BE$200,MATCH(H$3&amp;" "&amp;H$4,Precip!$A$3:$A$200,0),MATCH($D49,Precip!$B$2:$BF$2,0))),"",INDEX(Precip!$B$3:$BE$200,MATCH(H$3&amp;" "&amp;H$4,Precip!$A$3:$A$200,0),MATCH($D49,Precip!$B$2:$BF$2,0)))</f>
        <v/>
      </c>
      <c r="I49" s="82" t="str">
        <f t="shared" ca="1" si="1"/>
        <v>-</v>
      </c>
      <c r="J49" s="30"/>
      <c r="K49" s="30"/>
      <c r="L49" s="30"/>
      <c r="M49" s="30"/>
      <c r="N49" s="40"/>
    </row>
    <row r="50" spans="1:14" ht="15.2" customHeight="1" x14ac:dyDescent="0.25">
      <c r="A50" s="95" t="s">
        <v>67</v>
      </c>
      <c r="B50" s="9">
        <v>46</v>
      </c>
      <c r="C50" s="26" t="s">
        <v>68</v>
      </c>
      <c r="D50" s="27">
        <v>72441</v>
      </c>
      <c r="E50" s="11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1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1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1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0" t="str">
        <f t="shared" ca="1" si="1"/>
        <v>-</v>
      </c>
      <c r="J50" s="11"/>
      <c r="K50" s="11"/>
      <c r="L50" s="11"/>
      <c r="M50" s="11"/>
      <c r="N50" s="38"/>
    </row>
    <row r="51" spans="1:14" ht="15.2" customHeight="1" x14ac:dyDescent="0.25">
      <c r="A51" s="96"/>
      <c r="B51" s="6">
        <v>47</v>
      </c>
      <c r="C51" s="4" t="s">
        <v>69</v>
      </c>
      <c r="D51" s="3" t="s">
        <v>70</v>
      </c>
      <c r="E51" s="7" t="str">
        <f ca="1">IF(ISNA(INDEX(Precip!$B$3:$BE$200,MATCH(E$3&amp;" "&amp;E$4,Precip!$A$3:$A$200,0),MATCH($D51,Precip!$B$2:$BF$2,0))),"",INDEX(Precip!$B$3:$BE$200,MATCH(E$3&amp;" "&amp;E$4,Precip!$A$3:$A$200,0),MATCH($D51,Precip!$B$2:$BF$2,0)))</f>
        <v/>
      </c>
      <c r="F51" s="7" t="str">
        <f ca="1">IF(ISNA(INDEX(Precip!$B$3:$BE$200,MATCH(F$3&amp;" "&amp;F$4,Precip!$A$3:$A$200,0),MATCH($D51,Precip!$B$2:$BF$2,0))),"",INDEX(Precip!$B$3:$BE$200,MATCH(F$3&amp;" "&amp;F$4,Precip!$A$3:$A$200,0),MATCH($D51,Precip!$B$2:$BF$2,0)))</f>
        <v/>
      </c>
      <c r="G51" s="7" t="str">
        <f ca="1">IF(ISNA(INDEX(Precip!$B$3:$BE$200,MATCH(G$3&amp;" "&amp;G$4,Precip!$A$3:$A$200,0),MATCH($D51,Precip!$B$2:$BF$2,0))),"",INDEX(Precip!$B$3:$BE$200,MATCH(G$3&amp;" "&amp;G$4,Precip!$A$3:$A$200,0),MATCH($D51,Precip!$B$2:$BF$2,0)))</f>
        <v/>
      </c>
      <c r="H51" s="7" t="str">
        <f ca="1">IF(ISNA(INDEX(Precip!$B$3:$BE$200,MATCH(H$3&amp;" "&amp;H$4,Precip!$A$3:$A$200,0),MATCH($D51,Precip!$B$2:$BF$2,0))),"",INDEX(Precip!$B$3:$BE$200,MATCH(H$3&amp;" "&amp;H$4,Precip!$A$3:$A$200,0),MATCH($D51,Precip!$B$2:$BF$2,0)))</f>
        <v/>
      </c>
      <c r="I51" s="81" t="str">
        <f t="shared" ca="1" si="1"/>
        <v>-</v>
      </c>
      <c r="J51" s="7"/>
      <c r="K51" s="7"/>
      <c r="L51" s="7"/>
      <c r="M51" s="7"/>
      <c r="N51" s="39"/>
    </row>
    <row r="52" spans="1:14" ht="15.2" customHeight="1" x14ac:dyDescent="0.25">
      <c r="A52" s="96"/>
      <c r="B52" s="6">
        <v>48</v>
      </c>
      <c r="C52" s="4" t="s">
        <v>71</v>
      </c>
      <c r="D52" s="3">
        <v>72442</v>
      </c>
      <c r="E52" s="7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7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7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7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1" t="str">
        <f t="shared" ca="1" si="1"/>
        <v>-</v>
      </c>
      <c r="J52" s="7"/>
      <c r="K52" s="7"/>
      <c r="L52" s="7"/>
      <c r="M52" s="7"/>
      <c r="N52" s="39"/>
    </row>
    <row r="53" spans="1:14" ht="15.2" customHeight="1" x14ac:dyDescent="0.25">
      <c r="A53" s="96"/>
      <c r="B53" s="6">
        <v>49</v>
      </c>
      <c r="C53" s="4" t="s">
        <v>72</v>
      </c>
      <c r="D53" s="3">
        <v>72443</v>
      </c>
      <c r="E53" s="7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7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7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7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1" t="str">
        <f t="shared" ca="1" si="1"/>
        <v>-</v>
      </c>
      <c r="J53" s="7"/>
      <c r="K53" s="7"/>
      <c r="L53" s="7"/>
      <c r="M53" s="7"/>
      <c r="N53" s="39"/>
    </row>
    <row r="54" spans="1:14" ht="15.2" customHeight="1" x14ac:dyDescent="0.25">
      <c r="A54" s="96"/>
      <c r="B54" s="6">
        <v>50</v>
      </c>
      <c r="C54" s="4" t="s">
        <v>73</v>
      </c>
      <c r="D54" s="3" t="s">
        <v>74</v>
      </c>
      <c r="E54" s="7" t="str">
        <f ca="1">IF(ISNA(INDEX(Precip!$B$3:$BE$200,MATCH(E$3&amp;" "&amp;E$4,Precip!$A$3:$A$200,0),MATCH($D54,Precip!$B$2:$BF$2,0))),"",INDEX(Precip!$B$3:$BE$200,MATCH(E$3&amp;" "&amp;E$4,Precip!$A$3:$A$200,0),MATCH($D54,Precip!$B$2:$BF$2,0)))</f>
        <v/>
      </c>
      <c r="F54" s="7" t="str">
        <f ca="1">IF(ISNA(INDEX(Precip!$B$3:$BE$200,MATCH(F$3&amp;" "&amp;F$4,Precip!$A$3:$A$200,0),MATCH($D54,Precip!$B$2:$BF$2,0))),"",INDEX(Precip!$B$3:$BE$200,MATCH(F$3&amp;" "&amp;F$4,Precip!$A$3:$A$200,0),MATCH($D54,Precip!$B$2:$BF$2,0)))</f>
        <v/>
      </c>
      <c r="G54" s="7" t="str">
        <f ca="1">IF(ISNA(INDEX(Precip!$B$3:$BE$200,MATCH(G$3&amp;" "&amp;G$4,Precip!$A$3:$A$200,0),MATCH($D54,Precip!$B$2:$BF$2,0))),"",INDEX(Precip!$B$3:$BE$200,MATCH(G$3&amp;" "&amp;G$4,Precip!$A$3:$A$200,0),MATCH($D54,Precip!$B$2:$BF$2,0)))</f>
        <v/>
      </c>
      <c r="H54" s="7" t="str">
        <f ca="1">IF(ISNA(INDEX(Precip!$B$3:$BE$200,MATCH(H$3&amp;" "&amp;H$4,Precip!$A$3:$A$200,0),MATCH($D54,Precip!$B$2:$BF$2,0))),"",INDEX(Precip!$B$3:$BE$200,MATCH(H$3&amp;" "&amp;H$4,Precip!$A$3:$A$200,0),MATCH($D54,Precip!$B$2:$BF$2,0)))</f>
        <v/>
      </c>
      <c r="I54" s="81" t="str">
        <f t="shared" ca="1" si="1"/>
        <v>-</v>
      </c>
      <c r="J54" s="7"/>
      <c r="K54" s="7"/>
      <c r="L54" s="7"/>
      <c r="M54" s="7"/>
      <c r="N54" s="39"/>
    </row>
    <row r="55" spans="1:14" ht="15.2" customHeight="1" x14ac:dyDescent="0.25">
      <c r="A55" s="96"/>
      <c r="B55" s="6">
        <v>51</v>
      </c>
      <c r="C55" s="4" t="s">
        <v>75</v>
      </c>
      <c r="D55" s="3">
        <v>72444</v>
      </c>
      <c r="E55" s="7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7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7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7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1" t="str">
        <f t="shared" ca="1" si="1"/>
        <v>-</v>
      </c>
      <c r="J55" s="7"/>
      <c r="K55" s="7"/>
      <c r="L55" s="7"/>
      <c r="M55" s="7"/>
      <c r="N55" s="39"/>
    </row>
    <row r="56" spans="1:14" ht="15.2" customHeight="1" x14ac:dyDescent="0.25">
      <c r="A56" s="96"/>
      <c r="B56" s="6">
        <v>52</v>
      </c>
      <c r="C56" s="4" t="s">
        <v>76</v>
      </c>
      <c r="D56" s="3">
        <v>48846</v>
      </c>
      <c r="E56" s="7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7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7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7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1" t="str">
        <f t="shared" ca="1" si="1"/>
        <v>-</v>
      </c>
      <c r="J56" s="7"/>
      <c r="K56" s="7"/>
      <c r="L56" s="7"/>
      <c r="M56" s="7"/>
      <c r="N56" s="39"/>
    </row>
    <row r="57" spans="1:14" ht="15.2" customHeight="1" x14ac:dyDescent="0.25">
      <c r="A57" s="96"/>
      <c r="B57" s="6">
        <v>53</v>
      </c>
      <c r="C57" s="4" t="s">
        <v>77</v>
      </c>
      <c r="D57" s="3">
        <v>72445</v>
      </c>
      <c r="E57" s="7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7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7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7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1" t="str">
        <f t="shared" ca="1" si="1"/>
        <v>-</v>
      </c>
      <c r="J57" s="7"/>
      <c r="K57" s="7"/>
      <c r="L57" s="7"/>
      <c r="M57" s="7"/>
      <c r="N57" s="39"/>
    </row>
    <row r="58" spans="1:14" ht="15.2" customHeight="1" x14ac:dyDescent="0.25">
      <c r="A58" s="96"/>
      <c r="B58" s="6">
        <v>54</v>
      </c>
      <c r="C58" s="4" t="s">
        <v>78</v>
      </c>
      <c r="D58" s="3">
        <v>72446</v>
      </c>
      <c r="E58" s="7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7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7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7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1" t="str">
        <f t="shared" ca="1" si="1"/>
        <v>-</v>
      </c>
      <c r="J58" s="7"/>
      <c r="K58" s="7"/>
      <c r="L58" s="7"/>
      <c r="M58" s="7"/>
      <c r="N58" s="39"/>
    </row>
    <row r="59" spans="1:14" ht="15.2" customHeight="1" x14ac:dyDescent="0.25">
      <c r="A59" s="96"/>
      <c r="B59" s="6">
        <v>55</v>
      </c>
      <c r="C59" s="4" t="s">
        <v>79</v>
      </c>
      <c r="D59" s="3" t="s">
        <v>80</v>
      </c>
      <c r="E59" s="7" t="str">
        <f ca="1">IF(ISNA(INDEX(Precip!$B$3:$BE$200,MATCH(E$3&amp;" "&amp;E$4,Precip!$A$3:$A$200,0),MATCH($D59,Precip!$B$2:$BF$2,0))),"",INDEX(Precip!$B$3:$BE$200,MATCH(E$3&amp;" "&amp;E$4,Precip!$A$3:$A$200,0),MATCH($D59,Precip!$B$2:$BF$2,0)))</f>
        <v/>
      </c>
      <c r="F59" s="7" t="str">
        <f ca="1">IF(ISNA(INDEX(Precip!$B$3:$BE$200,MATCH(F$3&amp;" "&amp;F$4,Precip!$A$3:$A$200,0),MATCH($D59,Precip!$B$2:$BF$2,0))),"",INDEX(Precip!$B$3:$BE$200,MATCH(F$3&amp;" "&amp;F$4,Precip!$A$3:$A$200,0),MATCH($D59,Precip!$B$2:$BF$2,0)))</f>
        <v/>
      </c>
      <c r="G59" s="7" t="str">
        <f ca="1">IF(ISNA(INDEX(Precip!$B$3:$BE$200,MATCH(G$3&amp;" "&amp;G$4,Precip!$A$3:$A$200,0),MATCH($D59,Precip!$B$2:$BF$2,0))),"",INDEX(Precip!$B$3:$BE$200,MATCH(G$3&amp;" "&amp;G$4,Precip!$A$3:$A$200,0),MATCH($D59,Precip!$B$2:$BF$2,0)))</f>
        <v/>
      </c>
      <c r="H59" s="7" t="str">
        <f ca="1">IF(ISNA(INDEX(Precip!$B$3:$BE$200,MATCH(H$3&amp;" "&amp;H$4,Precip!$A$3:$A$200,0),MATCH($D59,Precip!$B$2:$BF$2,0))),"",INDEX(Precip!$B$3:$BE$200,MATCH(H$3&amp;" "&amp;H$4,Precip!$A$3:$A$200,0),MATCH($D59,Precip!$B$2:$BF$2,0)))</f>
        <v/>
      </c>
      <c r="I59" s="81" t="str">
        <f t="shared" ca="1" si="1"/>
        <v>-</v>
      </c>
      <c r="J59" s="7"/>
      <c r="K59" s="7"/>
      <c r="L59" s="7"/>
      <c r="M59" s="7"/>
      <c r="N59" s="39"/>
    </row>
    <row r="60" spans="1:14" ht="15.2" customHeight="1" thickBot="1" x14ac:dyDescent="0.3">
      <c r="A60" s="90"/>
      <c r="B60" s="18">
        <v>56</v>
      </c>
      <c r="C60" s="21" t="s">
        <v>81</v>
      </c>
      <c r="D60" s="22" t="s">
        <v>82</v>
      </c>
      <c r="E60" s="30" t="str">
        <f ca="1">IF(ISNA(INDEX(Precip!$B$3:$BE$200,MATCH(E$3&amp;" "&amp;E$4,Precip!$A$3:$A$200,0),MATCH($D60,Precip!$B$2:$BF$2,0))),"",INDEX(Precip!$B$3:$BE$200,MATCH(E$3&amp;" "&amp;E$4,Precip!$A$3:$A$200,0),MATCH($D60,Precip!$B$2:$BF$2,0)))</f>
        <v/>
      </c>
      <c r="F60" s="30" t="str">
        <f ca="1">IF(ISNA(INDEX(Precip!$B$3:$BE$200,MATCH(F$3&amp;" "&amp;F$4,Precip!$A$3:$A$200,0),MATCH($D60,Precip!$B$2:$BF$2,0))),"",INDEX(Precip!$B$3:$BE$200,MATCH(F$3&amp;" "&amp;F$4,Precip!$A$3:$A$200,0),MATCH($D60,Precip!$B$2:$BF$2,0)))</f>
        <v/>
      </c>
      <c r="G60" s="30" t="str">
        <f ca="1">IF(ISNA(INDEX(Precip!$B$3:$BE$200,MATCH(G$3&amp;" "&amp;G$4,Precip!$A$3:$A$200,0),MATCH($D60,Precip!$B$2:$BF$2,0))),"",INDEX(Precip!$B$3:$BE$200,MATCH(G$3&amp;" "&amp;G$4,Precip!$A$3:$A$200,0),MATCH($D60,Precip!$B$2:$BF$2,0)))</f>
        <v/>
      </c>
      <c r="H60" s="30" t="str">
        <f ca="1">IF(ISNA(INDEX(Precip!$B$3:$BE$200,MATCH(H$3&amp;" "&amp;H$4,Precip!$A$3:$A$200,0),MATCH($D60,Precip!$B$2:$BF$2,0))),"",INDEX(Precip!$B$3:$BE$200,MATCH(H$3&amp;" "&amp;H$4,Precip!$A$3:$A$200,0),MATCH($D60,Precip!$B$2:$BF$2,0)))</f>
        <v/>
      </c>
      <c r="I60" s="82" t="str">
        <f t="shared" ca="1" si="1"/>
        <v>-</v>
      </c>
      <c r="J60" s="30"/>
      <c r="K60" s="30"/>
      <c r="L60" s="30"/>
      <c r="M60" s="30"/>
      <c r="N60" s="40"/>
    </row>
    <row r="61" spans="1:14" ht="15.2" customHeight="1" x14ac:dyDescent="0.25">
      <c r="A61" s="89" t="s">
        <v>83</v>
      </c>
      <c r="B61" s="9">
        <v>57</v>
      </c>
      <c r="C61" s="31" t="s">
        <v>84</v>
      </c>
      <c r="D61" s="32" t="s">
        <v>85</v>
      </c>
      <c r="E61" s="11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1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1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1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0" t="str">
        <f t="shared" ca="1" si="1"/>
        <v>-</v>
      </c>
      <c r="J61" s="11"/>
      <c r="K61" s="11"/>
      <c r="L61" s="11"/>
      <c r="M61" s="11"/>
      <c r="N61" s="38"/>
    </row>
    <row r="62" spans="1:14" ht="15.2" customHeight="1" thickBot="1" x14ac:dyDescent="0.3">
      <c r="A62" s="90"/>
      <c r="B62" s="18">
        <v>58</v>
      </c>
      <c r="C62" s="33" t="s">
        <v>86</v>
      </c>
      <c r="D62" s="34" t="s">
        <v>87</v>
      </c>
      <c r="E62" s="30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0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0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0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2" t="str">
        <f t="shared" ca="1" si="1"/>
        <v>-</v>
      </c>
      <c r="J62" s="30"/>
      <c r="K62" s="30"/>
      <c r="L62" s="30"/>
      <c r="M62" s="30"/>
      <c r="N62" s="40"/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F124"/>
  <sheetViews>
    <sheetView topLeftCell="A28" workbookViewId="0">
      <selection activeCell="O44" sqref="O44"/>
    </sheetView>
  </sheetViews>
  <sheetFormatPr defaultRowHeight="12.75" x14ac:dyDescent="0.2"/>
  <sheetData>
    <row r="1" spans="1:58" x14ac:dyDescent="0.2"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119</v>
      </c>
      <c r="S1" t="s">
        <v>120</v>
      </c>
      <c r="T1" t="s">
        <v>121</v>
      </c>
      <c r="U1" t="s">
        <v>122</v>
      </c>
      <c r="V1" t="s">
        <v>123</v>
      </c>
      <c r="W1" t="s">
        <v>124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J1" t="s">
        <v>137</v>
      </c>
      <c r="AK1" t="s">
        <v>138</v>
      </c>
      <c r="AL1" t="s">
        <v>139</v>
      </c>
      <c r="AM1" t="s">
        <v>140</v>
      </c>
      <c r="AN1" t="s">
        <v>141</v>
      </c>
      <c r="AO1" t="s">
        <v>106</v>
      </c>
      <c r="AP1" t="s">
        <v>103</v>
      </c>
      <c r="AQ1" t="s">
        <v>132</v>
      </c>
      <c r="AR1" t="s">
        <v>126</v>
      </c>
      <c r="AS1" t="s">
        <v>124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147</v>
      </c>
      <c r="AZ1" t="s">
        <v>148</v>
      </c>
      <c r="BA1" t="s">
        <v>149</v>
      </c>
      <c r="BB1" t="s">
        <v>150</v>
      </c>
      <c r="BC1" t="s">
        <v>151</v>
      </c>
      <c r="BD1" t="s">
        <v>152</v>
      </c>
      <c r="BE1" t="s">
        <v>153</v>
      </c>
      <c r="BF1" t="s">
        <v>154</v>
      </c>
    </row>
    <row r="2" spans="1:58" x14ac:dyDescent="0.2">
      <c r="B2" t="s">
        <v>155</v>
      </c>
      <c r="C2" t="s">
        <v>156</v>
      </c>
      <c r="D2" t="s">
        <v>157</v>
      </c>
      <c r="E2" t="s">
        <v>158</v>
      </c>
      <c r="F2" t="s">
        <v>159</v>
      </c>
      <c r="G2" t="s">
        <v>160</v>
      </c>
      <c r="H2" t="s">
        <v>161</v>
      </c>
      <c r="I2" t="s">
        <v>162</v>
      </c>
      <c r="J2" t="s">
        <v>163</v>
      </c>
      <c r="K2" t="s">
        <v>164</v>
      </c>
      <c r="L2" t="s">
        <v>165</v>
      </c>
      <c r="M2" t="s">
        <v>166</v>
      </c>
      <c r="N2" t="s">
        <v>167</v>
      </c>
      <c r="O2" t="s">
        <v>168</v>
      </c>
      <c r="P2" t="s">
        <v>169</v>
      </c>
      <c r="Q2" t="s">
        <v>170</v>
      </c>
      <c r="R2" t="s">
        <v>171</v>
      </c>
      <c r="S2" t="s">
        <v>172</v>
      </c>
      <c r="T2" t="s">
        <v>173</v>
      </c>
      <c r="U2" t="s">
        <v>174</v>
      </c>
      <c r="V2" t="s">
        <v>175</v>
      </c>
      <c r="W2" t="s">
        <v>176</v>
      </c>
      <c r="X2" t="s">
        <v>177</v>
      </c>
      <c r="Y2" t="s">
        <v>178</v>
      </c>
      <c r="Z2" t="s">
        <v>179</v>
      </c>
      <c r="AA2" t="s">
        <v>180</v>
      </c>
      <c r="AB2" t="s">
        <v>181</v>
      </c>
      <c r="AC2" t="s">
        <v>182</v>
      </c>
      <c r="AD2" t="s">
        <v>183</v>
      </c>
      <c r="AE2" t="s">
        <v>184</v>
      </c>
      <c r="AF2" t="s">
        <v>185</v>
      </c>
      <c r="AG2" t="s">
        <v>186</v>
      </c>
      <c r="AH2" t="s">
        <v>187</v>
      </c>
      <c r="AI2" t="s">
        <v>188</v>
      </c>
      <c r="AJ2" t="s">
        <v>189</v>
      </c>
      <c r="AK2" t="s">
        <v>38</v>
      </c>
      <c r="AL2" t="s">
        <v>24</v>
      </c>
      <c r="AM2" t="s">
        <v>46</v>
      </c>
      <c r="AN2" t="s">
        <v>48</v>
      </c>
      <c r="AO2" t="s">
        <v>22</v>
      </c>
      <c r="AP2" t="s">
        <v>43</v>
      </c>
      <c r="AQ2" t="s">
        <v>53</v>
      </c>
      <c r="AR2" t="s">
        <v>59</v>
      </c>
      <c r="AS2" t="s">
        <v>190</v>
      </c>
      <c r="AT2" t="s">
        <v>70</v>
      </c>
      <c r="AU2" t="s">
        <v>74</v>
      </c>
      <c r="AV2" t="s">
        <v>191</v>
      </c>
      <c r="AW2" t="s">
        <v>16</v>
      </c>
      <c r="AX2" t="s">
        <v>41</v>
      </c>
      <c r="AY2" t="s">
        <v>36</v>
      </c>
      <c r="AZ2" t="s">
        <v>192</v>
      </c>
      <c r="BA2" t="s">
        <v>80</v>
      </c>
      <c r="BB2" t="s">
        <v>193</v>
      </c>
      <c r="BC2" t="s">
        <v>82</v>
      </c>
      <c r="BD2" t="s">
        <v>34</v>
      </c>
      <c r="BE2" t="s">
        <v>66</v>
      </c>
      <c r="BF2" t="s">
        <v>194</v>
      </c>
    </row>
    <row r="3" spans="1:58" x14ac:dyDescent="0.2">
      <c r="A3" t="s">
        <v>195</v>
      </c>
      <c r="H3">
        <v>5.1000000000000014</v>
      </c>
      <c r="K3">
        <v>0</v>
      </c>
      <c r="Q3">
        <v>0</v>
      </c>
      <c r="R3">
        <v>0</v>
      </c>
      <c r="U3">
        <v>0</v>
      </c>
      <c r="X3">
        <v>0</v>
      </c>
      <c r="Z3">
        <v>0</v>
      </c>
      <c r="AA3">
        <v>0</v>
      </c>
      <c r="AC3">
        <v>0</v>
      </c>
      <c r="AE3">
        <v>0</v>
      </c>
      <c r="AK3">
        <v>0</v>
      </c>
      <c r="AM3">
        <v>0</v>
      </c>
      <c r="AO3">
        <v>0.2</v>
      </c>
      <c r="AT3">
        <v>0</v>
      </c>
      <c r="AV3">
        <v>0</v>
      </c>
      <c r="AZ3">
        <v>0</v>
      </c>
      <c r="BC3">
        <v>0</v>
      </c>
    </row>
    <row r="4" spans="1:58" x14ac:dyDescent="0.2">
      <c r="A4" t="s">
        <v>196</v>
      </c>
      <c r="H4">
        <v>0</v>
      </c>
      <c r="K4">
        <v>0</v>
      </c>
      <c r="Q4">
        <v>0</v>
      </c>
      <c r="R4">
        <v>0</v>
      </c>
      <c r="U4">
        <v>0</v>
      </c>
      <c r="X4">
        <v>0</v>
      </c>
      <c r="Z4">
        <v>0</v>
      </c>
      <c r="AA4">
        <v>0</v>
      </c>
      <c r="AC4">
        <v>0</v>
      </c>
      <c r="AE4">
        <v>0</v>
      </c>
      <c r="AK4">
        <v>0</v>
      </c>
      <c r="AM4">
        <v>0</v>
      </c>
      <c r="AT4">
        <v>0</v>
      </c>
    </row>
    <row r="5" spans="1:58" x14ac:dyDescent="0.2">
      <c r="A5" t="s">
        <v>197</v>
      </c>
      <c r="H5">
        <v>0</v>
      </c>
      <c r="K5">
        <v>0</v>
      </c>
      <c r="Q5">
        <v>0</v>
      </c>
      <c r="R5">
        <v>0</v>
      </c>
      <c r="U5">
        <v>0</v>
      </c>
      <c r="X5">
        <v>0</v>
      </c>
      <c r="AC5">
        <v>0</v>
      </c>
      <c r="AE5">
        <v>0</v>
      </c>
      <c r="AK5">
        <v>0</v>
      </c>
      <c r="AM5">
        <v>0</v>
      </c>
      <c r="AT5">
        <v>0</v>
      </c>
    </row>
    <row r="6" spans="1:58" x14ac:dyDescent="0.2">
      <c r="A6" t="s">
        <v>198</v>
      </c>
      <c r="H6">
        <v>0</v>
      </c>
      <c r="K6">
        <v>0</v>
      </c>
      <c r="U6">
        <v>0</v>
      </c>
      <c r="Z6">
        <v>0</v>
      </c>
      <c r="AA6">
        <v>0</v>
      </c>
      <c r="AC6">
        <v>0</v>
      </c>
      <c r="AE6">
        <v>0</v>
      </c>
      <c r="AK6">
        <v>0</v>
      </c>
      <c r="AM6">
        <v>0</v>
      </c>
      <c r="AT6">
        <v>0</v>
      </c>
      <c r="AV6">
        <v>0</v>
      </c>
      <c r="BC6">
        <v>0</v>
      </c>
    </row>
    <row r="7" spans="1:58" x14ac:dyDescent="0.2">
      <c r="A7" t="s">
        <v>199</v>
      </c>
      <c r="H7">
        <v>0</v>
      </c>
      <c r="K7">
        <v>0</v>
      </c>
      <c r="R7">
        <v>0</v>
      </c>
      <c r="U7">
        <v>9.5</v>
      </c>
      <c r="Y7">
        <v>0</v>
      </c>
      <c r="Z7">
        <v>0</v>
      </c>
      <c r="AA7">
        <v>0</v>
      </c>
      <c r="AC7">
        <v>0</v>
      </c>
      <c r="AE7">
        <v>0</v>
      </c>
      <c r="AK7">
        <v>0</v>
      </c>
      <c r="AM7">
        <v>0</v>
      </c>
      <c r="AT7">
        <v>0</v>
      </c>
      <c r="AV7">
        <v>9.3000000000000007</v>
      </c>
      <c r="AZ7">
        <v>0</v>
      </c>
      <c r="BC7">
        <v>0</v>
      </c>
    </row>
    <row r="8" spans="1:58" x14ac:dyDescent="0.2">
      <c r="A8" t="s">
        <v>200</v>
      </c>
      <c r="H8">
        <v>0</v>
      </c>
      <c r="K8">
        <v>0</v>
      </c>
      <c r="Q8">
        <v>0</v>
      </c>
      <c r="R8">
        <v>0</v>
      </c>
      <c r="U8">
        <v>0</v>
      </c>
      <c r="Y8">
        <v>0</v>
      </c>
      <c r="Z8">
        <v>0</v>
      </c>
      <c r="AA8">
        <v>0</v>
      </c>
      <c r="AC8">
        <v>0</v>
      </c>
      <c r="AE8">
        <v>0</v>
      </c>
      <c r="AK8">
        <v>0</v>
      </c>
      <c r="AM8">
        <v>0</v>
      </c>
      <c r="AT8">
        <v>0</v>
      </c>
      <c r="AV8">
        <v>0</v>
      </c>
      <c r="AZ8">
        <v>0</v>
      </c>
    </row>
    <row r="9" spans="1:58" x14ac:dyDescent="0.2">
      <c r="A9" t="s">
        <v>201</v>
      </c>
      <c r="H9">
        <v>0</v>
      </c>
      <c r="K9">
        <v>0</v>
      </c>
      <c r="P9">
        <v>0</v>
      </c>
      <c r="Q9">
        <v>0</v>
      </c>
      <c r="R9">
        <v>0</v>
      </c>
      <c r="U9">
        <v>0</v>
      </c>
      <c r="Z9">
        <v>0</v>
      </c>
      <c r="AA9">
        <v>0</v>
      </c>
      <c r="AC9">
        <v>0</v>
      </c>
      <c r="AE9">
        <v>0</v>
      </c>
      <c r="AK9">
        <v>0</v>
      </c>
      <c r="AM9">
        <v>0</v>
      </c>
      <c r="AR9">
        <v>0</v>
      </c>
      <c r="AT9">
        <v>0</v>
      </c>
      <c r="AV9">
        <v>0</v>
      </c>
      <c r="AY9">
        <v>0</v>
      </c>
      <c r="AZ9">
        <v>0</v>
      </c>
      <c r="BC9">
        <v>0</v>
      </c>
    </row>
    <row r="10" spans="1:58" x14ac:dyDescent="0.2">
      <c r="A10" t="s">
        <v>202</v>
      </c>
      <c r="H10">
        <v>0</v>
      </c>
      <c r="K10">
        <v>0</v>
      </c>
      <c r="R10">
        <v>0</v>
      </c>
      <c r="U10">
        <v>0</v>
      </c>
      <c r="W10">
        <v>0</v>
      </c>
      <c r="X10">
        <v>6</v>
      </c>
      <c r="AA10">
        <v>0</v>
      </c>
      <c r="AC10">
        <v>0</v>
      </c>
      <c r="AE10">
        <v>0.3</v>
      </c>
      <c r="AK10">
        <v>0</v>
      </c>
      <c r="AM10">
        <v>0</v>
      </c>
      <c r="AT10">
        <v>0</v>
      </c>
      <c r="AZ10">
        <v>0</v>
      </c>
    </row>
    <row r="11" spans="1:58" x14ac:dyDescent="0.2">
      <c r="A11" t="s">
        <v>203</v>
      </c>
      <c r="B11">
        <v>7.5</v>
      </c>
      <c r="H11">
        <v>0</v>
      </c>
      <c r="K11">
        <v>0</v>
      </c>
      <c r="Q11">
        <v>0</v>
      </c>
      <c r="R11">
        <v>0</v>
      </c>
      <c r="U11">
        <v>0</v>
      </c>
      <c r="Y11">
        <v>0</v>
      </c>
      <c r="AC11">
        <v>0</v>
      </c>
      <c r="AE11">
        <v>0</v>
      </c>
      <c r="AK11">
        <v>0</v>
      </c>
      <c r="AM11">
        <v>0</v>
      </c>
      <c r="AP11">
        <v>5</v>
      </c>
      <c r="AV11">
        <v>0</v>
      </c>
      <c r="AZ11">
        <v>0</v>
      </c>
      <c r="BC11">
        <v>0</v>
      </c>
    </row>
    <row r="12" spans="1:58" x14ac:dyDescent="0.2">
      <c r="A12" t="s">
        <v>204</v>
      </c>
      <c r="B12">
        <v>0.2</v>
      </c>
      <c r="H12">
        <v>0</v>
      </c>
      <c r="K12">
        <v>0</v>
      </c>
      <c r="Q12">
        <v>0</v>
      </c>
      <c r="R12">
        <v>0</v>
      </c>
      <c r="U12">
        <v>0</v>
      </c>
      <c r="X12">
        <v>0</v>
      </c>
      <c r="Y12">
        <v>0</v>
      </c>
      <c r="Z12">
        <v>0</v>
      </c>
      <c r="AA12">
        <v>0</v>
      </c>
      <c r="AC12">
        <v>0</v>
      </c>
      <c r="AE12">
        <v>0</v>
      </c>
      <c r="AK12">
        <v>0</v>
      </c>
      <c r="AM12">
        <v>0</v>
      </c>
      <c r="AN12">
        <v>0</v>
      </c>
      <c r="AQ12">
        <v>0</v>
      </c>
      <c r="AT12">
        <v>0</v>
      </c>
      <c r="AV12">
        <v>0</v>
      </c>
      <c r="AZ12">
        <v>0</v>
      </c>
    </row>
    <row r="13" spans="1:58" x14ac:dyDescent="0.2">
      <c r="A13" t="s">
        <v>205</v>
      </c>
      <c r="H13">
        <v>0</v>
      </c>
      <c r="K13">
        <v>0</v>
      </c>
      <c r="Q13">
        <v>0</v>
      </c>
      <c r="U13">
        <v>0</v>
      </c>
      <c r="X13">
        <v>0</v>
      </c>
      <c r="Y13">
        <v>0</v>
      </c>
      <c r="Z13">
        <v>0</v>
      </c>
      <c r="AC13">
        <v>0</v>
      </c>
      <c r="AE13">
        <v>0</v>
      </c>
      <c r="AK13">
        <v>0</v>
      </c>
      <c r="AM13">
        <v>0</v>
      </c>
      <c r="AN13">
        <v>0</v>
      </c>
      <c r="AQ13">
        <v>0</v>
      </c>
      <c r="AT13">
        <v>0</v>
      </c>
      <c r="AV13">
        <v>0</v>
      </c>
      <c r="AZ13">
        <v>0</v>
      </c>
      <c r="BC13">
        <v>0</v>
      </c>
    </row>
    <row r="14" spans="1:58" x14ac:dyDescent="0.2">
      <c r="A14" t="s">
        <v>206</v>
      </c>
      <c r="H14">
        <v>2.8</v>
      </c>
      <c r="J14">
        <v>4</v>
      </c>
      <c r="K14">
        <v>0</v>
      </c>
      <c r="O14">
        <v>2.9</v>
      </c>
      <c r="P14">
        <v>0</v>
      </c>
      <c r="Q14">
        <v>0</v>
      </c>
      <c r="R14">
        <v>0</v>
      </c>
      <c r="U14">
        <v>0</v>
      </c>
      <c r="V14">
        <v>2.9</v>
      </c>
      <c r="X14">
        <v>0</v>
      </c>
      <c r="Y14">
        <v>0</v>
      </c>
      <c r="Z14">
        <v>0</v>
      </c>
      <c r="AC14">
        <v>0</v>
      </c>
      <c r="AD14">
        <v>2</v>
      </c>
      <c r="AE14">
        <v>0</v>
      </c>
      <c r="AK14">
        <v>0</v>
      </c>
      <c r="AM14">
        <v>0</v>
      </c>
      <c r="AN14">
        <v>0</v>
      </c>
      <c r="AQ14">
        <v>0</v>
      </c>
      <c r="AS14">
        <v>35</v>
      </c>
      <c r="AT14">
        <v>0</v>
      </c>
      <c r="AV14">
        <v>0</v>
      </c>
    </row>
    <row r="15" spans="1:58" x14ac:dyDescent="0.2">
      <c r="A15" t="s">
        <v>207</v>
      </c>
      <c r="B15">
        <v>0.1</v>
      </c>
      <c r="H15">
        <v>0</v>
      </c>
      <c r="K15">
        <v>0</v>
      </c>
      <c r="Q15">
        <v>0</v>
      </c>
      <c r="R15">
        <v>0</v>
      </c>
      <c r="U15">
        <v>0</v>
      </c>
      <c r="X15">
        <v>0</v>
      </c>
      <c r="Z15">
        <v>0</v>
      </c>
      <c r="AA15">
        <v>0</v>
      </c>
      <c r="AC15">
        <v>0</v>
      </c>
      <c r="AE15">
        <v>0</v>
      </c>
      <c r="AK15">
        <v>0</v>
      </c>
      <c r="AM15">
        <v>0</v>
      </c>
      <c r="AN15">
        <v>0</v>
      </c>
      <c r="AQ15">
        <v>0</v>
      </c>
      <c r="AT15">
        <v>0</v>
      </c>
      <c r="AV15">
        <v>0</v>
      </c>
      <c r="AY15">
        <v>0</v>
      </c>
      <c r="BC15">
        <v>0</v>
      </c>
    </row>
    <row r="16" spans="1:58" x14ac:dyDescent="0.2">
      <c r="A16" t="s">
        <v>208</v>
      </c>
      <c r="C16">
        <v>0</v>
      </c>
      <c r="H16">
        <v>0.2</v>
      </c>
      <c r="K16">
        <v>1.3</v>
      </c>
      <c r="M16">
        <v>8</v>
      </c>
      <c r="Q16">
        <v>0</v>
      </c>
      <c r="R16">
        <v>0</v>
      </c>
      <c r="U16">
        <v>0</v>
      </c>
      <c r="V16">
        <v>12.8</v>
      </c>
      <c r="X16">
        <v>6.8</v>
      </c>
      <c r="Z16">
        <v>0</v>
      </c>
      <c r="AA16">
        <v>27.7</v>
      </c>
      <c r="AC16">
        <v>0</v>
      </c>
      <c r="AE16">
        <v>1.2</v>
      </c>
      <c r="AK16">
        <v>0</v>
      </c>
      <c r="AM16">
        <v>25.4</v>
      </c>
      <c r="AN16">
        <v>0</v>
      </c>
      <c r="AQ16">
        <v>0.1</v>
      </c>
      <c r="AS16">
        <v>35</v>
      </c>
      <c r="AT16">
        <v>0</v>
      </c>
      <c r="AV16">
        <v>0</v>
      </c>
    </row>
    <row r="17" spans="1:58" x14ac:dyDescent="0.2">
      <c r="A17" t="s">
        <v>209</v>
      </c>
      <c r="C17">
        <v>12</v>
      </c>
      <c r="D17">
        <v>5.8</v>
      </c>
      <c r="E17">
        <v>0.1</v>
      </c>
      <c r="H17">
        <v>1.3</v>
      </c>
      <c r="I17">
        <v>26.2</v>
      </c>
      <c r="K17">
        <v>0.6</v>
      </c>
      <c r="L17">
        <v>0.6</v>
      </c>
      <c r="M17">
        <v>2</v>
      </c>
      <c r="N17">
        <v>2</v>
      </c>
      <c r="Q17">
        <v>21.6</v>
      </c>
      <c r="R17">
        <v>20</v>
      </c>
      <c r="U17">
        <v>0</v>
      </c>
      <c r="V17">
        <v>6.8</v>
      </c>
      <c r="X17">
        <v>1.3</v>
      </c>
      <c r="Y17">
        <v>5</v>
      </c>
      <c r="Z17">
        <v>1.3</v>
      </c>
      <c r="AA17">
        <v>0</v>
      </c>
      <c r="AC17">
        <v>2.8</v>
      </c>
      <c r="AD17">
        <v>4</v>
      </c>
      <c r="AE17">
        <v>0.70000000000000007</v>
      </c>
      <c r="AH17">
        <v>11.4</v>
      </c>
      <c r="AJ17">
        <v>1.8</v>
      </c>
      <c r="AK17">
        <v>0</v>
      </c>
      <c r="AM17">
        <v>3</v>
      </c>
      <c r="AN17">
        <v>3.7</v>
      </c>
      <c r="AP17">
        <v>0.70000000000000007</v>
      </c>
      <c r="AQ17">
        <v>2.7</v>
      </c>
      <c r="AR17">
        <v>3.3</v>
      </c>
      <c r="AT17">
        <v>1.2</v>
      </c>
      <c r="AU17">
        <v>12.1</v>
      </c>
      <c r="AV17">
        <v>0.2</v>
      </c>
      <c r="AW17">
        <v>6.3</v>
      </c>
      <c r="AY17">
        <v>0.3</v>
      </c>
      <c r="AZ17">
        <v>60.9</v>
      </c>
      <c r="BA17">
        <v>1</v>
      </c>
      <c r="BC17">
        <v>8.5</v>
      </c>
      <c r="BE17">
        <v>17.3</v>
      </c>
      <c r="BF17">
        <v>23.3</v>
      </c>
    </row>
    <row r="18" spans="1:58" x14ac:dyDescent="0.2">
      <c r="A18" t="s">
        <v>210</v>
      </c>
      <c r="C18">
        <v>0.3</v>
      </c>
      <c r="H18">
        <v>0</v>
      </c>
      <c r="I18">
        <v>0.2</v>
      </c>
      <c r="K18">
        <v>0</v>
      </c>
      <c r="L18">
        <v>0.6</v>
      </c>
      <c r="M18">
        <v>0</v>
      </c>
      <c r="N18">
        <v>1</v>
      </c>
      <c r="Q18">
        <v>0</v>
      </c>
      <c r="R18">
        <v>1</v>
      </c>
      <c r="U18">
        <v>0</v>
      </c>
      <c r="V18">
        <v>0.3</v>
      </c>
      <c r="X18">
        <v>0</v>
      </c>
      <c r="Y18">
        <v>0</v>
      </c>
      <c r="Z18">
        <v>0</v>
      </c>
      <c r="AA18">
        <v>0</v>
      </c>
      <c r="AC18">
        <v>0.2</v>
      </c>
      <c r="AE18">
        <v>0</v>
      </c>
      <c r="AJ18">
        <v>0.4</v>
      </c>
      <c r="AK18">
        <v>0</v>
      </c>
      <c r="AM18">
        <v>3</v>
      </c>
      <c r="AN18">
        <v>0</v>
      </c>
      <c r="AQ18">
        <v>2.7</v>
      </c>
      <c r="AT18">
        <v>0</v>
      </c>
      <c r="AV18">
        <v>0</v>
      </c>
      <c r="AY18">
        <v>0.3</v>
      </c>
      <c r="BE18">
        <v>24.1</v>
      </c>
    </row>
    <row r="19" spans="1:58" x14ac:dyDescent="0.2">
      <c r="A19" t="s">
        <v>211</v>
      </c>
      <c r="H19">
        <v>0</v>
      </c>
      <c r="K19">
        <v>0</v>
      </c>
      <c r="M19">
        <v>21.3</v>
      </c>
      <c r="Q19">
        <v>0</v>
      </c>
      <c r="R19">
        <v>0</v>
      </c>
      <c r="U19">
        <v>0</v>
      </c>
      <c r="X19">
        <v>0</v>
      </c>
      <c r="Z19">
        <v>0</v>
      </c>
      <c r="AC19">
        <v>0</v>
      </c>
      <c r="AE19">
        <v>0</v>
      </c>
      <c r="AK19">
        <v>0</v>
      </c>
      <c r="AL19">
        <v>0.3</v>
      </c>
      <c r="AM19">
        <v>0</v>
      </c>
      <c r="AN19">
        <v>4</v>
      </c>
      <c r="AQ19">
        <v>2.8</v>
      </c>
      <c r="AT19">
        <v>0</v>
      </c>
      <c r="AV19">
        <v>0</v>
      </c>
      <c r="AW19">
        <v>6</v>
      </c>
      <c r="AY19">
        <v>0</v>
      </c>
      <c r="BC19">
        <v>0</v>
      </c>
    </row>
    <row r="20" spans="1:58" x14ac:dyDescent="0.2">
      <c r="A20" t="s">
        <v>212</v>
      </c>
      <c r="B20">
        <v>17.899999999999999</v>
      </c>
      <c r="E20">
        <v>0</v>
      </c>
      <c r="H20">
        <v>32.6</v>
      </c>
      <c r="J20">
        <v>2</v>
      </c>
      <c r="K20">
        <v>5.2</v>
      </c>
      <c r="L20">
        <v>0.3</v>
      </c>
      <c r="Q20">
        <v>0</v>
      </c>
      <c r="R20">
        <v>0</v>
      </c>
      <c r="T20">
        <v>0</v>
      </c>
      <c r="U20">
        <v>1.8</v>
      </c>
      <c r="W20">
        <v>0.8</v>
      </c>
      <c r="X20">
        <v>1.1000000000000001</v>
      </c>
      <c r="Z20">
        <v>0</v>
      </c>
      <c r="AC20">
        <v>0</v>
      </c>
      <c r="AD20">
        <v>7</v>
      </c>
      <c r="AE20">
        <v>12.8</v>
      </c>
      <c r="AI20">
        <v>5</v>
      </c>
      <c r="AJ20">
        <v>0.1</v>
      </c>
      <c r="AK20">
        <v>0</v>
      </c>
      <c r="AM20">
        <v>45.9</v>
      </c>
      <c r="AN20">
        <v>7</v>
      </c>
      <c r="AQ20">
        <v>8.1</v>
      </c>
      <c r="AS20">
        <v>23</v>
      </c>
      <c r="AT20">
        <v>1.2</v>
      </c>
      <c r="AV20">
        <v>0</v>
      </c>
      <c r="AW20">
        <v>20</v>
      </c>
      <c r="AY20">
        <v>2</v>
      </c>
      <c r="BB20">
        <v>0</v>
      </c>
    </row>
    <row r="21" spans="1:58" x14ac:dyDescent="0.2">
      <c r="A21" t="s">
        <v>213</v>
      </c>
      <c r="B21">
        <v>5.4</v>
      </c>
      <c r="E21">
        <v>2</v>
      </c>
      <c r="F21">
        <v>3.8</v>
      </c>
      <c r="G21">
        <v>1.9</v>
      </c>
      <c r="H21">
        <v>6.2</v>
      </c>
      <c r="K21">
        <v>0.3</v>
      </c>
      <c r="L21">
        <v>3.7</v>
      </c>
      <c r="M21">
        <v>0</v>
      </c>
      <c r="O21">
        <v>5.8</v>
      </c>
      <c r="Q21">
        <v>0</v>
      </c>
      <c r="R21">
        <v>0</v>
      </c>
      <c r="U21">
        <v>1.9</v>
      </c>
      <c r="X21">
        <v>0</v>
      </c>
      <c r="Z21">
        <v>0</v>
      </c>
      <c r="AA21">
        <v>2</v>
      </c>
      <c r="AC21">
        <v>0</v>
      </c>
      <c r="AE21">
        <v>1.1000000000000001</v>
      </c>
      <c r="AI21">
        <v>25.5</v>
      </c>
      <c r="AK21">
        <v>5.8</v>
      </c>
      <c r="AM21">
        <v>1.4</v>
      </c>
      <c r="AN21">
        <v>0.70000000000000007</v>
      </c>
      <c r="AO21">
        <v>1</v>
      </c>
      <c r="AP21">
        <v>4</v>
      </c>
      <c r="AQ21">
        <v>1.2</v>
      </c>
      <c r="AS21">
        <v>8</v>
      </c>
      <c r="AT21">
        <v>10</v>
      </c>
      <c r="AV21">
        <v>2</v>
      </c>
      <c r="AX21">
        <v>0.70000000000000007</v>
      </c>
      <c r="AZ21">
        <v>0</v>
      </c>
      <c r="BC21">
        <v>0</v>
      </c>
    </row>
    <row r="22" spans="1:58" x14ac:dyDescent="0.2">
      <c r="A22" t="s">
        <v>214</v>
      </c>
      <c r="B22">
        <v>4.5</v>
      </c>
      <c r="H22">
        <v>28.1</v>
      </c>
      <c r="K22">
        <v>0</v>
      </c>
      <c r="L22">
        <v>0.8</v>
      </c>
      <c r="M22">
        <v>1.5</v>
      </c>
      <c r="Q22">
        <v>0</v>
      </c>
      <c r="R22">
        <v>0</v>
      </c>
      <c r="U22">
        <v>0</v>
      </c>
      <c r="X22">
        <v>0</v>
      </c>
      <c r="Y22">
        <v>0</v>
      </c>
      <c r="Z22">
        <v>0</v>
      </c>
      <c r="AA22">
        <v>0</v>
      </c>
      <c r="AC22">
        <v>0</v>
      </c>
      <c r="AD22">
        <v>2</v>
      </c>
      <c r="AE22">
        <v>0</v>
      </c>
      <c r="AK22">
        <v>5.8</v>
      </c>
      <c r="AM22">
        <v>0.1</v>
      </c>
      <c r="AN22">
        <v>0</v>
      </c>
      <c r="AO22">
        <v>1</v>
      </c>
      <c r="AQ22">
        <v>1.3</v>
      </c>
      <c r="AS22">
        <v>8</v>
      </c>
      <c r="AT22">
        <v>9.5</v>
      </c>
      <c r="AV22">
        <v>0</v>
      </c>
      <c r="AZ22">
        <v>0</v>
      </c>
      <c r="BA22">
        <v>0.4</v>
      </c>
    </row>
    <row r="23" spans="1:58" x14ac:dyDescent="0.2">
      <c r="A23" t="s">
        <v>215</v>
      </c>
      <c r="B23">
        <v>5.5</v>
      </c>
      <c r="H23">
        <v>0.2</v>
      </c>
      <c r="K23">
        <v>0</v>
      </c>
      <c r="M23">
        <v>1</v>
      </c>
      <c r="O23">
        <v>5.4</v>
      </c>
      <c r="U23">
        <v>0</v>
      </c>
      <c r="V23">
        <v>15.6</v>
      </c>
      <c r="X23">
        <v>0</v>
      </c>
      <c r="Y23">
        <v>0</v>
      </c>
      <c r="Z23">
        <v>0</v>
      </c>
      <c r="AA23">
        <v>0</v>
      </c>
      <c r="AC23">
        <v>0</v>
      </c>
      <c r="AD23">
        <v>2</v>
      </c>
      <c r="AE23">
        <v>0</v>
      </c>
      <c r="AK23">
        <v>5.8</v>
      </c>
      <c r="AL23">
        <v>0.1</v>
      </c>
      <c r="AM23">
        <v>1.4</v>
      </c>
      <c r="AN23">
        <v>0.70000000000000007</v>
      </c>
      <c r="AO23">
        <v>1</v>
      </c>
      <c r="AQ23">
        <v>1.4</v>
      </c>
      <c r="AR23">
        <v>0</v>
      </c>
      <c r="AT23">
        <v>9.5</v>
      </c>
      <c r="AV23">
        <v>0</v>
      </c>
      <c r="AZ23">
        <v>0</v>
      </c>
      <c r="BA23">
        <v>0.4</v>
      </c>
      <c r="BC23">
        <v>0</v>
      </c>
    </row>
    <row r="24" spans="1:58" x14ac:dyDescent="0.2">
      <c r="A24" t="s">
        <v>216</v>
      </c>
      <c r="B24">
        <v>0.2</v>
      </c>
      <c r="H24">
        <v>0</v>
      </c>
      <c r="K24">
        <v>0</v>
      </c>
      <c r="M24">
        <v>0</v>
      </c>
      <c r="Q24">
        <v>0</v>
      </c>
      <c r="R24">
        <v>0</v>
      </c>
      <c r="U24">
        <v>0</v>
      </c>
      <c r="X24">
        <v>24</v>
      </c>
      <c r="Y24">
        <v>0</v>
      </c>
      <c r="Z24">
        <v>0</v>
      </c>
      <c r="AA24">
        <v>0</v>
      </c>
      <c r="AC24">
        <v>0</v>
      </c>
      <c r="AE24">
        <v>0</v>
      </c>
      <c r="AK24">
        <v>4.5</v>
      </c>
      <c r="AM24">
        <v>1.4</v>
      </c>
      <c r="AO24">
        <v>1</v>
      </c>
      <c r="AS24">
        <v>8</v>
      </c>
      <c r="AT24">
        <v>9.5</v>
      </c>
      <c r="AV24">
        <v>0</v>
      </c>
      <c r="AW24">
        <v>5</v>
      </c>
      <c r="BA24">
        <v>0.4</v>
      </c>
    </row>
    <row r="25" spans="1:58" x14ac:dyDescent="0.2">
      <c r="A25" t="s">
        <v>217</v>
      </c>
      <c r="C25">
        <v>0</v>
      </c>
      <c r="E25">
        <v>1.1000000000000001</v>
      </c>
      <c r="H25">
        <v>0.1</v>
      </c>
      <c r="I25">
        <v>0</v>
      </c>
      <c r="K25">
        <v>4.9000000000000004</v>
      </c>
      <c r="Q25">
        <v>1.3</v>
      </c>
      <c r="R25">
        <v>0</v>
      </c>
      <c r="T25">
        <v>1.7</v>
      </c>
      <c r="U25">
        <v>0</v>
      </c>
      <c r="W25">
        <v>27.4</v>
      </c>
      <c r="X25">
        <v>24.5</v>
      </c>
      <c r="Y25">
        <v>36</v>
      </c>
      <c r="Z25">
        <v>1.3</v>
      </c>
      <c r="AA25">
        <v>0</v>
      </c>
      <c r="AC25">
        <v>11.3</v>
      </c>
      <c r="AE25">
        <v>17.899999999999999</v>
      </c>
      <c r="AH25">
        <v>3.3</v>
      </c>
      <c r="AI25">
        <v>2</v>
      </c>
      <c r="AJ25">
        <v>8.3000000000000007</v>
      </c>
      <c r="AK25">
        <v>0</v>
      </c>
      <c r="AM25">
        <v>6.9</v>
      </c>
      <c r="AN25">
        <v>0</v>
      </c>
      <c r="AO25">
        <v>0.9</v>
      </c>
      <c r="AQ25">
        <v>28.3</v>
      </c>
      <c r="AR25">
        <v>11.1</v>
      </c>
      <c r="AS25">
        <v>23</v>
      </c>
      <c r="AU25">
        <v>5.8</v>
      </c>
      <c r="AV25">
        <v>0.1</v>
      </c>
      <c r="AW25">
        <v>11.4</v>
      </c>
      <c r="AX25">
        <v>4.0999999999999996</v>
      </c>
      <c r="AY25">
        <v>0.3</v>
      </c>
      <c r="AZ25">
        <v>0</v>
      </c>
      <c r="BC25">
        <v>0</v>
      </c>
      <c r="BD25">
        <v>0.9</v>
      </c>
      <c r="BF25">
        <v>0.3</v>
      </c>
    </row>
    <row r="26" spans="1:58" x14ac:dyDescent="0.2">
      <c r="A26" t="s">
        <v>218</v>
      </c>
      <c r="B26">
        <v>5.4</v>
      </c>
      <c r="D26">
        <v>3</v>
      </c>
      <c r="H26">
        <v>0</v>
      </c>
      <c r="K26">
        <v>0.3</v>
      </c>
      <c r="O26">
        <v>4.8</v>
      </c>
      <c r="P26">
        <v>0</v>
      </c>
      <c r="Q26">
        <v>1.3</v>
      </c>
      <c r="R26">
        <v>0</v>
      </c>
      <c r="T26">
        <v>3.6</v>
      </c>
      <c r="U26">
        <v>0</v>
      </c>
      <c r="W26">
        <v>0.6</v>
      </c>
      <c r="X26">
        <v>1</v>
      </c>
      <c r="Y26">
        <v>0</v>
      </c>
      <c r="Z26">
        <v>1.7</v>
      </c>
      <c r="AC26">
        <v>0</v>
      </c>
      <c r="AD26">
        <v>14.2</v>
      </c>
      <c r="AE26">
        <v>0.3</v>
      </c>
      <c r="AI26">
        <v>33</v>
      </c>
      <c r="AK26">
        <v>4.5</v>
      </c>
      <c r="AM26">
        <v>7</v>
      </c>
      <c r="AN26">
        <v>0</v>
      </c>
      <c r="AQ26">
        <v>28.3</v>
      </c>
      <c r="AT26">
        <v>0</v>
      </c>
      <c r="AV26">
        <v>0</v>
      </c>
      <c r="AX26">
        <v>7</v>
      </c>
      <c r="BF26">
        <v>0.3</v>
      </c>
    </row>
    <row r="27" spans="1:58" x14ac:dyDescent="0.2">
      <c r="A27" t="s">
        <v>219</v>
      </c>
      <c r="H27">
        <v>0</v>
      </c>
      <c r="K27">
        <v>0</v>
      </c>
      <c r="P27">
        <v>0</v>
      </c>
      <c r="Q27">
        <v>0</v>
      </c>
      <c r="U27">
        <v>0</v>
      </c>
      <c r="V27">
        <v>8.4</v>
      </c>
      <c r="X27">
        <v>0</v>
      </c>
      <c r="Y27">
        <v>0</v>
      </c>
      <c r="Z27">
        <v>0</v>
      </c>
      <c r="AC27">
        <v>2</v>
      </c>
      <c r="AD27">
        <v>1.6</v>
      </c>
      <c r="AE27">
        <v>0</v>
      </c>
      <c r="AH27">
        <v>11.2</v>
      </c>
      <c r="AI27">
        <v>4.4000000000000004</v>
      </c>
      <c r="AJ27">
        <v>0.4</v>
      </c>
      <c r="AM27">
        <v>7</v>
      </c>
      <c r="AN27">
        <v>0</v>
      </c>
      <c r="AO27">
        <v>0.9</v>
      </c>
      <c r="AQ27">
        <v>28.3</v>
      </c>
      <c r="AT27">
        <v>0</v>
      </c>
      <c r="AV27">
        <v>0</v>
      </c>
      <c r="AY27">
        <v>0</v>
      </c>
      <c r="BB27">
        <v>6.3</v>
      </c>
      <c r="BC27">
        <v>0</v>
      </c>
      <c r="BD27">
        <v>30</v>
      </c>
      <c r="BF27">
        <v>6.8</v>
      </c>
    </row>
    <row r="28" spans="1:58" x14ac:dyDescent="0.2">
      <c r="A28" t="s">
        <v>220</v>
      </c>
      <c r="C28">
        <v>33.5</v>
      </c>
      <c r="G28">
        <v>0.2</v>
      </c>
      <c r="H28">
        <v>0</v>
      </c>
      <c r="I28">
        <v>0</v>
      </c>
      <c r="K28">
        <v>3</v>
      </c>
      <c r="L28">
        <v>21.3</v>
      </c>
      <c r="M28">
        <v>0</v>
      </c>
      <c r="P28">
        <v>0</v>
      </c>
      <c r="Q28">
        <v>1.5</v>
      </c>
      <c r="R28">
        <v>0</v>
      </c>
      <c r="U28">
        <v>0</v>
      </c>
      <c r="X28">
        <v>0</v>
      </c>
      <c r="Y28">
        <v>11.5</v>
      </c>
      <c r="Z28">
        <v>0</v>
      </c>
      <c r="AC28">
        <v>0</v>
      </c>
      <c r="AE28">
        <v>0.5</v>
      </c>
      <c r="AK28">
        <v>26</v>
      </c>
      <c r="AM28">
        <v>7</v>
      </c>
      <c r="AO28">
        <v>0.9</v>
      </c>
      <c r="AQ28">
        <v>28.3</v>
      </c>
      <c r="AV28">
        <v>0</v>
      </c>
      <c r="AW28">
        <v>5</v>
      </c>
      <c r="BC28">
        <v>4</v>
      </c>
    </row>
    <row r="29" spans="1:58" x14ac:dyDescent="0.2">
      <c r="A29" t="s">
        <v>221</v>
      </c>
      <c r="H29">
        <v>0</v>
      </c>
      <c r="I29">
        <v>0.8</v>
      </c>
      <c r="K29">
        <v>0</v>
      </c>
      <c r="P29">
        <v>0</v>
      </c>
      <c r="R29">
        <v>0</v>
      </c>
      <c r="U29">
        <v>16.5</v>
      </c>
      <c r="X29">
        <v>0</v>
      </c>
      <c r="Y29">
        <v>8.5</v>
      </c>
      <c r="Z29">
        <v>0</v>
      </c>
      <c r="AA29">
        <v>0</v>
      </c>
      <c r="AC29">
        <v>0</v>
      </c>
      <c r="AE29">
        <v>28.7</v>
      </c>
      <c r="AK29">
        <v>0</v>
      </c>
      <c r="AM29">
        <v>0</v>
      </c>
      <c r="AN29">
        <v>0</v>
      </c>
      <c r="AQ29">
        <v>21.4</v>
      </c>
      <c r="AR29">
        <v>10.6</v>
      </c>
      <c r="AT29">
        <v>9.2000000000000011</v>
      </c>
      <c r="AV29">
        <v>8</v>
      </c>
      <c r="AZ29">
        <v>22.6</v>
      </c>
      <c r="BC29">
        <v>0</v>
      </c>
    </row>
    <row r="30" spans="1:58" x14ac:dyDescent="0.2">
      <c r="A30" t="s">
        <v>222</v>
      </c>
      <c r="G30">
        <v>0.2</v>
      </c>
      <c r="H30">
        <v>0</v>
      </c>
      <c r="J30">
        <v>0</v>
      </c>
      <c r="K30">
        <v>0</v>
      </c>
      <c r="P30">
        <v>0.8</v>
      </c>
      <c r="Q30">
        <v>0</v>
      </c>
      <c r="R30">
        <v>0</v>
      </c>
      <c r="T30">
        <v>6</v>
      </c>
      <c r="U30">
        <v>0</v>
      </c>
      <c r="X30">
        <v>0</v>
      </c>
      <c r="Y30">
        <v>0</v>
      </c>
      <c r="Z30">
        <v>0</v>
      </c>
      <c r="AA30">
        <v>0</v>
      </c>
      <c r="AC30">
        <v>0</v>
      </c>
      <c r="AD30">
        <v>0.5</v>
      </c>
      <c r="AE30">
        <v>0</v>
      </c>
      <c r="AM30">
        <v>0</v>
      </c>
      <c r="AN30">
        <v>0</v>
      </c>
      <c r="AQ30">
        <v>21.4</v>
      </c>
      <c r="AR30">
        <v>11</v>
      </c>
      <c r="AT30">
        <v>0</v>
      </c>
      <c r="AV30">
        <v>0</v>
      </c>
    </row>
    <row r="31" spans="1:58" x14ac:dyDescent="0.2">
      <c r="A31" t="s">
        <v>223</v>
      </c>
      <c r="H31">
        <v>0</v>
      </c>
      <c r="J31">
        <v>0</v>
      </c>
      <c r="K31">
        <v>0</v>
      </c>
      <c r="Q31">
        <v>0</v>
      </c>
      <c r="T31">
        <v>3.1</v>
      </c>
      <c r="U31">
        <v>0</v>
      </c>
      <c r="X31">
        <v>0</v>
      </c>
      <c r="Y31">
        <v>0</v>
      </c>
      <c r="Z31">
        <v>0</v>
      </c>
      <c r="AA31">
        <v>0</v>
      </c>
      <c r="AC31">
        <v>0</v>
      </c>
      <c r="AE31">
        <v>0</v>
      </c>
      <c r="AM31">
        <v>0</v>
      </c>
      <c r="AN31">
        <v>0</v>
      </c>
      <c r="AQ31">
        <v>21.4</v>
      </c>
      <c r="AR31">
        <v>11</v>
      </c>
      <c r="AT31">
        <v>0</v>
      </c>
      <c r="AV31">
        <v>0</v>
      </c>
      <c r="AX31">
        <v>8</v>
      </c>
      <c r="AY31">
        <v>0</v>
      </c>
      <c r="BC31">
        <v>0</v>
      </c>
      <c r="BD31">
        <v>1.4</v>
      </c>
    </row>
    <row r="32" spans="1:58" x14ac:dyDescent="0.2">
      <c r="A32" t="s">
        <v>224</v>
      </c>
      <c r="H32">
        <v>0</v>
      </c>
      <c r="K32">
        <v>0.3</v>
      </c>
      <c r="Q32">
        <v>0</v>
      </c>
      <c r="R32">
        <v>0</v>
      </c>
      <c r="U32">
        <v>0</v>
      </c>
      <c r="X32">
        <v>0</v>
      </c>
      <c r="Y32">
        <v>0</v>
      </c>
      <c r="Z32">
        <v>0</v>
      </c>
      <c r="AA32">
        <v>0</v>
      </c>
      <c r="AC32">
        <v>0</v>
      </c>
      <c r="AE32">
        <v>0</v>
      </c>
      <c r="AM32">
        <v>0</v>
      </c>
      <c r="AN32">
        <v>0</v>
      </c>
      <c r="AQ32">
        <v>21.4</v>
      </c>
      <c r="AR32">
        <v>11</v>
      </c>
      <c r="AV32">
        <v>0</v>
      </c>
      <c r="AX32">
        <v>10.3</v>
      </c>
    </row>
    <row r="33" spans="1:58" x14ac:dyDescent="0.2">
      <c r="A33" t="s">
        <v>225</v>
      </c>
      <c r="H33">
        <v>0</v>
      </c>
      <c r="K33">
        <v>0</v>
      </c>
      <c r="M33">
        <v>3.9</v>
      </c>
      <c r="N33">
        <v>0</v>
      </c>
      <c r="Q33">
        <v>0</v>
      </c>
      <c r="R33">
        <v>0</v>
      </c>
      <c r="U33">
        <v>0</v>
      </c>
      <c r="X33">
        <v>0</v>
      </c>
      <c r="Z33">
        <v>0</v>
      </c>
      <c r="AA33">
        <v>0</v>
      </c>
      <c r="AC33">
        <v>0</v>
      </c>
      <c r="AE33">
        <v>0</v>
      </c>
      <c r="AK33">
        <v>0</v>
      </c>
      <c r="AM33">
        <v>0</v>
      </c>
      <c r="AQ33">
        <v>0.2</v>
      </c>
      <c r="AT33">
        <v>0</v>
      </c>
      <c r="AV33">
        <v>0</v>
      </c>
      <c r="AZ33">
        <v>0</v>
      </c>
      <c r="BC33">
        <v>0</v>
      </c>
    </row>
    <row r="34" spans="1:58" x14ac:dyDescent="0.2">
      <c r="A34" t="s">
        <v>226</v>
      </c>
      <c r="H34">
        <v>0</v>
      </c>
      <c r="K34">
        <v>0</v>
      </c>
      <c r="Q34">
        <v>0</v>
      </c>
      <c r="R34">
        <v>0</v>
      </c>
      <c r="U34">
        <v>0</v>
      </c>
      <c r="X34">
        <v>0</v>
      </c>
      <c r="Y34">
        <v>0</v>
      </c>
      <c r="Z34">
        <v>0</v>
      </c>
      <c r="AC34">
        <v>0</v>
      </c>
      <c r="AE34">
        <v>0</v>
      </c>
      <c r="AM34">
        <v>0</v>
      </c>
      <c r="AQ34">
        <v>0.2</v>
      </c>
      <c r="AT34">
        <v>0</v>
      </c>
      <c r="AV34">
        <v>0</v>
      </c>
      <c r="AZ34">
        <v>0</v>
      </c>
    </row>
    <row r="35" spans="1:58" x14ac:dyDescent="0.2">
      <c r="A35" t="s">
        <v>227</v>
      </c>
      <c r="B35">
        <v>2</v>
      </c>
      <c r="F35">
        <v>0</v>
      </c>
      <c r="J35">
        <v>51.2</v>
      </c>
      <c r="K35">
        <v>0.1</v>
      </c>
      <c r="L35">
        <v>3</v>
      </c>
      <c r="M35">
        <v>18.7</v>
      </c>
      <c r="O35">
        <v>75</v>
      </c>
      <c r="Q35">
        <v>0</v>
      </c>
      <c r="U35">
        <v>14.6</v>
      </c>
      <c r="W35">
        <v>4.6000000000000014</v>
      </c>
      <c r="X35">
        <v>0</v>
      </c>
      <c r="Y35">
        <v>0</v>
      </c>
      <c r="AC35">
        <v>0</v>
      </c>
      <c r="AD35">
        <v>95</v>
      </c>
      <c r="AE35">
        <v>0</v>
      </c>
      <c r="AK35">
        <v>1.3</v>
      </c>
      <c r="AM35">
        <v>0</v>
      </c>
      <c r="AO35">
        <v>21.2</v>
      </c>
      <c r="AQ35">
        <v>0.2</v>
      </c>
      <c r="AR35">
        <v>0</v>
      </c>
      <c r="AT35">
        <v>0</v>
      </c>
      <c r="AV35">
        <v>0</v>
      </c>
      <c r="AY35">
        <v>0</v>
      </c>
      <c r="AZ35">
        <v>0</v>
      </c>
      <c r="BB35">
        <v>0</v>
      </c>
      <c r="BC35">
        <v>0</v>
      </c>
      <c r="BE35">
        <v>0.2</v>
      </c>
    </row>
    <row r="36" spans="1:58" x14ac:dyDescent="0.2">
      <c r="A36" t="s">
        <v>228</v>
      </c>
      <c r="B36">
        <v>1.3</v>
      </c>
      <c r="D36">
        <v>0.3</v>
      </c>
      <c r="K36">
        <v>0</v>
      </c>
      <c r="M36">
        <v>0</v>
      </c>
      <c r="Q36">
        <v>0</v>
      </c>
      <c r="R36">
        <v>0</v>
      </c>
      <c r="U36">
        <v>0</v>
      </c>
      <c r="W36">
        <v>0.4</v>
      </c>
      <c r="X36">
        <v>0</v>
      </c>
      <c r="Z36">
        <v>0</v>
      </c>
      <c r="AC36">
        <v>0</v>
      </c>
      <c r="AD36">
        <v>0</v>
      </c>
      <c r="AE36">
        <v>0</v>
      </c>
      <c r="AK36">
        <v>0</v>
      </c>
      <c r="AM36">
        <v>0</v>
      </c>
      <c r="AQ36">
        <v>0.2</v>
      </c>
      <c r="AV36">
        <v>0</v>
      </c>
      <c r="AY36">
        <v>0</v>
      </c>
      <c r="BB36">
        <v>0</v>
      </c>
    </row>
    <row r="37" spans="1:58" x14ac:dyDescent="0.2">
      <c r="A37" t="s">
        <v>229</v>
      </c>
      <c r="E37">
        <v>0</v>
      </c>
      <c r="K37">
        <v>0</v>
      </c>
      <c r="M37">
        <v>0</v>
      </c>
      <c r="N37">
        <v>0</v>
      </c>
      <c r="Q37">
        <v>0</v>
      </c>
      <c r="R37">
        <v>0</v>
      </c>
      <c r="U37">
        <v>0</v>
      </c>
      <c r="X37">
        <v>0</v>
      </c>
      <c r="Z37">
        <v>0</v>
      </c>
      <c r="AC37">
        <v>0</v>
      </c>
      <c r="AD37">
        <v>1.5</v>
      </c>
      <c r="AE37">
        <v>0</v>
      </c>
      <c r="AK37">
        <v>0</v>
      </c>
      <c r="AM37">
        <v>0</v>
      </c>
      <c r="AQ37">
        <v>0</v>
      </c>
      <c r="AT37">
        <v>0</v>
      </c>
      <c r="AV37">
        <v>0</v>
      </c>
      <c r="AZ37">
        <v>0</v>
      </c>
      <c r="BC37">
        <v>0</v>
      </c>
    </row>
    <row r="38" spans="1:58" x14ac:dyDescent="0.2">
      <c r="A38" t="s">
        <v>230</v>
      </c>
      <c r="D38">
        <v>39</v>
      </c>
      <c r="E38">
        <v>52.7</v>
      </c>
      <c r="F38">
        <v>0.8</v>
      </c>
      <c r="G38">
        <v>82</v>
      </c>
      <c r="H38">
        <v>28</v>
      </c>
      <c r="I38">
        <v>3.7</v>
      </c>
      <c r="J38">
        <v>12</v>
      </c>
      <c r="K38">
        <v>44.1</v>
      </c>
      <c r="M38">
        <v>56</v>
      </c>
      <c r="N38">
        <v>0</v>
      </c>
      <c r="O38">
        <v>72</v>
      </c>
      <c r="P38">
        <v>11.8</v>
      </c>
      <c r="Q38">
        <v>0</v>
      </c>
      <c r="R38">
        <v>0</v>
      </c>
      <c r="T38">
        <v>12</v>
      </c>
      <c r="U38">
        <v>0</v>
      </c>
      <c r="W38">
        <v>38.6</v>
      </c>
      <c r="X38">
        <v>3.5</v>
      </c>
      <c r="Y38">
        <v>0</v>
      </c>
      <c r="Z38">
        <v>41.2</v>
      </c>
      <c r="AC38">
        <v>0</v>
      </c>
      <c r="AD38">
        <v>73.600000000000009</v>
      </c>
      <c r="AE38">
        <v>0</v>
      </c>
      <c r="AI38">
        <v>41.2</v>
      </c>
      <c r="AK38">
        <v>9.7000000000000011</v>
      </c>
      <c r="AM38">
        <v>0</v>
      </c>
      <c r="AO38">
        <v>52.7</v>
      </c>
      <c r="AQ38">
        <v>0</v>
      </c>
      <c r="AT38">
        <v>0</v>
      </c>
      <c r="AV38">
        <v>16.2</v>
      </c>
      <c r="AW38">
        <v>81.5</v>
      </c>
    </row>
    <row r="39" spans="1:58" x14ac:dyDescent="0.2">
      <c r="A39" t="s">
        <v>231</v>
      </c>
      <c r="B39">
        <v>13.1</v>
      </c>
      <c r="C39">
        <v>0.4</v>
      </c>
      <c r="E39">
        <v>1.7</v>
      </c>
      <c r="G39">
        <v>3.5</v>
      </c>
      <c r="J39">
        <v>0</v>
      </c>
      <c r="K39">
        <v>3.8</v>
      </c>
      <c r="M39">
        <v>3</v>
      </c>
      <c r="N39">
        <v>0</v>
      </c>
      <c r="O39">
        <v>6.2</v>
      </c>
      <c r="P39">
        <v>2.5</v>
      </c>
      <c r="Q39">
        <v>0</v>
      </c>
      <c r="R39">
        <v>0</v>
      </c>
      <c r="U39">
        <v>0</v>
      </c>
      <c r="X39">
        <v>0.1</v>
      </c>
      <c r="Y39">
        <v>0</v>
      </c>
      <c r="Z39">
        <v>3.9</v>
      </c>
      <c r="AA39">
        <v>36.9</v>
      </c>
      <c r="AC39">
        <v>0</v>
      </c>
      <c r="AD39">
        <v>3</v>
      </c>
      <c r="AE39">
        <v>0</v>
      </c>
      <c r="AH39">
        <v>0.1</v>
      </c>
      <c r="AI39">
        <v>3.1</v>
      </c>
      <c r="AJ39">
        <v>0</v>
      </c>
      <c r="AK39">
        <v>0.1</v>
      </c>
      <c r="AM39">
        <v>2.9</v>
      </c>
      <c r="AO39">
        <v>54.6</v>
      </c>
      <c r="AR39">
        <v>0</v>
      </c>
      <c r="AT39">
        <v>1</v>
      </c>
      <c r="AV39">
        <v>0</v>
      </c>
      <c r="AW39">
        <v>3.2</v>
      </c>
      <c r="BB39">
        <v>0.1</v>
      </c>
      <c r="BC39">
        <v>0.6</v>
      </c>
      <c r="BD39">
        <v>1.2</v>
      </c>
      <c r="BF39">
        <v>5.2</v>
      </c>
    </row>
    <row r="40" spans="1:58" x14ac:dyDescent="0.2">
      <c r="A40" t="s">
        <v>232</v>
      </c>
      <c r="C40">
        <v>26.2</v>
      </c>
      <c r="H40">
        <v>0</v>
      </c>
      <c r="K40">
        <v>0.3</v>
      </c>
      <c r="Q40">
        <v>0</v>
      </c>
      <c r="R40">
        <v>0</v>
      </c>
      <c r="U40">
        <v>0</v>
      </c>
      <c r="X40">
        <v>0.1</v>
      </c>
      <c r="Y40">
        <v>0</v>
      </c>
      <c r="Z40">
        <v>0</v>
      </c>
      <c r="AA40">
        <v>0</v>
      </c>
      <c r="AC40">
        <v>0</v>
      </c>
      <c r="AE40">
        <v>0</v>
      </c>
      <c r="AJ40">
        <v>0</v>
      </c>
      <c r="AK40">
        <v>0.1</v>
      </c>
      <c r="AM40">
        <v>2.9</v>
      </c>
      <c r="AO40">
        <v>54.6</v>
      </c>
      <c r="AV40">
        <v>0</v>
      </c>
      <c r="BC40">
        <v>0.6</v>
      </c>
      <c r="BD40">
        <v>1.2</v>
      </c>
    </row>
    <row r="41" spans="1:58" x14ac:dyDescent="0.2">
      <c r="A41" t="s">
        <v>233</v>
      </c>
      <c r="H41">
        <v>0</v>
      </c>
      <c r="K41">
        <v>0</v>
      </c>
      <c r="P41">
        <v>0</v>
      </c>
      <c r="Q41">
        <v>0</v>
      </c>
      <c r="R41">
        <v>0</v>
      </c>
      <c r="U41">
        <v>0</v>
      </c>
      <c r="X41">
        <v>0</v>
      </c>
      <c r="Y41">
        <v>0</v>
      </c>
      <c r="Z41">
        <v>0</v>
      </c>
      <c r="AA41">
        <v>0</v>
      </c>
      <c r="AC41">
        <v>0</v>
      </c>
      <c r="AE41">
        <v>0</v>
      </c>
      <c r="AK41">
        <v>0</v>
      </c>
      <c r="AM41">
        <v>0</v>
      </c>
      <c r="AV41">
        <v>0</v>
      </c>
      <c r="AZ41">
        <v>0</v>
      </c>
      <c r="BC41">
        <v>0</v>
      </c>
      <c r="BD41">
        <v>1.2</v>
      </c>
    </row>
    <row r="42" spans="1:58" x14ac:dyDescent="0.2">
      <c r="A42" t="s">
        <v>234</v>
      </c>
      <c r="B42">
        <v>0</v>
      </c>
      <c r="G42">
        <v>2.1</v>
      </c>
      <c r="H42">
        <v>0</v>
      </c>
      <c r="K42">
        <v>0</v>
      </c>
      <c r="P42">
        <v>12.2</v>
      </c>
      <c r="Q42">
        <v>0</v>
      </c>
      <c r="R42">
        <v>0</v>
      </c>
      <c r="T42">
        <v>22.7</v>
      </c>
      <c r="U42">
        <v>0</v>
      </c>
      <c r="W42">
        <v>1</v>
      </c>
      <c r="X42">
        <v>1</v>
      </c>
      <c r="Y42">
        <v>0</v>
      </c>
      <c r="Z42">
        <v>0</v>
      </c>
      <c r="AA42">
        <v>0</v>
      </c>
      <c r="AC42">
        <v>0</v>
      </c>
      <c r="AE42">
        <v>0</v>
      </c>
      <c r="AI42">
        <v>0.9</v>
      </c>
      <c r="AK42">
        <v>0</v>
      </c>
      <c r="AM42">
        <v>0</v>
      </c>
      <c r="AV42">
        <v>0</v>
      </c>
      <c r="AZ42">
        <v>0</v>
      </c>
      <c r="BC42">
        <v>0.6</v>
      </c>
    </row>
    <row r="43" spans="1:58" x14ac:dyDescent="0.2">
      <c r="A43" t="s">
        <v>235</v>
      </c>
      <c r="C43">
        <v>15.4</v>
      </c>
      <c r="H43">
        <v>0</v>
      </c>
      <c r="K43">
        <v>0</v>
      </c>
      <c r="P43">
        <v>0</v>
      </c>
      <c r="Q43">
        <v>0</v>
      </c>
      <c r="R43">
        <v>0</v>
      </c>
      <c r="U43">
        <v>0</v>
      </c>
      <c r="V43">
        <v>6.8</v>
      </c>
      <c r="X43">
        <v>0</v>
      </c>
      <c r="Y43">
        <v>0</v>
      </c>
      <c r="Z43">
        <v>0</v>
      </c>
      <c r="AA43">
        <v>0</v>
      </c>
      <c r="AC43">
        <v>0</v>
      </c>
      <c r="AE43">
        <v>0</v>
      </c>
      <c r="AK43">
        <v>0</v>
      </c>
      <c r="AM43">
        <v>0</v>
      </c>
      <c r="AQ43">
        <v>2.6</v>
      </c>
      <c r="AT43">
        <v>0</v>
      </c>
      <c r="AV43">
        <v>0</v>
      </c>
      <c r="AY43">
        <v>0</v>
      </c>
      <c r="BC43">
        <v>0</v>
      </c>
    </row>
    <row r="44" spans="1:58" x14ac:dyDescent="0.2">
      <c r="A44" t="s">
        <v>236</v>
      </c>
      <c r="H44">
        <v>4.0999999999999996</v>
      </c>
      <c r="K44">
        <v>0</v>
      </c>
      <c r="L44">
        <v>0.6</v>
      </c>
      <c r="P44">
        <v>0</v>
      </c>
      <c r="Q44">
        <v>0</v>
      </c>
      <c r="R44">
        <v>0</v>
      </c>
      <c r="U44">
        <v>0</v>
      </c>
      <c r="V44">
        <v>45</v>
      </c>
      <c r="X44">
        <v>0</v>
      </c>
      <c r="Y44">
        <v>0</v>
      </c>
      <c r="Z44">
        <v>0</v>
      </c>
      <c r="AA44">
        <v>0</v>
      </c>
      <c r="AC44">
        <v>1.7</v>
      </c>
      <c r="AE44">
        <v>0</v>
      </c>
      <c r="AH44">
        <v>20.399999999999999</v>
      </c>
      <c r="AJ44">
        <v>0</v>
      </c>
      <c r="AK44">
        <v>0</v>
      </c>
      <c r="AM44">
        <v>14.5</v>
      </c>
      <c r="AV44">
        <v>0</v>
      </c>
    </row>
    <row r="45" spans="1:58" x14ac:dyDescent="0.2">
      <c r="A45" t="s">
        <v>237</v>
      </c>
      <c r="H45">
        <v>0</v>
      </c>
      <c r="K45">
        <v>0</v>
      </c>
      <c r="P45">
        <v>0</v>
      </c>
      <c r="Q45">
        <v>0</v>
      </c>
      <c r="U45">
        <v>0</v>
      </c>
      <c r="X45">
        <v>0.6</v>
      </c>
      <c r="Y45">
        <v>0</v>
      </c>
      <c r="Z45">
        <v>0</v>
      </c>
      <c r="AA45">
        <v>0</v>
      </c>
      <c r="AC45">
        <v>0</v>
      </c>
      <c r="AE45">
        <v>0</v>
      </c>
      <c r="AK45">
        <v>0</v>
      </c>
      <c r="AM45">
        <v>0</v>
      </c>
      <c r="AV45">
        <v>0</v>
      </c>
      <c r="BC45">
        <v>0</v>
      </c>
    </row>
    <row r="46" spans="1:58" x14ac:dyDescent="0.2">
      <c r="A46" t="s">
        <v>238</v>
      </c>
      <c r="H46">
        <v>0</v>
      </c>
      <c r="K46">
        <v>0</v>
      </c>
      <c r="P46">
        <v>0</v>
      </c>
      <c r="Q46">
        <v>0</v>
      </c>
      <c r="R46">
        <v>0</v>
      </c>
      <c r="U46">
        <v>0</v>
      </c>
      <c r="V46">
        <v>18.7</v>
      </c>
      <c r="W46">
        <v>21.1</v>
      </c>
      <c r="X46">
        <v>0.6</v>
      </c>
      <c r="Y46">
        <v>0</v>
      </c>
      <c r="Z46">
        <v>0</v>
      </c>
      <c r="AA46">
        <v>0</v>
      </c>
      <c r="AC46">
        <v>0</v>
      </c>
      <c r="AE46">
        <v>0</v>
      </c>
      <c r="AK46">
        <v>0</v>
      </c>
      <c r="AM46">
        <v>0</v>
      </c>
      <c r="AV46">
        <v>11.5</v>
      </c>
      <c r="AZ46">
        <v>0</v>
      </c>
    </row>
    <row r="47" spans="1:58" x14ac:dyDescent="0.2">
      <c r="A47" t="s">
        <v>239</v>
      </c>
      <c r="H47">
        <v>0</v>
      </c>
      <c r="K47">
        <v>0</v>
      </c>
      <c r="P47">
        <v>0</v>
      </c>
      <c r="R47">
        <v>0</v>
      </c>
      <c r="U47">
        <v>0</v>
      </c>
      <c r="X47">
        <v>0</v>
      </c>
      <c r="Y47">
        <v>0</v>
      </c>
      <c r="Z47">
        <v>0</v>
      </c>
      <c r="AA47">
        <v>0</v>
      </c>
      <c r="AC47">
        <v>0</v>
      </c>
      <c r="AE47">
        <v>0</v>
      </c>
      <c r="AK47">
        <v>0</v>
      </c>
      <c r="AM47">
        <v>0</v>
      </c>
      <c r="AT47">
        <v>0</v>
      </c>
      <c r="AV47">
        <v>0</v>
      </c>
      <c r="AY47">
        <v>0</v>
      </c>
      <c r="AZ47">
        <v>0</v>
      </c>
      <c r="BC47">
        <v>0</v>
      </c>
    </row>
    <row r="48" spans="1:58" x14ac:dyDescent="0.2">
      <c r="A48" t="s">
        <v>240</v>
      </c>
      <c r="E48">
        <v>1.2</v>
      </c>
      <c r="G48">
        <v>8.4</v>
      </c>
      <c r="H48">
        <v>18.2</v>
      </c>
      <c r="I48">
        <v>5.8</v>
      </c>
      <c r="J48">
        <v>0.5</v>
      </c>
      <c r="K48">
        <v>0</v>
      </c>
      <c r="P48">
        <v>0</v>
      </c>
      <c r="Q48">
        <v>0</v>
      </c>
      <c r="R48">
        <v>0</v>
      </c>
      <c r="U48">
        <v>13.2</v>
      </c>
      <c r="X48">
        <v>0</v>
      </c>
      <c r="Y48">
        <v>0</v>
      </c>
      <c r="Z48">
        <v>0</v>
      </c>
      <c r="AA48">
        <v>0</v>
      </c>
      <c r="AC48">
        <v>1</v>
      </c>
      <c r="AE48">
        <v>0</v>
      </c>
      <c r="AK48">
        <v>0</v>
      </c>
      <c r="AM48">
        <v>0</v>
      </c>
      <c r="AN48">
        <v>0.2</v>
      </c>
      <c r="AV48">
        <v>0</v>
      </c>
    </row>
    <row r="49" spans="1:56" x14ac:dyDescent="0.2">
      <c r="A49" t="s">
        <v>241</v>
      </c>
      <c r="B49">
        <v>25.4</v>
      </c>
      <c r="H49">
        <v>0</v>
      </c>
      <c r="K49">
        <v>0</v>
      </c>
      <c r="U49">
        <v>13</v>
      </c>
      <c r="X49">
        <v>10</v>
      </c>
      <c r="Y49">
        <v>0</v>
      </c>
      <c r="Z49">
        <v>0</v>
      </c>
      <c r="AA49">
        <v>0</v>
      </c>
      <c r="AC49">
        <v>0</v>
      </c>
      <c r="AE49">
        <v>0</v>
      </c>
      <c r="AK49">
        <v>0</v>
      </c>
      <c r="AM49">
        <v>0</v>
      </c>
      <c r="AP49">
        <v>2.4</v>
      </c>
      <c r="AV49">
        <v>12.3</v>
      </c>
      <c r="AZ49">
        <v>0</v>
      </c>
      <c r="BC49">
        <v>0</v>
      </c>
    </row>
    <row r="50" spans="1:56" x14ac:dyDescent="0.2">
      <c r="A50" t="s">
        <v>242</v>
      </c>
      <c r="B50">
        <v>0.4</v>
      </c>
      <c r="C50">
        <v>4</v>
      </c>
      <c r="E50">
        <v>2.5</v>
      </c>
      <c r="H50">
        <v>0</v>
      </c>
      <c r="K50">
        <v>0</v>
      </c>
      <c r="Q50">
        <v>0</v>
      </c>
      <c r="R50">
        <v>0</v>
      </c>
      <c r="U50">
        <v>0</v>
      </c>
      <c r="W50">
        <v>0.5</v>
      </c>
      <c r="X50">
        <v>10</v>
      </c>
      <c r="Y50">
        <v>0</v>
      </c>
      <c r="Z50">
        <v>0</v>
      </c>
      <c r="AA50">
        <v>0</v>
      </c>
      <c r="AC50">
        <v>0</v>
      </c>
      <c r="AE50">
        <v>0</v>
      </c>
      <c r="AK50">
        <v>0</v>
      </c>
      <c r="AL50">
        <v>10.1</v>
      </c>
      <c r="AM50">
        <v>0</v>
      </c>
      <c r="AV50">
        <v>0</v>
      </c>
    </row>
    <row r="51" spans="1:56" x14ac:dyDescent="0.2">
      <c r="A51" t="s">
        <v>243</v>
      </c>
      <c r="F51">
        <v>0</v>
      </c>
      <c r="H51">
        <v>5</v>
      </c>
      <c r="K51">
        <v>0</v>
      </c>
      <c r="O51">
        <v>8.5</v>
      </c>
      <c r="R51">
        <v>0</v>
      </c>
      <c r="U51">
        <v>0</v>
      </c>
      <c r="V51">
        <v>7.6000000000000014</v>
      </c>
      <c r="X51">
        <v>0</v>
      </c>
      <c r="Y51">
        <v>0</v>
      </c>
      <c r="Z51">
        <v>0</v>
      </c>
      <c r="AA51">
        <v>0</v>
      </c>
      <c r="AC51">
        <v>0</v>
      </c>
      <c r="AD51">
        <v>31.5</v>
      </c>
      <c r="AE51">
        <v>0</v>
      </c>
      <c r="AH51">
        <v>14.4</v>
      </c>
      <c r="AK51">
        <v>0</v>
      </c>
      <c r="AM51">
        <v>0</v>
      </c>
      <c r="AO51">
        <v>0</v>
      </c>
      <c r="AQ51">
        <v>6.8</v>
      </c>
      <c r="AR51">
        <v>0</v>
      </c>
      <c r="AU51">
        <v>3.4</v>
      </c>
      <c r="AV51">
        <v>0</v>
      </c>
      <c r="AY51">
        <v>0</v>
      </c>
      <c r="BC51">
        <v>0</v>
      </c>
    </row>
    <row r="52" spans="1:56" x14ac:dyDescent="0.2">
      <c r="A52" t="s">
        <v>244</v>
      </c>
      <c r="B52">
        <v>1.3</v>
      </c>
      <c r="E52">
        <v>43.2</v>
      </c>
      <c r="H52">
        <v>0</v>
      </c>
      <c r="J52">
        <v>1</v>
      </c>
      <c r="K52">
        <v>2.7</v>
      </c>
      <c r="Q52">
        <v>0</v>
      </c>
      <c r="R52">
        <v>0</v>
      </c>
      <c r="U52">
        <v>0</v>
      </c>
      <c r="X52">
        <v>0</v>
      </c>
      <c r="Y52">
        <v>5.5</v>
      </c>
      <c r="Z52">
        <v>0</v>
      </c>
      <c r="AA52">
        <v>0</v>
      </c>
      <c r="AC52">
        <v>0</v>
      </c>
      <c r="AD52">
        <v>31.5</v>
      </c>
      <c r="AE52">
        <v>0</v>
      </c>
      <c r="AK52">
        <v>0</v>
      </c>
      <c r="AM52">
        <v>0</v>
      </c>
      <c r="AO52">
        <v>42.8</v>
      </c>
      <c r="AV52">
        <v>0</v>
      </c>
      <c r="AW52">
        <v>0</v>
      </c>
      <c r="BB52">
        <v>2.5</v>
      </c>
    </row>
    <row r="53" spans="1:56" x14ac:dyDescent="0.2">
      <c r="A53" t="s">
        <v>245</v>
      </c>
      <c r="D53">
        <v>8.3000000000000007</v>
      </c>
      <c r="E53">
        <v>8.6</v>
      </c>
      <c r="G53">
        <v>0.4</v>
      </c>
      <c r="H53">
        <v>0</v>
      </c>
      <c r="K53">
        <v>8.9</v>
      </c>
      <c r="M53">
        <v>0</v>
      </c>
      <c r="N53">
        <v>36</v>
      </c>
      <c r="O53">
        <v>9</v>
      </c>
      <c r="R53">
        <v>0</v>
      </c>
      <c r="U53">
        <v>0</v>
      </c>
      <c r="X53">
        <v>0</v>
      </c>
      <c r="Z53">
        <v>0</v>
      </c>
      <c r="AA53">
        <v>1.6</v>
      </c>
      <c r="AC53">
        <v>0</v>
      </c>
      <c r="AE53">
        <v>0</v>
      </c>
      <c r="AI53">
        <v>6</v>
      </c>
      <c r="AK53">
        <v>0</v>
      </c>
      <c r="AL53">
        <v>0.3</v>
      </c>
      <c r="AM53">
        <v>0</v>
      </c>
      <c r="AO53">
        <v>9.2000000000000011</v>
      </c>
      <c r="AP53">
        <v>0.2</v>
      </c>
      <c r="AS53">
        <v>6.8</v>
      </c>
      <c r="AT53">
        <v>0</v>
      </c>
      <c r="AW53">
        <v>0.4</v>
      </c>
      <c r="AZ53">
        <v>0</v>
      </c>
      <c r="BB53">
        <v>0</v>
      </c>
      <c r="BC53">
        <v>0</v>
      </c>
    </row>
    <row r="54" spans="1:56" x14ac:dyDescent="0.2">
      <c r="A54" t="s">
        <v>246</v>
      </c>
      <c r="B54">
        <v>0.4</v>
      </c>
      <c r="C54">
        <v>0</v>
      </c>
      <c r="G54">
        <v>2.9</v>
      </c>
      <c r="H54">
        <v>0</v>
      </c>
      <c r="K54">
        <v>0.2</v>
      </c>
      <c r="N54">
        <v>1</v>
      </c>
      <c r="O54">
        <v>1</v>
      </c>
      <c r="Q54">
        <v>0</v>
      </c>
      <c r="R54">
        <v>0</v>
      </c>
      <c r="U54">
        <v>0</v>
      </c>
      <c r="W54">
        <v>1.6</v>
      </c>
      <c r="Z54">
        <v>0</v>
      </c>
      <c r="AA54">
        <v>0</v>
      </c>
      <c r="AC54">
        <v>0</v>
      </c>
      <c r="AD54">
        <v>0.5</v>
      </c>
      <c r="AE54">
        <v>0</v>
      </c>
      <c r="AK54">
        <v>0</v>
      </c>
      <c r="AL54">
        <v>44.9</v>
      </c>
      <c r="AM54">
        <v>0</v>
      </c>
      <c r="AO54">
        <v>9.3000000000000007</v>
      </c>
      <c r="AQ54">
        <v>0</v>
      </c>
      <c r="AS54">
        <v>8</v>
      </c>
    </row>
    <row r="55" spans="1:56" x14ac:dyDescent="0.2">
      <c r="A55" t="s">
        <v>247</v>
      </c>
      <c r="H55">
        <v>0</v>
      </c>
      <c r="K55">
        <v>0</v>
      </c>
      <c r="Q55">
        <v>0</v>
      </c>
      <c r="R55">
        <v>0</v>
      </c>
      <c r="U55">
        <v>0</v>
      </c>
      <c r="X55">
        <v>0</v>
      </c>
      <c r="Z55">
        <v>0</v>
      </c>
      <c r="AA55">
        <v>0</v>
      </c>
      <c r="AC55">
        <v>0</v>
      </c>
      <c r="AE55">
        <v>0</v>
      </c>
      <c r="AM55">
        <v>0</v>
      </c>
      <c r="AO55">
        <v>9</v>
      </c>
      <c r="AQ55">
        <v>0</v>
      </c>
      <c r="AR55">
        <v>0</v>
      </c>
      <c r="AS55">
        <v>8</v>
      </c>
      <c r="AY55">
        <v>0</v>
      </c>
      <c r="BC55">
        <v>0</v>
      </c>
    </row>
    <row r="56" spans="1:56" x14ac:dyDescent="0.2">
      <c r="A56" t="s">
        <v>248</v>
      </c>
      <c r="B56">
        <v>6.2</v>
      </c>
      <c r="D56">
        <v>1.5</v>
      </c>
      <c r="E56">
        <v>27</v>
      </c>
      <c r="G56">
        <v>0.4</v>
      </c>
      <c r="H56">
        <v>0</v>
      </c>
      <c r="K56">
        <v>4.4000000000000004</v>
      </c>
      <c r="M56">
        <v>1</v>
      </c>
      <c r="N56">
        <v>6</v>
      </c>
      <c r="O56">
        <v>3</v>
      </c>
      <c r="Q56">
        <v>0</v>
      </c>
      <c r="R56">
        <v>0</v>
      </c>
      <c r="U56">
        <v>0</v>
      </c>
      <c r="X56">
        <v>0</v>
      </c>
      <c r="Y56">
        <v>0</v>
      </c>
      <c r="Z56">
        <v>0</v>
      </c>
      <c r="AA56">
        <v>7</v>
      </c>
      <c r="AC56">
        <v>0</v>
      </c>
      <c r="AD56">
        <v>1.2</v>
      </c>
      <c r="AE56">
        <v>0</v>
      </c>
      <c r="AI56">
        <v>0</v>
      </c>
      <c r="AK56">
        <v>0</v>
      </c>
      <c r="AM56">
        <v>0</v>
      </c>
      <c r="AO56">
        <v>35.9</v>
      </c>
      <c r="AS56">
        <v>16</v>
      </c>
      <c r="AV56">
        <v>0</v>
      </c>
      <c r="AW56">
        <v>1</v>
      </c>
    </row>
    <row r="57" spans="1:56" x14ac:dyDescent="0.2">
      <c r="A57" t="s">
        <v>249</v>
      </c>
      <c r="C57">
        <v>2.7</v>
      </c>
      <c r="D57">
        <v>10.3</v>
      </c>
      <c r="E57">
        <v>1</v>
      </c>
      <c r="G57">
        <v>1.8</v>
      </c>
      <c r="H57">
        <v>0</v>
      </c>
      <c r="K57">
        <v>0.4</v>
      </c>
      <c r="M57">
        <v>3</v>
      </c>
      <c r="N57">
        <v>3</v>
      </c>
      <c r="O57">
        <v>2.2000000000000002</v>
      </c>
      <c r="Q57">
        <v>0</v>
      </c>
      <c r="R57">
        <v>0</v>
      </c>
      <c r="U57">
        <v>0</v>
      </c>
      <c r="X57">
        <v>0.2</v>
      </c>
      <c r="Z57">
        <v>0</v>
      </c>
      <c r="AA57">
        <v>2</v>
      </c>
      <c r="AC57">
        <v>0</v>
      </c>
      <c r="AE57">
        <v>0</v>
      </c>
      <c r="AI57">
        <v>0.6</v>
      </c>
      <c r="AJ57">
        <v>0.5</v>
      </c>
      <c r="AK57">
        <v>2.2999999999999998</v>
      </c>
      <c r="AM57">
        <v>0</v>
      </c>
      <c r="AO57">
        <v>0.5</v>
      </c>
      <c r="AS57">
        <v>4</v>
      </c>
      <c r="AT57">
        <v>0</v>
      </c>
      <c r="AU57">
        <v>2.8</v>
      </c>
      <c r="AW57">
        <v>2</v>
      </c>
      <c r="BB57">
        <v>0</v>
      </c>
      <c r="BC57">
        <v>0</v>
      </c>
      <c r="BD57">
        <v>0.1</v>
      </c>
    </row>
    <row r="58" spans="1:56" x14ac:dyDescent="0.2">
      <c r="A58" t="s">
        <v>250</v>
      </c>
      <c r="B58">
        <v>22.3</v>
      </c>
      <c r="D58">
        <v>0.1</v>
      </c>
      <c r="E58">
        <v>0</v>
      </c>
      <c r="F58">
        <v>25.5</v>
      </c>
      <c r="G58">
        <v>0.2</v>
      </c>
      <c r="H58">
        <v>64</v>
      </c>
      <c r="J58">
        <v>23</v>
      </c>
      <c r="K58">
        <v>0.2</v>
      </c>
      <c r="L58">
        <v>7</v>
      </c>
      <c r="M58">
        <v>0.1</v>
      </c>
      <c r="N58">
        <v>0</v>
      </c>
      <c r="O58">
        <v>1</v>
      </c>
      <c r="Q58">
        <v>0</v>
      </c>
      <c r="R58">
        <v>0</v>
      </c>
      <c r="U58">
        <v>1.5</v>
      </c>
      <c r="V58">
        <v>22.4</v>
      </c>
      <c r="X58">
        <v>0.2</v>
      </c>
      <c r="Z58">
        <v>24.5</v>
      </c>
      <c r="AA58">
        <v>0</v>
      </c>
      <c r="AC58">
        <v>0</v>
      </c>
      <c r="AD58">
        <v>45</v>
      </c>
      <c r="AE58">
        <v>0.4</v>
      </c>
      <c r="AH58">
        <v>1.4</v>
      </c>
      <c r="AI58">
        <v>0.2</v>
      </c>
      <c r="AJ58">
        <v>1</v>
      </c>
      <c r="AK58">
        <v>2.2999999999999998</v>
      </c>
      <c r="AM58">
        <v>0</v>
      </c>
      <c r="AO58">
        <v>0.9</v>
      </c>
      <c r="AV58">
        <v>0</v>
      </c>
      <c r="AW58">
        <v>0.2</v>
      </c>
      <c r="AZ58">
        <v>0</v>
      </c>
    </row>
    <row r="59" spans="1:56" x14ac:dyDescent="0.2">
      <c r="A59" t="s">
        <v>251</v>
      </c>
      <c r="H59">
        <v>0</v>
      </c>
      <c r="K59">
        <v>0</v>
      </c>
      <c r="N59">
        <v>1</v>
      </c>
      <c r="Q59">
        <v>0</v>
      </c>
      <c r="R59">
        <v>0</v>
      </c>
      <c r="U59">
        <v>0</v>
      </c>
      <c r="X59">
        <v>0</v>
      </c>
      <c r="Z59">
        <v>0</v>
      </c>
      <c r="AA59">
        <v>0</v>
      </c>
      <c r="AC59">
        <v>0</v>
      </c>
      <c r="AE59">
        <v>0</v>
      </c>
      <c r="AK59">
        <v>2.2999999999999998</v>
      </c>
      <c r="AM59">
        <v>0</v>
      </c>
      <c r="AO59">
        <v>0.9</v>
      </c>
      <c r="AV59">
        <v>0</v>
      </c>
      <c r="AY59">
        <v>0</v>
      </c>
      <c r="AZ59">
        <v>0</v>
      </c>
      <c r="BC59">
        <v>0</v>
      </c>
    </row>
    <row r="60" spans="1:56" x14ac:dyDescent="0.2">
      <c r="A60" t="s">
        <v>252</v>
      </c>
      <c r="B60">
        <v>0.3</v>
      </c>
      <c r="E60">
        <v>8</v>
      </c>
      <c r="H60">
        <v>0</v>
      </c>
      <c r="K60">
        <v>0.70000000000000007</v>
      </c>
      <c r="M60">
        <v>50.2</v>
      </c>
      <c r="N60">
        <v>5</v>
      </c>
      <c r="O60">
        <v>2.2999999999999998</v>
      </c>
      <c r="Q60">
        <v>0</v>
      </c>
      <c r="R60">
        <v>0</v>
      </c>
      <c r="U60">
        <v>0</v>
      </c>
      <c r="X60">
        <v>0</v>
      </c>
      <c r="Y60">
        <v>0</v>
      </c>
      <c r="Z60">
        <v>0</v>
      </c>
      <c r="AA60">
        <v>35.1</v>
      </c>
      <c r="AC60">
        <v>0</v>
      </c>
      <c r="AD60">
        <v>52</v>
      </c>
      <c r="AE60">
        <v>0</v>
      </c>
      <c r="AI60">
        <v>23.2</v>
      </c>
      <c r="AK60">
        <v>16</v>
      </c>
      <c r="AM60">
        <v>0</v>
      </c>
      <c r="AO60">
        <v>15.4</v>
      </c>
      <c r="AQ60">
        <v>0.3</v>
      </c>
      <c r="AV60">
        <v>0</v>
      </c>
      <c r="BB60">
        <v>0</v>
      </c>
    </row>
    <row r="61" spans="1:56" x14ac:dyDescent="0.2">
      <c r="A61" t="s">
        <v>253</v>
      </c>
      <c r="B61">
        <v>0.4</v>
      </c>
      <c r="D61">
        <v>21.5</v>
      </c>
      <c r="E61">
        <v>0.8</v>
      </c>
      <c r="G61">
        <v>7.5</v>
      </c>
      <c r="H61">
        <v>0</v>
      </c>
      <c r="J61">
        <v>4</v>
      </c>
      <c r="K61">
        <v>0.3</v>
      </c>
      <c r="M61">
        <v>3</v>
      </c>
      <c r="N61">
        <v>0</v>
      </c>
      <c r="O61">
        <v>4</v>
      </c>
      <c r="P61">
        <v>4.3</v>
      </c>
      <c r="Q61">
        <v>0</v>
      </c>
      <c r="R61">
        <v>0</v>
      </c>
      <c r="U61">
        <v>0</v>
      </c>
      <c r="W61">
        <v>37.799999999999997</v>
      </c>
      <c r="X61">
        <v>0</v>
      </c>
      <c r="Y61">
        <v>0</v>
      </c>
      <c r="Z61">
        <v>0</v>
      </c>
      <c r="AA61">
        <v>2.2000000000000002</v>
      </c>
      <c r="AC61">
        <v>0</v>
      </c>
      <c r="AD61">
        <v>16.3</v>
      </c>
      <c r="AE61">
        <v>0</v>
      </c>
      <c r="AI61">
        <v>4.2</v>
      </c>
      <c r="AK61">
        <v>20</v>
      </c>
      <c r="AL61">
        <v>2.7</v>
      </c>
      <c r="AM61">
        <v>0.2</v>
      </c>
      <c r="AN61">
        <v>1.1000000000000001</v>
      </c>
      <c r="AO61">
        <v>0.8</v>
      </c>
      <c r="AP61">
        <v>0.70000000000000007</v>
      </c>
      <c r="AS61">
        <v>37</v>
      </c>
      <c r="AV61">
        <v>0</v>
      </c>
      <c r="AW61">
        <v>3.8</v>
      </c>
      <c r="AY61">
        <v>1.2</v>
      </c>
      <c r="AZ61">
        <v>0</v>
      </c>
      <c r="BC61">
        <v>0</v>
      </c>
      <c r="BD61">
        <v>9</v>
      </c>
    </row>
    <row r="62" spans="1:56" x14ac:dyDescent="0.2">
      <c r="A62" t="s">
        <v>254</v>
      </c>
      <c r="D62">
        <v>0</v>
      </c>
      <c r="G62">
        <v>19.2</v>
      </c>
      <c r="H62">
        <v>1.1000000000000001</v>
      </c>
      <c r="I62">
        <v>2.8</v>
      </c>
      <c r="K62">
        <v>0</v>
      </c>
      <c r="M62">
        <v>2.1</v>
      </c>
      <c r="N62">
        <v>1</v>
      </c>
      <c r="O62">
        <v>0.3</v>
      </c>
      <c r="P62">
        <v>1</v>
      </c>
      <c r="Q62">
        <v>0</v>
      </c>
      <c r="R62">
        <v>0</v>
      </c>
      <c r="U62">
        <v>0</v>
      </c>
      <c r="W62">
        <v>1.3</v>
      </c>
      <c r="X62">
        <v>1.5</v>
      </c>
      <c r="Y62">
        <v>0</v>
      </c>
      <c r="Z62">
        <v>0</v>
      </c>
      <c r="AA62">
        <v>0</v>
      </c>
      <c r="AC62">
        <v>0</v>
      </c>
      <c r="AD62">
        <v>2.5</v>
      </c>
      <c r="AE62">
        <v>0</v>
      </c>
      <c r="AI62">
        <v>0.70000000000000007</v>
      </c>
      <c r="AJ62">
        <v>3.9</v>
      </c>
      <c r="AL62">
        <v>3</v>
      </c>
      <c r="AM62">
        <v>0.2</v>
      </c>
      <c r="AO62">
        <v>0.8</v>
      </c>
      <c r="AQ62">
        <v>0</v>
      </c>
      <c r="AV62">
        <v>22</v>
      </c>
      <c r="AW62">
        <v>57</v>
      </c>
      <c r="BB62">
        <v>7.1000000000000014</v>
      </c>
    </row>
    <row r="63" spans="1:56" x14ac:dyDescent="0.2">
      <c r="A63" t="s">
        <v>255</v>
      </c>
      <c r="E63">
        <v>5.6000000000000014</v>
      </c>
      <c r="H63">
        <v>0</v>
      </c>
      <c r="K63">
        <v>0</v>
      </c>
      <c r="Q63">
        <v>0</v>
      </c>
      <c r="R63">
        <v>0</v>
      </c>
      <c r="U63">
        <v>0</v>
      </c>
      <c r="W63">
        <v>17.100000000000001</v>
      </c>
      <c r="X63">
        <v>0</v>
      </c>
      <c r="Y63">
        <v>0</v>
      </c>
      <c r="Z63">
        <v>0</v>
      </c>
      <c r="AA63">
        <v>0</v>
      </c>
      <c r="AC63">
        <v>0</v>
      </c>
      <c r="AE63">
        <v>0</v>
      </c>
      <c r="AJ63">
        <v>0.1</v>
      </c>
      <c r="AK63">
        <v>20.2</v>
      </c>
      <c r="AL63">
        <v>3</v>
      </c>
      <c r="AN63">
        <v>1.5</v>
      </c>
      <c r="AQ63">
        <v>0</v>
      </c>
      <c r="AS63">
        <v>26.8</v>
      </c>
      <c r="AV63">
        <v>0</v>
      </c>
      <c r="AY63">
        <v>0.3</v>
      </c>
      <c r="BB63">
        <v>7.1000000000000014</v>
      </c>
      <c r="BC63">
        <v>0</v>
      </c>
    </row>
    <row r="64" spans="1:56" x14ac:dyDescent="0.2">
      <c r="A64" t="s">
        <v>256</v>
      </c>
      <c r="D64">
        <v>19.5</v>
      </c>
      <c r="E64">
        <v>0</v>
      </c>
      <c r="H64">
        <v>0</v>
      </c>
      <c r="J64">
        <v>11.2</v>
      </c>
      <c r="K64">
        <v>0</v>
      </c>
      <c r="M64">
        <v>13.5</v>
      </c>
      <c r="N64">
        <v>4</v>
      </c>
      <c r="P64">
        <v>5.6000000000000014</v>
      </c>
      <c r="Q64">
        <v>0</v>
      </c>
      <c r="R64">
        <v>0</v>
      </c>
      <c r="U64">
        <v>0</v>
      </c>
      <c r="W64">
        <v>30</v>
      </c>
      <c r="X64">
        <v>0</v>
      </c>
      <c r="Y64">
        <v>0</v>
      </c>
      <c r="Z64">
        <v>0</v>
      </c>
      <c r="AA64">
        <v>11.2</v>
      </c>
      <c r="AC64">
        <v>0</v>
      </c>
      <c r="AE64">
        <v>0</v>
      </c>
      <c r="AI64">
        <v>0.5</v>
      </c>
      <c r="AK64">
        <v>20.2</v>
      </c>
      <c r="AL64">
        <v>0.4</v>
      </c>
      <c r="AM64">
        <v>0.2</v>
      </c>
      <c r="AQ64">
        <v>0</v>
      </c>
      <c r="AV64">
        <v>0</v>
      </c>
      <c r="AW64">
        <v>31.3</v>
      </c>
      <c r="AY64">
        <v>0.1</v>
      </c>
      <c r="BB64">
        <v>7.1000000000000014</v>
      </c>
    </row>
    <row r="65" spans="1:58" x14ac:dyDescent="0.2">
      <c r="A65" t="s">
        <v>257</v>
      </c>
      <c r="E65">
        <v>0.3</v>
      </c>
      <c r="F65">
        <v>0</v>
      </c>
      <c r="H65">
        <v>0</v>
      </c>
      <c r="K65">
        <v>0</v>
      </c>
      <c r="N65">
        <v>5</v>
      </c>
      <c r="P65">
        <v>0</v>
      </c>
      <c r="Q65">
        <v>0</v>
      </c>
      <c r="R65">
        <v>0</v>
      </c>
      <c r="U65">
        <v>0</v>
      </c>
      <c r="W65">
        <v>1.3</v>
      </c>
      <c r="X65">
        <v>0</v>
      </c>
      <c r="Y65">
        <v>0</v>
      </c>
      <c r="Z65">
        <v>0</v>
      </c>
      <c r="AC65">
        <v>0</v>
      </c>
      <c r="AE65">
        <v>0</v>
      </c>
      <c r="AJ65">
        <v>1.9</v>
      </c>
      <c r="AK65">
        <v>0</v>
      </c>
      <c r="AL65">
        <v>0.4</v>
      </c>
      <c r="AM65">
        <v>0</v>
      </c>
      <c r="AN65">
        <v>1.5</v>
      </c>
      <c r="AO65">
        <v>0.2</v>
      </c>
      <c r="AQ65">
        <v>0</v>
      </c>
      <c r="AV65">
        <v>6.4</v>
      </c>
      <c r="AY65">
        <v>0.1</v>
      </c>
      <c r="AZ65">
        <v>0</v>
      </c>
      <c r="BA65">
        <v>7.4</v>
      </c>
      <c r="BC65">
        <v>0</v>
      </c>
      <c r="BF65">
        <v>6.5</v>
      </c>
    </row>
    <row r="66" spans="1:58" x14ac:dyDescent="0.2">
      <c r="A66" t="s">
        <v>258</v>
      </c>
      <c r="C66">
        <v>5.2</v>
      </c>
      <c r="E66">
        <v>21.5</v>
      </c>
      <c r="F66">
        <v>0.2</v>
      </c>
      <c r="H66">
        <v>0</v>
      </c>
      <c r="I66">
        <v>5.8</v>
      </c>
      <c r="K66">
        <v>0</v>
      </c>
      <c r="N66">
        <v>0</v>
      </c>
      <c r="P66">
        <v>21.9</v>
      </c>
      <c r="Q66">
        <v>4.7</v>
      </c>
      <c r="R66">
        <v>0</v>
      </c>
      <c r="T66">
        <v>3.9</v>
      </c>
      <c r="U66">
        <v>0</v>
      </c>
      <c r="X66">
        <v>0</v>
      </c>
      <c r="Y66">
        <v>0</v>
      </c>
      <c r="Z66">
        <v>0</v>
      </c>
      <c r="AC66">
        <v>0</v>
      </c>
      <c r="AE66">
        <v>0</v>
      </c>
      <c r="AI66">
        <v>2.2000000000000002</v>
      </c>
      <c r="AK66">
        <v>0</v>
      </c>
      <c r="AM66">
        <v>0</v>
      </c>
      <c r="AN66">
        <v>0</v>
      </c>
      <c r="AQ66">
        <v>0</v>
      </c>
      <c r="AV66">
        <v>0.3</v>
      </c>
      <c r="AX66">
        <v>2.2999999999999998</v>
      </c>
      <c r="AZ66">
        <v>0</v>
      </c>
      <c r="BA66">
        <v>4.2</v>
      </c>
      <c r="BB66">
        <v>0</v>
      </c>
      <c r="BC66">
        <v>0.2</v>
      </c>
      <c r="BD66">
        <v>8.7000000000000011</v>
      </c>
      <c r="BF66">
        <v>5</v>
      </c>
    </row>
    <row r="67" spans="1:58" x14ac:dyDescent="0.2">
      <c r="A67" t="s">
        <v>259</v>
      </c>
      <c r="E67">
        <v>0.2</v>
      </c>
      <c r="H67">
        <v>0</v>
      </c>
      <c r="K67">
        <v>0</v>
      </c>
      <c r="Q67">
        <v>0</v>
      </c>
      <c r="U67">
        <v>0</v>
      </c>
      <c r="X67">
        <v>0</v>
      </c>
      <c r="Y67">
        <v>0</v>
      </c>
      <c r="Z67">
        <v>0</v>
      </c>
      <c r="AA67">
        <v>0</v>
      </c>
      <c r="AC67">
        <v>0</v>
      </c>
      <c r="AE67">
        <v>0</v>
      </c>
      <c r="AM67">
        <v>0</v>
      </c>
      <c r="AN67">
        <v>0</v>
      </c>
      <c r="AP67">
        <v>1</v>
      </c>
      <c r="AQ67">
        <v>0</v>
      </c>
      <c r="AZ67">
        <v>0</v>
      </c>
      <c r="BA67">
        <v>4.2</v>
      </c>
      <c r="BC67">
        <v>0.2</v>
      </c>
      <c r="BF67">
        <v>5</v>
      </c>
    </row>
    <row r="68" spans="1:58" x14ac:dyDescent="0.2">
      <c r="A68" t="s">
        <v>260</v>
      </c>
      <c r="H68">
        <v>0</v>
      </c>
      <c r="K68">
        <v>0</v>
      </c>
      <c r="Q68">
        <v>0</v>
      </c>
      <c r="R68">
        <v>0</v>
      </c>
      <c r="U68">
        <v>0</v>
      </c>
      <c r="X68">
        <v>0</v>
      </c>
      <c r="Z68">
        <v>0</v>
      </c>
      <c r="AA68">
        <v>0</v>
      </c>
      <c r="AC68">
        <v>0</v>
      </c>
      <c r="AE68">
        <v>0</v>
      </c>
      <c r="AK68">
        <v>0</v>
      </c>
      <c r="AM68">
        <v>0</v>
      </c>
      <c r="AN68">
        <v>0</v>
      </c>
      <c r="AQ68">
        <v>0</v>
      </c>
      <c r="AT68">
        <v>0</v>
      </c>
      <c r="BA68">
        <v>4.2</v>
      </c>
      <c r="BC68">
        <v>0</v>
      </c>
    </row>
    <row r="69" spans="1:58" x14ac:dyDescent="0.2">
      <c r="A69" t="s">
        <v>261</v>
      </c>
      <c r="H69">
        <v>0</v>
      </c>
      <c r="K69">
        <v>0</v>
      </c>
      <c r="Q69">
        <v>0</v>
      </c>
      <c r="R69">
        <v>0</v>
      </c>
      <c r="U69">
        <v>0</v>
      </c>
      <c r="X69">
        <v>0</v>
      </c>
      <c r="Z69">
        <v>0</v>
      </c>
      <c r="AA69">
        <v>0</v>
      </c>
      <c r="AC69">
        <v>0</v>
      </c>
      <c r="AE69">
        <v>0</v>
      </c>
      <c r="AK69">
        <v>0</v>
      </c>
      <c r="AM69">
        <v>0</v>
      </c>
      <c r="AN69">
        <v>0</v>
      </c>
      <c r="AQ69">
        <v>0</v>
      </c>
      <c r="AR69">
        <v>0</v>
      </c>
      <c r="AV69">
        <v>0</v>
      </c>
      <c r="AY69">
        <v>0</v>
      </c>
      <c r="AZ69">
        <v>0</v>
      </c>
      <c r="BC69">
        <v>0</v>
      </c>
    </row>
    <row r="70" spans="1:58" x14ac:dyDescent="0.2">
      <c r="A70" t="s">
        <v>262</v>
      </c>
      <c r="H70">
        <v>0</v>
      </c>
      <c r="K70">
        <v>0</v>
      </c>
      <c r="Q70">
        <v>0</v>
      </c>
      <c r="R70">
        <v>0</v>
      </c>
      <c r="U70">
        <v>0</v>
      </c>
      <c r="X70">
        <v>0</v>
      </c>
      <c r="Z70">
        <v>0</v>
      </c>
      <c r="AA70">
        <v>0</v>
      </c>
      <c r="AC70">
        <v>0</v>
      </c>
      <c r="AE70">
        <v>0</v>
      </c>
      <c r="AM70">
        <v>0</v>
      </c>
      <c r="AN70">
        <v>0</v>
      </c>
      <c r="AV70">
        <v>0</v>
      </c>
      <c r="AZ70">
        <v>0</v>
      </c>
    </row>
    <row r="71" spans="1:58" x14ac:dyDescent="0.2">
      <c r="A71" t="s">
        <v>263</v>
      </c>
      <c r="H71">
        <v>0</v>
      </c>
      <c r="K71">
        <v>0</v>
      </c>
      <c r="N71">
        <v>0</v>
      </c>
      <c r="Q71">
        <v>0</v>
      </c>
      <c r="R71">
        <v>0</v>
      </c>
      <c r="U71">
        <v>0</v>
      </c>
      <c r="X71">
        <v>0</v>
      </c>
      <c r="Y71">
        <v>0</v>
      </c>
      <c r="Z71">
        <v>0</v>
      </c>
      <c r="AA71">
        <v>5</v>
      </c>
      <c r="AC71">
        <v>0</v>
      </c>
      <c r="AE71">
        <v>0</v>
      </c>
      <c r="AK71">
        <v>0</v>
      </c>
      <c r="AM71">
        <v>0</v>
      </c>
      <c r="AN71">
        <v>0</v>
      </c>
      <c r="AQ71">
        <v>0</v>
      </c>
      <c r="AV71">
        <v>0</v>
      </c>
      <c r="AZ71">
        <v>0</v>
      </c>
    </row>
    <row r="72" spans="1:58" x14ac:dyDescent="0.2">
      <c r="A72" t="s">
        <v>264</v>
      </c>
      <c r="D72">
        <v>5.5</v>
      </c>
      <c r="G72">
        <v>2.1</v>
      </c>
      <c r="H72">
        <v>0</v>
      </c>
      <c r="K72">
        <v>0</v>
      </c>
      <c r="M72">
        <v>17.8</v>
      </c>
      <c r="P72">
        <v>0</v>
      </c>
      <c r="Q72">
        <v>0</v>
      </c>
      <c r="R72">
        <v>0</v>
      </c>
      <c r="T72">
        <v>7</v>
      </c>
      <c r="U72">
        <v>0</v>
      </c>
      <c r="W72">
        <v>14.7</v>
      </c>
      <c r="X72">
        <v>5.5</v>
      </c>
      <c r="Y72">
        <v>0</v>
      </c>
      <c r="Z72">
        <v>0</v>
      </c>
      <c r="AA72">
        <v>0</v>
      </c>
      <c r="AC72">
        <v>0</v>
      </c>
      <c r="AE72">
        <v>0</v>
      </c>
      <c r="AI72">
        <v>4.8</v>
      </c>
      <c r="AK72">
        <v>0</v>
      </c>
      <c r="AM72">
        <v>0.5</v>
      </c>
      <c r="AN72">
        <v>0</v>
      </c>
      <c r="AQ72">
        <v>0</v>
      </c>
      <c r="AS72">
        <v>16.600000000000001</v>
      </c>
      <c r="AT72">
        <v>0</v>
      </c>
      <c r="AV72">
        <v>0</v>
      </c>
      <c r="AZ72">
        <v>0</v>
      </c>
      <c r="BC72">
        <v>0</v>
      </c>
      <c r="BF72">
        <v>11.9</v>
      </c>
    </row>
    <row r="73" spans="1:58" x14ac:dyDescent="0.2">
      <c r="A73" t="s">
        <v>265</v>
      </c>
      <c r="B73">
        <v>14.8</v>
      </c>
      <c r="D73">
        <v>29</v>
      </c>
      <c r="F73">
        <v>8.4</v>
      </c>
      <c r="G73">
        <v>28.7</v>
      </c>
      <c r="H73">
        <v>18.3</v>
      </c>
      <c r="J73">
        <v>0</v>
      </c>
      <c r="K73">
        <v>0</v>
      </c>
      <c r="L73">
        <v>10</v>
      </c>
      <c r="M73">
        <v>0.4</v>
      </c>
      <c r="N73">
        <v>0</v>
      </c>
      <c r="O73">
        <v>62</v>
      </c>
      <c r="P73">
        <v>0</v>
      </c>
      <c r="Q73">
        <v>0</v>
      </c>
      <c r="R73">
        <v>0</v>
      </c>
      <c r="T73">
        <v>5.7</v>
      </c>
      <c r="U73">
        <v>0</v>
      </c>
      <c r="W73">
        <v>1.5</v>
      </c>
      <c r="X73">
        <v>0</v>
      </c>
      <c r="Y73">
        <v>0</v>
      </c>
      <c r="Z73">
        <v>7.7</v>
      </c>
      <c r="AA73">
        <v>0</v>
      </c>
      <c r="AC73">
        <v>0</v>
      </c>
      <c r="AE73">
        <v>0</v>
      </c>
      <c r="AH73">
        <v>12.2</v>
      </c>
      <c r="AI73">
        <v>0.5</v>
      </c>
      <c r="AK73">
        <v>15.3</v>
      </c>
      <c r="AM73">
        <v>0.5</v>
      </c>
      <c r="AN73">
        <v>0</v>
      </c>
      <c r="AO73">
        <v>9.7000000000000011</v>
      </c>
      <c r="AP73">
        <v>0.4</v>
      </c>
      <c r="AQ73">
        <v>0</v>
      </c>
      <c r="AT73">
        <v>8.3000000000000007</v>
      </c>
      <c r="AU73">
        <v>10.5</v>
      </c>
      <c r="AV73">
        <v>22.5</v>
      </c>
      <c r="AW73">
        <v>47.3</v>
      </c>
      <c r="AX73">
        <v>52.8</v>
      </c>
      <c r="AY73">
        <v>0</v>
      </c>
      <c r="BA73">
        <v>112.3</v>
      </c>
      <c r="BC73">
        <v>0</v>
      </c>
      <c r="BE73">
        <v>15.2</v>
      </c>
    </row>
    <row r="74" spans="1:58" x14ac:dyDescent="0.2">
      <c r="A74" t="s">
        <v>266</v>
      </c>
      <c r="B74">
        <v>0.1</v>
      </c>
      <c r="C74">
        <v>0</v>
      </c>
      <c r="D74">
        <v>1.5</v>
      </c>
      <c r="F74">
        <v>4.5</v>
      </c>
      <c r="G74">
        <v>6.2</v>
      </c>
      <c r="H74">
        <v>1.4</v>
      </c>
      <c r="K74">
        <v>0</v>
      </c>
      <c r="L74">
        <v>1.2</v>
      </c>
      <c r="M74">
        <v>13.5</v>
      </c>
      <c r="O74">
        <v>0</v>
      </c>
      <c r="P74">
        <v>0</v>
      </c>
      <c r="Q74">
        <v>0</v>
      </c>
      <c r="R74">
        <v>0</v>
      </c>
      <c r="U74">
        <v>0</v>
      </c>
      <c r="V74">
        <v>43.2</v>
      </c>
      <c r="X74">
        <v>0</v>
      </c>
      <c r="Y74">
        <v>0</v>
      </c>
      <c r="Z74">
        <v>0</v>
      </c>
      <c r="AA74">
        <v>0</v>
      </c>
      <c r="AC74">
        <v>0</v>
      </c>
      <c r="AE74">
        <v>0</v>
      </c>
      <c r="AH74">
        <v>0.4</v>
      </c>
      <c r="AK74">
        <v>15.6</v>
      </c>
      <c r="AM74">
        <v>0</v>
      </c>
      <c r="AN74">
        <v>0</v>
      </c>
      <c r="AQ74">
        <v>0</v>
      </c>
      <c r="AV74">
        <v>0.6</v>
      </c>
      <c r="BA74">
        <v>0.3</v>
      </c>
      <c r="BB74">
        <v>12.2</v>
      </c>
    </row>
    <row r="75" spans="1:58" x14ac:dyDescent="0.2">
      <c r="A75" t="s">
        <v>267</v>
      </c>
      <c r="B75">
        <v>0.6</v>
      </c>
      <c r="H75">
        <v>0</v>
      </c>
      <c r="J75">
        <v>20</v>
      </c>
      <c r="K75">
        <v>34.1</v>
      </c>
      <c r="M75">
        <v>12</v>
      </c>
      <c r="N75">
        <v>8</v>
      </c>
      <c r="P75">
        <v>0</v>
      </c>
      <c r="Q75">
        <v>0</v>
      </c>
      <c r="R75">
        <v>0</v>
      </c>
      <c r="U75">
        <v>0.2</v>
      </c>
      <c r="W75">
        <v>12.8</v>
      </c>
      <c r="X75">
        <v>0.4</v>
      </c>
      <c r="Y75">
        <v>0</v>
      </c>
      <c r="Z75">
        <v>0</v>
      </c>
      <c r="AA75">
        <v>6.7</v>
      </c>
      <c r="AC75">
        <v>0</v>
      </c>
      <c r="AE75">
        <v>0</v>
      </c>
      <c r="AM75">
        <v>0</v>
      </c>
      <c r="AN75">
        <v>0</v>
      </c>
      <c r="AQ75">
        <v>0</v>
      </c>
      <c r="AV75">
        <v>23.1</v>
      </c>
      <c r="AW75">
        <v>0.3</v>
      </c>
      <c r="BB75">
        <v>12.2</v>
      </c>
    </row>
    <row r="76" spans="1:58" x14ac:dyDescent="0.2">
      <c r="A76" t="s">
        <v>268</v>
      </c>
      <c r="B76">
        <v>0</v>
      </c>
      <c r="C76">
        <v>6.2</v>
      </c>
      <c r="D76">
        <v>7</v>
      </c>
      <c r="E76">
        <v>0.1</v>
      </c>
      <c r="G76">
        <v>1.1000000000000001</v>
      </c>
      <c r="H76">
        <v>8.1999999999999993</v>
      </c>
      <c r="I76">
        <v>13.2</v>
      </c>
      <c r="K76">
        <v>0.2</v>
      </c>
      <c r="L76">
        <v>6</v>
      </c>
      <c r="N76">
        <v>2.7</v>
      </c>
      <c r="P76">
        <v>0</v>
      </c>
      <c r="Q76">
        <v>0</v>
      </c>
      <c r="R76">
        <v>0</v>
      </c>
      <c r="T76">
        <v>1</v>
      </c>
      <c r="U76">
        <v>0</v>
      </c>
      <c r="W76">
        <v>0.8</v>
      </c>
      <c r="X76">
        <v>56</v>
      </c>
      <c r="Y76">
        <v>0</v>
      </c>
      <c r="Z76">
        <v>0</v>
      </c>
      <c r="AA76">
        <v>0</v>
      </c>
      <c r="AC76">
        <v>0</v>
      </c>
      <c r="AE76">
        <v>0</v>
      </c>
      <c r="AH76">
        <v>4.6000000000000014</v>
      </c>
      <c r="AI76">
        <v>6.1000000000000014</v>
      </c>
      <c r="AJ76">
        <v>0.4</v>
      </c>
      <c r="AK76">
        <v>0</v>
      </c>
      <c r="AL76">
        <v>17.600000000000001</v>
      </c>
      <c r="AM76">
        <v>0</v>
      </c>
      <c r="AN76">
        <v>0.4</v>
      </c>
      <c r="AQ76">
        <v>0</v>
      </c>
      <c r="AV76">
        <v>0.1</v>
      </c>
      <c r="AZ76">
        <v>0</v>
      </c>
      <c r="BB76">
        <v>12.2</v>
      </c>
      <c r="BC76">
        <v>0</v>
      </c>
    </row>
    <row r="77" spans="1:58" x14ac:dyDescent="0.2">
      <c r="A77" t="s">
        <v>269</v>
      </c>
      <c r="B77">
        <v>1</v>
      </c>
      <c r="D77">
        <v>7.6000000000000014</v>
      </c>
      <c r="F77">
        <v>8</v>
      </c>
      <c r="H77">
        <v>0.6</v>
      </c>
      <c r="J77">
        <v>12</v>
      </c>
      <c r="K77">
        <v>0</v>
      </c>
      <c r="L77">
        <v>10</v>
      </c>
      <c r="P77">
        <v>0</v>
      </c>
      <c r="Q77">
        <v>0</v>
      </c>
      <c r="R77">
        <v>0</v>
      </c>
      <c r="U77">
        <v>0.2</v>
      </c>
      <c r="W77">
        <v>21</v>
      </c>
      <c r="X77">
        <v>0</v>
      </c>
      <c r="Y77">
        <v>0</v>
      </c>
      <c r="Z77">
        <v>5.2</v>
      </c>
      <c r="AA77">
        <v>0</v>
      </c>
      <c r="AC77">
        <v>0</v>
      </c>
      <c r="AE77">
        <v>0</v>
      </c>
      <c r="AH77">
        <v>22.4</v>
      </c>
      <c r="AK77">
        <v>0</v>
      </c>
      <c r="AL77">
        <v>12</v>
      </c>
      <c r="AM77">
        <v>0</v>
      </c>
      <c r="AN77">
        <v>7.8</v>
      </c>
      <c r="AO77">
        <v>3.6</v>
      </c>
      <c r="AQ77">
        <v>0</v>
      </c>
      <c r="AT77">
        <v>20.8</v>
      </c>
      <c r="AU77">
        <v>2.9</v>
      </c>
      <c r="AV77">
        <v>0.5</v>
      </c>
      <c r="AW77">
        <v>0.1</v>
      </c>
      <c r="AX77">
        <v>4.4000000000000004</v>
      </c>
      <c r="AY77">
        <v>0</v>
      </c>
      <c r="AZ77">
        <v>0</v>
      </c>
      <c r="BA77">
        <v>0.1</v>
      </c>
      <c r="BB77">
        <v>0.3</v>
      </c>
      <c r="BC77">
        <v>0</v>
      </c>
      <c r="BE77">
        <v>6.6000000000000014</v>
      </c>
    </row>
    <row r="78" spans="1:58" x14ac:dyDescent="0.2">
      <c r="A78" t="s">
        <v>270</v>
      </c>
      <c r="B78">
        <v>24</v>
      </c>
      <c r="C78">
        <v>10.199999999999999</v>
      </c>
      <c r="D78">
        <v>45</v>
      </c>
      <c r="F78">
        <v>30</v>
      </c>
      <c r="G78">
        <v>4.3</v>
      </c>
      <c r="H78">
        <v>40.1</v>
      </c>
      <c r="J78">
        <v>73</v>
      </c>
      <c r="K78">
        <v>0</v>
      </c>
      <c r="L78">
        <v>33</v>
      </c>
      <c r="O78">
        <v>17.2</v>
      </c>
      <c r="P78">
        <v>0</v>
      </c>
      <c r="Q78">
        <v>0</v>
      </c>
      <c r="R78">
        <v>4.9000000000000004</v>
      </c>
      <c r="U78">
        <v>1</v>
      </c>
      <c r="V78">
        <v>49.4</v>
      </c>
      <c r="W78">
        <v>21</v>
      </c>
      <c r="X78">
        <v>0.9</v>
      </c>
      <c r="Y78">
        <v>0</v>
      </c>
      <c r="Z78">
        <v>6.7</v>
      </c>
      <c r="AA78">
        <v>0</v>
      </c>
      <c r="AC78">
        <v>0</v>
      </c>
      <c r="AD78">
        <v>74</v>
      </c>
      <c r="AE78">
        <v>0</v>
      </c>
      <c r="AH78">
        <v>2.4</v>
      </c>
      <c r="AK78">
        <v>0</v>
      </c>
      <c r="AL78">
        <v>36.6</v>
      </c>
      <c r="AM78">
        <v>0</v>
      </c>
      <c r="AN78">
        <v>7.8</v>
      </c>
      <c r="AQ78">
        <v>0</v>
      </c>
      <c r="AV78">
        <v>4.8</v>
      </c>
      <c r="AX78">
        <v>2.2999999999999998</v>
      </c>
      <c r="AZ78">
        <v>8.5</v>
      </c>
      <c r="BB78">
        <v>12.5</v>
      </c>
    </row>
    <row r="79" spans="1:58" x14ac:dyDescent="0.2">
      <c r="A79" t="s">
        <v>271</v>
      </c>
      <c r="D79">
        <v>2.2999999999999998</v>
      </c>
      <c r="E79">
        <v>3</v>
      </c>
      <c r="G79">
        <v>0.3</v>
      </c>
      <c r="H79">
        <v>0</v>
      </c>
      <c r="J79">
        <v>3</v>
      </c>
      <c r="K79">
        <v>0</v>
      </c>
      <c r="L79">
        <v>1.2</v>
      </c>
      <c r="M79">
        <v>4</v>
      </c>
      <c r="N79">
        <v>28</v>
      </c>
      <c r="O79">
        <v>2.4</v>
      </c>
      <c r="Q79">
        <v>0</v>
      </c>
      <c r="R79">
        <v>0</v>
      </c>
      <c r="T79">
        <v>0.1</v>
      </c>
      <c r="U79">
        <v>0</v>
      </c>
      <c r="V79">
        <v>2.8</v>
      </c>
      <c r="W79">
        <v>1.2</v>
      </c>
      <c r="X79">
        <v>0</v>
      </c>
      <c r="Y79">
        <v>0</v>
      </c>
      <c r="Z79">
        <v>0</v>
      </c>
      <c r="AA79">
        <v>1</v>
      </c>
      <c r="AC79">
        <v>0</v>
      </c>
      <c r="AD79">
        <v>1</v>
      </c>
      <c r="AE79">
        <v>0</v>
      </c>
      <c r="AK79">
        <v>0</v>
      </c>
      <c r="AL79">
        <v>36.6</v>
      </c>
      <c r="AM79">
        <v>0</v>
      </c>
      <c r="AN79">
        <v>7.8</v>
      </c>
      <c r="AQ79">
        <v>0</v>
      </c>
      <c r="AV79">
        <v>4.8</v>
      </c>
      <c r="AX79">
        <v>0.2</v>
      </c>
      <c r="BA79">
        <v>8.8000000000000007</v>
      </c>
      <c r="BB79">
        <v>12.5</v>
      </c>
      <c r="BF79">
        <v>4.6000000000000014</v>
      </c>
    </row>
    <row r="80" spans="1:58" x14ac:dyDescent="0.2">
      <c r="A80" t="s">
        <v>272</v>
      </c>
      <c r="F80">
        <v>5.1000000000000014</v>
      </c>
      <c r="H80">
        <v>0.1</v>
      </c>
      <c r="K80">
        <v>0</v>
      </c>
      <c r="M80">
        <v>1.3</v>
      </c>
      <c r="N80">
        <v>0</v>
      </c>
      <c r="Q80">
        <v>0</v>
      </c>
      <c r="R80">
        <v>0</v>
      </c>
      <c r="U80">
        <v>0</v>
      </c>
      <c r="X80">
        <v>3.5</v>
      </c>
      <c r="Y80">
        <v>0</v>
      </c>
      <c r="Z80">
        <v>0</v>
      </c>
      <c r="AA80">
        <v>0</v>
      </c>
      <c r="AC80">
        <v>0</v>
      </c>
      <c r="AE80">
        <v>0</v>
      </c>
      <c r="AK80">
        <v>0</v>
      </c>
      <c r="AL80">
        <v>36.6</v>
      </c>
      <c r="AM80">
        <v>0</v>
      </c>
      <c r="AN80">
        <v>7.8</v>
      </c>
      <c r="AQ80">
        <v>0</v>
      </c>
      <c r="AV80">
        <v>4.8</v>
      </c>
      <c r="BA80">
        <v>8.9</v>
      </c>
      <c r="BB80">
        <v>12.5</v>
      </c>
      <c r="BC80">
        <v>0</v>
      </c>
      <c r="BF80">
        <v>4.6000000000000014</v>
      </c>
    </row>
    <row r="81" spans="1:58" x14ac:dyDescent="0.2">
      <c r="A81" t="s">
        <v>273</v>
      </c>
      <c r="C81">
        <v>2.7</v>
      </c>
      <c r="E81">
        <v>0.4</v>
      </c>
      <c r="F81">
        <v>1</v>
      </c>
      <c r="H81">
        <v>0</v>
      </c>
      <c r="I81">
        <v>4.0999999999999996</v>
      </c>
      <c r="K81">
        <v>0</v>
      </c>
      <c r="N81">
        <v>0</v>
      </c>
      <c r="P81">
        <v>1.9</v>
      </c>
      <c r="Q81">
        <v>1</v>
      </c>
      <c r="R81">
        <v>0</v>
      </c>
      <c r="T81">
        <v>1.4</v>
      </c>
      <c r="U81">
        <v>0</v>
      </c>
      <c r="X81">
        <v>13.5</v>
      </c>
      <c r="Y81">
        <v>0</v>
      </c>
      <c r="Z81">
        <v>0</v>
      </c>
      <c r="AA81">
        <v>0</v>
      </c>
      <c r="AC81">
        <v>0</v>
      </c>
      <c r="AE81">
        <v>0</v>
      </c>
      <c r="AI81">
        <v>2.6</v>
      </c>
      <c r="AJ81">
        <v>8</v>
      </c>
      <c r="AK81">
        <v>0</v>
      </c>
      <c r="AM81">
        <v>0</v>
      </c>
      <c r="AN81">
        <v>2.1</v>
      </c>
      <c r="AP81">
        <v>24</v>
      </c>
      <c r="AQ81">
        <v>0</v>
      </c>
      <c r="AR81">
        <v>0</v>
      </c>
      <c r="AU81">
        <v>0.2</v>
      </c>
      <c r="AV81">
        <v>0</v>
      </c>
      <c r="AX81">
        <v>5</v>
      </c>
      <c r="AY81">
        <v>1.1000000000000001</v>
      </c>
      <c r="AZ81">
        <v>0</v>
      </c>
      <c r="BB81">
        <v>4.0999999999999996</v>
      </c>
      <c r="BC81">
        <v>0</v>
      </c>
      <c r="BF81">
        <v>7.2</v>
      </c>
    </row>
    <row r="82" spans="1:58" x14ac:dyDescent="0.2">
      <c r="A82" t="s">
        <v>274</v>
      </c>
      <c r="B82">
        <v>7.6000000000000014</v>
      </c>
      <c r="D82">
        <v>11.7</v>
      </c>
      <c r="E82">
        <v>35.5</v>
      </c>
      <c r="G82">
        <v>6.9</v>
      </c>
      <c r="H82">
        <v>1</v>
      </c>
      <c r="I82">
        <v>3.8</v>
      </c>
      <c r="J82">
        <v>6.4</v>
      </c>
      <c r="K82">
        <v>0</v>
      </c>
      <c r="L82">
        <v>28.2</v>
      </c>
      <c r="O82">
        <v>0.2</v>
      </c>
      <c r="P82">
        <v>12.2</v>
      </c>
      <c r="Q82">
        <v>8</v>
      </c>
      <c r="R82">
        <v>0</v>
      </c>
      <c r="T82">
        <v>6</v>
      </c>
      <c r="U82">
        <v>0</v>
      </c>
      <c r="W82">
        <v>27.4</v>
      </c>
      <c r="X82">
        <v>5</v>
      </c>
      <c r="Y82">
        <v>0</v>
      </c>
      <c r="Z82">
        <v>4.7</v>
      </c>
      <c r="AA82">
        <v>0</v>
      </c>
      <c r="AB82">
        <v>5</v>
      </c>
      <c r="AC82">
        <v>0</v>
      </c>
      <c r="AE82">
        <v>0</v>
      </c>
      <c r="AH82">
        <v>5.4</v>
      </c>
      <c r="AI82">
        <v>6.1000000000000014</v>
      </c>
      <c r="AL82">
        <v>22</v>
      </c>
      <c r="AM82">
        <v>0</v>
      </c>
      <c r="AN82">
        <v>64</v>
      </c>
      <c r="AQ82">
        <v>0</v>
      </c>
      <c r="AR82">
        <v>11</v>
      </c>
      <c r="AY82">
        <v>33</v>
      </c>
      <c r="BB82">
        <v>6.9</v>
      </c>
      <c r="BF82">
        <v>28.8</v>
      </c>
    </row>
    <row r="83" spans="1:58" x14ac:dyDescent="0.2">
      <c r="A83" t="s">
        <v>275</v>
      </c>
      <c r="C83">
        <v>8.1</v>
      </c>
      <c r="D83">
        <v>3</v>
      </c>
      <c r="E83">
        <v>112.3</v>
      </c>
      <c r="F83">
        <v>0</v>
      </c>
      <c r="H83">
        <v>0</v>
      </c>
      <c r="I83">
        <v>24.7</v>
      </c>
      <c r="J83">
        <v>0.70000000000000007</v>
      </c>
      <c r="K83">
        <v>2.7</v>
      </c>
      <c r="N83">
        <v>6</v>
      </c>
      <c r="O83">
        <v>1.3</v>
      </c>
      <c r="P83">
        <v>95</v>
      </c>
      <c r="Q83">
        <v>30</v>
      </c>
      <c r="R83">
        <v>0</v>
      </c>
      <c r="T83">
        <v>18.399999999999999</v>
      </c>
      <c r="U83">
        <v>0</v>
      </c>
      <c r="W83">
        <v>21.9</v>
      </c>
      <c r="X83">
        <v>8.5</v>
      </c>
      <c r="Y83">
        <v>0</v>
      </c>
      <c r="Z83">
        <v>0</v>
      </c>
      <c r="AA83">
        <v>0</v>
      </c>
      <c r="AC83">
        <v>0</v>
      </c>
      <c r="AD83">
        <v>0</v>
      </c>
      <c r="AE83">
        <v>0</v>
      </c>
      <c r="AI83">
        <v>8.3000000000000007</v>
      </c>
      <c r="AJ83">
        <v>29.4</v>
      </c>
      <c r="AL83">
        <v>3</v>
      </c>
      <c r="AM83">
        <v>0</v>
      </c>
      <c r="AN83">
        <v>1.9</v>
      </c>
      <c r="AO83">
        <v>0.1</v>
      </c>
      <c r="AP83">
        <v>13.8</v>
      </c>
      <c r="AQ83">
        <v>0</v>
      </c>
      <c r="AR83">
        <v>1.7</v>
      </c>
      <c r="AT83">
        <v>0.1</v>
      </c>
      <c r="AU83">
        <v>0.2</v>
      </c>
      <c r="AV83">
        <v>18</v>
      </c>
      <c r="AW83">
        <v>10.6</v>
      </c>
      <c r="AY83">
        <v>133.6</v>
      </c>
      <c r="AZ83">
        <v>4.6000000000000014</v>
      </c>
      <c r="BA83">
        <v>21.8</v>
      </c>
      <c r="BB83">
        <v>0.4</v>
      </c>
      <c r="BC83">
        <v>17.3</v>
      </c>
      <c r="BD83">
        <v>25.1</v>
      </c>
      <c r="BE83">
        <v>0.1</v>
      </c>
      <c r="BF83">
        <v>28.9</v>
      </c>
    </row>
    <row r="84" spans="1:58" x14ac:dyDescent="0.2">
      <c r="A84" t="s">
        <v>276</v>
      </c>
      <c r="F84">
        <v>0.4</v>
      </c>
      <c r="G84">
        <v>7.6000000000000014</v>
      </c>
      <c r="H84">
        <v>1.1000000000000001</v>
      </c>
      <c r="K84">
        <v>0</v>
      </c>
      <c r="N84">
        <v>0</v>
      </c>
      <c r="Q84">
        <v>0.70000000000000007</v>
      </c>
      <c r="R84">
        <v>0</v>
      </c>
      <c r="T84">
        <v>3.2</v>
      </c>
      <c r="U84">
        <v>0</v>
      </c>
      <c r="W84">
        <v>4.6000000000000014</v>
      </c>
      <c r="X84">
        <v>0.5</v>
      </c>
      <c r="Y84">
        <v>0</v>
      </c>
      <c r="Z84">
        <v>0</v>
      </c>
      <c r="AA84">
        <v>0</v>
      </c>
      <c r="AC84">
        <v>0</v>
      </c>
      <c r="AE84">
        <v>0</v>
      </c>
      <c r="AH84">
        <v>0</v>
      </c>
      <c r="AK84">
        <v>0</v>
      </c>
      <c r="AL84">
        <v>0.70000000000000007</v>
      </c>
      <c r="AM84">
        <v>0</v>
      </c>
      <c r="AN84">
        <v>1</v>
      </c>
      <c r="AO84">
        <v>3.3</v>
      </c>
      <c r="AP84">
        <v>1.5</v>
      </c>
      <c r="AQ84">
        <v>0</v>
      </c>
      <c r="AR84">
        <v>0.2</v>
      </c>
      <c r="AS84">
        <v>10.8</v>
      </c>
      <c r="AT84">
        <v>0</v>
      </c>
      <c r="AU84">
        <v>9.5</v>
      </c>
      <c r="AV84">
        <v>1.1000000000000001</v>
      </c>
      <c r="AW84">
        <v>0.1</v>
      </c>
      <c r="AZ84">
        <v>0</v>
      </c>
      <c r="BC84">
        <v>0</v>
      </c>
    </row>
    <row r="85" spans="1:58" x14ac:dyDescent="0.2">
      <c r="A85" t="s">
        <v>277</v>
      </c>
      <c r="B85">
        <v>1.2</v>
      </c>
      <c r="D85">
        <v>1.4</v>
      </c>
      <c r="F85">
        <v>0</v>
      </c>
      <c r="H85">
        <v>6</v>
      </c>
      <c r="K85">
        <v>0</v>
      </c>
      <c r="L85">
        <v>1</v>
      </c>
      <c r="Q85">
        <v>2</v>
      </c>
      <c r="R85">
        <v>0</v>
      </c>
      <c r="T85">
        <v>2</v>
      </c>
      <c r="U85">
        <v>0</v>
      </c>
      <c r="V85">
        <v>3.2</v>
      </c>
      <c r="W85">
        <v>0.2</v>
      </c>
      <c r="X85">
        <v>1.5</v>
      </c>
      <c r="Y85">
        <v>0</v>
      </c>
      <c r="Z85">
        <v>0</v>
      </c>
      <c r="AA85">
        <v>0</v>
      </c>
      <c r="AC85">
        <v>0</v>
      </c>
      <c r="AE85">
        <v>0</v>
      </c>
      <c r="AH85">
        <v>0</v>
      </c>
      <c r="AJ85">
        <v>7.8</v>
      </c>
      <c r="AK85">
        <v>0</v>
      </c>
      <c r="AL85">
        <v>16.399999999999999</v>
      </c>
      <c r="AM85">
        <v>0</v>
      </c>
      <c r="AN85">
        <v>3.9</v>
      </c>
      <c r="AO85">
        <v>0.5</v>
      </c>
      <c r="AQ85">
        <v>0</v>
      </c>
      <c r="AU85">
        <v>0.1</v>
      </c>
      <c r="AV85">
        <v>0.1</v>
      </c>
      <c r="AW85">
        <v>0.1</v>
      </c>
      <c r="AX85">
        <v>6.8</v>
      </c>
      <c r="AY85">
        <v>13.2</v>
      </c>
      <c r="BB85">
        <v>1.5</v>
      </c>
      <c r="BD85">
        <v>0.6</v>
      </c>
    </row>
    <row r="86" spans="1:58" x14ac:dyDescent="0.2">
      <c r="A86" t="s">
        <v>278</v>
      </c>
      <c r="B86">
        <v>11.4</v>
      </c>
      <c r="D86">
        <v>30.9</v>
      </c>
      <c r="F86">
        <v>0.9</v>
      </c>
      <c r="G86">
        <v>19.3</v>
      </c>
      <c r="H86">
        <v>16.8</v>
      </c>
      <c r="J86">
        <v>40</v>
      </c>
      <c r="K86">
        <v>0</v>
      </c>
      <c r="L86">
        <v>58</v>
      </c>
      <c r="Q86">
        <v>2.4</v>
      </c>
      <c r="R86">
        <v>0</v>
      </c>
      <c r="U86">
        <v>0</v>
      </c>
      <c r="W86">
        <v>0.2</v>
      </c>
      <c r="X86">
        <v>7</v>
      </c>
      <c r="Y86">
        <v>0</v>
      </c>
      <c r="Z86">
        <v>37.299999999999997</v>
      </c>
      <c r="AA86">
        <v>0</v>
      </c>
      <c r="AB86">
        <v>66</v>
      </c>
      <c r="AC86">
        <v>0</v>
      </c>
      <c r="AD86">
        <v>9.5</v>
      </c>
      <c r="AE86">
        <v>0</v>
      </c>
      <c r="AH86">
        <v>28.4</v>
      </c>
      <c r="AK86">
        <v>0</v>
      </c>
      <c r="AM86">
        <v>0</v>
      </c>
      <c r="AO86">
        <v>0.2</v>
      </c>
      <c r="AP86">
        <v>6.4</v>
      </c>
      <c r="AT86">
        <v>6</v>
      </c>
      <c r="AU86">
        <v>0.8</v>
      </c>
      <c r="AV86">
        <v>1.7</v>
      </c>
      <c r="AW86">
        <v>0.8</v>
      </c>
      <c r="AX86">
        <v>11.9</v>
      </c>
      <c r="BA86">
        <v>5.6000000000000014</v>
      </c>
      <c r="BB86">
        <v>127.8</v>
      </c>
      <c r="BE86">
        <v>92.2</v>
      </c>
    </row>
    <row r="87" spans="1:58" x14ac:dyDescent="0.2">
      <c r="A87" t="s">
        <v>279</v>
      </c>
      <c r="B87">
        <v>0.1</v>
      </c>
      <c r="H87">
        <v>0</v>
      </c>
      <c r="K87">
        <v>0</v>
      </c>
      <c r="N87">
        <v>3</v>
      </c>
      <c r="P87">
        <v>6</v>
      </c>
      <c r="Q87">
        <v>0</v>
      </c>
      <c r="R87">
        <v>0</v>
      </c>
      <c r="T87">
        <v>0.3</v>
      </c>
      <c r="U87">
        <v>0</v>
      </c>
      <c r="W87">
        <v>14.1</v>
      </c>
      <c r="X87">
        <v>0</v>
      </c>
      <c r="Y87">
        <v>0</v>
      </c>
      <c r="Z87">
        <v>0</v>
      </c>
      <c r="AA87">
        <v>0</v>
      </c>
      <c r="AC87">
        <v>0</v>
      </c>
      <c r="AE87">
        <v>0</v>
      </c>
      <c r="AK87">
        <v>0</v>
      </c>
      <c r="AM87">
        <v>0.1</v>
      </c>
      <c r="AQ87">
        <v>0</v>
      </c>
      <c r="AU87">
        <v>0.1</v>
      </c>
      <c r="AX87">
        <v>1.2</v>
      </c>
      <c r="AZ87">
        <v>0.1</v>
      </c>
      <c r="BA87">
        <v>0.2</v>
      </c>
      <c r="BB87">
        <v>129.30000000000001</v>
      </c>
      <c r="BC87">
        <v>2.9</v>
      </c>
      <c r="BD87">
        <v>0.1</v>
      </c>
    </row>
    <row r="88" spans="1:58" x14ac:dyDescent="0.2">
      <c r="A88" t="s">
        <v>280</v>
      </c>
      <c r="H88">
        <v>0</v>
      </c>
      <c r="K88">
        <v>0</v>
      </c>
      <c r="P88">
        <v>0.1</v>
      </c>
      <c r="Q88">
        <v>0</v>
      </c>
      <c r="R88">
        <v>0</v>
      </c>
      <c r="T88">
        <v>0.1</v>
      </c>
      <c r="U88">
        <v>0</v>
      </c>
      <c r="X88">
        <v>0</v>
      </c>
      <c r="Y88">
        <v>0</v>
      </c>
      <c r="Z88">
        <v>0</v>
      </c>
      <c r="AA88">
        <v>0</v>
      </c>
      <c r="AC88">
        <v>0</v>
      </c>
      <c r="AE88">
        <v>0</v>
      </c>
      <c r="AK88">
        <v>0</v>
      </c>
      <c r="AQ88">
        <v>0</v>
      </c>
      <c r="AT88">
        <v>0</v>
      </c>
      <c r="AU88">
        <v>0.4</v>
      </c>
      <c r="AZ88">
        <v>0</v>
      </c>
      <c r="BC88">
        <v>0</v>
      </c>
      <c r="BF88">
        <v>2.2999999999999998</v>
      </c>
    </row>
    <row r="89" spans="1:58" x14ac:dyDescent="0.2">
      <c r="A89" t="s">
        <v>281</v>
      </c>
      <c r="H89">
        <v>0</v>
      </c>
      <c r="K89">
        <v>0</v>
      </c>
      <c r="Q89">
        <v>0</v>
      </c>
      <c r="R89">
        <v>0</v>
      </c>
      <c r="U89">
        <v>0</v>
      </c>
      <c r="X89">
        <v>0</v>
      </c>
      <c r="Y89">
        <v>0</v>
      </c>
      <c r="Z89">
        <v>0</v>
      </c>
      <c r="AA89">
        <v>0</v>
      </c>
      <c r="AC89">
        <v>0</v>
      </c>
      <c r="AE89">
        <v>0</v>
      </c>
      <c r="AK89">
        <v>0</v>
      </c>
      <c r="AQ89">
        <v>0</v>
      </c>
      <c r="AY89">
        <v>0</v>
      </c>
      <c r="AZ89">
        <v>0</v>
      </c>
    </row>
    <row r="90" spans="1:58" x14ac:dyDescent="0.2">
      <c r="A90" t="s">
        <v>282</v>
      </c>
      <c r="H90">
        <v>0</v>
      </c>
      <c r="K90">
        <v>0</v>
      </c>
      <c r="Q90">
        <v>0</v>
      </c>
      <c r="R90">
        <v>0</v>
      </c>
      <c r="U90">
        <v>0</v>
      </c>
      <c r="X90">
        <v>0</v>
      </c>
      <c r="Y90">
        <v>0</v>
      </c>
      <c r="Z90">
        <v>0</v>
      </c>
      <c r="AA90">
        <v>0</v>
      </c>
      <c r="AC90">
        <v>0</v>
      </c>
      <c r="AE90">
        <v>0</v>
      </c>
      <c r="AQ90">
        <v>0</v>
      </c>
      <c r="AV90">
        <v>0</v>
      </c>
    </row>
    <row r="91" spans="1:58" x14ac:dyDescent="0.2">
      <c r="A91" t="s">
        <v>283</v>
      </c>
      <c r="H91">
        <v>0</v>
      </c>
      <c r="K91">
        <v>0</v>
      </c>
      <c r="N91">
        <v>3</v>
      </c>
      <c r="Q91">
        <v>0</v>
      </c>
      <c r="R91">
        <v>0</v>
      </c>
      <c r="U91">
        <v>0</v>
      </c>
      <c r="X91">
        <v>0</v>
      </c>
      <c r="Y91">
        <v>0</v>
      </c>
      <c r="Z91">
        <v>0</v>
      </c>
      <c r="AA91">
        <v>0</v>
      </c>
      <c r="AC91">
        <v>0</v>
      </c>
      <c r="AE91">
        <v>0</v>
      </c>
      <c r="AK91">
        <v>0</v>
      </c>
      <c r="AQ91">
        <v>0</v>
      </c>
      <c r="AT91">
        <v>0</v>
      </c>
      <c r="AV91">
        <v>0</v>
      </c>
      <c r="AY91">
        <v>0.4</v>
      </c>
    </row>
    <row r="92" spans="1:58" x14ac:dyDescent="0.2">
      <c r="A92" t="s">
        <v>284</v>
      </c>
      <c r="D92">
        <v>17.8</v>
      </c>
      <c r="E92">
        <v>4</v>
      </c>
      <c r="G92">
        <v>32</v>
      </c>
      <c r="H92">
        <v>0.2</v>
      </c>
      <c r="J92">
        <v>7</v>
      </c>
      <c r="K92">
        <v>26.4</v>
      </c>
      <c r="M92">
        <v>4</v>
      </c>
      <c r="N92">
        <v>10</v>
      </c>
      <c r="O92">
        <v>29</v>
      </c>
      <c r="P92">
        <v>0.9</v>
      </c>
      <c r="Q92">
        <v>0</v>
      </c>
      <c r="R92">
        <v>0</v>
      </c>
      <c r="U92">
        <v>2.8</v>
      </c>
      <c r="W92">
        <v>3</v>
      </c>
      <c r="X92">
        <v>0</v>
      </c>
      <c r="Y92">
        <v>0</v>
      </c>
      <c r="Z92">
        <v>0</v>
      </c>
      <c r="AA92">
        <v>13</v>
      </c>
      <c r="AC92">
        <v>0</v>
      </c>
      <c r="AD92">
        <v>33</v>
      </c>
      <c r="AE92">
        <v>0</v>
      </c>
      <c r="AI92">
        <v>50.5</v>
      </c>
      <c r="AK92">
        <v>3.1</v>
      </c>
      <c r="AL92">
        <v>32.9</v>
      </c>
      <c r="AN92">
        <v>1.6</v>
      </c>
      <c r="AO92">
        <v>4</v>
      </c>
      <c r="AP92">
        <v>3.3</v>
      </c>
      <c r="AQ92">
        <v>0</v>
      </c>
      <c r="AS92">
        <v>13.8</v>
      </c>
      <c r="AT92">
        <v>0</v>
      </c>
      <c r="AV92">
        <v>5.2</v>
      </c>
      <c r="AW92">
        <v>53.6</v>
      </c>
      <c r="AX92">
        <v>3.7</v>
      </c>
      <c r="AY92">
        <v>0.5</v>
      </c>
      <c r="BB92">
        <v>22.9</v>
      </c>
      <c r="BC92">
        <v>0</v>
      </c>
      <c r="BD92">
        <v>51.8</v>
      </c>
    </row>
    <row r="93" spans="1:58" x14ac:dyDescent="0.2">
      <c r="A93" t="s">
        <v>285</v>
      </c>
      <c r="D93">
        <v>0.2</v>
      </c>
      <c r="E93">
        <v>1</v>
      </c>
      <c r="G93">
        <v>1.7</v>
      </c>
      <c r="H93">
        <v>0</v>
      </c>
      <c r="K93">
        <v>1.6</v>
      </c>
      <c r="M93">
        <v>0.1</v>
      </c>
      <c r="N93">
        <v>0</v>
      </c>
      <c r="O93">
        <v>3.2</v>
      </c>
      <c r="Q93">
        <v>0</v>
      </c>
      <c r="R93">
        <v>0</v>
      </c>
      <c r="U93">
        <v>0</v>
      </c>
      <c r="W93">
        <v>0.9</v>
      </c>
      <c r="X93">
        <v>0</v>
      </c>
      <c r="Y93">
        <v>0</v>
      </c>
      <c r="Z93">
        <v>0</v>
      </c>
      <c r="AA93">
        <v>1</v>
      </c>
      <c r="AC93">
        <v>0</v>
      </c>
      <c r="AD93">
        <v>0</v>
      </c>
      <c r="AE93">
        <v>0</v>
      </c>
      <c r="AI93">
        <v>1.8</v>
      </c>
      <c r="AP93">
        <v>3</v>
      </c>
      <c r="AQ93">
        <v>0</v>
      </c>
      <c r="AT93">
        <v>0</v>
      </c>
      <c r="AV93">
        <v>0</v>
      </c>
      <c r="AY93">
        <v>0</v>
      </c>
    </row>
    <row r="94" spans="1:58" x14ac:dyDescent="0.2">
      <c r="A94" t="s">
        <v>286</v>
      </c>
      <c r="H94">
        <v>0</v>
      </c>
      <c r="K94">
        <v>0</v>
      </c>
      <c r="Q94">
        <v>0</v>
      </c>
      <c r="R94">
        <v>30.9</v>
      </c>
      <c r="U94">
        <v>0</v>
      </c>
      <c r="W94">
        <v>0</v>
      </c>
      <c r="X94">
        <v>0</v>
      </c>
      <c r="Y94">
        <v>0</v>
      </c>
      <c r="Z94">
        <v>0</v>
      </c>
      <c r="AA94">
        <v>0</v>
      </c>
      <c r="AC94">
        <v>0</v>
      </c>
      <c r="AE94">
        <v>0</v>
      </c>
      <c r="AM94">
        <v>0</v>
      </c>
      <c r="AT94">
        <v>0.8</v>
      </c>
      <c r="AV94">
        <v>0</v>
      </c>
      <c r="AX94">
        <v>4.0999999999999996</v>
      </c>
      <c r="BA94">
        <v>1.9</v>
      </c>
    </row>
    <row r="95" spans="1:58" x14ac:dyDescent="0.2">
      <c r="A95" t="s">
        <v>287</v>
      </c>
      <c r="B95">
        <v>5.6000000000000014</v>
      </c>
      <c r="E95">
        <v>13</v>
      </c>
      <c r="H95">
        <v>0</v>
      </c>
      <c r="J95">
        <v>1.3</v>
      </c>
      <c r="K95">
        <v>14.1</v>
      </c>
      <c r="N95">
        <v>17</v>
      </c>
      <c r="P95">
        <v>1.6</v>
      </c>
      <c r="Q95">
        <v>0</v>
      </c>
      <c r="R95">
        <v>0</v>
      </c>
      <c r="U95">
        <v>0.2</v>
      </c>
      <c r="W95">
        <v>19.3</v>
      </c>
      <c r="X95">
        <v>0</v>
      </c>
      <c r="Y95">
        <v>4.5</v>
      </c>
      <c r="Z95">
        <v>0</v>
      </c>
      <c r="AA95">
        <v>6.2</v>
      </c>
      <c r="AC95">
        <v>0</v>
      </c>
      <c r="AD95">
        <v>15</v>
      </c>
      <c r="AE95">
        <v>0</v>
      </c>
      <c r="AM95">
        <v>2</v>
      </c>
      <c r="AT95">
        <v>0</v>
      </c>
      <c r="AV95">
        <v>0</v>
      </c>
      <c r="AX95">
        <v>4.0999999999999996</v>
      </c>
    </row>
    <row r="96" spans="1:58" x14ac:dyDescent="0.2">
      <c r="A96" t="s">
        <v>288</v>
      </c>
      <c r="B96">
        <v>2.5</v>
      </c>
      <c r="D96">
        <v>8</v>
      </c>
      <c r="E96">
        <v>9.2000000000000011</v>
      </c>
      <c r="G96">
        <v>0.3</v>
      </c>
      <c r="H96">
        <v>0</v>
      </c>
      <c r="J96">
        <v>0.5</v>
      </c>
      <c r="K96">
        <v>9.2000000000000011</v>
      </c>
      <c r="M96">
        <v>3</v>
      </c>
      <c r="O96">
        <v>1.3</v>
      </c>
      <c r="P96">
        <v>1.3</v>
      </c>
      <c r="Q96">
        <v>0</v>
      </c>
      <c r="U96">
        <v>0.4</v>
      </c>
      <c r="X96">
        <v>0.3</v>
      </c>
      <c r="Y96">
        <v>0</v>
      </c>
      <c r="Z96">
        <v>0</v>
      </c>
      <c r="AA96">
        <v>4</v>
      </c>
      <c r="AC96">
        <v>0</v>
      </c>
      <c r="AD96">
        <v>17</v>
      </c>
      <c r="AE96">
        <v>0</v>
      </c>
      <c r="AI96">
        <v>0.2</v>
      </c>
      <c r="AK96">
        <v>0.2</v>
      </c>
      <c r="AL96">
        <v>1.3</v>
      </c>
      <c r="AM96">
        <v>0</v>
      </c>
      <c r="AO96">
        <v>12.9</v>
      </c>
      <c r="AP96">
        <v>3</v>
      </c>
      <c r="AS96">
        <v>16.8</v>
      </c>
      <c r="AT96">
        <v>0</v>
      </c>
      <c r="AV96">
        <v>0.2</v>
      </c>
      <c r="AW96">
        <v>3.1</v>
      </c>
      <c r="AY96">
        <v>1.1000000000000001</v>
      </c>
      <c r="BB96">
        <v>0.1</v>
      </c>
      <c r="BC96">
        <v>0</v>
      </c>
      <c r="BD96">
        <v>0.1</v>
      </c>
      <c r="BE96">
        <v>1.1000000000000001</v>
      </c>
    </row>
    <row r="97" spans="1:58" x14ac:dyDescent="0.2">
      <c r="A97" t="s">
        <v>289</v>
      </c>
      <c r="D97">
        <v>1</v>
      </c>
      <c r="E97">
        <v>0</v>
      </c>
      <c r="H97">
        <v>0</v>
      </c>
      <c r="K97">
        <v>0.2</v>
      </c>
      <c r="M97">
        <v>1</v>
      </c>
      <c r="N97">
        <v>0</v>
      </c>
      <c r="O97">
        <v>1</v>
      </c>
      <c r="P97">
        <v>0.2</v>
      </c>
      <c r="Q97">
        <v>0</v>
      </c>
      <c r="R97">
        <v>0</v>
      </c>
      <c r="U97">
        <v>0</v>
      </c>
      <c r="W97">
        <v>1.4</v>
      </c>
      <c r="X97">
        <v>0</v>
      </c>
      <c r="Y97">
        <v>0</v>
      </c>
      <c r="Z97">
        <v>0</v>
      </c>
      <c r="AA97">
        <v>0</v>
      </c>
      <c r="AC97">
        <v>0</v>
      </c>
      <c r="AD97">
        <v>1</v>
      </c>
      <c r="AE97">
        <v>0</v>
      </c>
      <c r="AI97">
        <v>0.5</v>
      </c>
      <c r="AM97">
        <v>0</v>
      </c>
      <c r="AT97">
        <v>0</v>
      </c>
      <c r="AV97">
        <v>0</v>
      </c>
      <c r="AY97">
        <v>0</v>
      </c>
    </row>
    <row r="98" spans="1:58" x14ac:dyDescent="0.2">
      <c r="A98" t="s">
        <v>290</v>
      </c>
      <c r="C98">
        <v>0.8</v>
      </c>
      <c r="D98">
        <v>0.70000000000000007</v>
      </c>
      <c r="G98">
        <v>1.1000000000000001</v>
      </c>
      <c r="H98">
        <v>0</v>
      </c>
      <c r="K98">
        <v>0</v>
      </c>
      <c r="L98">
        <v>0.2</v>
      </c>
      <c r="M98">
        <v>0</v>
      </c>
      <c r="N98">
        <v>0</v>
      </c>
      <c r="O98">
        <v>1</v>
      </c>
      <c r="Q98">
        <v>0</v>
      </c>
      <c r="R98">
        <v>0</v>
      </c>
      <c r="U98">
        <v>0</v>
      </c>
      <c r="W98">
        <v>1.4</v>
      </c>
      <c r="X98">
        <v>4.6000000000000014</v>
      </c>
      <c r="Y98">
        <v>0</v>
      </c>
      <c r="Z98">
        <v>0</v>
      </c>
      <c r="AA98">
        <v>0</v>
      </c>
      <c r="AC98">
        <v>0</v>
      </c>
      <c r="AD98">
        <v>0</v>
      </c>
      <c r="AE98">
        <v>0</v>
      </c>
      <c r="AJ98">
        <v>0.2</v>
      </c>
      <c r="AM98">
        <v>0</v>
      </c>
      <c r="AT98">
        <v>0</v>
      </c>
      <c r="AV98">
        <v>0</v>
      </c>
      <c r="BA98">
        <v>0.2</v>
      </c>
      <c r="BB98">
        <v>0.2</v>
      </c>
    </row>
    <row r="99" spans="1:58" x14ac:dyDescent="0.2">
      <c r="A99" t="s">
        <v>291</v>
      </c>
      <c r="D99">
        <v>15</v>
      </c>
      <c r="G99">
        <v>14.8</v>
      </c>
      <c r="H99">
        <v>0</v>
      </c>
      <c r="J99">
        <v>3.3</v>
      </c>
      <c r="K99">
        <v>17</v>
      </c>
      <c r="M99">
        <v>14</v>
      </c>
      <c r="N99">
        <v>28</v>
      </c>
      <c r="O99">
        <v>12</v>
      </c>
      <c r="P99">
        <v>1.3</v>
      </c>
      <c r="Q99">
        <v>0</v>
      </c>
      <c r="R99">
        <v>0</v>
      </c>
      <c r="T99">
        <v>0.9</v>
      </c>
      <c r="U99">
        <v>5</v>
      </c>
      <c r="V99">
        <v>0.3</v>
      </c>
      <c r="W99">
        <v>12.5</v>
      </c>
      <c r="X99">
        <v>4.4000000000000004</v>
      </c>
      <c r="Y99">
        <v>0</v>
      </c>
      <c r="Z99">
        <v>2.9</v>
      </c>
      <c r="AA99">
        <v>16.2</v>
      </c>
      <c r="AC99">
        <v>0</v>
      </c>
      <c r="AD99">
        <v>20</v>
      </c>
      <c r="AE99">
        <v>0.9</v>
      </c>
      <c r="AM99">
        <v>20.399999999999999</v>
      </c>
      <c r="AT99">
        <v>0</v>
      </c>
      <c r="AV99">
        <v>0</v>
      </c>
      <c r="AW99">
        <v>16</v>
      </c>
      <c r="AY99">
        <v>1.3</v>
      </c>
      <c r="BB99">
        <v>3.4</v>
      </c>
    </row>
    <row r="100" spans="1:58" x14ac:dyDescent="0.2">
      <c r="A100" t="s">
        <v>292</v>
      </c>
      <c r="D100">
        <v>5.6000000000000014</v>
      </c>
      <c r="E100">
        <v>4.4000000000000004</v>
      </c>
      <c r="G100">
        <v>2.4</v>
      </c>
      <c r="H100">
        <v>1.2</v>
      </c>
      <c r="J100">
        <v>0</v>
      </c>
      <c r="K100">
        <v>3.7</v>
      </c>
      <c r="N100">
        <v>3</v>
      </c>
      <c r="O100">
        <v>3</v>
      </c>
      <c r="P100">
        <v>0.8</v>
      </c>
      <c r="Q100">
        <v>0</v>
      </c>
      <c r="R100">
        <v>0</v>
      </c>
      <c r="T100">
        <v>0.3</v>
      </c>
      <c r="U100">
        <v>0.8</v>
      </c>
      <c r="W100">
        <v>1.8</v>
      </c>
      <c r="X100">
        <v>0.3</v>
      </c>
      <c r="Y100">
        <v>0</v>
      </c>
      <c r="Z100">
        <v>0</v>
      </c>
      <c r="AA100">
        <v>5.6000000000000014</v>
      </c>
      <c r="AC100">
        <v>0</v>
      </c>
      <c r="AD100">
        <v>5</v>
      </c>
      <c r="AE100">
        <v>0.8</v>
      </c>
      <c r="AI100">
        <v>4</v>
      </c>
      <c r="AK100">
        <v>1.4</v>
      </c>
      <c r="AL100">
        <v>2.6</v>
      </c>
      <c r="AM100">
        <v>1.2</v>
      </c>
      <c r="AN100">
        <v>1.3</v>
      </c>
      <c r="AO100">
        <v>4.8</v>
      </c>
      <c r="AP100">
        <v>1.3</v>
      </c>
      <c r="AQ100">
        <v>1.4</v>
      </c>
      <c r="AS100">
        <v>1.3</v>
      </c>
      <c r="AT100">
        <v>0</v>
      </c>
      <c r="AV100">
        <v>0.4</v>
      </c>
      <c r="AW100">
        <v>3.6</v>
      </c>
      <c r="AZ100">
        <v>0</v>
      </c>
      <c r="BB100">
        <v>2.2999999999999998</v>
      </c>
      <c r="BC100">
        <v>0</v>
      </c>
      <c r="BD100">
        <v>0.5</v>
      </c>
    </row>
    <row r="101" spans="1:58" x14ac:dyDescent="0.2">
      <c r="A101" t="s">
        <v>293</v>
      </c>
      <c r="D101">
        <v>5</v>
      </c>
      <c r="E101">
        <v>1.8</v>
      </c>
      <c r="G101">
        <v>1.2</v>
      </c>
      <c r="H101">
        <v>0</v>
      </c>
      <c r="J101">
        <v>0</v>
      </c>
      <c r="K101">
        <v>1.4</v>
      </c>
      <c r="M101">
        <v>4</v>
      </c>
      <c r="N101">
        <v>4</v>
      </c>
      <c r="P101">
        <v>0.4</v>
      </c>
      <c r="Q101">
        <v>0</v>
      </c>
      <c r="R101">
        <v>0</v>
      </c>
      <c r="T101">
        <v>0.8</v>
      </c>
      <c r="U101">
        <v>1.8</v>
      </c>
      <c r="X101">
        <v>0.3</v>
      </c>
      <c r="Y101">
        <v>0</v>
      </c>
      <c r="Z101">
        <v>0</v>
      </c>
      <c r="AA101">
        <v>2.2000000000000002</v>
      </c>
      <c r="AC101">
        <v>0</v>
      </c>
      <c r="AD101">
        <v>6</v>
      </c>
      <c r="AE101">
        <v>0.1</v>
      </c>
      <c r="AI101">
        <v>0.70000000000000007</v>
      </c>
      <c r="AM101">
        <v>0.3</v>
      </c>
      <c r="AT101">
        <v>0</v>
      </c>
      <c r="AV101">
        <v>0</v>
      </c>
      <c r="AY101">
        <v>0</v>
      </c>
      <c r="AZ101">
        <v>0</v>
      </c>
      <c r="BB101">
        <v>2.7</v>
      </c>
    </row>
    <row r="102" spans="1:58" x14ac:dyDescent="0.2">
      <c r="A102" t="s">
        <v>294</v>
      </c>
      <c r="D102">
        <v>14</v>
      </c>
      <c r="E102">
        <v>9.7000000000000011</v>
      </c>
      <c r="G102">
        <v>1.3</v>
      </c>
      <c r="H102">
        <v>0</v>
      </c>
      <c r="J102">
        <v>0</v>
      </c>
      <c r="K102">
        <v>10.8</v>
      </c>
      <c r="P102">
        <v>0.3</v>
      </c>
      <c r="Q102">
        <v>0</v>
      </c>
      <c r="R102">
        <v>0</v>
      </c>
      <c r="U102">
        <v>0.4</v>
      </c>
      <c r="X102">
        <v>0.6</v>
      </c>
      <c r="Y102">
        <v>0</v>
      </c>
      <c r="Z102">
        <v>0</v>
      </c>
      <c r="AA102">
        <v>12</v>
      </c>
      <c r="AC102">
        <v>0</v>
      </c>
      <c r="AD102">
        <v>13</v>
      </c>
      <c r="AE102">
        <v>0.2</v>
      </c>
      <c r="AI102">
        <v>0.8</v>
      </c>
      <c r="AM102">
        <v>1.5</v>
      </c>
      <c r="AT102">
        <v>0</v>
      </c>
      <c r="AY102">
        <v>0</v>
      </c>
    </row>
    <row r="103" spans="1:58" x14ac:dyDescent="0.2">
      <c r="A103" t="s">
        <v>295</v>
      </c>
      <c r="B103">
        <v>34.6</v>
      </c>
      <c r="C103">
        <v>0</v>
      </c>
      <c r="D103">
        <v>4</v>
      </c>
      <c r="E103">
        <v>14</v>
      </c>
      <c r="F103">
        <v>1.7</v>
      </c>
      <c r="G103">
        <v>1.2</v>
      </c>
      <c r="H103">
        <v>6.8</v>
      </c>
      <c r="J103">
        <v>21</v>
      </c>
      <c r="K103">
        <v>3.6</v>
      </c>
      <c r="M103">
        <v>0.2</v>
      </c>
      <c r="N103">
        <v>16</v>
      </c>
      <c r="O103">
        <v>2</v>
      </c>
      <c r="P103">
        <v>3.7</v>
      </c>
      <c r="Q103">
        <v>0</v>
      </c>
      <c r="R103">
        <v>0.1</v>
      </c>
      <c r="T103">
        <v>2.7</v>
      </c>
      <c r="U103">
        <v>41.4</v>
      </c>
      <c r="V103">
        <v>8</v>
      </c>
      <c r="W103">
        <v>58.4</v>
      </c>
      <c r="X103">
        <v>0.6</v>
      </c>
      <c r="Z103">
        <v>0</v>
      </c>
      <c r="AA103">
        <v>6</v>
      </c>
      <c r="AC103">
        <v>34.4</v>
      </c>
      <c r="AD103">
        <v>3</v>
      </c>
      <c r="AE103">
        <v>19.600000000000001</v>
      </c>
      <c r="AI103">
        <v>5.3</v>
      </c>
      <c r="AJ103">
        <v>32.700000000000003</v>
      </c>
      <c r="AM103">
        <v>33</v>
      </c>
      <c r="AT103">
        <v>0</v>
      </c>
      <c r="AY103">
        <v>19.2</v>
      </c>
      <c r="BB103">
        <v>22</v>
      </c>
      <c r="BF103">
        <v>5.1000000000000014</v>
      </c>
    </row>
    <row r="104" spans="1:58" x14ac:dyDescent="0.2">
      <c r="A104" t="s">
        <v>296</v>
      </c>
      <c r="B104">
        <v>3.4</v>
      </c>
      <c r="C104">
        <v>0</v>
      </c>
      <c r="E104">
        <v>7</v>
      </c>
      <c r="G104">
        <v>3</v>
      </c>
      <c r="H104">
        <v>12.4</v>
      </c>
      <c r="J104">
        <v>6</v>
      </c>
      <c r="K104">
        <v>13</v>
      </c>
      <c r="M104">
        <v>6</v>
      </c>
      <c r="N104">
        <v>3</v>
      </c>
      <c r="O104">
        <v>1</v>
      </c>
      <c r="P104">
        <v>8.5</v>
      </c>
      <c r="Q104">
        <v>0</v>
      </c>
      <c r="R104">
        <v>73</v>
      </c>
      <c r="T104">
        <v>1.6</v>
      </c>
      <c r="U104">
        <v>1.6</v>
      </c>
      <c r="V104">
        <v>4.3</v>
      </c>
      <c r="W104">
        <v>1.5</v>
      </c>
      <c r="X104">
        <v>0.5</v>
      </c>
      <c r="Y104">
        <v>2</v>
      </c>
      <c r="Z104">
        <v>0</v>
      </c>
      <c r="AA104">
        <v>5</v>
      </c>
      <c r="AC104">
        <v>0.4</v>
      </c>
      <c r="AE104">
        <v>0</v>
      </c>
      <c r="AI104">
        <v>9.3000000000000007</v>
      </c>
      <c r="AK104">
        <v>2.8</v>
      </c>
      <c r="AL104">
        <v>6.9</v>
      </c>
      <c r="AM104">
        <v>9.8000000000000007</v>
      </c>
      <c r="AN104">
        <v>11.5</v>
      </c>
      <c r="AO104">
        <v>7.3</v>
      </c>
      <c r="AP104">
        <v>2.2999999999999998</v>
      </c>
      <c r="AR104">
        <v>0.6</v>
      </c>
      <c r="AS104">
        <v>1.9</v>
      </c>
      <c r="AT104">
        <v>0.1</v>
      </c>
      <c r="AV104">
        <v>1.7</v>
      </c>
      <c r="AW104">
        <v>5.2</v>
      </c>
      <c r="AX104">
        <v>13.6</v>
      </c>
      <c r="AY104">
        <v>6.3</v>
      </c>
      <c r="BB104">
        <v>8</v>
      </c>
      <c r="BC104">
        <v>0.1</v>
      </c>
      <c r="BD104">
        <v>3.7</v>
      </c>
      <c r="BE104">
        <v>125.4</v>
      </c>
    </row>
    <row r="105" spans="1:58" x14ac:dyDescent="0.2">
      <c r="A105" t="s">
        <v>297</v>
      </c>
      <c r="D105">
        <v>3.8</v>
      </c>
      <c r="E105">
        <v>34</v>
      </c>
      <c r="G105">
        <v>20</v>
      </c>
      <c r="H105">
        <v>0.70000000000000007</v>
      </c>
      <c r="J105">
        <v>7</v>
      </c>
      <c r="K105">
        <v>3.4</v>
      </c>
      <c r="M105">
        <v>4</v>
      </c>
      <c r="N105">
        <v>0</v>
      </c>
      <c r="O105">
        <v>13</v>
      </c>
      <c r="P105">
        <v>5.7</v>
      </c>
      <c r="Q105">
        <v>0</v>
      </c>
      <c r="R105">
        <v>0.70000000000000007</v>
      </c>
      <c r="T105">
        <v>11.9</v>
      </c>
      <c r="U105">
        <v>0</v>
      </c>
      <c r="X105">
        <v>0</v>
      </c>
      <c r="Y105">
        <v>0</v>
      </c>
      <c r="Z105">
        <v>0</v>
      </c>
      <c r="AA105">
        <v>6</v>
      </c>
      <c r="AC105">
        <v>0.4</v>
      </c>
      <c r="AD105">
        <v>3</v>
      </c>
      <c r="AE105">
        <v>0</v>
      </c>
      <c r="AI105">
        <v>10.5</v>
      </c>
      <c r="AM105">
        <v>9.9</v>
      </c>
      <c r="AO105">
        <v>15.4</v>
      </c>
      <c r="AT105">
        <v>0.1</v>
      </c>
      <c r="AY105">
        <v>7.2</v>
      </c>
      <c r="BC105">
        <v>0.1</v>
      </c>
      <c r="BD105">
        <v>35.799999999999997</v>
      </c>
      <c r="BF105">
        <v>31</v>
      </c>
    </row>
    <row r="106" spans="1:58" x14ac:dyDescent="0.2">
      <c r="A106" t="s">
        <v>298</v>
      </c>
      <c r="C106">
        <v>3.2</v>
      </c>
      <c r="D106">
        <v>9.5</v>
      </c>
      <c r="G106">
        <v>1</v>
      </c>
      <c r="H106">
        <v>0.3</v>
      </c>
      <c r="J106">
        <v>0</v>
      </c>
      <c r="K106">
        <v>0</v>
      </c>
      <c r="L106">
        <v>5.7</v>
      </c>
      <c r="M106">
        <v>4</v>
      </c>
      <c r="N106">
        <v>4</v>
      </c>
      <c r="O106">
        <v>2</v>
      </c>
      <c r="P106">
        <v>13.2</v>
      </c>
      <c r="Q106">
        <v>0</v>
      </c>
      <c r="R106">
        <v>0</v>
      </c>
      <c r="T106">
        <v>0.1</v>
      </c>
      <c r="U106">
        <v>0</v>
      </c>
      <c r="V106">
        <v>2.4</v>
      </c>
      <c r="X106">
        <v>0</v>
      </c>
      <c r="Y106">
        <v>0.5</v>
      </c>
      <c r="Z106">
        <v>5.7</v>
      </c>
      <c r="AA106">
        <v>3.5</v>
      </c>
      <c r="AC106">
        <v>3</v>
      </c>
      <c r="AD106">
        <v>16</v>
      </c>
      <c r="AE106">
        <v>0</v>
      </c>
      <c r="AH106">
        <v>6.2</v>
      </c>
      <c r="AI106">
        <v>2.5</v>
      </c>
      <c r="AJ106">
        <v>5.1000000000000014</v>
      </c>
      <c r="AM106">
        <v>0.3</v>
      </c>
      <c r="AT106">
        <v>0.1</v>
      </c>
      <c r="AY106">
        <v>11.9</v>
      </c>
      <c r="BB106">
        <v>14.5</v>
      </c>
    </row>
    <row r="107" spans="1:58" x14ac:dyDescent="0.2">
      <c r="A107" t="s">
        <v>299</v>
      </c>
      <c r="G107">
        <v>0.5</v>
      </c>
      <c r="J107">
        <v>0</v>
      </c>
      <c r="K107">
        <v>0</v>
      </c>
      <c r="M107">
        <v>2</v>
      </c>
      <c r="N107">
        <v>19</v>
      </c>
      <c r="O107">
        <v>1</v>
      </c>
      <c r="R107">
        <v>0</v>
      </c>
      <c r="U107">
        <v>0</v>
      </c>
      <c r="Y107">
        <v>0</v>
      </c>
      <c r="AA107">
        <v>0</v>
      </c>
      <c r="AC107">
        <v>0</v>
      </c>
      <c r="AD107">
        <v>1</v>
      </c>
      <c r="AE107">
        <v>0</v>
      </c>
      <c r="AI107">
        <v>0.2</v>
      </c>
      <c r="AM107">
        <v>0</v>
      </c>
      <c r="AT107">
        <v>0</v>
      </c>
      <c r="BE107">
        <v>132</v>
      </c>
    </row>
    <row r="108" spans="1:58" x14ac:dyDescent="0.2">
      <c r="A108" t="s">
        <v>300</v>
      </c>
      <c r="H108">
        <v>0</v>
      </c>
      <c r="K108">
        <v>0</v>
      </c>
      <c r="M108">
        <v>2.1</v>
      </c>
      <c r="N108">
        <v>0</v>
      </c>
      <c r="Q108">
        <v>0</v>
      </c>
      <c r="R108">
        <v>0</v>
      </c>
      <c r="U108">
        <v>0</v>
      </c>
      <c r="W108">
        <v>4.3</v>
      </c>
      <c r="X108">
        <v>2</v>
      </c>
      <c r="Y108">
        <v>0</v>
      </c>
      <c r="Z108">
        <v>0</v>
      </c>
      <c r="AC108">
        <v>0</v>
      </c>
      <c r="AD108">
        <v>0.2</v>
      </c>
      <c r="AE108">
        <v>0</v>
      </c>
      <c r="AK108">
        <v>0</v>
      </c>
      <c r="AM108">
        <v>0.1</v>
      </c>
      <c r="AO108">
        <v>15</v>
      </c>
      <c r="AS108">
        <v>5</v>
      </c>
      <c r="AT108">
        <v>0</v>
      </c>
      <c r="AV108">
        <v>4</v>
      </c>
      <c r="AX108">
        <v>8.1</v>
      </c>
      <c r="AZ108">
        <v>0</v>
      </c>
      <c r="BC108">
        <v>0</v>
      </c>
    </row>
    <row r="109" spans="1:58" x14ac:dyDescent="0.2">
      <c r="A109" t="s">
        <v>301</v>
      </c>
      <c r="B109">
        <v>29</v>
      </c>
      <c r="G109">
        <v>3.1</v>
      </c>
      <c r="H109">
        <v>7.7</v>
      </c>
      <c r="J109">
        <v>2</v>
      </c>
      <c r="K109">
        <v>0</v>
      </c>
      <c r="M109">
        <v>5.2</v>
      </c>
      <c r="O109">
        <v>16</v>
      </c>
      <c r="R109">
        <v>0</v>
      </c>
      <c r="U109">
        <v>0</v>
      </c>
      <c r="X109">
        <v>2</v>
      </c>
      <c r="Y109">
        <v>0</v>
      </c>
      <c r="Z109">
        <v>1</v>
      </c>
      <c r="AC109">
        <v>0</v>
      </c>
      <c r="AD109">
        <v>10.1</v>
      </c>
      <c r="AE109">
        <v>0</v>
      </c>
      <c r="AH109">
        <v>1.2</v>
      </c>
      <c r="AK109">
        <v>34</v>
      </c>
      <c r="AM109">
        <v>0.1</v>
      </c>
      <c r="AO109">
        <v>5.7</v>
      </c>
      <c r="AP109">
        <v>0.5</v>
      </c>
      <c r="AT109">
        <v>0</v>
      </c>
      <c r="AU109">
        <v>0.1</v>
      </c>
      <c r="AV109">
        <v>19.100000000000001</v>
      </c>
      <c r="AW109">
        <v>11.9</v>
      </c>
      <c r="AY109">
        <v>0</v>
      </c>
      <c r="BB109">
        <v>24.2</v>
      </c>
    </row>
    <row r="110" spans="1:58" x14ac:dyDescent="0.2">
      <c r="A110" t="s">
        <v>302</v>
      </c>
      <c r="B110">
        <v>1.8</v>
      </c>
      <c r="E110">
        <v>2.9</v>
      </c>
      <c r="G110">
        <v>16</v>
      </c>
      <c r="H110">
        <v>1.3</v>
      </c>
      <c r="K110">
        <v>0</v>
      </c>
      <c r="L110">
        <v>11</v>
      </c>
      <c r="N110">
        <v>0.8</v>
      </c>
      <c r="O110">
        <v>7.4</v>
      </c>
      <c r="P110">
        <v>0.9</v>
      </c>
      <c r="Q110">
        <v>0</v>
      </c>
      <c r="R110">
        <v>0</v>
      </c>
      <c r="T110">
        <v>1.2</v>
      </c>
      <c r="U110">
        <v>1</v>
      </c>
      <c r="X110">
        <v>0</v>
      </c>
      <c r="Y110">
        <v>0</v>
      </c>
      <c r="Z110">
        <v>0</v>
      </c>
      <c r="AA110">
        <v>0</v>
      </c>
      <c r="AB110">
        <v>2</v>
      </c>
      <c r="AC110">
        <v>0</v>
      </c>
      <c r="AD110">
        <v>1</v>
      </c>
      <c r="AE110">
        <v>25.7</v>
      </c>
      <c r="AH110">
        <v>0.6</v>
      </c>
      <c r="AI110">
        <v>1.5</v>
      </c>
      <c r="AM110">
        <v>0.1</v>
      </c>
      <c r="AS110">
        <v>5.7</v>
      </c>
      <c r="AT110">
        <v>0</v>
      </c>
      <c r="AU110">
        <v>11.2</v>
      </c>
      <c r="AW110">
        <v>2.7</v>
      </c>
      <c r="AY110">
        <v>0</v>
      </c>
      <c r="BA110">
        <v>3.5</v>
      </c>
      <c r="BB110">
        <v>24.2</v>
      </c>
      <c r="BF110">
        <v>1.4</v>
      </c>
    </row>
    <row r="111" spans="1:58" x14ac:dyDescent="0.2">
      <c r="A111" t="s">
        <v>303</v>
      </c>
      <c r="E111">
        <v>23</v>
      </c>
      <c r="H111">
        <v>0</v>
      </c>
      <c r="I111">
        <v>4.5</v>
      </c>
      <c r="K111">
        <v>6.8</v>
      </c>
      <c r="L111">
        <v>21.9</v>
      </c>
      <c r="N111">
        <v>0</v>
      </c>
      <c r="Q111">
        <v>0</v>
      </c>
      <c r="R111">
        <v>0</v>
      </c>
      <c r="U111">
        <v>0</v>
      </c>
      <c r="X111">
        <v>0.6</v>
      </c>
      <c r="Y111">
        <v>0</v>
      </c>
      <c r="Z111">
        <v>24.1</v>
      </c>
      <c r="AA111">
        <v>0</v>
      </c>
      <c r="AC111">
        <v>0</v>
      </c>
      <c r="AE111">
        <v>0.5</v>
      </c>
      <c r="AH111">
        <v>3.4</v>
      </c>
      <c r="AJ111">
        <v>15</v>
      </c>
      <c r="AM111">
        <v>17.899999999999999</v>
      </c>
      <c r="AT111">
        <v>0</v>
      </c>
      <c r="AW111">
        <v>14.7</v>
      </c>
      <c r="AY111">
        <v>0</v>
      </c>
      <c r="BF111">
        <v>1</v>
      </c>
    </row>
    <row r="112" spans="1:58" x14ac:dyDescent="0.2">
      <c r="A112" t="s">
        <v>304</v>
      </c>
      <c r="B112">
        <v>1</v>
      </c>
      <c r="D112">
        <v>16</v>
      </c>
      <c r="E112">
        <v>12</v>
      </c>
      <c r="G112">
        <v>18.8</v>
      </c>
      <c r="H112">
        <v>19</v>
      </c>
      <c r="I112">
        <v>3.2</v>
      </c>
      <c r="K112">
        <v>10.7</v>
      </c>
      <c r="M112">
        <v>19</v>
      </c>
      <c r="N112">
        <v>19</v>
      </c>
      <c r="O112">
        <v>4</v>
      </c>
      <c r="P112">
        <v>11</v>
      </c>
      <c r="Q112">
        <v>10.199999999999999</v>
      </c>
      <c r="T112">
        <v>19.2</v>
      </c>
      <c r="U112">
        <v>0</v>
      </c>
      <c r="W112">
        <v>1.2</v>
      </c>
      <c r="X112">
        <v>0</v>
      </c>
      <c r="Y112">
        <v>0</v>
      </c>
      <c r="Z112">
        <v>0</v>
      </c>
      <c r="AA112">
        <v>17.7</v>
      </c>
      <c r="AC112">
        <v>0</v>
      </c>
      <c r="AD112">
        <v>4</v>
      </c>
      <c r="AE112">
        <v>3</v>
      </c>
      <c r="AI112">
        <v>8.1999999999999993</v>
      </c>
      <c r="AJ112">
        <v>3.9</v>
      </c>
      <c r="AK112">
        <v>0.2</v>
      </c>
      <c r="AL112">
        <v>12.8</v>
      </c>
      <c r="AM112">
        <v>0.3</v>
      </c>
      <c r="AN112">
        <v>22</v>
      </c>
      <c r="AO112">
        <v>14.7</v>
      </c>
      <c r="AP112">
        <v>1.4</v>
      </c>
      <c r="AQ112">
        <v>25.6</v>
      </c>
      <c r="AS112">
        <v>0.5</v>
      </c>
      <c r="AT112">
        <v>0</v>
      </c>
      <c r="AV112">
        <v>24</v>
      </c>
      <c r="AW112">
        <v>62</v>
      </c>
      <c r="AY112">
        <v>1.4</v>
      </c>
      <c r="AZ112">
        <v>0</v>
      </c>
      <c r="BB112">
        <v>3</v>
      </c>
      <c r="BC112">
        <v>0</v>
      </c>
    </row>
    <row r="113" spans="1:57" x14ac:dyDescent="0.2">
      <c r="A113" t="s">
        <v>305</v>
      </c>
      <c r="B113">
        <v>1</v>
      </c>
      <c r="E113">
        <v>0</v>
      </c>
      <c r="F113">
        <v>6.2</v>
      </c>
      <c r="G113">
        <v>3.4</v>
      </c>
      <c r="J113">
        <v>2.9</v>
      </c>
      <c r="K113">
        <v>0</v>
      </c>
      <c r="M113">
        <v>0.3</v>
      </c>
      <c r="N113">
        <v>1</v>
      </c>
      <c r="O113">
        <v>1</v>
      </c>
      <c r="P113">
        <v>41.3</v>
      </c>
      <c r="Q113">
        <v>0</v>
      </c>
      <c r="R113">
        <v>0</v>
      </c>
      <c r="U113">
        <v>0</v>
      </c>
      <c r="W113">
        <v>0.4</v>
      </c>
      <c r="X113">
        <v>1.5</v>
      </c>
      <c r="Y113">
        <v>0</v>
      </c>
      <c r="Z113">
        <v>39</v>
      </c>
      <c r="AA113">
        <v>0.9</v>
      </c>
      <c r="AC113">
        <v>0</v>
      </c>
      <c r="AD113">
        <v>2</v>
      </c>
      <c r="AE113">
        <v>0</v>
      </c>
      <c r="AL113">
        <v>1.5</v>
      </c>
      <c r="AM113">
        <v>0.3</v>
      </c>
      <c r="AW113">
        <v>31.3</v>
      </c>
      <c r="BB113">
        <v>3.1</v>
      </c>
    </row>
    <row r="114" spans="1:57" x14ac:dyDescent="0.2">
      <c r="A114" t="s">
        <v>306</v>
      </c>
      <c r="H114">
        <v>0</v>
      </c>
      <c r="K114">
        <v>0</v>
      </c>
      <c r="M114">
        <v>1</v>
      </c>
      <c r="Q114">
        <v>0</v>
      </c>
      <c r="U114">
        <v>0</v>
      </c>
      <c r="W114">
        <v>0.4</v>
      </c>
      <c r="X114">
        <v>0</v>
      </c>
      <c r="Y114">
        <v>0</v>
      </c>
      <c r="Z114">
        <v>0</v>
      </c>
      <c r="AA114">
        <v>0</v>
      </c>
      <c r="AC114">
        <v>0</v>
      </c>
      <c r="AE114">
        <v>0</v>
      </c>
      <c r="AM114">
        <v>0</v>
      </c>
      <c r="AS114">
        <v>4</v>
      </c>
      <c r="AT114">
        <v>0</v>
      </c>
      <c r="AW114">
        <v>31.3</v>
      </c>
      <c r="AY114">
        <v>4.6000000000000014</v>
      </c>
      <c r="BB114">
        <v>3.1</v>
      </c>
    </row>
    <row r="115" spans="1:57" x14ac:dyDescent="0.2">
      <c r="A115" t="s">
        <v>307</v>
      </c>
      <c r="H115">
        <v>0</v>
      </c>
      <c r="K115">
        <v>0</v>
      </c>
      <c r="M115">
        <v>0</v>
      </c>
      <c r="R115">
        <v>0</v>
      </c>
      <c r="U115">
        <v>0</v>
      </c>
      <c r="Y115">
        <v>0</v>
      </c>
      <c r="Z115">
        <v>0</v>
      </c>
      <c r="AA115">
        <v>0</v>
      </c>
      <c r="AC115">
        <v>0</v>
      </c>
      <c r="AE115">
        <v>0</v>
      </c>
      <c r="AK115">
        <v>0</v>
      </c>
      <c r="AM115">
        <v>0</v>
      </c>
      <c r="AZ115">
        <v>0</v>
      </c>
      <c r="BB115">
        <v>11.3</v>
      </c>
      <c r="BC115">
        <v>0</v>
      </c>
    </row>
    <row r="116" spans="1:57" x14ac:dyDescent="0.2">
      <c r="A116" t="s">
        <v>308</v>
      </c>
      <c r="H116">
        <v>0.3</v>
      </c>
      <c r="K116">
        <v>0</v>
      </c>
      <c r="O116">
        <v>5.5</v>
      </c>
      <c r="Q116">
        <v>0</v>
      </c>
      <c r="R116">
        <v>0</v>
      </c>
      <c r="U116">
        <v>0</v>
      </c>
      <c r="V116">
        <v>4.8</v>
      </c>
      <c r="W116">
        <v>0</v>
      </c>
      <c r="X116">
        <v>0</v>
      </c>
      <c r="Z116">
        <v>0.6</v>
      </c>
      <c r="AA116">
        <v>0</v>
      </c>
      <c r="AC116">
        <v>0</v>
      </c>
      <c r="AE116">
        <v>0</v>
      </c>
      <c r="AK116">
        <v>0</v>
      </c>
      <c r="AM116">
        <v>0</v>
      </c>
      <c r="AQ116">
        <v>4.7</v>
      </c>
      <c r="AW116">
        <v>1.9</v>
      </c>
      <c r="AZ116">
        <v>0</v>
      </c>
      <c r="BB116">
        <v>11.3</v>
      </c>
    </row>
    <row r="117" spans="1:57" x14ac:dyDescent="0.2">
      <c r="A117" t="s">
        <v>309</v>
      </c>
      <c r="H117">
        <v>0</v>
      </c>
      <c r="K117">
        <v>0</v>
      </c>
      <c r="M117">
        <v>0.2</v>
      </c>
      <c r="Q117">
        <v>0.6</v>
      </c>
      <c r="U117">
        <v>0</v>
      </c>
      <c r="V117">
        <v>24.3</v>
      </c>
      <c r="W117">
        <v>2.7</v>
      </c>
      <c r="X117">
        <v>0</v>
      </c>
      <c r="Z117">
        <v>0</v>
      </c>
      <c r="AA117">
        <v>0</v>
      </c>
      <c r="AB117">
        <v>1.1000000000000001</v>
      </c>
      <c r="AC117">
        <v>0</v>
      </c>
      <c r="AE117">
        <v>0</v>
      </c>
      <c r="AK117">
        <v>0</v>
      </c>
      <c r="AM117">
        <v>0</v>
      </c>
      <c r="AQ117">
        <v>0</v>
      </c>
      <c r="AX117">
        <v>0.2</v>
      </c>
      <c r="AY117">
        <v>0</v>
      </c>
    </row>
    <row r="118" spans="1:57" x14ac:dyDescent="0.2">
      <c r="A118" t="s">
        <v>310</v>
      </c>
      <c r="D118">
        <v>0.4</v>
      </c>
      <c r="F118">
        <v>2</v>
      </c>
      <c r="H118">
        <v>0</v>
      </c>
      <c r="J118">
        <v>7</v>
      </c>
      <c r="K118">
        <v>0</v>
      </c>
      <c r="Q118">
        <v>0</v>
      </c>
      <c r="R118">
        <v>0</v>
      </c>
      <c r="U118">
        <v>0</v>
      </c>
      <c r="W118">
        <v>2.7</v>
      </c>
      <c r="X118">
        <v>0</v>
      </c>
      <c r="Y118">
        <v>0</v>
      </c>
      <c r="Z118">
        <v>38.299999999999997</v>
      </c>
      <c r="AA118">
        <v>0</v>
      </c>
      <c r="AB118">
        <v>21.9</v>
      </c>
      <c r="AC118">
        <v>0</v>
      </c>
      <c r="AE118">
        <v>0</v>
      </c>
      <c r="AH118">
        <v>4.5</v>
      </c>
      <c r="AK118">
        <v>0</v>
      </c>
      <c r="AM118">
        <v>0</v>
      </c>
      <c r="AT118">
        <v>11.1</v>
      </c>
      <c r="BB118">
        <v>0.3</v>
      </c>
      <c r="BE118">
        <v>10.199999999999999</v>
      </c>
    </row>
    <row r="119" spans="1:57" x14ac:dyDescent="0.2">
      <c r="A119" t="s">
        <v>311</v>
      </c>
      <c r="D119">
        <v>20</v>
      </c>
      <c r="H119">
        <v>0</v>
      </c>
      <c r="J119">
        <v>3</v>
      </c>
      <c r="K119">
        <v>5.1000000000000014</v>
      </c>
      <c r="L119">
        <v>1.2</v>
      </c>
      <c r="O119">
        <v>0</v>
      </c>
      <c r="Q119">
        <v>0</v>
      </c>
      <c r="R119">
        <v>0</v>
      </c>
      <c r="T119">
        <v>3.4</v>
      </c>
      <c r="U119">
        <v>0</v>
      </c>
      <c r="W119">
        <v>1.5</v>
      </c>
      <c r="X119">
        <v>0</v>
      </c>
      <c r="Y119">
        <v>0</v>
      </c>
      <c r="Z119">
        <v>0</v>
      </c>
      <c r="AA119">
        <v>0</v>
      </c>
      <c r="AC119">
        <v>0</v>
      </c>
      <c r="AD119">
        <v>5</v>
      </c>
      <c r="AE119">
        <v>0</v>
      </c>
      <c r="AH119">
        <v>1.5</v>
      </c>
      <c r="AK119">
        <v>0</v>
      </c>
      <c r="AL119">
        <v>20</v>
      </c>
      <c r="AM119">
        <v>0</v>
      </c>
      <c r="AP119">
        <v>0.2</v>
      </c>
      <c r="AV119">
        <v>1.4</v>
      </c>
      <c r="BB119">
        <v>0</v>
      </c>
      <c r="BC119">
        <v>0</v>
      </c>
    </row>
    <row r="120" spans="1:57" x14ac:dyDescent="0.2">
      <c r="A120" t="s">
        <v>312</v>
      </c>
      <c r="D120">
        <v>1.1000000000000001</v>
      </c>
      <c r="F120">
        <v>1.9</v>
      </c>
      <c r="H120">
        <v>0.6</v>
      </c>
      <c r="I120">
        <v>0.2</v>
      </c>
      <c r="K120">
        <v>0</v>
      </c>
      <c r="L120">
        <v>1</v>
      </c>
      <c r="M120">
        <v>4.6000000000000014</v>
      </c>
      <c r="N120">
        <v>0</v>
      </c>
      <c r="Q120">
        <v>0</v>
      </c>
      <c r="R120">
        <v>0</v>
      </c>
      <c r="T120">
        <v>2.7</v>
      </c>
      <c r="U120">
        <v>0</v>
      </c>
      <c r="W120">
        <v>1.5</v>
      </c>
      <c r="X120">
        <v>0</v>
      </c>
      <c r="Y120">
        <v>0</v>
      </c>
      <c r="Z120">
        <v>0</v>
      </c>
      <c r="AA120">
        <v>0</v>
      </c>
      <c r="AC120">
        <v>0</v>
      </c>
      <c r="AE120">
        <v>0</v>
      </c>
      <c r="AH120">
        <v>1</v>
      </c>
      <c r="AK120">
        <v>0</v>
      </c>
      <c r="AL120">
        <v>3.9</v>
      </c>
      <c r="AO120">
        <v>15.7</v>
      </c>
      <c r="AV120">
        <v>0.8</v>
      </c>
      <c r="AW120">
        <v>0.4</v>
      </c>
      <c r="AX120">
        <v>7.5</v>
      </c>
    </row>
    <row r="121" spans="1:57" x14ac:dyDescent="0.2">
      <c r="A121" t="s">
        <v>313</v>
      </c>
      <c r="D121">
        <v>30.6</v>
      </c>
      <c r="H121">
        <v>0</v>
      </c>
      <c r="K121">
        <v>0</v>
      </c>
      <c r="L121">
        <v>1.3</v>
      </c>
      <c r="O121">
        <v>1.5</v>
      </c>
      <c r="Q121">
        <v>0</v>
      </c>
      <c r="R121">
        <v>0</v>
      </c>
      <c r="U121">
        <v>0</v>
      </c>
      <c r="V121">
        <v>47.8</v>
      </c>
      <c r="W121">
        <v>0.5</v>
      </c>
      <c r="X121">
        <v>0</v>
      </c>
      <c r="Y121">
        <v>0</v>
      </c>
      <c r="Z121">
        <v>0</v>
      </c>
      <c r="AC121">
        <v>0</v>
      </c>
      <c r="AD121">
        <v>8</v>
      </c>
      <c r="AE121">
        <v>0</v>
      </c>
      <c r="AK121">
        <v>0</v>
      </c>
      <c r="AN121">
        <v>0.3</v>
      </c>
      <c r="AQ121">
        <v>42</v>
      </c>
      <c r="AT121">
        <v>60</v>
      </c>
      <c r="AV121">
        <v>0</v>
      </c>
      <c r="AY121">
        <v>0</v>
      </c>
      <c r="BB121">
        <v>2</v>
      </c>
    </row>
    <row r="122" spans="1:57" x14ac:dyDescent="0.2">
      <c r="A122" t="s">
        <v>314</v>
      </c>
      <c r="H122">
        <v>0</v>
      </c>
      <c r="J122">
        <v>1</v>
      </c>
      <c r="K122">
        <v>1</v>
      </c>
      <c r="M122">
        <v>0</v>
      </c>
      <c r="Q122">
        <v>0</v>
      </c>
      <c r="U122">
        <v>0</v>
      </c>
      <c r="V122">
        <v>1.7</v>
      </c>
      <c r="W122">
        <v>0.2</v>
      </c>
      <c r="X122">
        <v>0</v>
      </c>
      <c r="Z122">
        <v>0</v>
      </c>
      <c r="AC122">
        <v>2.4</v>
      </c>
      <c r="AD122">
        <v>3</v>
      </c>
      <c r="AE122">
        <v>0</v>
      </c>
      <c r="AL122">
        <v>2.4</v>
      </c>
      <c r="AO122">
        <v>0.5</v>
      </c>
      <c r="AQ122">
        <v>1.5</v>
      </c>
      <c r="AT122">
        <v>0.3</v>
      </c>
      <c r="AV122">
        <v>0</v>
      </c>
    </row>
    <row r="123" spans="1:57" x14ac:dyDescent="0.2">
      <c r="A123" t="s">
        <v>315</v>
      </c>
      <c r="H123">
        <v>0</v>
      </c>
      <c r="J123">
        <v>0.2</v>
      </c>
      <c r="M123">
        <v>0</v>
      </c>
      <c r="Q123">
        <v>0</v>
      </c>
      <c r="Z123">
        <v>0</v>
      </c>
      <c r="AC123">
        <v>0</v>
      </c>
      <c r="AE123">
        <v>0</v>
      </c>
      <c r="AV123">
        <v>0</v>
      </c>
    </row>
    <row r="124" spans="1:57" x14ac:dyDescent="0.2">
      <c r="A124" t="s">
        <v>316</v>
      </c>
      <c r="D124">
        <v>58.7</v>
      </c>
      <c r="F124">
        <v>4</v>
      </c>
      <c r="H124">
        <v>22.7</v>
      </c>
      <c r="J124">
        <v>30</v>
      </c>
      <c r="K124">
        <v>17</v>
      </c>
      <c r="L124">
        <v>80.3</v>
      </c>
      <c r="M124">
        <v>28.5</v>
      </c>
      <c r="O124">
        <v>8.3000000000000007</v>
      </c>
      <c r="Q124">
        <v>0</v>
      </c>
      <c r="V124">
        <v>23.7</v>
      </c>
      <c r="X124">
        <v>0</v>
      </c>
      <c r="Z124">
        <v>13</v>
      </c>
      <c r="AD124">
        <v>47</v>
      </c>
      <c r="AE124">
        <v>0</v>
      </c>
      <c r="AH124">
        <v>13</v>
      </c>
      <c r="AM124">
        <v>66.8</v>
      </c>
      <c r="AO124">
        <v>0.6</v>
      </c>
      <c r="AQ124">
        <v>12.8</v>
      </c>
      <c r="AT124">
        <v>80</v>
      </c>
      <c r="AU124">
        <v>0.2</v>
      </c>
      <c r="AV124">
        <v>0.1</v>
      </c>
      <c r="AX124">
        <v>1.9</v>
      </c>
      <c r="BB124">
        <v>3.7</v>
      </c>
      <c r="BE124">
        <v>12.1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W39"/>
  <sheetViews>
    <sheetView workbookViewId="0">
      <selection activeCell="B25" sqref="B25"/>
    </sheetView>
  </sheetViews>
  <sheetFormatPr defaultRowHeight="12.75" x14ac:dyDescent="0.2"/>
  <sheetData>
    <row r="1" spans="1:23" x14ac:dyDescent="0.2">
      <c r="B1" t="s">
        <v>138</v>
      </c>
      <c r="C1" t="s">
        <v>139</v>
      </c>
      <c r="D1" t="s">
        <v>140</v>
      </c>
      <c r="E1" t="s">
        <v>141</v>
      </c>
      <c r="F1" t="s">
        <v>106</v>
      </c>
      <c r="G1" t="s">
        <v>103</v>
      </c>
      <c r="H1" t="s">
        <v>144</v>
      </c>
      <c r="I1" t="s">
        <v>132</v>
      </c>
      <c r="J1" t="s">
        <v>126</v>
      </c>
      <c r="K1" t="s">
        <v>124</v>
      </c>
      <c r="L1" t="s">
        <v>142</v>
      </c>
      <c r="M1" t="s">
        <v>143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151</v>
      </c>
      <c r="U1" t="s">
        <v>152</v>
      </c>
      <c r="V1" t="s">
        <v>153</v>
      </c>
      <c r="W1" t="s">
        <v>154</v>
      </c>
    </row>
    <row r="2" spans="1:23" x14ac:dyDescent="0.2">
      <c r="B2" t="s">
        <v>38</v>
      </c>
      <c r="C2" t="s">
        <v>24</v>
      </c>
      <c r="D2" t="s">
        <v>46</v>
      </c>
      <c r="E2" t="s">
        <v>48</v>
      </c>
      <c r="F2" t="s">
        <v>22</v>
      </c>
      <c r="G2" t="s">
        <v>43</v>
      </c>
      <c r="H2" t="s">
        <v>191</v>
      </c>
      <c r="I2" t="s">
        <v>53</v>
      </c>
      <c r="J2" t="s">
        <v>59</v>
      </c>
      <c r="K2" t="s">
        <v>190</v>
      </c>
      <c r="L2" t="s">
        <v>70</v>
      </c>
      <c r="M2" t="s">
        <v>74</v>
      </c>
      <c r="N2" t="s">
        <v>16</v>
      </c>
      <c r="O2" t="s">
        <v>41</v>
      </c>
      <c r="P2" t="s">
        <v>36</v>
      </c>
      <c r="Q2" t="s">
        <v>192</v>
      </c>
      <c r="R2" t="s">
        <v>80</v>
      </c>
      <c r="S2" t="s">
        <v>193</v>
      </c>
      <c r="T2" t="s">
        <v>82</v>
      </c>
      <c r="U2" t="s">
        <v>34</v>
      </c>
      <c r="V2" t="s">
        <v>66</v>
      </c>
      <c r="W2" t="s">
        <v>194</v>
      </c>
    </row>
    <row r="3" spans="1:23" x14ac:dyDescent="0.2">
      <c r="A3" t="s">
        <v>317</v>
      </c>
      <c r="G3">
        <v>0</v>
      </c>
    </row>
    <row r="4" spans="1:23" x14ac:dyDescent="0.2">
      <c r="A4" t="s">
        <v>196</v>
      </c>
      <c r="D4">
        <v>0</v>
      </c>
      <c r="G4">
        <v>0</v>
      </c>
      <c r="I4">
        <v>0</v>
      </c>
      <c r="M4">
        <v>0</v>
      </c>
      <c r="Q4">
        <v>0</v>
      </c>
      <c r="T4">
        <v>0</v>
      </c>
    </row>
    <row r="5" spans="1:23" x14ac:dyDescent="0.2">
      <c r="A5" t="s">
        <v>318</v>
      </c>
      <c r="G5">
        <v>0</v>
      </c>
    </row>
    <row r="6" spans="1:23" x14ac:dyDescent="0.2">
      <c r="A6" t="s">
        <v>319</v>
      </c>
      <c r="C6">
        <v>0</v>
      </c>
      <c r="G6">
        <v>5.3000000000000007</v>
      </c>
      <c r="H6">
        <v>0</v>
      </c>
      <c r="I6">
        <v>0</v>
      </c>
      <c r="L6">
        <v>0</v>
      </c>
      <c r="M6">
        <v>0</v>
      </c>
      <c r="P6">
        <v>0</v>
      </c>
      <c r="Q6">
        <v>0</v>
      </c>
      <c r="T6">
        <v>0</v>
      </c>
    </row>
    <row r="7" spans="1:23" x14ac:dyDescent="0.2">
      <c r="A7" t="s">
        <v>212</v>
      </c>
      <c r="C7">
        <v>3.2</v>
      </c>
      <c r="D7">
        <v>48.900000000000013</v>
      </c>
      <c r="E7">
        <v>6.9</v>
      </c>
      <c r="G7">
        <v>5.8000000000000007</v>
      </c>
      <c r="H7">
        <v>1.8</v>
      </c>
      <c r="I7">
        <v>8.1</v>
      </c>
      <c r="J7">
        <v>24.2</v>
      </c>
      <c r="K7">
        <v>22.7</v>
      </c>
      <c r="L7">
        <v>1.4</v>
      </c>
      <c r="N7">
        <v>20</v>
      </c>
      <c r="O7">
        <v>2.9</v>
      </c>
      <c r="P7">
        <v>2.2999999999999998</v>
      </c>
      <c r="Q7">
        <v>61</v>
      </c>
      <c r="R7">
        <v>1</v>
      </c>
      <c r="S7">
        <v>0</v>
      </c>
      <c r="T7">
        <v>8.5</v>
      </c>
      <c r="V7">
        <v>24.1</v>
      </c>
    </row>
    <row r="8" spans="1:23" x14ac:dyDescent="0.2">
      <c r="A8" t="s">
        <v>216</v>
      </c>
      <c r="B8">
        <v>5.8000000000000007</v>
      </c>
      <c r="C8">
        <v>0</v>
      </c>
      <c r="D8">
        <v>1.4</v>
      </c>
      <c r="F8">
        <v>1.1000000000000001</v>
      </c>
      <c r="G8">
        <v>4.3</v>
      </c>
      <c r="H8">
        <v>2.2999999999999998</v>
      </c>
      <c r="K8">
        <v>8</v>
      </c>
      <c r="L8">
        <v>9.7000000000000011</v>
      </c>
      <c r="M8">
        <v>0</v>
      </c>
      <c r="N8">
        <v>5.4</v>
      </c>
      <c r="O8">
        <v>0.70000000000000007</v>
      </c>
      <c r="Q8">
        <v>0</v>
      </c>
      <c r="R8">
        <v>0.4</v>
      </c>
      <c r="T8">
        <v>0</v>
      </c>
    </row>
    <row r="9" spans="1:23" x14ac:dyDescent="0.2">
      <c r="A9" t="s">
        <v>232</v>
      </c>
      <c r="B9">
        <v>75.400000000000006</v>
      </c>
      <c r="C9">
        <v>8.5</v>
      </c>
      <c r="D9">
        <v>2.9</v>
      </c>
      <c r="E9">
        <v>3.8</v>
      </c>
      <c r="F9">
        <v>54.6</v>
      </c>
      <c r="G9">
        <v>144.1</v>
      </c>
      <c r="H9">
        <v>0.2</v>
      </c>
      <c r="I9">
        <v>0</v>
      </c>
      <c r="K9">
        <v>36.1</v>
      </c>
      <c r="L9">
        <v>0</v>
      </c>
      <c r="M9">
        <v>11.3</v>
      </c>
      <c r="N9">
        <v>84.7</v>
      </c>
      <c r="O9">
        <v>1.7</v>
      </c>
      <c r="P9">
        <v>0.9</v>
      </c>
      <c r="Q9">
        <v>0</v>
      </c>
      <c r="S9">
        <v>38.1</v>
      </c>
      <c r="T9">
        <v>2.4</v>
      </c>
      <c r="U9">
        <v>14.7</v>
      </c>
    </row>
    <row r="10" spans="1:23" x14ac:dyDescent="0.2">
      <c r="A10" t="s">
        <v>244</v>
      </c>
      <c r="C10">
        <v>11.2</v>
      </c>
      <c r="D10">
        <v>0</v>
      </c>
      <c r="F10">
        <v>42.8</v>
      </c>
      <c r="G10">
        <v>2.4</v>
      </c>
      <c r="H10">
        <v>12.3</v>
      </c>
      <c r="I10">
        <v>0</v>
      </c>
      <c r="K10">
        <v>5.4</v>
      </c>
      <c r="L10">
        <v>0</v>
      </c>
      <c r="Q10">
        <v>0</v>
      </c>
      <c r="S10">
        <v>0.2</v>
      </c>
      <c r="T10">
        <v>0</v>
      </c>
      <c r="V10">
        <v>0</v>
      </c>
    </row>
    <row r="11" spans="1:23" x14ac:dyDescent="0.2">
      <c r="A11" t="s">
        <v>248</v>
      </c>
      <c r="C11">
        <v>0.3</v>
      </c>
      <c r="D11">
        <v>0</v>
      </c>
      <c r="F11">
        <v>35.9</v>
      </c>
      <c r="G11">
        <v>0.3</v>
      </c>
      <c r="H11">
        <v>0</v>
      </c>
      <c r="I11">
        <v>0</v>
      </c>
      <c r="K11">
        <v>15.6</v>
      </c>
      <c r="L11">
        <v>0</v>
      </c>
      <c r="N11">
        <v>1.4</v>
      </c>
      <c r="O11">
        <v>0</v>
      </c>
      <c r="Q11">
        <v>0</v>
      </c>
      <c r="S11">
        <v>0</v>
      </c>
      <c r="T11">
        <v>0</v>
      </c>
    </row>
    <row r="12" spans="1:23" x14ac:dyDescent="0.2">
      <c r="A12" t="s">
        <v>250</v>
      </c>
      <c r="G12">
        <v>0</v>
      </c>
    </row>
    <row r="13" spans="1:23" x14ac:dyDescent="0.2">
      <c r="A13" t="s">
        <v>252</v>
      </c>
      <c r="B13">
        <v>16.2</v>
      </c>
      <c r="F13">
        <v>15.4</v>
      </c>
      <c r="G13">
        <v>0.1</v>
      </c>
      <c r="H13">
        <v>1.5</v>
      </c>
      <c r="I13">
        <v>0.3</v>
      </c>
      <c r="K13">
        <v>9</v>
      </c>
      <c r="M13">
        <v>2.8</v>
      </c>
      <c r="N13">
        <v>36.1</v>
      </c>
      <c r="Q13">
        <v>0</v>
      </c>
      <c r="S13">
        <v>22.6</v>
      </c>
      <c r="T13">
        <v>0</v>
      </c>
      <c r="U13">
        <v>20</v>
      </c>
      <c r="V13">
        <v>0</v>
      </c>
    </row>
    <row r="14" spans="1:23" x14ac:dyDescent="0.2">
      <c r="A14" t="s">
        <v>256</v>
      </c>
      <c r="B14">
        <v>20.3</v>
      </c>
      <c r="C14">
        <v>15.3</v>
      </c>
      <c r="D14">
        <v>0.2</v>
      </c>
      <c r="E14">
        <v>1.2</v>
      </c>
      <c r="F14">
        <v>0.8</v>
      </c>
      <c r="G14">
        <v>14.2</v>
      </c>
      <c r="I14">
        <v>0</v>
      </c>
      <c r="K14">
        <v>60.2</v>
      </c>
      <c r="N14">
        <v>31.3</v>
      </c>
      <c r="P14">
        <v>1.5</v>
      </c>
      <c r="Q14">
        <v>0</v>
      </c>
      <c r="S14">
        <v>7.1000000000000014</v>
      </c>
      <c r="T14">
        <v>0</v>
      </c>
      <c r="U14">
        <v>9.1</v>
      </c>
    </row>
    <row r="15" spans="1:23" x14ac:dyDescent="0.2">
      <c r="A15" t="s">
        <v>260</v>
      </c>
      <c r="G15">
        <v>0</v>
      </c>
    </row>
    <row r="16" spans="1:23" x14ac:dyDescent="0.2">
      <c r="A16" t="s">
        <v>261</v>
      </c>
      <c r="G16">
        <v>0</v>
      </c>
    </row>
    <row r="17" spans="1:23" x14ac:dyDescent="0.2">
      <c r="A17" t="s">
        <v>262</v>
      </c>
      <c r="G17">
        <v>0</v>
      </c>
    </row>
    <row r="18" spans="1:23" x14ac:dyDescent="0.2">
      <c r="A18" t="s">
        <v>263</v>
      </c>
      <c r="D18">
        <v>0</v>
      </c>
      <c r="G18">
        <v>0</v>
      </c>
      <c r="H18">
        <v>0</v>
      </c>
      <c r="I18">
        <v>0</v>
      </c>
      <c r="L18">
        <v>0</v>
      </c>
      <c r="M18">
        <v>0</v>
      </c>
      <c r="N18">
        <v>0.3</v>
      </c>
      <c r="T18">
        <v>0</v>
      </c>
    </row>
    <row r="19" spans="1:23" x14ac:dyDescent="0.2">
      <c r="A19" t="s">
        <v>264</v>
      </c>
      <c r="G19">
        <v>0</v>
      </c>
    </row>
    <row r="20" spans="1:23" x14ac:dyDescent="0.2">
      <c r="A20" t="s">
        <v>265</v>
      </c>
      <c r="G20">
        <v>0</v>
      </c>
    </row>
    <row r="21" spans="1:23" x14ac:dyDescent="0.2">
      <c r="A21" t="s">
        <v>266</v>
      </c>
      <c r="G21">
        <v>0</v>
      </c>
    </row>
    <row r="22" spans="1:23" x14ac:dyDescent="0.2">
      <c r="A22" t="s">
        <v>267</v>
      </c>
      <c r="B22">
        <v>56.5</v>
      </c>
      <c r="C22">
        <v>12.5</v>
      </c>
      <c r="D22">
        <v>0.5</v>
      </c>
      <c r="F22">
        <v>56.400000000000013</v>
      </c>
      <c r="G22">
        <v>0.5</v>
      </c>
      <c r="H22">
        <v>0.1</v>
      </c>
      <c r="I22">
        <v>0</v>
      </c>
      <c r="K22">
        <v>23.9</v>
      </c>
      <c r="N22">
        <v>0.3</v>
      </c>
      <c r="Q22">
        <v>0</v>
      </c>
      <c r="T22">
        <v>0</v>
      </c>
      <c r="V22">
        <v>0</v>
      </c>
    </row>
    <row r="23" spans="1:23" x14ac:dyDescent="0.2">
      <c r="A23" t="s">
        <v>268</v>
      </c>
      <c r="G23">
        <v>0</v>
      </c>
    </row>
    <row r="24" spans="1:23" x14ac:dyDescent="0.2">
      <c r="A24" t="s">
        <v>269</v>
      </c>
      <c r="G24">
        <v>0</v>
      </c>
    </row>
    <row r="25" spans="1:23" x14ac:dyDescent="0.2">
      <c r="A25" t="s">
        <v>274</v>
      </c>
      <c r="G25">
        <v>0</v>
      </c>
    </row>
    <row r="26" spans="1:23" x14ac:dyDescent="0.2">
      <c r="A26" t="s">
        <v>275</v>
      </c>
      <c r="C26">
        <v>0.2</v>
      </c>
      <c r="G26">
        <v>9.9</v>
      </c>
      <c r="I26">
        <v>0</v>
      </c>
      <c r="K26">
        <v>25.7</v>
      </c>
      <c r="L26">
        <v>0</v>
      </c>
      <c r="M26">
        <v>0</v>
      </c>
      <c r="Q26">
        <v>0</v>
      </c>
      <c r="T26">
        <v>0</v>
      </c>
      <c r="V26">
        <v>0</v>
      </c>
    </row>
    <row r="27" spans="1:23" x14ac:dyDescent="0.2">
      <c r="A27" t="s">
        <v>276</v>
      </c>
      <c r="G27">
        <v>0</v>
      </c>
    </row>
    <row r="28" spans="1:23" x14ac:dyDescent="0.2">
      <c r="A28" t="s">
        <v>277</v>
      </c>
      <c r="G28">
        <v>0</v>
      </c>
    </row>
    <row r="29" spans="1:23" x14ac:dyDescent="0.2">
      <c r="A29" t="s">
        <v>282</v>
      </c>
      <c r="G29">
        <v>0</v>
      </c>
    </row>
    <row r="30" spans="1:23" x14ac:dyDescent="0.2">
      <c r="A30" t="s">
        <v>283</v>
      </c>
      <c r="B30">
        <v>0</v>
      </c>
      <c r="D30">
        <v>0</v>
      </c>
      <c r="G30">
        <v>0</v>
      </c>
      <c r="I30">
        <v>0</v>
      </c>
      <c r="K30">
        <v>1.2</v>
      </c>
      <c r="L30">
        <v>0</v>
      </c>
      <c r="P30">
        <v>0.4</v>
      </c>
      <c r="Q30">
        <v>0</v>
      </c>
      <c r="T30">
        <v>0</v>
      </c>
    </row>
    <row r="31" spans="1:23" x14ac:dyDescent="0.2">
      <c r="A31" t="s">
        <v>287</v>
      </c>
      <c r="B31">
        <v>5.5</v>
      </c>
      <c r="C31">
        <v>37.200000000000003</v>
      </c>
      <c r="D31">
        <v>2.1</v>
      </c>
      <c r="E31">
        <v>17.2</v>
      </c>
      <c r="F31">
        <v>14.9</v>
      </c>
      <c r="G31">
        <v>16.3</v>
      </c>
      <c r="H31">
        <v>6.3000000000000007</v>
      </c>
      <c r="I31">
        <v>0</v>
      </c>
      <c r="J31">
        <v>14.1</v>
      </c>
      <c r="M31">
        <v>0</v>
      </c>
      <c r="N31">
        <v>55</v>
      </c>
      <c r="O31">
        <v>4.1000000000000014</v>
      </c>
      <c r="P31">
        <v>2.6</v>
      </c>
      <c r="Q31">
        <v>0</v>
      </c>
      <c r="S31">
        <v>23</v>
      </c>
      <c r="T31">
        <v>0</v>
      </c>
      <c r="U31">
        <v>51.8</v>
      </c>
      <c r="V31">
        <v>0</v>
      </c>
    </row>
    <row r="32" spans="1:23" x14ac:dyDescent="0.2">
      <c r="A32" t="s">
        <v>291</v>
      </c>
      <c r="B32">
        <v>2.6</v>
      </c>
      <c r="C32">
        <v>20.100000000000001</v>
      </c>
      <c r="D32">
        <v>20.399999999999999</v>
      </c>
      <c r="E32">
        <v>10</v>
      </c>
      <c r="F32">
        <v>32.1</v>
      </c>
      <c r="G32">
        <v>31.3</v>
      </c>
      <c r="H32">
        <v>6.2</v>
      </c>
      <c r="I32">
        <v>2.2999999999999998</v>
      </c>
      <c r="J32">
        <v>0.2</v>
      </c>
      <c r="K32">
        <v>26.8</v>
      </c>
      <c r="M32">
        <v>0.70000000000000007</v>
      </c>
      <c r="N32">
        <v>16</v>
      </c>
      <c r="P32">
        <v>8.8000000000000007</v>
      </c>
      <c r="Q32">
        <v>0</v>
      </c>
      <c r="S32">
        <v>3.4</v>
      </c>
      <c r="T32">
        <v>0</v>
      </c>
      <c r="U32">
        <v>0.60000000000000009</v>
      </c>
      <c r="V32">
        <v>1.6</v>
      </c>
      <c r="W32">
        <v>0</v>
      </c>
    </row>
    <row r="33" spans="1:23" x14ac:dyDescent="0.2">
      <c r="A33" t="s">
        <v>295</v>
      </c>
      <c r="B33">
        <v>3</v>
      </c>
      <c r="C33">
        <v>42.900000000000013</v>
      </c>
      <c r="D33">
        <v>33</v>
      </c>
      <c r="E33">
        <v>34.299999999999997</v>
      </c>
      <c r="F33">
        <v>32</v>
      </c>
      <c r="G33">
        <v>28</v>
      </c>
      <c r="H33">
        <v>49.5</v>
      </c>
      <c r="I33">
        <v>23.6</v>
      </c>
      <c r="J33">
        <v>20.6</v>
      </c>
      <c r="K33">
        <v>62.5</v>
      </c>
      <c r="L33">
        <v>1.4</v>
      </c>
      <c r="N33">
        <v>17.5</v>
      </c>
      <c r="O33">
        <v>6.8000000000000007</v>
      </c>
      <c r="P33">
        <v>19.8</v>
      </c>
      <c r="Q33">
        <v>0.1</v>
      </c>
      <c r="S33">
        <v>22.2</v>
      </c>
      <c r="T33">
        <v>0</v>
      </c>
      <c r="U33">
        <v>5.5</v>
      </c>
    </row>
    <row r="34" spans="1:23" x14ac:dyDescent="0.2">
      <c r="A34" t="s">
        <v>299</v>
      </c>
      <c r="B34">
        <v>26.2</v>
      </c>
      <c r="C34">
        <v>19.100000000000001</v>
      </c>
      <c r="D34">
        <v>10.199999999999999</v>
      </c>
      <c r="E34">
        <v>14.6</v>
      </c>
      <c r="F34">
        <v>47</v>
      </c>
      <c r="G34">
        <v>5.1000000000000014</v>
      </c>
      <c r="H34">
        <v>1.7</v>
      </c>
      <c r="I34">
        <v>2.2999999999999998</v>
      </c>
      <c r="J34">
        <v>1.3</v>
      </c>
      <c r="L34">
        <v>0.3</v>
      </c>
      <c r="M34">
        <v>9.4</v>
      </c>
      <c r="N34">
        <v>12.3</v>
      </c>
      <c r="O34">
        <v>17.8</v>
      </c>
      <c r="P34">
        <v>26.9</v>
      </c>
      <c r="Q34">
        <v>0</v>
      </c>
      <c r="S34">
        <v>16.7</v>
      </c>
      <c r="T34">
        <v>0.1</v>
      </c>
      <c r="U34">
        <v>59.6</v>
      </c>
      <c r="V34">
        <v>131.69999999999999</v>
      </c>
      <c r="W34">
        <v>31.4</v>
      </c>
    </row>
    <row r="35" spans="1:23" x14ac:dyDescent="0.2">
      <c r="A35" t="s">
        <v>300</v>
      </c>
      <c r="G35">
        <v>0</v>
      </c>
    </row>
    <row r="36" spans="1:23" x14ac:dyDescent="0.2">
      <c r="A36" t="s">
        <v>301</v>
      </c>
      <c r="G36">
        <v>0</v>
      </c>
    </row>
    <row r="37" spans="1:23" x14ac:dyDescent="0.2">
      <c r="A37" t="s">
        <v>303</v>
      </c>
      <c r="B37">
        <v>0</v>
      </c>
      <c r="D37">
        <v>17.899999999999999</v>
      </c>
      <c r="F37">
        <v>18.399999999999999</v>
      </c>
      <c r="G37">
        <v>7.4</v>
      </c>
      <c r="H37">
        <v>1</v>
      </c>
      <c r="I37">
        <v>14.7</v>
      </c>
      <c r="K37">
        <v>5</v>
      </c>
      <c r="L37">
        <v>0.60000000000000009</v>
      </c>
      <c r="Q37">
        <v>14.9</v>
      </c>
      <c r="S37">
        <v>0</v>
      </c>
      <c r="T37">
        <v>0</v>
      </c>
      <c r="U37">
        <v>0.1</v>
      </c>
      <c r="V37">
        <v>0</v>
      </c>
      <c r="W37">
        <v>0</v>
      </c>
    </row>
    <row r="38" spans="1:23" x14ac:dyDescent="0.2">
      <c r="A38" t="s">
        <v>307</v>
      </c>
      <c r="G38">
        <v>0</v>
      </c>
    </row>
    <row r="39" spans="1:23" x14ac:dyDescent="0.2">
      <c r="A39" t="s">
        <v>313</v>
      </c>
      <c r="G39">
        <v>0.2</v>
      </c>
      <c r="H39">
        <v>0</v>
      </c>
      <c r="I39">
        <v>0</v>
      </c>
      <c r="L3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2" sqref="E1:P1048576"/>
    </sheetView>
  </sheetViews>
  <sheetFormatPr defaultRowHeight="11.25" customHeight="1" x14ac:dyDescent="0.25"/>
  <cols>
    <col min="1" max="1" width="4.140625" style="88" customWidth="1"/>
    <col min="2" max="2" width="4" style="84" bestFit="1" customWidth="1"/>
    <col min="3" max="3" width="15.28515625" style="88" customWidth="1"/>
    <col min="4" max="4" width="6.28515625" style="84" customWidth="1"/>
    <col min="5" max="15" width="6.7109375" style="83" customWidth="1"/>
    <col min="16" max="16" width="6.7109375" style="85" customWidth="1"/>
    <col min="17" max="18" width="9.140625" style="88" customWidth="1"/>
    <col min="19" max="16384" width="9.140625" style="88"/>
  </cols>
  <sheetData>
    <row r="1" spans="1:16" ht="18" customHeight="1" x14ac:dyDescent="0.3">
      <c r="C1" s="102" t="str">
        <f ca="1">"LƯỢNG MƯA NGÀY TUẦN 3 THÁNG "&amp;Thang!$F$1&amp;" NĂM "&amp;Thang!$H$1</f>
        <v>LƯỢNG MƯA NGÀY TUẦN 3 THÁNG 06 NĂM 2023</v>
      </c>
      <c r="D1" s="103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2"/>
    </row>
    <row r="2" spans="1:16" ht="16.5" customHeight="1" thickBot="1" x14ac:dyDescent="0.3">
      <c r="D2" s="88"/>
      <c r="E2" s="88"/>
      <c r="F2" s="100" t="s">
        <v>0</v>
      </c>
      <c r="G2" s="101"/>
      <c r="H2" s="101"/>
      <c r="I2" s="101"/>
      <c r="J2" s="101"/>
      <c r="K2" s="88"/>
      <c r="L2" s="88"/>
      <c r="M2" s="1" t="s">
        <v>1</v>
      </c>
      <c r="N2" s="1"/>
      <c r="O2" s="1"/>
      <c r="P2" s="2"/>
    </row>
    <row r="3" spans="1:16" s="43" customFormat="1" ht="14.25" customHeight="1" x14ac:dyDescent="0.25">
      <c r="A3" s="41" t="s">
        <v>2</v>
      </c>
      <c r="B3" s="107" t="s">
        <v>3</v>
      </c>
      <c r="C3" s="98" t="s">
        <v>4</v>
      </c>
      <c r="D3" s="98" t="s">
        <v>5</v>
      </c>
      <c r="E3" s="107">
        <v>21</v>
      </c>
      <c r="F3" s="107">
        <v>22</v>
      </c>
      <c r="G3" s="107">
        <v>23</v>
      </c>
      <c r="H3" s="107">
        <v>24</v>
      </c>
      <c r="I3" s="107">
        <v>25</v>
      </c>
      <c r="J3" s="107">
        <v>26</v>
      </c>
      <c r="K3" s="107">
        <v>27</v>
      </c>
      <c r="L3" s="107">
        <v>28</v>
      </c>
      <c r="M3" s="107">
        <v>29</v>
      </c>
      <c r="N3" s="109">
        <v>30</v>
      </c>
      <c r="O3" s="113">
        <v>31</v>
      </c>
      <c r="P3" s="111" t="s">
        <v>6</v>
      </c>
    </row>
    <row r="4" spans="1:16" s="43" customFormat="1" ht="14.25" customHeight="1" thickBot="1" x14ac:dyDescent="0.3">
      <c r="A4" s="52"/>
      <c r="B4" s="108"/>
      <c r="C4" s="99"/>
      <c r="D4" s="99"/>
      <c r="E4" s="108"/>
      <c r="F4" s="108"/>
      <c r="G4" s="108"/>
      <c r="H4" s="108"/>
      <c r="I4" s="108"/>
      <c r="J4" s="108"/>
      <c r="K4" s="108"/>
      <c r="L4" s="108"/>
      <c r="M4" s="108"/>
      <c r="N4" s="110"/>
      <c r="O4" s="114"/>
      <c r="P4" s="112"/>
    </row>
    <row r="5" spans="1:16" s="85" customFormat="1" ht="15.2" customHeight="1" x14ac:dyDescent="0.25">
      <c r="A5" s="97" t="s">
        <v>7</v>
      </c>
      <c r="B5" s="9">
        <v>1</v>
      </c>
      <c r="C5" s="10" t="s">
        <v>8</v>
      </c>
      <c r="D5" s="9">
        <v>73401</v>
      </c>
      <c r="E5" s="19" t="str">
        <f ca="1">'21,22'!I5</f>
        <v>-</v>
      </c>
      <c r="F5" s="19" t="str">
        <f ca="1">'21,22'!N5</f>
        <v>-</v>
      </c>
      <c r="G5" s="19" t="str">
        <f ca="1">'23,24'!I5</f>
        <v>-</v>
      </c>
      <c r="H5" s="19" t="str">
        <f ca="1">'23,24'!N5</f>
        <v>-</v>
      </c>
      <c r="I5" s="19" t="str">
        <f ca="1">'25,26'!I5</f>
        <v>-</v>
      </c>
      <c r="J5" s="19" t="str">
        <f ca="1">'25,26'!N5</f>
        <v>-</v>
      </c>
      <c r="K5" s="19" t="str">
        <f ca="1">'27,28'!I5</f>
        <v>-</v>
      </c>
      <c r="L5" s="19" t="str">
        <f ca="1">'27,28'!N5</f>
        <v>-</v>
      </c>
      <c r="M5" s="19" t="str">
        <f ca="1">'29,30'!I5</f>
        <v>-</v>
      </c>
      <c r="N5" s="35" t="str">
        <f ca="1">'29,30'!N5</f>
        <v>-</v>
      </c>
      <c r="O5" s="53" t="str">
        <f ca="1">'31'!I5</f>
        <v>-</v>
      </c>
      <c r="P5" s="54">
        <f t="shared" ref="P5:P34" ca="1" si="0">SUM(E5:O5)</f>
        <v>0</v>
      </c>
    </row>
    <row r="6" spans="1:16" s="85" customFormat="1" ht="15.2" customHeight="1" x14ac:dyDescent="0.25">
      <c r="A6" s="96"/>
      <c r="B6" s="6">
        <v>2</v>
      </c>
      <c r="C6" s="13" t="s">
        <v>9</v>
      </c>
      <c r="D6" s="6">
        <v>73402</v>
      </c>
      <c r="E6" s="5" t="str">
        <f ca="1">'21,22'!I6</f>
        <v>-</v>
      </c>
      <c r="F6" s="5" t="str">
        <f ca="1">'21,22'!N6</f>
        <v>-</v>
      </c>
      <c r="G6" s="5" t="str">
        <f ca="1">'23,24'!I6</f>
        <v>-</v>
      </c>
      <c r="H6" s="5" t="str">
        <f ca="1">'23,24'!N6</f>
        <v>-</v>
      </c>
      <c r="I6" s="5" t="str">
        <f ca="1">'25,26'!I6</f>
        <v>-</v>
      </c>
      <c r="J6" s="5" t="str">
        <f ca="1">'25,26'!N6</f>
        <v>-</v>
      </c>
      <c r="K6" s="5" t="str">
        <f ca="1">'27,28'!I6</f>
        <v>-</v>
      </c>
      <c r="L6" s="5" t="str">
        <f ca="1">'27,28'!N6</f>
        <v>-</v>
      </c>
      <c r="M6" s="5" t="str">
        <f ca="1">'29,30'!I6</f>
        <v>-</v>
      </c>
      <c r="N6" s="36" t="str">
        <f ca="1">'29,30'!N6</f>
        <v>-</v>
      </c>
      <c r="O6" s="51" t="str">
        <f ca="1">'31'!I6</f>
        <v>-</v>
      </c>
      <c r="P6" s="48">
        <f t="shared" ca="1" si="0"/>
        <v>0</v>
      </c>
    </row>
    <row r="7" spans="1:16" s="85" customFormat="1" ht="15.2" customHeight="1" x14ac:dyDescent="0.25">
      <c r="A7" s="96"/>
      <c r="B7" s="6">
        <v>3</v>
      </c>
      <c r="C7" s="4" t="s">
        <v>10</v>
      </c>
      <c r="D7" s="3">
        <v>48842</v>
      </c>
      <c r="E7" s="5" t="str">
        <f ca="1">'21,22'!I7</f>
        <v>-</v>
      </c>
      <c r="F7" s="5" t="str">
        <f ca="1">'21,22'!N7</f>
        <v>-</v>
      </c>
      <c r="G7" s="5" t="str">
        <f ca="1">'23,24'!I7</f>
        <v>-</v>
      </c>
      <c r="H7" s="5" t="str">
        <f ca="1">'23,24'!N7</f>
        <v>-</v>
      </c>
      <c r="I7" s="5" t="str">
        <f ca="1">'25,26'!I7</f>
        <v>-</v>
      </c>
      <c r="J7" s="5" t="str">
        <f ca="1">'25,26'!N7</f>
        <v>-</v>
      </c>
      <c r="K7" s="5" t="str">
        <f ca="1">'27,28'!I7</f>
        <v>-</v>
      </c>
      <c r="L7" s="5" t="str">
        <f ca="1">'27,28'!N7</f>
        <v>-</v>
      </c>
      <c r="M7" s="5" t="str">
        <f ca="1">'29,30'!I7</f>
        <v>-</v>
      </c>
      <c r="N7" s="36" t="str">
        <f ca="1">'29,30'!N7</f>
        <v>-</v>
      </c>
      <c r="O7" s="51" t="str">
        <f ca="1">'31'!I7</f>
        <v>-</v>
      </c>
      <c r="P7" s="48">
        <f t="shared" ca="1" si="0"/>
        <v>0</v>
      </c>
    </row>
    <row r="8" spans="1:16" s="85" customFormat="1" ht="15.2" customHeight="1" x14ac:dyDescent="0.25">
      <c r="A8" s="96"/>
      <c r="B8" s="6">
        <v>4</v>
      </c>
      <c r="C8" s="4" t="s">
        <v>11</v>
      </c>
      <c r="D8" s="3">
        <v>73403</v>
      </c>
      <c r="E8" s="5" t="str">
        <f ca="1">'21,22'!I8</f>
        <v>-</v>
      </c>
      <c r="F8" s="5" t="str">
        <f ca="1">'21,22'!N8</f>
        <v>-</v>
      </c>
      <c r="G8" s="5" t="str">
        <f ca="1">'23,24'!I8</f>
        <v>-</v>
      </c>
      <c r="H8" s="5" t="str">
        <f ca="1">'23,24'!N8</f>
        <v>-</v>
      </c>
      <c r="I8" s="5" t="str">
        <f ca="1">'25,26'!I8</f>
        <v>-</v>
      </c>
      <c r="J8" s="5" t="str">
        <f ca="1">'25,26'!N8</f>
        <v>-</v>
      </c>
      <c r="K8" s="5" t="str">
        <f ca="1">'27,28'!I8</f>
        <v>-</v>
      </c>
      <c r="L8" s="5" t="str">
        <f ca="1">'27,28'!N8</f>
        <v>-</v>
      </c>
      <c r="M8" s="5" t="str">
        <f ca="1">'29,30'!I8</f>
        <v>-</v>
      </c>
      <c r="N8" s="36" t="str">
        <f ca="1">'29,30'!N8</f>
        <v>-</v>
      </c>
      <c r="O8" s="51" t="str">
        <f ca="1">'31'!I8</f>
        <v>-</v>
      </c>
      <c r="P8" s="48">
        <f t="shared" ca="1" si="0"/>
        <v>0</v>
      </c>
    </row>
    <row r="9" spans="1:16" s="85" customFormat="1" ht="15.2" customHeight="1" x14ac:dyDescent="0.25">
      <c r="A9" s="96"/>
      <c r="B9" s="6">
        <v>5</v>
      </c>
      <c r="C9" s="4" t="s">
        <v>12</v>
      </c>
      <c r="D9" s="3">
        <v>73420</v>
      </c>
      <c r="E9" s="5" t="str">
        <f ca="1">'21,22'!I9</f>
        <v>-</v>
      </c>
      <c r="F9" s="5" t="str">
        <f ca="1">'21,22'!N9</f>
        <v>-</v>
      </c>
      <c r="G9" s="5" t="str">
        <f ca="1">'23,24'!I9</f>
        <v>-</v>
      </c>
      <c r="H9" s="5" t="str">
        <f ca="1">'23,24'!N9</f>
        <v>-</v>
      </c>
      <c r="I9" s="5" t="str">
        <f ca="1">'25,26'!I9</f>
        <v>-</v>
      </c>
      <c r="J9" s="5" t="str">
        <f ca="1">'25,26'!N9</f>
        <v>-</v>
      </c>
      <c r="K9" s="5" t="str">
        <f ca="1">'27,28'!I9</f>
        <v>-</v>
      </c>
      <c r="L9" s="5" t="str">
        <f ca="1">'27,28'!N9</f>
        <v>-</v>
      </c>
      <c r="M9" s="5" t="str">
        <f ca="1">'29,30'!I9</f>
        <v>-</v>
      </c>
      <c r="N9" s="36" t="str">
        <f ca="1">'29,30'!N9</f>
        <v>-</v>
      </c>
      <c r="O9" s="51" t="str">
        <f ca="1">'31'!I9</f>
        <v>-</v>
      </c>
      <c r="P9" s="48">
        <f t="shared" ca="1" si="0"/>
        <v>0</v>
      </c>
    </row>
    <row r="10" spans="1:16" s="85" customFormat="1" ht="15.2" customHeight="1" x14ac:dyDescent="0.25">
      <c r="A10" s="96"/>
      <c r="B10" s="6">
        <v>6</v>
      </c>
      <c r="C10" s="4" t="s">
        <v>13</v>
      </c>
      <c r="D10" s="3">
        <v>73400</v>
      </c>
      <c r="E10" s="5" t="str">
        <f ca="1">'21,22'!I10</f>
        <v>-</v>
      </c>
      <c r="F10" s="5" t="str">
        <f ca="1">'21,22'!N10</f>
        <v>-</v>
      </c>
      <c r="G10" s="5" t="str">
        <f ca="1">'23,24'!I10</f>
        <v>-</v>
      </c>
      <c r="H10" s="5" t="str">
        <f ca="1">'23,24'!N10</f>
        <v>-</v>
      </c>
      <c r="I10" s="5" t="str">
        <f ca="1">'25,26'!I10</f>
        <v>-</v>
      </c>
      <c r="J10" s="5" t="str">
        <f ca="1">'25,26'!N10</f>
        <v>-</v>
      </c>
      <c r="K10" s="5" t="str">
        <f ca="1">'27,28'!I10</f>
        <v>-</v>
      </c>
      <c r="L10" s="5" t="str">
        <f ca="1">'27,28'!N10</f>
        <v>-</v>
      </c>
      <c r="M10" s="5" t="str">
        <f ca="1">'29,30'!I10</f>
        <v>-</v>
      </c>
      <c r="N10" s="36" t="str">
        <f ca="1">'29,30'!N10</f>
        <v>-</v>
      </c>
      <c r="O10" s="51" t="str">
        <f ca="1">'31'!I10</f>
        <v>-</v>
      </c>
      <c r="P10" s="48">
        <f t="shared" ca="1" si="0"/>
        <v>0</v>
      </c>
    </row>
    <row r="11" spans="1:16" s="85" customFormat="1" ht="15.2" customHeight="1" x14ac:dyDescent="0.25">
      <c r="A11" s="96"/>
      <c r="B11" s="6">
        <v>7</v>
      </c>
      <c r="C11" s="4" t="s">
        <v>14</v>
      </c>
      <c r="D11" s="3">
        <v>73404</v>
      </c>
      <c r="E11" s="5" t="str">
        <f ca="1">'21,22'!I11</f>
        <v>-</v>
      </c>
      <c r="F11" s="5" t="str">
        <f ca="1">'21,22'!N11</f>
        <v>-</v>
      </c>
      <c r="G11" s="5" t="str">
        <f ca="1">'23,24'!I11</f>
        <v>-</v>
      </c>
      <c r="H11" s="5" t="str">
        <f ca="1">'23,24'!N11</f>
        <v>-</v>
      </c>
      <c r="I11" s="5" t="str">
        <f ca="1">'25,26'!I11</f>
        <v>-</v>
      </c>
      <c r="J11" s="5" t="str">
        <f ca="1">'25,26'!N11</f>
        <v>-</v>
      </c>
      <c r="K11" s="5" t="str">
        <f ca="1">'27,28'!I11</f>
        <v>-</v>
      </c>
      <c r="L11" s="5" t="str">
        <f ca="1">'27,28'!N11</f>
        <v>-</v>
      </c>
      <c r="M11" s="5" t="str">
        <f ca="1">'29,30'!I11</f>
        <v>-</v>
      </c>
      <c r="N11" s="36" t="str">
        <f ca="1">'29,30'!N11</f>
        <v>-</v>
      </c>
      <c r="O11" s="51" t="str">
        <f ca="1">'31'!I11</f>
        <v>-</v>
      </c>
      <c r="P11" s="48">
        <f t="shared" ca="1" si="0"/>
        <v>0</v>
      </c>
    </row>
    <row r="12" spans="1:16" s="85" customFormat="1" ht="15.2" customHeight="1" x14ac:dyDescent="0.25">
      <c r="A12" s="96"/>
      <c r="B12" s="6">
        <v>8</v>
      </c>
      <c r="C12" s="4" t="s">
        <v>15</v>
      </c>
      <c r="D12" s="3" t="s">
        <v>16</v>
      </c>
      <c r="E12" s="5">
        <f ca="1">'21,22'!I12</f>
        <v>1</v>
      </c>
      <c r="F12" s="5">
        <f ca="1">'21,22'!N12</f>
        <v>0</v>
      </c>
      <c r="G12" s="5">
        <f ca="1">'23,24'!I12</f>
        <v>53.6</v>
      </c>
      <c r="H12" s="5">
        <f ca="1">'23,24'!N12</f>
        <v>19.100000000000001</v>
      </c>
      <c r="I12" s="5">
        <f ca="1">'25,26'!I12</f>
        <v>3.6</v>
      </c>
      <c r="J12" s="5">
        <f ca="1">'25,26'!N12</f>
        <v>5.2</v>
      </c>
      <c r="K12" s="5">
        <f ca="1">'27,28'!I12</f>
        <v>29.3</v>
      </c>
      <c r="L12" s="5">
        <f ca="1">'27,28'!N12</f>
        <v>124.6</v>
      </c>
      <c r="M12" s="5">
        <f ca="1">'29,30'!I12</f>
        <v>1.9</v>
      </c>
      <c r="N12" s="36">
        <f ca="1">'29,30'!N12</f>
        <v>0.4</v>
      </c>
      <c r="O12" s="51" t="str">
        <f ca="1">'31'!I12</f>
        <v>-</v>
      </c>
      <c r="P12" s="48">
        <f t="shared" ca="1" si="0"/>
        <v>238.7</v>
      </c>
    </row>
    <row r="13" spans="1:16" s="85" customFormat="1" ht="15.2" customHeight="1" x14ac:dyDescent="0.25">
      <c r="A13" s="96"/>
      <c r="B13" s="6">
        <v>9</v>
      </c>
      <c r="C13" s="4" t="s">
        <v>17</v>
      </c>
      <c r="D13" s="3">
        <v>73405</v>
      </c>
      <c r="E13" s="5" t="str">
        <f ca="1">'21,22'!I13</f>
        <v>-</v>
      </c>
      <c r="F13" s="5" t="str">
        <f ca="1">'21,22'!N13</f>
        <v>-</v>
      </c>
      <c r="G13" s="5" t="str">
        <f ca="1">'23,24'!I13</f>
        <v>-</v>
      </c>
      <c r="H13" s="5" t="str">
        <f ca="1">'23,24'!N13</f>
        <v>-</v>
      </c>
      <c r="I13" s="5" t="str">
        <f ca="1">'25,26'!I13</f>
        <v>-</v>
      </c>
      <c r="J13" s="5" t="str">
        <f ca="1">'25,26'!N13</f>
        <v>-</v>
      </c>
      <c r="K13" s="5" t="str">
        <f ca="1">'27,28'!I13</f>
        <v>-</v>
      </c>
      <c r="L13" s="5" t="str">
        <f ca="1">'27,28'!N13</f>
        <v>-</v>
      </c>
      <c r="M13" s="5" t="str">
        <f ca="1">'29,30'!I13</f>
        <v>-</v>
      </c>
      <c r="N13" s="36" t="str">
        <f ca="1">'29,30'!N13</f>
        <v>-</v>
      </c>
      <c r="O13" s="51" t="str">
        <f ca="1">'31'!I13</f>
        <v>-</v>
      </c>
      <c r="P13" s="48">
        <f t="shared" ca="1" si="0"/>
        <v>0</v>
      </c>
    </row>
    <row r="14" spans="1:16" ht="15.2" customHeight="1" x14ac:dyDescent="0.25">
      <c r="A14" s="96"/>
      <c r="B14" s="6">
        <v>10</v>
      </c>
      <c r="C14" s="4" t="s">
        <v>18</v>
      </c>
      <c r="D14" s="3">
        <v>73406</v>
      </c>
      <c r="E14" s="5" t="str">
        <f ca="1">'21,22'!I14</f>
        <v>-</v>
      </c>
      <c r="F14" s="5" t="str">
        <f ca="1">'21,22'!N14</f>
        <v>-</v>
      </c>
      <c r="G14" s="5" t="str">
        <f ca="1">'23,24'!I14</f>
        <v>-</v>
      </c>
      <c r="H14" s="5" t="str">
        <f ca="1">'23,24'!N14</f>
        <v>-</v>
      </c>
      <c r="I14" s="5" t="str">
        <f ca="1">'25,26'!I14</f>
        <v>-</v>
      </c>
      <c r="J14" s="5" t="str">
        <f ca="1">'25,26'!N14</f>
        <v>-</v>
      </c>
      <c r="K14" s="5" t="str">
        <f ca="1">'27,28'!I14</f>
        <v>-</v>
      </c>
      <c r="L14" s="5" t="str">
        <f ca="1">'27,28'!N14</f>
        <v>-</v>
      </c>
      <c r="M14" s="5" t="str">
        <f ca="1">'29,30'!I14</f>
        <v>-</v>
      </c>
      <c r="N14" s="36" t="str">
        <f ca="1">'29,30'!N14</f>
        <v>-</v>
      </c>
      <c r="O14" s="51" t="str">
        <f ca="1">'31'!I14</f>
        <v>-</v>
      </c>
      <c r="P14" s="48">
        <f t="shared" ca="1" si="0"/>
        <v>0</v>
      </c>
    </row>
    <row r="15" spans="1:16" s="85" customFormat="1" ht="15.2" customHeight="1" x14ac:dyDescent="0.25">
      <c r="A15" s="96"/>
      <c r="B15" s="6">
        <v>11</v>
      </c>
      <c r="C15" s="4" t="s">
        <v>19</v>
      </c>
      <c r="D15" s="3">
        <v>73408</v>
      </c>
      <c r="E15" s="5" t="str">
        <f ca="1">'21,22'!I15</f>
        <v>-</v>
      </c>
      <c r="F15" s="5" t="str">
        <f ca="1">'21,22'!N15</f>
        <v>-</v>
      </c>
      <c r="G15" s="5" t="str">
        <f ca="1">'23,24'!I15</f>
        <v>-</v>
      </c>
      <c r="H15" s="5" t="str">
        <f ca="1">'23,24'!N15</f>
        <v>-</v>
      </c>
      <c r="I15" s="5" t="str">
        <f ca="1">'25,26'!I15</f>
        <v>-</v>
      </c>
      <c r="J15" s="5" t="str">
        <f ca="1">'25,26'!N15</f>
        <v>-</v>
      </c>
      <c r="K15" s="5" t="str">
        <f ca="1">'27,28'!I15</f>
        <v>-</v>
      </c>
      <c r="L15" s="5" t="str">
        <f ca="1">'27,28'!N15</f>
        <v>-</v>
      </c>
      <c r="M15" s="5" t="str">
        <f ca="1">'29,30'!I15</f>
        <v>-</v>
      </c>
      <c r="N15" s="36" t="str">
        <f ca="1">'29,30'!N15</f>
        <v>-</v>
      </c>
      <c r="O15" s="51" t="str">
        <f ca="1">'31'!I15</f>
        <v>-</v>
      </c>
      <c r="P15" s="48">
        <f t="shared" ca="1" si="0"/>
        <v>0</v>
      </c>
    </row>
    <row r="16" spans="1:16" s="85" customFormat="1" ht="15.2" customHeight="1" x14ac:dyDescent="0.25">
      <c r="A16" s="96"/>
      <c r="B16" s="6">
        <v>12</v>
      </c>
      <c r="C16" s="4" t="s">
        <v>20</v>
      </c>
      <c r="D16" s="3">
        <v>73409</v>
      </c>
      <c r="E16" s="5" t="str">
        <f ca="1">'21,22'!I16</f>
        <v>-</v>
      </c>
      <c r="F16" s="5" t="str">
        <f ca="1">'21,22'!N16</f>
        <v>-</v>
      </c>
      <c r="G16" s="5" t="str">
        <f ca="1">'23,24'!I16</f>
        <v>-</v>
      </c>
      <c r="H16" s="5" t="str">
        <f ca="1">'23,24'!N16</f>
        <v>-</v>
      </c>
      <c r="I16" s="5" t="str">
        <f ca="1">'25,26'!I16</f>
        <v>-</v>
      </c>
      <c r="J16" s="5" t="str">
        <f ca="1">'25,26'!N16</f>
        <v>-</v>
      </c>
      <c r="K16" s="5" t="str">
        <f ca="1">'27,28'!I16</f>
        <v>-</v>
      </c>
      <c r="L16" s="5" t="str">
        <f ca="1">'27,28'!N16</f>
        <v>-</v>
      </c>
      <c r="M16" s="5" t="str">
        <f ca="1">'29,30'!I16</f>
        <v>-</v>
      </c>
      <c r="N16" s="36" t="str">
        <f ca="1">'29,30'!N16</f>
        <v>-</v>
      </c>
      <c r="O16" s="51" t="str">
        <f ca="1">'31'!I16</f>
        <v>-</v>
      </c>
      <c r="P16" s="48">
        <f t="shared" ca="1" si="0"/>
        <v>0</v>
      </c>
    </row>
    <row r="17" spans="1:16" ht="15.2" customHeight="1" x14ac:dyDescent="0.25">
      <c r="A17" s="96"/>
      <c r="B17" s="6">
        <v>13</v>
      </c>
      <c r="C17" s="4" t="s">
        <v>21</v>
      </c>
      <c r="D17" s="3" t="s">
        <v>22</v>
      </c>
      <c r="E17" s="5">
        <f ca="1">'21,22'!I17</f>
        <v>4</v>
      </c>
      <c r="F17" s="5">
        <f ca="1">'21,22'!N17</f>
        <v>0</v>
      </c>
      <c r="G17" s="5">
        <f ca="1">'23,24'!I17</f>
        <v>4</v>
      </c>
      <c r="H17" s="5">
        <f ca="1">'23,24'!N17</f>
        <v>12.9</v>
      </c>
      <c r="I17" s="5">
        <f ca="1">'25,26'!I17</f>
        <v>4.8</v>
      </c>
      <c r="J17" s="5">
        <f ca="1">'25,26'!N17</f>
        <v>22.7</v>
      </c>
      <c r="K17" s="5">
        <f ca="1">'27,28'!I17</f>
        <v>20.7</v>
      </c>
      <c r="L17" s="5">
        <f ca="1">'27,28'!N17</f>
        <v>14.7</v>
      </c>
      <c r="M17" s="5">
        <f ca="1">'29,30'!I17</f>
        <v>0</v>
      </c>
      <c r="N17" s="36">
        <f ca="1">'29,30'!N17</f>
        <v>15.7</v>
      </c>
      <c r="O17" s="51" t="str">
        <f ca="1">'31'!I17</f>
        <v>-</v>
      </c>
      <c r="P17" s="48">
        <f t="shared" ca="1" si="0"/>
        <v>99.5</v>
      </c>
    </row>
    <row r="18" spans="1:16" ht="15.2" customHeight="1" x14ac:dyDescent="0.25">
      <c r="A18" s="96"/>
      <c r="B18" s="6">
        <v>14</v>
      </c>
      <c r="C18" s="4" t="s">
        <v>23</v>
      </c>
      <c r="D18" s="3" t="s">
        <v>24</v>
      </c>
      <c r="E18" s="5">
        <f ca="1">'21,22'!I18</f>
        <v>17.099999999999998</v>
      </c>
      <c r="F18" s="5">
        <f ca="1">'21,22'!N18</f>
        <v>0</v>
      </c>
      <c r="G18" s="5">
        <f ca="1">'23,24'!I18</f>
        <v>32.9</v>
      </c>
      <c r="H18" s="5">
        <f ca="1">'23,24'!N18</f>
        <v>1.3</v>
      </c>
      <c r="I18" s="5">
        <f ca="1">'25,26'!I18</f>
        <v>2.6</v>
      </c>
      <c r="J18" s="5">
        <f ca="1">'25,26'!N18</f>
        <v>6.9</v>
      </c>
      <c r="K18" s="5">
        <f ca="1">'27,28'!I18</f>
        <v>0</v>
      </c>
      <c r="L18" s="5">
        <f ca="1">'27,28'!N18</f>
        <v>14.3</v>
      </c>
      <c r="M18" s="5">
        <f ca="1">'29,30'!I18</f>
        <v>0</v>
      </c>
      <c r="N18" s="36">
        <f ca="1">'29,30'!N18</f>
        <v>23.9</v>
      </c>
      <c r="O18" s="51" t="str">
        <f ca="1">'31'!I18</f>
        <v>-</v>
      </c>
      <c r="P18" s="48">
        <f t="shared" ca="1" si="0"/>
        <v>99</v>
      </c>
    </row>
    <row r="19" spans="1:16" s="85" customFormat="1" ht="15.2" customHeight="1" x14ac:dyDescent="0.25">
      <c r="A19" s="96"/>
      <c r="B19" s="6">
        <v>15</v>
      </c>
      <c r="C19" s="4" t="s">
        <v>25</v>
      </c>
      <c r="D19" s="3">
        <v>73410</v>
      </c>
      <c r="E19" s="5" t="str">
        <f ca="1">'21,22'!I19</f>
        <v>-</v>
      </c>
      <c r="F19" s="5" t="str">
        <f ca="1">'21,22'!N19</f>
        <v>-</v>
      </c>
      <c r="G19" s="5" t="str">
        <f ca="1">'23,24'!I19</f>
        <v>-</v>
      </c>
      <c r="H19" s="5" t="str">
        <f ca="1">'23,24'!N19</f>
        <v>-</v>
      </c>
      <c r="I19" s="5" t="str">
        <f ca="1">'25,26'!I19</f>
        <v>-</v>
      </c>
      <c r="J19" s="5" t="str">
        <f ca="1">'25,26'!N19</f>
        <v>-</v>
      </c>
      <c r="K19" s="5" t="str">
        <f ca="1">'27,28'!I19</f>
        <v>-</v>
      </c>
      <c r="L19" s="5" t="str">
        <f ca="1">'27,28'!N19</f>
        <v>-</v>
      </c>
      <c r="M19" s="5" t="str">
        <f ca="1">'29,30'!I19</f>
        <v>-</v>
      </c>
      <c r="N19" s="36" t="str">
        <f ca="1">'29,30'!N19</f>
        <v>-</v>
      </c>
      <c r="O19" s="51" t="str">
        <f ca="1">'31'!I19</f>
        <v>-</v>
      </c>
      <c r="P19" s="48">
        <f t="shared" ca="1" si="0"/>
        <v>0</v>
      </c>
    </row>
    <row r="20" spans="1:16" ht="15.2" customHeight="1" x14ac:dyDescent="0.25">
      <c r="A20" s="96"/>
      <c r="B20" s="6">
        <v>16</v>
      </c>
      <c r="C20" s="4" t="s">
        <v>26</v>
      </c>
      <c r="D20" s="3">
        <v>48840</v>
      </c>
      <c r="E20" s="5" t="str">
        <f ca="1">'21,22'!I20</f>
        <v>-</v>
      </c>
      <c r="F20" s="5" t="str">
        <f ca="1">'21,22'!N20</f>
        <v>-</v>
      </c>
      <c r="G20" s="5" t="str">
        <f ca="1">'23,24'!I20</f>
        <v>-</v>
      </c>
      <c r="H20" s="5" t="str">
        <f ca="1">'23,24'!N20</f>
        <v>-</v>
      </c>
      <c r="I20" s="5" t="str">
        <f ca="1">'25,26'!I20</f>
        <v>-</v>
      </c>
      <c r="J20" s="5" t="str">
        <f ca="1">'25,26'!N20</f>
        <v>-</v>
      </c>
      <c r="K20" s="5" t="str">
        <f ca="1">'27,28'!I20</f>
        <v>-</v>
      </c>
      <c r="L20" s="5" t="str">
        <f ca="1">'27,28'!N20</f>
        <v>-</v>
      </c>
      <c r="M20" s="5" t="str">
        <f ca="1">'29,30'!I20</f>
        <v>-</v>
      </c>
      <c r="N20" s="36" t="str">
        <f ca="1">'29,30'!N20</f>
        <v>-</v>
      </c>
      <c r="O20" s="51" t="str">
        <f ca="1">'31'!I20</f>
        <v>-</v>
      </c>
      <c r="P20" s="48">
        <f t="shared" ca="1" si="0"/>
        <v>0</v>
      </c>
    </row>
    <row r="21" spans="1:16" ht="15.2" customHeight="1" x14ac:dyDescent="0.25">
      <c r="A21" s="96"/>
      <c r="B21" s="6">
        <v>17</v>
      </c>
      <c r="C21" s="4" t="s">
        <v>27</v>
      </c>
      <c r="D21" s="3">
        <v>73411</v>
      </c>
      <c r="E21" s="5" t="str">
        <f ca="1">'21,22'!I21</f>
        <v>-</v>
      </c>
      <c r="F21" s="5" t="str">
        <f ca="1">'21,22'!N21</f>
        <v>-</v>
      </c>
      <c r="G21" s="5" t="str">
        <f ca="1">'23,24'!I21</f>
        <v>-</v>
      </c>
      <c r="H21" s="5" t="str">
        <f ca="1">'23,24'!N21</f>
        <v>-</v>
      </c>
      <c r="I21" s="5" t="str">
        <f ca="1">'25,26'!I21</f>
        <v>-</v>
      </c>
      <c r="J21" s="5" t="str">
        <f ca="1">'25,26'!N21</f>
        <v>-</v>
      </c>
      <c r="K21" s="5" t="str">
        <f ca="1">'27,28'!I21</f>
        <v>-</v>
      </c>
      <c r="L21" s="5" t="str">
        <f ca="1">'27,28'!N21</f>
        <v>-</v>
      </c>
      <c r="M21" s="5" t="str">
        <f ca="1">'29,30'!I21</f>
        <v>-</v>
      </c>
      <c r="N21" s="36" t="str">
        <f ca="1">'29,30'!N21</f>
        <v>-</v>
      </c>
      <c r="O21" s="51" t="str">
        <f ca="1">'31'!I21</f>
        <v>-</v>
      </c>
      <c r="P21" s="48">
        <f t="shared" ca="1" si="0"/>
        <v>0</v>
      </c>
    </row>
    <row r="22" spans="1:16" s="85" customFormat="1" ht="15.2" customHeight="1" x14ac:dyDescent="0.25">
      <c r="A22" s="96"/>
      <c r="B22" s="6">
        <v>18</v>
      </c>
      <c r="C22" s="4" t="s">
        <v>28</v>
      </c>
      <c r="D22" s="3">
        <v>73412</v>
      </c>
      <c r="E22" s="5" t="str">
        <f ca="1">'21,22'!I22</f>
        <v>-</v>
      </c>
      <c r="F22" s="5" t="str">
        <f ca="1">'21,22'!N22</f>
        <v>-</v>
      </c>
      <c r="G22" s="5" t="str">
        <f ca="1">'23,24'!I22</f>
        <v>-</v>
      </c>
      <c r="H22" s="5" t="str">
        <f ca="1">'23,24'!N22</f>
        <v>-</v>
      </c>
      <c r="I22" s="5" t="str">
        <f ca="1">'25,26'!I22</f>
        <v>-</v>
      </c>
      <c r="J22" s="5" t="str">
        <f ca="1">'25,26'!N22</f>
        <v>-</v>
      </c>
      <c r="K22" s="5" t="str">
        <f ca="1">'27,28'!I22</f>
        <v>-</v>
      </c>
      <c r="L22" s="5" t="str">
        <f ca="1">'27,28'!N22</f>
        <v>-</v>
      </c>
      <c r="M22" s="5" t="str">
        <f ca="1">'29,30'!I22</f>
        <v>-</v>
      </c>
      <c r="N22" s="36" t="str">
        <f ca="1">'29,30'!N22</f>
        <v>-</v>
      </c>
      <c r="O22" s="51" t="str">
        <f ca="1">'31'!I22</f>
        <v>-</v>
      </c>
      <c r="P22" s="48">
        <f t="shared" ca="1" si="0"/>
        <v>0</v>
      </c>
    </row>
    <row r="23" spans="1:16" s="85" customFormat="1" ht="15.2" customHeight="1" x14ac:dyDescent="0.25">
      <c r="A23" s="96"/>
      <c r="B23" s="6">
        <v>19</v>
      </c>
      <c r="C23" s="4" t="s">
        <v>29</v>
      </c>
      <c r="D23" s="3">
        <v>73413</v>
      </c>
      <c r="E23" s="5" t="str">
        <f ca="1">'21,22'!I23</f>
        <v>-</v>
      </c>
      <c r="F23" s="5" t="str">
        <f ca="1">'21,22'!N23</f>
        <v>-</v>
      </c>
      <c r="G23" s="5" t="str">
        <f ca="1">'23,24'!I23</f>
        <v>-</v>
      </c>
      <c r="H23" s="5" t="str">
        <f ca="1">'23,24'!N23</f>
        <v>-</v>
      </c>
      <c r="I23" s="5" t="str">
        <f ca="1">'25,26'!I23</f>
        <v>-</v>
      </c>
      <c r="J23" s="5" t="str">
        <f ca="1">'25,26'!N23</f>
        <v>-</v>
      </c>
      <c r="K23" s="5" t="str">
        <f ca="1">'27,28'!I23</f>
        <v>-</v>
      </c>
      <c r="L23" s="5" t="str">
        <f ca="1">'27,28'!N23</f>
        <v>-</v>
      </c>
      <c r="M23" s="5" t="str">
        <f ca="1">'29,30'!I23</f>
        <v>-</v>
      </c>
      <c r="N23" s="36" t="str">
        <f ca="1">'29,30'!N23</f>
        <v>-</v>
      </c>
      <c r="O23" s="51" t="str">
        <f ca="1">'31'!I23</f>
        <v>-</v>
      </c>
      <c r="P23" s="48">
        <f t="shared" ca="1" si="0"/>
        <v>0</v>
      </c>
    </row>
    <row r="24" spans="1:16" ht="15.2" customHeight="1" x14ac:dyDescent="0.25">
      <c r="A24" s="96"/>
      <c r="B24" s="6">
        <v>20</v>
      </c>
      <c r="C24" s="4" t="s">
        <v>30</v>
      </c>
      <c r="D24" s="3">
        <v>73414</v>
      </c>
      <c r="E24" s="5" t="str">
        <f ca="1">'21,22'!I24</f>
        <v>-</v>
      </c>
      <c r="F24" s="5" t="str">
        <f ca="1">'21,22'!N24</f>
        <v>-</v>
      </c>
      <c r="G24" s="5" t="str">
        <f ca="1">'23,24'!I24</f>
        <v>-</v>
      </c>
      <c r="H24" s="5" t="str">
        <f ca="1">'23,24'!N24</f>
        <v>-</v>
      </c>
      <c r="I24" s="5" t="str">
        <f ca="1">'25,26'!I24</f>
        <v>-</v>
      </c>
      <c r="J24" s="5" t="str">
        <f ca="1">'25,26'!N24</f>
        <v>-</v>
      </c>
      <c r="K24" s="5" t="str">
        <f ca="1">'27,28'!I24</f>
        <v>-</v>
      </c>
      <c r="L24" s="5" t="str">
        <f ca="1">'27,28'!N24</f>
        <v>-</v>
      </c>
      <c r="M24" s="5" t="str">
        <f ca="1">'29,30'!I24</f>
        <v>-</v>
      </c>
      <c r="N24" s="36" t="str">
        <f ca="1">'29,30'!N24</f>
        <v>-</v>
      </c>
      <c r="O24" s="51" t="str">
        <f ca="1">'31'!I24</f>
        <v>-</v>
      </c>
      <c r="P24" s="48">
        <f t="shared" ca="1" si="0"/>
        <v>0</v>
      </c>
    </row>
    <row r="25" spans="1:16" ht="15.2" customHeight="1" x14ac:dyDescent="0.25">
      <c r="A25" s="96"/>
      <c r="B25" s="6">
        <v>21</v>
      </c>
      <c r="C25" s="17" t="s">
        <v>31</v>
      </c>
      <c r="D25" s="3">
        <v>73416</v>
      </c>
      <c r="E25" s="5" t="str">
        <f ca="1">'21,22'!I25</f>
        <v>-</v>
      </c>
      <c r="F25" s="5" t="str">
        <f ca="1">'21,22'!N25</f>
        <v>-</v>
      </c>
      <c r="G25" s="5" t="str">
        <f ca="1">'23,24'!I25</f>
        <v>-</v>
      </c>
      <c r="H25" s="5" t="str">
        <f ca="1">'23,24'!N25</f>
        <v>-</v>
      </c>
      <c r="I25" s="5" t="str">
        <f ca="1">'25,26'!I25</f>
        <v>-</v>
      </c>
      <c r="J25" s="5" t="str">
        <f ca="1">'25,26'!N25</f>
        <v>-</v>
      </c>
      <c r="K25" s="5" t="str">
        <f ca="1">'27,28'!I25</f>
        <v>-</v>
      </c>
      <c r="L25" s="5" t="str">
        <f ca="1">'27,28'!N25</f>
        <v>-</v>
      </c>
      <c r="M25" s="5" t="str">
        <f ca="1">'29,30'!I25</f>
        <v>-</v>
      </c>
      <c r="N25" s="36" t="str">
        <f ca="1">'29,30'!N25</f>
        <v>-</v>
      </c>
      <c r="O25" s="51" t="str">
        <f ca="1">'31'!I25</f>
        <v>-</v>
      </c>
      <c r="P25" s="49">
        <f t="shared" ca="1" si="0"/>
        <v>0</v>
      </c>
    </row>
    <row r="26" spans="1:16" ht="15.2" customHeight="1" x14ac:dyDescent="0.25">
      <c r="A26" s="96"/>
      <c r="B26" s="6">
        <v>22</v>
      </c>
      <c r="C26" s="4" t="s">
        <v>32</v>
      </c>
      <c r="D26" s="3">
        <v>73417</v>
      </c>
      <c r="E26" s="5" t="str">
        <f ca="1">'21,22'!I26</f>
        <v>-</v>
      </c>
      <c r="F26" s="5" t="str">
        <f ca="1">'21,22'!N26</f>
        <v>-</v>
      </c>
      <c r="G26" s="5" t="str">
        <f ca="1">'23,24'!I26</f>
        <v>-</v>
      </c>
      <c r="H26" s="5" t="str">
        <f ca="1">'23,24'!N26</f>
        <v>-</v>
      </c>
      <c r="I26" s="5" t="str">
        <f ca="1">'25,26'!I26</f>
        <v>-</v>
      </c>
      <c r="J26" s="5" t="str">
        <f ca="1">'25,26'!N26</f>
        <v>-</v>
      </c>
      <c r="K26" s="5" t="str">
        <f ca="1">'27,28'!I26</f>
        <v>-</v>
      </c>
      <c r="L26" s="5" t="str">
        <f ca="1">'27,28'!N26</f>
        <v>-</v>
      </c>
      <c r="M26" s="5" t="str">
        <f ca="1">'29,30'!I26</f>
        <v>-</v>
      </c>
      <c r="N26" s="36" t="str">
        <f ca="1">'29,30'!N26</f>
        <v>-</v>
      </c>
      <c r="O26" s="51" t="str">
        <f ca="1">'31'!I26</f>
        <v>-</v>
      </c>
      <c r="P26" s="47">
        <f t="shared" ca="1" si="0"/>
        <v>0</v>
      </c>
    </row>
    <row r="27" spans="1:16" s="85" customFormat="1" ht="15.2" customHeight="1" x14ac:dyDescent="0.25">
      <c r="A27" s="96"/>
      <c r="B27" s="6">
        <v>23</v>
      </c>
      <c r="C27" s="4" t="s">
        <v>33</v>
      </c>
      <c r="D27" s="3" t="s">
        <v>34</v>
      </c>
      <c r="E27" s="5">
        <f ca="1">'21,22'!I27</f>
        <v>0.7</v>
      </c>
      <c r="F27" s="5">
        <f ca="1">'21,22'!N27</f>
        <v>0</v>
      </c>
      <c r="G27" s="5">
        <f ca="1">'23,24'!I27</f>
        <v>51.8</v>
      </c>
      <c r="H27" s="5">
        <f ca="1">'23,24'!N27</f>
        <v>0.1</v>
      </c>
      <c r="I27" s="5">
        <f ca="1">'25,26'!I27</f>
        <v>0.5</v>
      </c>
      <c r="J27" s="5">
        <f ca="1">'25,26'!N27</f>
        <v>39.5</v>
      </c>
      <c r="K27" s="5">
        <f ca="1">'27,28'!I27</f>
        <v>0</v>
      </c>
      <c r="L27" s="5">
        <f ca="1">'27,28'!N27</f>
        <v>0</v>
      </c>
      <c r="M27" s="5">
        <f ca="1">'29,30'!I27</f>
        <v>0</v>
      </c>
      <c r="N27" s="36">
        <f ca="1">'29,30'!N27</f>
        <v>0</v>
      </c>
      <c r="O27" s="51" t="str">
        <f ca="1">'31'!I27</f>
        <v>-</v>
      </c>
      <c r="P27" s="48">
        <f t="shared" ca="1" si="0"/>
        <v>92.6</v>
      </c>
    </row>
    <row r="28" spans="1:16" ht="15.2" customHeight="1" x14ac:dyDescent="0.25">
      <c r="A28" s="96"/>
      <c r="B28" s="6">
        <v>24</v>
      </c>
      <c r="C28" s="4" t="s">
        <v>35</v>
      </c>
      <c r="D28" s="3" t="s">
        <v>36</v>
      </c>
      <c r="E28" s="5">
        <f ca="1">'21,22'!I28</f>
        <v>13.2</v>
      </c>
      <c r="F28" s="5">
        <f ca="1">'21,22'!N28</f>
        <v>0.4</v>
      </c>
      <c r="G28" s="5">
        <f ca="1">'23,24'!I28</f>
        <v>0.5</v>
      </c>
      <c r="H28" s="5">
        <f ca="1">'23,24'!N28</f>
        <v>2.4000000000000004</v>
      </c>
      <c r="I28" s="5">
        <f ca="1">'25,26'!I28</f>
        <v>19.2</v>
      </c>
      <c r="J28" s="5">
        <f ca="1">'25,26'!N28</f>
        <v>25.4</v>
      </c>
      <c r="K28" s="5">
        <f ca="1">'27,28'!I28</f>
        <v>0</v>
      </c>
      <c r="L28" s="5">
        <f ca="1">'27,28'!N28</f>
        <v>6.0000000000000018</v>
      </c>
      <c r="M28" s="5">
        <f ca="1">'29,30'!I28</f>
        <v>0</v>
      </c>
      <c r="N28" s="36">
        <f ca="1">'29,30'!N28</f>
        <v>0</v>
      </c>
      <c r="O28" s="51" t="str">
        <f ca="1">'31'!I28</f>
        <v>-</v>
      </c>
      <c r="P28" s="48">
        <f t="shared" ca="1" si="0"/>
        <v>67.100000000000009</v>
      </c>
    </row>
    <row r="29" spans="1:16" ht="15.2" customHeight="1" thickBot="1" x14ac:dyDescent="0.3">
      <c r="A29" s="90"/>
      <c r="B29" s="57">
        <v>25</v>
      </c>
      <c r="C29" s="58" t="s">
        <v>37</v>
      </c>
      <c r="D29" s="59" t="s">
        <v>38</v>
      </c>
      <c r="E29" s="60">
        <f ca="1">'21,22'!I29</f>
        <v>0</v>
      </c>
      <c r="F29" s="60">
        <f ca="1">'21,22'!N29</f>
        <v>0</v>
      </c>
      <c r="G29" s="60">
        <f ca="1">'23,24'!I29</f>
        <v>3.1</v>
      </c>
      <c r="H29" s="60">
        <f ca="1">'23,24'!N29</f>
        <v>0.2</v>
      </c>
      <c r="I29" s="60">
        <f ca="1">'25,26'!I29</f>
        <v>1.4</v>
      </c>
      <c r="J29" s="60">
        <f ca="1">'25,26'!N29</f>
        <v>2.8</v>
      </c>
      <c r="K29" s="60">
        <f ca="1">'27,28'!I29</f>
        <v>34</v>
      </c>
      <c r="L29" s="60">
        <f ca="1">'27,28'!N29</f>
        <v>0.2</v>
      </c>
      <c r="M29" s="60">
        <f ca="1">'29,30'!I29</f>
        <v>0</v>
      </c>
      <c r="N29" s="61">
        <f ca="1">'29,30'!N29</f>
        <v>0</v>
      </c>
      <c r="O29" s="56" t="str">
        <f ca="1">'31'!I29</f>
        <v>-</v>
      </c>
      <c r="P29" s="49">
        <f t="shared" ca="1" si="0"/>
        <v>41.7</v>
      </c>
    </row>
    <row r="30" spans="1:16" ht="15.2" customHeight="1" x14ac:dyDescent="0.25">
      <c r="A30" s="105" t="s">
        <v>39</v>
      </c>
      <c r="B30" s="9">
        <v>26</v>
      </c>
      <c r="C30" s="26" t="s">
        <v>40</v>
      </c>
      <c r="D30" s="27" t="s">
        <v>41</v>
      </c>
      <c r="E30" s="19">
        <f ca="1">'21,22'!I30</f>
        <v>19.899999999999999</v>
      </c>
      <c r="F30" s="19">
        <f ca="1">'21,22'!N30</f>
        <v>0</v>
      </c>
      <c r="G30" s="19">
        <f ca="1">'23,24'!I30</f>
        <v>11.899999999999999</v>
      </c>
      <c r="H30" s="19">
        <f ca="1">'23,24'!N30</f>
        <v>0</v>
      </c>
      <c r="I30" s="19">
        <f ca="1">'25,26'!I30</f>
        <v>0</v>
      </c>
      <c r="J30" s="19">
        <f ca="1">'25,26'!N30</f>
        <v>13.6</v>
      </c>
      <c r="K30" s="19">
        <f ca="1">'27,28'!I30</f>
        <v>8.1</v>
      </c>
      <c r="L30" s="19">
        <f ca="1">'27,28'!N30</f>
        <v>0</v>
      </c>
      <c r="M30" s="19">
        <f ca="1">'29,30'!I30</f>
        <v>0.2</v>
      </c>
      <c r="N30" s="35">
        <f ca="1">'29,30'!N30</f>
        <v>7.5</v>
      </c>
      <c r="O30" s="53" t="str">
        <f ca="1">'31'!I30</f>
        <v>-</v>
      </c>
      <c r="P30" s="54">
        <f t="shared" ca="1" si="0"/>
        <v>61.2</v>
      </c>
    </row>
    <row r="31" spans="1:16" ht="15.2" customHeight="1" x14ac:dyDescent="0.25">
      <c r="A31" s="96"/>
      <c r="B31" s="6">
        <v>27</v>
      </c>
      <c r="C31" s="4" t="s">
        <v>42</v>
      </c>
      <c r="D31" s="3" t="s">
        <v>43</v>
      </c>
      <c r="E31" s="5">
        <f ca="1">'21,22'!I31</f>
        <v>7.9</v>
      </c>
      <c r="F31" s="5">
        <f ca="1">'21,22'!N31</f>
        <v>0</v>
      </c>
      <c r="G31" s="5">
        <f ca="1">'23,24'!I31</f>
        <v>6.3</v>
      </c>
      <c r="H31" s="5">
        <f ca="1">'23,24'!N31</f>
        <v>3</v>
      </c>
      <c r="I31" s="5">
        <f ca="1">'25,26'!I31</f>
        <v>1.3</v>
      </c>
      <c r="J31" s="5">
        <f ca="1">'25,26'!N31</f>
        <v>2.2999999999999998</v>
      </c>
      <c r="K31" s="5">
        <f ca="1">'27,28'!I31</f>
        <v>0.5</v>
      </c>
      <c r="L31" s="5">
        <f ca="1">'27,28'!N31</f>
        <v>1.4</v>
      </c>
      <c r="M31" s="5">
        <f ca="1">'29,30'!I31</f>
        <v>0</v>
      </c>
      <c r="N31" s="36">
        <f ca="1">'29,30'!N31</f>
        <v>0.2</v>
      </c>
      <c r="O31" s="51" t="str">
        <f ca="1">'31'!I31</f>
        <v>-</v>
      </c>
      <c r="P31" s="48">
        <f t="shared" ca="1" si="0"/>
        <v>22.9</v>
      </c>
    </row>
    <row r="32" spans="1:16" s="85" customFormat="1" ht="15.2" customHeight="1" x14ac:dyDescent="0.25">
      <c r="A32" s="96"/>
      <c r="B32" s="6">
        <v>28</v>
      </c>
      <c r="C32" s="4" t="s">
        <v>44</v>
      </c>
      <c r="D32" s="3">
        <v>72421</v>
      </c>
      <c r="E32" s="5" t="str">
        <f ca="1">'21,22'!I32</f>
        <v>-</v>
      </c>
      <c r="F32" s="5" t="str">
        <f ca="1">'21,22'!N32</f>
        <v>-</v>
      </c>
      <c r="G32" s="5" t="str">
        <f ca="1">'23,24'!I32</f>
        <v>-</v>
      </c>
      <c r="H32" s="5" t="str">
        <f ca="1">'23,24'!N32</f>
        <v>-</v>
      </c>
      <c r="I32" s="5" t="str">
        <f ca="1">'25,26'!I32</f>
        <v>-</v>
      </c>
      <c r="J32" s="5" t="str">
        <f ca="1">'25,26'!N32</f>
        <v>-</v>
      </c>
      <c r="K32" s="5" t="str">
        <f ca="1">'27,28'!I32</f>
        <v>-</v>
      </c>
      <c r="L32" s="5" t="str">
        <f ca="1">'27,28'!N32</f>
        <v>-</v>
      </c>
      <c r="M32" s="5" t="str">
        <f ca="1">'29,30'!I32</f>
        <v>-</v>
      </c>
      <c r="N32" s="36" t="str">
        <f ca="1">'29,30'!N32</f>
        <v>-</v>
      </c>
      <c r="O32" s="51" t="str">
        <f ca="1">'31'!I32</f>
        <v>-</v>
      </c>
      <c r="P32" s="48">
        <f t="shared" ca="1" si="0"/>
        <v>0</v>
      </c>
    </row>
    <row r="33" spans="1:16" ht="15.2" customHeight="1" x14ac:dyDescent="0.25">
      <c r="A33" s="96"/>
      <c r="B33" s="6">
        <v>29</v>
      </c>
      <c r="C33" s="4" t="s">
        <v>45</v>
      </c>
      <c r="D33" s="3" t="s">
        <v>46</v>
      </c>
      <c r="E33" s="5">
        <f ca="1">'21,22'!I33</f>
        <v>0.1</v>
      </c>
      <c r="F33" s="5">
        <f ca="1">'21,22'!N33</f>
        <v>0</v>
      </c>
      <c r="G33" s="5">
        <f ca="1">'23,24'!I33</f>
        <v>2</v>
      </c>
      <c r="H33" s="5">
        <f ca="1">'23,24'!N33</f>
        <v>20.399999999999999</v>
      </c>
      <c r="I33" s="5">
        <f ca="1">'25,26'!I33</f>
        <v>36</v>
      </c>
      <c r="J33" s="5">
        <f ca="1">'25,26'!N33</f>
        <v>20.000000000000004</v>
      </c>
      <c r="K33" s="5">
        <f ca="1">'27,28'!I33</f>
        <v>18.2</v>
      </c>
      <c r="L33" s="5">
        <f ca="1">'27,28'!N33</f>
        <v>0.6</v>
      </c>
      <c r="M33" s="5">
        <f ca="1">'29,30'!I33</f>
        <v>0</v>
      </c>
      <c r="N33" s="36">
        <f ca="1">'29,30'!N33</f>
        <v>0</v>
      </c>
      <c r="O33" s="51" t="str">
        <f ca="1">'31'!I33</f>
        <v>-</v>
      </c>
      <c r="P33" s="48">
        <f t="shared" ca="1" si="0"/>
        <v>97.3</v>
      </c>
    </row>
    <row r="34" spans="1:16" ht="15.2" customHeight="1" x14ac:dyDescent="0.25">
      <c r="A34" s="96"/>
      <c r="B34" s="6">
        <v>30</v>
      </c>
      <c r="C34" s="4" t="s">
        <v>47</v>
      </c>
      <c r="D34" s="3" t="s">
        <v>48</v>
      </c>
      <c r="E34" s="5">
        <f ca="1">'21,22'!I34</f>
        <v>4.9000000000000004</v>
      </c>
      <c r="F34" s="5">
        <f ca="1">'21,22'!N34</f>
        <v>0</v>
      </c>
      <c r="G34" s="5">
        <f ca="1">'23,24'!I34</f>
        <v>1.6</v>
      </c>
      <c r="H34" s="5">
        <f ca="1">'23,24'!N34</f>
        <v>0</v>
      </c>
      <c r="I34" s="5">
        <f ca="1">'25,26'!I34</f>
        <v>1.3</v>
      </c>
      <c r="J34" s="5">
        <f ca="1">'25,26'!N34</f>
        <v>11.5</v>
      </c>
      <c r="K34" s="5">
        <f ca="1">'27,28'!I34</f>
        <v>0</v>
      </c>
      <c r="L34" s="5">
        <f ca="1">'27,28'!N34</f>
        <v>22</v>
      </c>
      <c r="M34" s="5">
        <f ca="1">'29,30'!I34</f>
        <v>0</v>
      </c>
      <c r="N34" s="36">
        <f ca="1">'29,30'!N34</f>
        <v>0.3</v>
      </c>
      <c r="O34" s="51" t="str">
        <f ca="1">'31'!I34</f>
        <v>-</v>
      </c>
      <c r="P34" s="48">
        <f t="shared" ca="1" si="0"/>
        <v>41.599999999999994</v>
      </c>
    </row>
    <row r="35" spans="1:16" ht="15.2" customHeight="1" x14ac:dyDescent="0.25">
      <c r="A35" s="96"/>
      <c r="B35" s="6">
        <v>31</v>
      </c>
      <c r="C35" s="4" t="s">
        <v>49</v>
      </c>
      <c r="D35" s="3">
        <v>72422</v>
      </c>
      <c r="E35" s="5" t="str">
        <f ca="1">'21,22'!I35</f>
        <v>-</v>
      </c>
      <c r="F35" s="5" t="str">
        <f ca="1">'21,22'!N35</f>
        <v>-</v>
      </c>
      <c r="G35" s="5" t="str">
        <f ca="1">'23,24'!I35</f>
        <v>-</v>
      </c>
      <c r="H35" s="5" t="str">
        <f ca="1">'23,24'!N35</f>
        <v>-</v>
      </c>
      <c r="I35" s="5" t="str">
        <f ca="1">'25,26'!I35</f>
        <v>-</v>
      </c>
      <c r="J35" s="5" t="str">
        <f ca="1">'25,26'!N35</f>
        <v>-</v>
      </c>
      <c r="K35" s="5" t="str">
        <f ca="1">'27,28'!I35</f>
        <v>-</v>
      </c>
      <c r="L35" s="5" t="str">
        <f ca="1">'27,28'!N35</f>
        <v>-</v>
      </c>
      <c r="M35" s="5" t="str">
        <f ca="1">'29,30'!I35</f>
        <v>-</v>
      </c>
      <c r="N35" s="36" t="str">
        <f ca="1">'29,30'!N35</f>
        <v>-</v>
      </c>
      <c r="O35" s="51" t="str">
        <f ca="1">'31'!I35</f>
        <v>-</v>
      </c>
      <c r="P35" s="48"/>
    </row>
    <row r="36" spans="1:16" ht="15.2" customHeight="1" x14ac:dyDescent="0.25">
      <c r="A36" s="96"/>
      <c r="B36" s="6">
        <v>32</v>
      </c>
      <c r="C36" s="4" t="s">
        <v>50</v>
      </c>
      <c r="D36" s="3">
        <v>72423</v>
      </c>
      <c r="E36" s="5" t="str">
        <f ca="1">'21,22'!I36</f>
        <v>-</v>
      </c>
      <c r="F36" s="5" t="str">
        <f ca="1">'21,22'!N36</f>
        <v>-</v>
      </c>
      <c r="G36" s="5" t="str">
        <f ca="1">'23,24'!I36</f>
        <v>-</v>
      </c>
      <c r="H36" s="5" t="str">
        <f ca="1">'23,24'!N36</f>
        <v>-</v>
      </c>
      <c r="I36" s="5" t="str">
        <f ca="1">'25,26'!I36</f>
        <v>-</v>
      </c>
      <c r="J36" s="5" t="str">
        <f ca="1">'25,26'!N36</f>
        <v>-</v>
      </c>
      <c r="K36" s="5" t="str">
        <f ca="1">'27,28'!I36</f>
        <v>-</v>
      </c>
      <c r="L36" s="5" t="str">
        <f ca="1">'27,28'!N36</f>
        <v>-</v>
      </c>
      <c r="M36" s="5" t="str">
        <f ca="1">'29,30'!I36</f>
        <v>-</v>
      </c>
      <c r="N36" s="36" t="str">
        <f ca="1">'29,30'!N36</f>
        <v>-</v>
      </c>
      <c r="O36" s="51" t="str">
        <f ca="1">'31'!I36</f>
        <v>-</v>
      </c>
      <c r="P36" s="48">
        <f t="shared" ref="P36:P57" ca="1" si="1">SUM(E36:O36)</f>
        <v>0</v>
      </c>
    </row>
    <row r="37" spans="1:16" ht="15.2" customHeight="1" x14ac:dyDescent="0.25">
      <c r="A37" s="96"/>
      <c r="B37" s="6">
        <v>33</v>
      </c>
      <c r="C37" s="4" t="s">
        <v>51</v>
      </c>
      <c r="D37" s="3">
        <v>72424</v>
      </c>
      <c r="E37" s="5" t="str">
        <f ca="1">'21,22'!I37</f>
        <v>-</v>
      </c>
      <c r="F37" s="5" t="str">
        <f ca="1">'21,22'!N37</f>
        <v>-</v>
      </c>
      <c r="G37" s="5" t="str">
        <f ca="1">'23,24'!I37</f>
        <v>-</v>
      </c>
      <c r="H37" s="5" t="str">
        <f ca="1">'23,24'!N37</f>
        <v>-</v>
      </c>
      <c r="I37" s="5" t="str">
        <f ca="1">'25,26'!I37</f>
        <v>-</v>
      </c>
      <c r="J37" s="5" t="str">
        <f ca="1">'25,26'!N37</f>
        <v>-</v>
      </c>
      <c r="K37" s="5" t="str">
        <f ca="1">'27,28'!I37</f>
        <v>-</v>
      </c>
      <c r="L37" s="5" t="str">
        <f ca="1">'27,28'!N37</f>
        <v>-</v>
      </c>
      <c r="M37" s="5" t="str">
        <f ca="1">'29,30'!I37</f>
        <v>-</v>
      </c>
      <c r="N37" s="36" t="str">
        <f ca="1">'29,30'!N37</f>
        <v>-</v>
      </c>
      <c r="O37" s="51" t="str">
        <f ca="1">'31'!I37</f>
        <v>-</v>
      </c>
      <c r="P37" s="48">
        <f t="shared" ca="1" si="1"/>
        <v>0</v>
      </c>
    </row>
    <row r="38" spans="1:16" ht="15.2" customHeight="1" x14ac:dyDescent="0.25">
      <c r="A38" s="96"/>
      <c r="B38" s="6">
        <v>34</v>
      </c>
      <c r="C38" s="4" t="s">
        <v>52</v>
      </c>
      <c r="D38" s="3" t="s">
        <v>53</v>
      </c>
      <c r="E38" s="5">
        <f ca="1">'21,22'!I38</f>
        <v>0</v>
      </c>
      <c r="F38" s="5">
        <f ca="1">'21,22'!N38</f>
        <v>0</v>
      </c>
      <c r="G38" s="5">
        <f ca="1">'23,24'!I38</f>
        <v>0</v>
      </c>
      <c r="H38" s="5">
        <f ca="1">'23,24'!N38</f>
        <v>0</v>
      </c>
      <c r="I38" s="5">
        <f ca="1">'25,26'!I38</f>
        <v>1.4</v>
      </c>
      <c r="J38" s="5">
        <f ca="1">'25,26'!N38</f>
        <v>0</v>
      </c>
      <c r="K38" s="5">
        <f ca="1">'27,28'!I38</f>
        <v>0</v>
      </c>
      <c r="L38" s="5">
        <f ca="1">'27,28'!N38</f>
        <v>25.6</v>
      </c>
      <c r="M38" s="5">
        <f ca="1">'29,30'!I38</f>
        <v>4.7</v>
      </c>
      <c r="N38" s="36">
        <f ca="1">'29,30'!N38</f>
        <v>42</v>
      </c>
      <c r="O38" s="51" t="str">
        <f ca="1">'31'!I38</f>
        <v>-</v>
      </c>
      <c r="P38" s="48">
        <f t="shared" ca="1" si="1"/>
        <v>73.7</v>
      </c>
    </row>
    <row r="39" spans="1:16" ht="15.2" customHeight="1" x14ac:dyDescent="0.25">
      <c r="A39" s="96"/>
      <c r="B39" s="6">
        <v>35</v>
      </c>
      <c r="C39" s="4" t="s">
        <v>54</v>
      </c>
      <c r="D39" s="3">
        <v>72432</v>
      </c>
      <c r="E39" s="5" t="str">
        <f ca="1">'21,22'!I39</f>
        <v>-</v>
      </c>
      <c r="F39" s="5" t="str">
        <f ca="1">'21,22'!N39</f>
        <v>-</v>
      </c>
      <c r="G39" s="5" t="str">
        <f ca="1">'23,24'!I39</f>
        <v>-</v>
      </c>
      <c r="H39" s="5" t="str">
        <f ca="1">'23,24'!N39</f>
        <v>-</v>
      </c>
      <c r="I39" s="5" t="str">
        <f ca="1">'25,26'!I39</f>
        <v>-</v>
      </c>
      <c r="J39" s="5" t="str">
        <f ca="1">'25,26'!N39</f>
        <v>-</v>
      </c>
      <c r="K39" s="5" t="str">
        <f ca="1">'27,28'!I39</f>
        <v>-</v>
      </c>
      <c r="L39" s="5" t="str">
        <f ca="1">'27,28'!N39</f>
        <v>-</v>
      </c>
      <c r="M39" s="5" t="str">
        <f ca="1">'29,30'!I39</f>
        <v>-</v>
      </c>
      <c r="N39" s="36" t="str">
        <f ca="1">'29,30'!N39</f>
        <v>-</v>
      </c>
      <c r="O39" s="51" t="str">
        <f ca="1">'31'!I39</f>
        <v>-</v>
      </c>
      <c r="P39" s="48">
        <f t="shared" ca="1" si="1"/>
        <v>0</v>
      </c>
    </row>
    <row r="40" spans="1:16" ht="15.2" customHeight="1" x14ac:dyDescent="0.25">
      <c r="A40" s="96"/>
      <c r="B40" s="6">
        <v>36</v>
      </c>
      <c r="C40" s="4" t="s">
        <v>55</v>
      </c>
      <c r="D40" s="3">
        <v>48844</v>
      </c>
      <c r="E40" s="5" t="str">
        <f ca="1">'21,22'!I40</f>
        <v>-</v>
      </c>
      <c r="F40" s="5" t="str">
        <f ca="1">'21,22'!N40</f>
        <v>-</v>
      </c>
      <c r="G40" s="5" t="str">
        <f ca="1">'23,24'!I40</f>
        <v>-</v>
      </c>
      <c r="H40" s="5" t="str">
        <f ca="1">'23,24'!N40</f>
        <v>-</v>
      </c>
      <c r="I40" s="5" t="str">
        <f ca="1">'25,26'!I40</f>
        <v>-</v>
      </c>
      <c r="J40" s="5" t="str">
        <f ca="1">'25,26'!N40</f>
        <v>-</v>
      </c>
      <c r="K40" s="5" t="str">
        <f ca="1">'27,28'!I40</f>
        <v>-</v>
      </c>
      <c r="L40" s="5" t="str">
        <f ca="1">'27,28'!N40</f>
        <v>-</v>
      </c>
      <c r="M40" s="5" t="str">
        <f ca="1">'29,30'!I40</f>
        <v>-</v>
      </c>
      <c r="N40" s="36" t="str">
        <f ca="1">'29,30'!N40</f>
        <v>-</v>
      </c>
      <c r="O40" s="51" t="str">
        <f ca="1">'31'!I40</f>
        <v>-</v>
      </c>
      <c r="P40" s="48">
        <f t="shared" ca="1" si="1"/>
        <v>0</v>
      </c>
    </row>
    <row r="41" spans="1:16" ht="15.2" customHeight="1" x14ac:dyDescent="0.25">
      <c r="A41" s="96"/>
      <c r="B41" s="6">
        <v>37</v>
      </c>
      <c r="C41" s="4" t="s">
        <v>56</v>
      </c>
      <c r="D41" s="3">
        <v>72425</v>
      </c>
      <c r="E41" s="5" t="str">
        <f ca="1">'21,22'!I41</f>
        <v>-</v>
      </c>
      <c r="F41" s="5" t="str">
        <f ca="1">'21,22'!N41</f>
        <v>-</v>
      </c>
      <c r="G41" s="5" t="str">
        <f ca="1">'23,24'!I41</f>
        <v>-</v>
      </c>
      <c r="H41" s="5" t="str">
        <f ca="1">'23,24'!N41</f>
        <v>-</v>
      </c>
      <c r="I41" s="5" t="str">
        <f ca="1">'25,26'!I41</f>
        <v>-</v>
      </c>
      <c r="J41" s="5" t="str">
        <f ca="1">'25,26'!N41</f>
        <v>-</v>
      </c>
      <c r="K41" s="5" t="str">
        <f ca="1">'27,28'!I41</f>
        <v>-</v>
      </c>
      <c r="L41" s="5" t="str">
        <f ca="1">'27,28'!N41</f>
        <v>-</v>
      </c>
      <c r="M41" s="5" t="str">
        <f ca="1">'29,30'!I41</f>
        <v>-</v>
      </c>
      <c r="N41" s="36" t="str">
        <f ca="1">'29,30'!N41</f>
        <v>-</v>
      </c>
      <c r="O41" s="51" t="str">
        <f ca="1">'31'!I41</f>
        <v>-</v>
      </c>
      <c r="P41" s="48">
        <f t="shared" ca="1" si="1"/>
        <v>0</v>
      </c>
    </row>
    <row r="42" spans="1:16" ht="15.2" customHeight="1" x14ac:dyDescent="0.25">
      <c r="A42" s="96"/>
      <c r="B42" s="6">
        <v>38</v>
      </c>
      <c r="C42" s="4" t="s">
        <v>57</v>
      </c>
      <c r="D42" s="3">
        <v>72426</v>
      </c>
      <c r="E42" s="5" t="str">
        <f ca="1">'21,22'!I42</f>
        <v>-</v>
      </c>
      <c r="F42" s="5" t="str">
        <f ca="1">'21,22'!N42</f>
        <v>-</v>
      </c>
      <c r="G42" s="5" t="str">
        <f ca="1">'23,24'!I42</f>
        <v>-</v>
      </c>
      <c r="H42" s="5" t="str">
        <f ca="1">'23,24'!N42</f>
        <v>-</v>
      </c>
      <c r="I42" s="5" t="str">
        <f ca="1">'25,26'!I42</f>
        <v>-</v>
      </c>
      <c r="J42" s="5" t="str">
        <f ca="1">'25,26'!N42</f>
        <v>-</v>
      </c>
      <c r="K42" s="5" t="str">
        <f ca="1">'27,28'!I42</f>
        <v>-</v>
      </c>
      <c r="L42" s="5" t="str">
        <f ca="1">'27,28'!N42</f>
        <v>-</v>
      </c>
      <c r="M42" s="5" t="str">
        <f ca="1">'29,30'!I42</f>
        <v>-</v>
      </c>
      <c r="N42" s="36" t="str">
        <f ca="1">'29,30'!N42</f>
        <v>-</v>
      </c>
      <c r="O42" s="51" t="str">
        <f ca="1">'31'!I42</f>
        <v>-</v>
      </c>
      <c r="P42" s="48">
        <f t="shared" ca="1" si="1"/>
        <v>0</v>
      </c>
    </row>
    <row r="43" spans="1:16" ht="15.2" customHeight="1" x14ac:dyDescent="0.25">
      <c r="A43" s="96"/>
      <c r="B43" s="6">
        <v>39</v>
      </c>
      <c r="C43" s="4" t="s">
        <v>58</v>
      </c>
      <c r="D43" s="3" t="s">
        <v>59</v>
      </c>
      <c r="E43" s="5">
        <f ca="1">'21,22'!I43</f>
        <v>0.2</v>
      </c>
      <c r="F43" s="5">
        <f ca="1">'21,22'!N43</f>
        <v>0</v>
      </c>
      <c r="G43" s="5">
        <f ca="1">'23,24'!I43</f>
        <v>0</v>
      </c>
      <c r="H43" s="5">
        <f ca="1">'23,24'!N43</f>
        <v>0</v>
      </c>
      <c r="I43" s="5">
        <f ca="1">'25,26'!I43</f>
        <v>0</v>
      </c>
      <c r="J43" s="5">
        <f ca="1">'25,26'!N43</f>
        <v>0.6</v>
      </c>
      <c r="K43" s="5">
        <f ca="1">'27,28'!I43</f>
        <v>0</v>
      </c>
      <c r="L43" s="5">
        <f ca="1">'27,28'!N43</f>
        <v>0</v>
      </c>
      <c r="M43" s="5">
        <f ca="1">'29,30'!I43</f>
        <v>0</v>
      </c>
      <c r="N43" s="36">
        <f ca="1">'29,30'!N43</f>
        <v>0</v>
      </c>
      <c r="O43" s="51" t="str">
        <f ca="1">'31'!I43</f>
        <v>-</v>
      </c>
      <c r="P43" s="49">
        <f t="shared" ca="1" si="1"/>
        <v>0.8</v>
      </c>
    </row>
    <row r="44" spans="1:16" ht="15.2" customHeight="1" x14ac:dyDescent="0.25">
      <c r="A44" s="96"/>
      <c r="B44" s="6">
        <v>40</v>
      </c>
      <c r="C44" s="4" t="s">
        <v>60</v>
      </c>
      <c r="D44" s="3">
        <v>72427</v>
      </c>
      <c r="E44" s="5" t="str">
        <f ca="1">'21,22'!I44</f>
        <v>-</v>
      </c>
      <c r="F44" s="5" t="str">
        <f ca="1">'21,22'!N44</f>
        <v>-</v>
      </c>
      <c r="G44" s="5" t="str">
        <f ca="1">'23,24'!I44</f>
        <v>-</v>
      </c>
      <c r="H44" s="5" t="str">
        <f ca="1">'23,24'!N44</f>
        <v>-</v>
      </c>
      <c r="I44" s="5" t="str">
        <f ca="1">'25,26'!I44</f>
        <v>-</v>
      </c>
      <c r="J44" s="5" t="str">
        <f ca="1">'25,26'!N44</f>
        <v>-</v>
      </c>
      <c r="K44" s="5" t="str">
        <f ca="1">'27,28'!I44</f>
        <v>-</v>
      </c>
      <c r="L44" s="5" t="str">
        <f ca="1">'27,28'!N44</f>
        <v>-</v>
      </c>
      <c r="M44" s="5" t="str">
        <f ca="1">'29,30'!I44</f>
        <v>-</v>
      </c>
      <c r="N44" s="36" t="str">
        <f ca="1">'29,30'!N44</f>
        <v>-</v>
      </c>
      <c r="O44" s="51" t="str">
        <f ca="1">'31'!I44</f>
        <v>-</v>
      </c>
      <c r="P44" s="47">
        <f t="shared" ca="1" si="1"/>
        <v>0</v>
      </c>
    </row>
    <row r="45" spans="1:16" ht="15.2" customHeight="1" x14ac:dyDescent="0.25">
      <c r="A45" s="96"/>
      <c r="B45" s="6">
        <v>41</v>
      </c>
      <c r="C45" s="4" t="s">
        <v>61</v>
      </c>
      <c r="D45" s="3">
        <v>72428</v>
      </c>
      <c r="E45" s="5" t="str">
        <f ca="1">'21,22'!I45</f>
        <v>-</v>
      </c>
      <c r="F45" s="5" t="str">
        <f ca="1">'21,22'!N45</f>
        <v>-</v>
      </c>
      <c r="G45" s="5" t="str">
        <f ca="1">'23,24'!I45</f>
        <v>-</v>
      </c>
      <c r="H45" s="5" t="str">
        <f ca="1">'23,24'!N45</f>
        <v>-</v>
      </c>
      <c r="I45" s="5" t="str">
        <f ca="1">'25,26'!I45</f>
        <v>-</v>
      </c>
      <c r="J45" s="5" t="str">
        <f ca="1">'25,26'!N45</f>
        <v>-</v>
      </c>
      <c r="K45" s="5" t="str">
        <f ca="1">'27,28'!I45</f>
        <v>-</v>
      </c>
      <c r="L45" s="5" t="str">
        <f ca="1">'27,28'!N45</f>
        <v>-</v>
      </c>
      <c r="M45" s="5" t="str">
        <f ca="1">'29,30'!I45</f>
        <v>-</v>
      </c>
      <c r="N45" s="36" t="str">
        <f ca="1">'29,30'!N45</f>
        <v>-</v>
      </c>
      <c r="O45" s="51" t="str">
        <f ca="1">'31'!I45</f>
        <v>-</v>
      </c>
      <c r="P45" s="48">
        <f t="shared" ca="1" si="1"/>
        <v>0</v>
      </c>
    </row>
    <row r="46" spans="1:16" ht="15.2" customHeight="1" x14ac:dyDescent="0.25">
      <c r="A46" s="96"/>
      <c r="B46" s="6">
        <v>42</v>
      </c>
      <c r="C46" s="4" t="s">
        <v>62</v>
      </c>
      <c r="D46" s="3">
        <v>72429</v>
      </c>
      <c r="E46" s="5" t="str">
        <f ca="1">'21,22'!I46</f>
        <v>-</v>
      </c>
      <c r="F46" s="5" t="str">
        <f ca="1">'21,22'!N46</f>
        <v>-</v>
      </c>
      <c r="G46" s="5" t="str">
        <f ca="1">'23,24'!I46</f>
        <v>-</v>
      </c>
      <c r="H46" s="5" t="str">
        <f ca="1">'23,24'!N46</f>
        <v>-</v>
      </c>
      <c r="I46" s="5" t="str">
        <f ca="1">'25,26'!I46</f>
        <v>-</v>
      </c>
      <c r="J46" s="5" t="str">
        <f ca="1">'25,26'!N46</f>
        <v>-</v>
      </c>
      <c r="K46" s="5" t="str">
        <f ca="1">'27,28'!I46</f>
        <v>-</v>
      </c>
      <c r="L46" s="5" t="str">
        <f ca="1">'27,28'!N46</f>
        <v>-</v>
      </c>
      <c r="M46" s="5" t="str">
        <f ca="1">'29,30'!I46</f>
        <v>-</v>
      </c>
      <c r="N46" s="36" t="str">
        <f ca="1">'29,30'!N46</f>
        <v>-</v>
      </c>
      <c r="O46" s="51" t="str">
        <f ca="1">'31'!I46</f>
        <v>-</v>
      </c>
      <c r="P46" s="48">
        <f t="shared" ca="1" si="1"/>
        <v>0</v>
      </c>
    </row>
    <row r="47" spans="1:16" ht="15.2" customHeight="1" x14ac:dyDescent="0.25">
      <c r="A47" s="96"/>
      <c r="B47" s="6">
        <v>43</v>
      </c>
      <c r="C47" s="4" t="s">
        <v>63</v>
      </c>
      <c r="D47" s="3">
        <v>48845</v>
      </c>
      <c r="E47" s="5" t="str">
        <f ca="1">'21,22'!I47</f>
        <v>-</v>
      </c>
      <c r="F47" s="5" t="str">
        <f ca="1">'21,22'!N47</f>
        <v>-</v>
      </c>
      <c r="G47" s="5" t="str">
        <f ca="1">'23,24'!I47</f>
        <v>-</v>
      </c>
      <c r="H47" s="5" t="str">
        <f ca="1">'23,24'!N47</f>
        <v>-</v>
      </c>
      <c r="I47" s="5" t="str">
        <f ca="1">'25,26'!I47</f>
        <v>-</v>
      </c>
      <c r="J47" s="5" t="str">
        <f ca="1">'25,26'!N47</f>
        <v>-</v>
      </c>
      <c r="K47" s="5" t="str">
        <f ca="1">'27,28'!I47</f>
        <v>-</v>
      </c>
      <c r="L47" s="5" t="str">
        <f ca="1">'27,28'!N47</f>
        <v>-</v>
      </c>
      <c r="M47" s="5" t="str">
        <f ca="1">'29,30'!I47</f>
        <v>-</v>
      </c>
      <c r="N47" s="36" t="str">
        <f ca="1">'29,30'!N47</f>
        <v>-</v>
      </c>
      <c r="O47" s="51" t="str">
        <f ca="1">'31'!I47</f>
        <v>-</v>
      </c>
      <c r="P47" s="48">
        <f t="shared" ca="1" si="1"/>
        <v>0</v>
      </c>
    </row>
    <row r="48" spans="1:16" ht="15.2" customHeight="1" x14ac:dyDescent="0.25">
      <c r="A48" s="96"/>
      <c r="B48" s="6">
        <v>44</v>
      </c>
      <c r="C48" s="4" t="s">
        <v>64</v>
      </c>
      <c r="D48" s="3">
        <v>72436</v>
      </c>
      <c r="E48" s="5" t="str">
        <f ca="1">'21,22'!I48</f>
        <v>-</v>
      </c>
      <c r="F48" s="5" t="str">
        <f ca="1">'21,22'!N48</f>
        <v>-</v>
      </c>
      <c r="G48" s="5" t="str">
        <f ca="1">'23,24'!I48</f>
        <v>-</v>
      </c>
      <c r="H48" s="5" t="str">
        <f ca="1">'23,24'!N48</f>
        <v>-</v>
      </c>
      <c r="I48" s="5" t="str">
        <f ca="1">'25,26'!I48</f>
        <v>-</v>
      </c>
      <c r="J48" s="5" t="str">
        <f ca="1">'25,26'!N48</f>
        <v>-</v>
      </c>
      <c r="K48" s="5" t="str">
        <f ca="1">'27,28'!I48</f>
        <v>-</v>
      </c>
      <c r="L48" s="5" t="str">
        <f ca="1">'27,28'!N48</f>
        <v>-</v>
      </c>
      <c r="M48" s="5" t="str">
        <f ca="1">'29,30'!I48</f>
        <v>-</v>
      </c>
      <c r="N48" s="36" t="str">
        <f ca="1">'29,30'!N48</f>
        <v>-</v>
      </c>
      <c r="O48" s="51" t="str">
        <f ca="1">'31'!I48</f>
        <v>-</v>
      </c>
      <c r="P48" s="48">
        <f t="shared" ca="1" si="1"/>
        <v>0</v>
      </c>
    </row>
    <row r="49" spans="1:16" ht="15.2" customHeight="1" thickBot="1" x14ac:dyDescent="0.3">
      <c r="A49" s="90"/>
      <c r="B49" s="18">
        <v>45</v>
      </c>
      <c r="C49" s="21" t="s">
        <v>65</v>
      </c>
      <c r="D49" s="22" t="s">
        <v>66</v>
      </c>
      <c r="E49" s="14">
        <f ca="1">'21,22'!I49</f>
        <v>92.2</v>
      </c>
      <c r="F49" s="14">
        <f ca="1">'21,22'!N49</f>
        <v>0</v>
      </c>
      <c r="G49" s="14">
        <f ca="1">'23,24'!I49</f>
        <v>0</v>
      </c>
      <c r="H49" s="14">
        <f ca="1">'23,24'!N49</f>
        <v>1.1000000000000001</v>
      </c>
      <c r="I49" s="14">
        <f ca="1">'25,26'!I49</f>
        <v>0</v>
      </c>
      <c r="J49" s="14">
        <f ca="1">'25,26'!N49</f>
        <v>257.39999999999998</v>
      </c>
      <c r="K49" s="14">
        <f ca="1">'27,28'!I49</f>
        <v>0</v>
      </c>
      <c r="L49" s="14">
        <f ca="1">'27,28'!N49</f>
        <v>0</v>
      </c>
      <c r="M49" s="14">
        <f ca="1">'29,30'!I49</f>
        <v>10.199999999999999</v>
      </c>
      <c r="N49" s="37">
        <f ca="1">'29,30'!N49</f>
        <v>0</v>
      </c>
      <c r="O49" s="55" t="str">
        <f ca="1">'31'!I49</f>
        <v>-</v>
      </c>
      <c r="P49" s="50">
        <f t="shared" ca="1" si="1"/>
        <v>360.9</v>
      </c>
    </row>
    <row r="50" spans="1:16" ht="15.2" customHeight="1" x14ac:dyDescent="0.25">
      <c r="A50" s="95" t="s">
        <v>67</v>
      </c>
      <c r="B50" s="9">
        <v>46</v>
      </c>
      <c r="C50" s="26" t="s">
        <v>68</v>
      </c>
      <c r="D50" s="27">
        <v>72441</v>
      </c>
      <c r="E50" s="19" t="str">
        <f ca="1">'21,22'!I50</f>
        <v>-</v>
      </c>
      <c r="F50" s="19" t="str">
        <f ca="1">'21,22'!N50</f>
        <v>-</v>
      </c>
      <c r="G50" s="19" t="str">
        <f ca="1">'23,24'!I50</f>
        <v>-</v>
      </c>
      <c r="H50" s="19" t="str">
        <f ca="1">'23,24'!N50</f>
        <v>-</v>
      </c>
      <c r="I50" s="19" t="str">
        <f ca="1">'25,26'!I50</f>
        <v>-</v>
      </c>
      <c r="J50" s="19" t="str">
        <f ca="1">'25,26'!N50</f>
        <v>-</v>
      </c>
      <c r="K50" s="19" t="str">
        <f ca="1">'27,28'!I50</f>
        <v>-</v>
      </c>
      <c r="L50" s="19" t="str">
        <f ca="1">'27,28'!N50</f>
        <v>-</v>
      </c>
      <c r="M50" s="19" t="str">
        <f ca="1">'29,30'!I50</f>
        <v>-</v>
      </c>
      <c r="N50" s="35" t="str">
        <f ca="1">'29,30'!N50</f>
        <v>-</v>
      </c>
      <c r="O50" s="53" t="str">
        <f ca="1">'31'!I50</f>
        <v>-</v>
      </c>
      <c r="P50" s="64">
        <f t="shared" ca="1" si="1"/>
        <v>0</v>
      </c>
    </row>
    <row r="51" spans="1:16" ht="15.2" customHeight="1" x14ac:dyDescent="0.25">
      <c r="A51" s="96"/>
      <c r="B51" s="6">
        <v>47</v>
      </c>
      <c r="C51" s="4" t="s">
        <v>69</v>
      </c>
      <c r="D51" s="3" t="s">
        <v>70</v>
      </c>
      <c r="E51" s="5">
        <f ca="1">'21,22'!I51</f>
        <v>6</v>
      </c>
      <c r="F51" s="5">
        <f ca="1">'21,22'!N51</f>
        <v>0</v>
      </c>
      <c r="G51" s="5">
        <f ca="1">'23,24'!I51</f>
        <v>0.8</v>
      </c>
      <c r="H51" s="5">
        <f ca="1">'23,24'!N51</f>
        <v>0</v>
      </c>
      <c r="I51" s="5">
        <f ca="1">'25,26'!I51</f>
        <v>0</v>
      </c>
      <c r="J51" s="5">
        <f ca="1">'25,26'!N51</f>
        <v>0.30000000000000004</v>
      </c>
      <c r="K51" s="5">
        <f ca="1">'27,28'!I51</f>
        <v>0</v>
      </c>
      <c r="L51" s="5">
        <f ca="1">'27,28'!N51</f>
        <v>0</v>
      </c>
      <c r="M51" s="5">
        <f ca="1">'29,30'!I51</f>
        <v>11.1</v>
      </c>
      <c r="N51" s="36">
        <f ca="1">'29,30'!N51</f>
        <v>60</v>
      </c>
      <c r="O51" s="51" t="str">
        <f ca="1">'31'!I51</f>
        <v>-</v>
      </c>
      <c r="P51" s="65">
        <f t="shared" ca="1" si="1"/>
        <v>78.2</v>
      </c>
    </row>
    <row r="52" spans="1:16" ht="15.2" customHeight="1" x14ac:dyDescent="0.25">
      <c r="A52" s="96"/>
      <c r="B52" s="6">
        <v>48</v>
      </c>
      <c r="C52" s="4" t="s">
        <v>71</v>
      </c>
      <c r="D52" s="3">
        <v>72442</v>
      </c>
      <c r="E52" s="5" t="str">
        <f ca="1">'21,22'!I52</f>
        <v>-</v>
      </c>
      <c r="F52" s="5" t="str">
        <f ca="1">'21,22'!N52</f>
        <v>-</v>
      </c>
      <c r="G52" s="5" t="str">
        <f ca="1">'23,24'!I52</f>
        <v>-</v>
      </c>
      <c r="H52" s="5" t="str">
        <f ca="1">'23,24'!N52</f>
        <v>-</v>
      </c>
      <c r="I52" s="5" t="str">
        <f ca="1">'25,26'!I52</f>
        <v>-</v>
      </c>
      <c r="J52" s="5" t="str">
        <f ca="1">'25,26'!N52</f>
        <v>-</v>
      </c>
      <c r="K52" s="5" t="str">
        <f ca="1">'27,28'!I52</f>
        <v>-</v>
      </c>
      <c r="L52" s="5" t="str">
        <f ca="1">'27,28'!N52</f>
        <v>-</v>
      </c>
      <c r="M52" s="5" t="str">
        <f ca="1">'29,30'!I52</f>
        <v>-</v>
      </c>
      <c r="N52" s="36" t="str">
        <f ca="1">'29,30'!N52</f>
        <v>-</v>
      </c>
      <c r="O52" s="51" t="str">
        <f ca="1">'31'!I52</f>
        <v>-</v>
      </c>
      <c r="P52" s="65">
        <f t="shared" ca="1" si="1"/>
        <v>0</v>
      </c>
    </row>
    <row r="53" spans="1:16" ht="15.2" customHeight="1" x14ac:dyDescent="0.25">
      <c r="A53" s="96"/>
      <c r="B53" s="6">
        <v>49</v>
      </c>
      <c r="C53" s="4" t="s">
        <v>72</v>
      </c>
      <c r="D53" s="3">
        <v>72443</v>
      </c>
      <c r="E53" s="5" t="str">
        <f ca="1">'21,22'!I53</f>
        <v>-</v>
      </c>
      <c r="F53" s="5" t="str">
        <f ca="1">'21,22'!N53</f>
        <v>-</v>
      </c>
      <c r="G53" s="5" t="str">
        <f ca="1">'23,24'!I53</f>
        <v>-</v>
      </c>
      <c r="H53" s="5" t="str">
        <f ca="1">'23,24'!N53</f>
        <v>-</v>
      </c>
      <c r="I53" s="5" t="str">
        <f ca="1">'25,26'!I53</f>
        <v>-</v>
      </c>
      <c r="J53" s="5" t="str">
        <f ca="1">'25,26'!N53</f>
        <v>-</v>
      </c>
      <c r="K53" s="5" t="str">
        <f ca="1">'27,28'!I53</f>
        <v>-</v>
      </c>
      <c r="L53" s="5" t="str">
        <f ca="1">'27,28'!N53</f>
        <v>-</v>
      </c>
      <c r="M53" s="5" t="str">
        <f ca="1">'29,30'!I53</f>
        <v>-</v>
      </c>
      <c r="N53" s="36" t="str">
        <f ca="1">'29,30'!N53</f>
        <v>-</v>
      </c>
      <c r="O53" s="51" t="str">
        <f ca="1">'31'!I53</f>
        <v>-</v>
      </c>
      <c r="P53" s="65">
        <f t="shared" ca="1" si="1"/>
        <v>0</v>
      </c>
    </row>
    <row r="54" spans="1:16" ht="15.2" customHeight="1" x14ac:dyDescent="0.25">
      <c r="A54" s="96"/>
      <c r="B54" s="6">
        <v>50</v>
      </c>
      <c r="C54" s="4" t="s">
        <v>73</v>
      </c>
      <c r="D54" s="3" t="s">
        <v>74</v>
      </c>
      <c r="E54" s="5">
        <f ca="1">'21,22'!I54</f>
        <v>10.5</v>
      </c>
      <c r="F54" s="5">
        <f ca="1">'21,22'!N54</f>
        <v>0.4</v>
      </c>
      <c r="G54" s="5">
        <f ca="1">'23,24'!I54</f>
        <v>0</v>
      </c>
      <c r="H54" s="5">
        <f ca="1">'23,24'!N54</f>
        <v>0</v>
      </c>
      <c r="I54" s="5">
        <f ca="1">'25,26'!I54</f>
        <v>0</v>
      </c>
      <c r="J54" s="5">
        <f ca="1">'25,26'!N54</f>
        <v>0</v>
      </c>
      <c r="K54" s="5">
        <f ca="1">'27,28'!I54</f>
        <v>11.299999999999999</v>
      </c>
      <c r="L54" s="5">
        <f ca="1">'27,28'!N54</f>
        <v>0</v>
      </c>
      <c r="M54" s="5">
        <f ca="1">'29,30'!I54</f>
        <v>0</v>
      </c>
      <c r="N54" s="36">
        <f ca="1">'29,30'!N54</f>
        <v>0</v>
      </c>
      <c r="O54" s="51" t="str">
        <f ca="1">'31'!I54</f>
        <v>-</v>
      </c>
      <c r="P54" s="65">
        <f t="shared" ca="1" si="1"/>
        <v>22.2</v>
      </c>
    </row>
    <row r="55" spans="1:16" ht="15.2" customHeight="1" x14ac:dyDescent="0.25">
      <c r="A55" s="96"/>
      <c r="B55" s="6">
        <v>51</v>
      </c>
      <c r="C55" s="4" t="s">
        <v>75</v>
      </c>
      <c r="D55" s="3">
        <v>72444</v>
      </c>
      <c r="E55" s="5" t="str">
        <f ca="1">'21,22'!I55</f>
        <v>-</v>
      </c>
      <c r="F55" s="5" t="str">
        <f ca="1">'21,22'!N55</f>
        <v>-</v>
      </c>
      <c r="G55" s="5" t="str">
        <f ca="1">'23,24'!I55</f>
        <v>-</v>
      </c>
      <c r="H55" s="5" t="str">
        <f ca="1">'23,24'!N55</f>
        <v>-</v>
      </c>
      <c r="I55" s="5" t="str">
        <f ca="1">'25,26'!I55</f>
        <v>-</v>
      </c>
      <c r="J55" s="5" t="str">
        <f ca="1">'25,26'!N55</f>
        <v>-</v>
      </c>
      <c r="K55" s="5" t="str">
        <f ca="1">'27,28'!I55</f>
        <v>-</v>
      </c>
      <c r="L55" s="5" t="str">
        <f ca="1">'27,28'!N55</f>
        <v>-</v>
      </c>
      <c r="M55" s="5" t="str">
        <f ca="1">'29,30'!I55</f>
        <v>-</v>
      </c>
      <c r="N55" s="36" t="str">
        <f ca="1">'29,30'!N55</f>
        <v>-</v>
      </c>
      <c r="O55" s="51" t="str">
        <f ca="1">'31'!I55</f>
        <v>-</v>
      </c>
      <c r="P55" s="65">
        <f t="shared" ca="1" si="1"/>
        <v>0</v>
      </c>
    </row>
    <row r="56" spans="1:16" ht="15.2" customHeight="1" x14ac:dyDescent="0.25">
      <c r="A56" s="96"/>
      <c r="B56" s="6">
        <v>52</v>
      </c>
      <c r="C56" s="4" t="s">
        <v>76</v>
      </c>
      <c r="D56" s="3">
        <v>48846</v>
      </c>
      <c r="E56" s="5" t="str">
        <f ca="1">'21,22'!I56</f>
        <v>-</v>
      </c>
      <c r="F56" s="5" t="str">
        <f ca="1">'21,22'!N56</f>
        <v>-</v>
      </c>
      <c r="G56" s="5" t="str">
        <f ca="1">'23,24'!I56</f>
        <v>-</v>
      </c>
      <c r="H56" s="5" t="str">
        <f ca="1">'23,24'!N56</f>
        <v>-</v>
      </c>
      <c r="I56" s="5" t="str">
        <f ca="1">'25,26'!I56</f>
        <v>-</v>
      </c>
      <c r="J56" s="5" t="str">
        <f ca="1">'25,26'!N56</f>
        <v>-</v>
      </c>
      <c r="K56" s="5" t="str">
        <f ca="1">'27,28'!I56</f>
        <v>-</v>
      </c>
      <c r="L56" s="5" t="str">
        <f ca="1">'27,28'!N56</f>
        <v>-</v>
      </c>
      <c r="M56" s="5" t="str">
        <f ca="1">'29,30'!I56</f>
        <v>-</v>
      </c>
      <c r="N56" s="36" t="str">
        <f ca="1">'29,30'!N56</f>
        <v>-</v>
      </c>
      <c r="O56" s="51" t="str">
        <f ca="1">'31'!I56</f>
        <v>-</v>
      </c>
      <c r="P56" s="65">
        <f t="shared" ca="1" si="1"/>
        <v>0</v>
      </c>
    </row>
    <row r="57" spans="1:16" ht="15.2" customHeight="1" x14ac:dyDescent="0.25">
      <c r="A57" s="96"/>
      <c r="B57" s="6">
        <v>53</v>
      </c>
      <c r="C57" s="4" t="s">
        <v>77</v>
      </c>
      <c r="D57" s="3">
        <v>72445</v>
      </c>
      <c r="E57" s="5" t="str">
        <f ca="1">'21,22'!I57</f>
        <v>-</v>
      </c>
      <c r="F57" s="5" t="str">
        <f ca="1">'21,22'!N57</f>
        <v>-</v>
      </c>
      <c r="G57" s="5" t="str">
        <f ca="1">'23,24'!I57</f>
        <v>-</v>
      </c>
      <c r="H57" s="5" t="str">
        <f ca="1">'23,24'!N57</f>
        <v>-</v>
      </c>
      <c r="I57" s="5" t="str">
        <f ca="1">'25,26'!I57</f>
        <v>-</v>
      </c>
      <c r="J57" s="5" t="str">
        <f ca="1">'25,26'!N57</f>
        <v>-</v>
      </c>
      <c r="K57" s="5" t="str">
        <f ca="1">'27,28'!I57</f>
        <v>-</v>
      </c>
      <c r="L57" s="5" t="str">
        <f ca="1">'27,28'!N57</f>
        <v>-</v>
      </c>
      <c r="M57" s="5" t="str">
        <f ca="1">'29,30'!I57</f>
        <v>-</v>
      </c>
      <c r="N57" s="36" t="str">
        <f ca="1">'29,30'!N57</f>
        <v>-</v>
      </c>
      <c r="O57" s="51" t="str">
        <f ca="1">'31'!I57</f>
        <v>-</v>
      </c>
      <c r="P57" s="65">
        <f t="shared" ca="1" si="1"/>
        <v>0</v>
      </c>
    </row>
    <row r="58" spans="1:16" ht="15.2" customHeight="1" x14ac:dyDescent="0.25">
      <c r="A58" s="96"/>
      <c r="B58" s="6">
        <v>54</v>
      </c>
      <c r="C58" s="4" t="s">
        <v>78</v>
      </c>
      <c r="D58" s="3">
        <v>72446</v>
      </c>
      <c r="E58" s="5" t="str">
        <f ca="1">'21,22'!I58</f>
        <v>-</v>
      </c>
      <c r="F58" s="5" t="str">
        <f ca="1">'21,22'!N58</f>
        <v>-</v>
      </c>
      <c r="G58" s="5" t="str">
        <f ca="1">'23,24'!I58</f>
        <v>-</v>
      </c>
      <c r="H58" s="5" t="str">
        <f ca="1">'23,24'!N58</f>
        <v>-</v>
      </c>
      <c r="I58" s="5" t="str">
        <f ca="1">'25,26'!I58</f>
        <v>-</v>
      </c>
      <c r="J58" s="5" t="str">
        <f ca="1">'25,26'!N58</f>
        <v>-</v>
      </c>
      <c r="K58" s="5" t="str">
        <f ca="1">'27,28'!I58</f>
        <v>-</v>
      </c>
      <c r="L58" s="5" t="str">
        <f ca="1">'27,28'!N58</f>
        <v>-</v>
      </c>
      <c r="M58" s="5" t="str">
        <f ca="1">'29,30'!I58</f>
        <v>-</v>
      </c>
      <c r="N58" s="36" t="str">
        <f ca="1">'29,30'!N58</f>
        <v>-</v>
      </c>
      <c r="O58" s="51" t="str">
        <f ca="1">'31'!I58</f>
        <v>-</v>
      </c>
      <c r="P58" s="66"/>
    </row>
    <row r="59" spans="1:16" ht="15.2" customHeight="1" x14ac:dyDescent="0.25">
      <c r="A59" s="96"/>
      <c r="B59" s="6">
        <v>55</v>
      </c>
      <c r="C59" s="4" t="s">
        <v>79</v>
      </c>
      <c r="D59" s="3" t="s">
        <v>80</v>
      </c>
      <c r="E59" s="5">
        <f ca="1">'21,22'!I59</f>
        <v>5.8000000000000016</v>
      </c>
      <c r="F59" s="5">
        <f ca="1">'21,22'!N59</f>
        <v>0</v>
      </c>
      <c r="G59" s="5">
        <f ca="1">'23,24'!I59</f>
        <v>1.9</v>
      </c>
      <c r="H59" s="5">
        <f ca="1">'23,24'!N59</f>
        <v>0.2</v>
      </c>
      <c r="I59" s="5">
        <f ca="1">'25,26'!I59</f>
        <v>0</v>
      </c>
      <c r="J59" s="5">
        <f ca="1">'25,26'!N59</f>
        <v>0</v>
      </c>
      <c r="K59" s="5">
        <f ca="1">'27,28'!I59</f>
        <v>3.5</v>
      </c>
      <c r="L59" s="5">
        <f ca="1">'27,28'!N59</f>
        <v>0</v>
      </c>
      <c r="M59" s="5">
        <f ca="1">'29,30'!I59</f>
        <v>0</v>
      </c>
      <c r="N59" s="36">
        <f ca="1">'29,30'!N59</f>
        <v>0</v>
      </c>
      <c r="O59" s="51" t="str">
        <f ca="1">'31'!I59</f>
        <v>-</v>
      </c>
      <c r="P59" s="66"/>
    </row>
    <row r="60" spans="1:16" ht="15.2" customHeight="1" thickBot="1" x14ac:dyDescent="0.3">
      <c r="A60" s="90"/>
      <c r="B60" s="18">
        <v>56</v>
      </c>
      <c r="C60" s="21" t="s">
        <v>81</v>
      </c>
      <c r="D60" s="22" t="s">
        <v>82</v>
      </c>
      <c r="E60" s="14">
        <f ca="1">'21,22'!I60</f>
        <v>2.9</v>
      </c>
      <c r="F60" s="14">
        <f ca="1">'21,22'!N60</f>
        <v>0</v>
      </c>
      <c r="G60" s="14">
        <f ca="1">'23,24'!I60</f>
        <v>0</v>
      </c>
      <c r="H60" s="14">
        <f ca="1">'23,24'!N60</f>
        <v>0</v>
      </c>
      <c r="I60" s="14">
        <f ca="1">'25,26'!I60</f>
        <v>0</v>
      </c>
      <c r="J60" s="14">
        <f ca="1">'25,26'!N60</f>
        <v>0.2</v>
      </c>
      <c r="K60" s="14">
        <f ca="1">'27,28'!I60</f>
        <v>0</v>
      </c>
      <c r="L60" s="14">
        <f ca="1">'27,28'!N60</f>
        <v>0</v>
      </c>
      <c r="M60" s="14">
        <f ca="1">'29,30'!I60</f>
        <v>0</v>
      </c>
      <c r="N60" s="37">
        <f ca="1">'29,30'!N60</f>
        <v>0</v>
      </c>
      <c r="O60" s="55" t="str">
        <f ca="1">'31'!I60</f>
        <v>-</v>
      </c>
      <c r="P60" s="63"/>
    </row>
    <row r="61" spans="1:16" ht="15.2" customHeight="1" x14ac:dyDescent="0.25">
      <c r="A61" s="89" t="s">
        <v>83</v>
      </c>
      <c r="B61" s="9">
        <v>57</v>
      </c>
      <c r="C61" s="31" t="s">
        <v>84</v>
      </c>
      <c r="D61" s="32" t="s">
        <v>85</v>
      </c>
      <c r="E61" s="19" t="str">
        <f ca="1">'21,22'!I61</f>
        <v>-</v>
      </c>
      <c r="F61" s="19" t="str">
        <f ca="1">'21,22'!N61</f>
        <v>-</v>
      </c>
      <c r="G61" s="19" t="str">
        <f ca="1">'23,24'!I61</f>
        <v>-</v>
      </c>
      <c r="H61" s="19" t="str">
        <f ca="1">'23,24'!N61</f>
        <v>-</v>
      </c>
      <c r="I61" s="19" t="str">
        <f ca="1">'25,26'!I61</f>
        <v>-</v>
      </c>
      <c r="J61" s="19" t="str">
        <f ca="1">'25,26'!N61</f>
        <v>-</v>
      </c>
      <c r="K61" s="19" t="str">
        <f ca="1">'27,28'!I61</f>
        <v>-</v>
      </c>
      <c r="L61" s="19" t="str">
        <f ca="1">'27,28'!N61</f>
        <v>-</v>
      </c>
      <c r="M61" s="19" t="str">
        <f ca="1">'29,30'!I61</f>
        <v>-</v>
      </c>
      <c r="N61" s="35" t="str">
        <f ca="1">'29,30'!N61</f>
        <v>-</v>
      </c>
      <c r="O61" s="53" t="str">
        <f ca="1">'31'!I61</f>
        <v>-</v>
      </c>
      <c r="P61" s="62"/>
    </row>
    <row r="62" spans="1:16" ht="15.2" customHeight="1" thickBot="1" x14ac:dyDescent="0.3">
      <c r="A62" s="90"/>
      <c r="B62" s="18">
        <v>58</v>
      </c>
      <c r="C62" s="33" t="s">
        <v>86</v>
      </c>
      <c r="D62" s="34" t="s">
        <v>87</v>
      </c>
      <c r="E62" s="14" t="str">
        <f ca="1">'21,22'!I62</f>
        <v>-</v>
      </c>
      <c r="F62" s="14" t="str">
        <f ca="1">'21,22'!N62</f>
        <v>-</v>
      </c>
      <c r="G62" s="14" t="str">
        <f ca="1">'23,24'!I62</f>
        <v>-</v>
      </c>
      <c r="H62" s="14" t="str">
        <f ca="1">'23,24'!N62</f>
        <v>-</v>
      </c>
      <c r="I62" s="14" t="str">
        <f ca="1">'25,26'!I62</f>
        <v>-</v>
      </c>
      <c r="J62" s="14" t="str">
        <f ca="1">'25,26'!N62</f>
        <v>-</v>
      </c>
      <c r="K62" s="14" t="str">
        <f ca="1">'27,28'!I62</f>
        <v>-</v>
      </c>
      <c r="L62" s="14" t="str">
        <f ca="1">'27,28'!N62</f>
        <v>-</v>
      </c>
      <c r="M62" s="14" t="str">
        <f ca="1">'29,30'!I62</f>
        <v>-</v>
      </c>
      <c r="N62" s="37" t="str">
        <f ca="1">'29,30'!N62</f>
        <v>-</v>
      </c>
      <c r="O62" s="55" t="str">
        <f ca="1">'31'!I62</f>
        <v>-</v>
      </c>
      <c r="P62" s="63"/>
    </row>
  </sheetData>
  <mergeCells count="21">
    <mergeCell ref="F2:J2"/>
    <mergeCell ref="P3:P4"/>
    <mergeCell ref="H3:H4"/>
    <mergeCell ref="J3:J4"/>
    <mergeCell ref="C1:O1"/>
    <mergeCell ref="K3:K4"/>
    <mergeCell ref="C3:C4"/>
    <mergeCell ref="O3:O4"/>
    <mergeCell ref="E3:E4"/>
    <mergeCell ref="A61:A62"/>
    <mergeCell ref="L3:L4"/>
    <mergeCell ref="B3:B4"/>
    <mergeCell ref="N3:N4"/>
    <mergeCell ref="F3:F4"/>
    <mergeCell ref="A50:A60"/>
    <mergeCell ref="A5:A29"/>
    <mergeCell ref="G3:G4"/>
    <mergeCell ref="M3:M4"/>
    <mergeCell ref="I3:I4"/>
    <mergeCell ref="D3:D4"/>
    <mergeCell ref="A30:A49"/>
  </mergeCells>
  <pageMargins left="0.5" right="0" top="0.25" bottom="0.2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15" sqref="I15"/>
    </sheetView>
  </sheetViews>
  <sheetFormatPr defaultRowHeight="11.25" customHeight="1" x14ac:dyDescent="0.25"/>
  <cols>
    <col min="1" max="1" width="4.140625" style="88" customWidth="1"/>
    <col min="2" max="2" width="4" style="84" bestFit="1" customWidth="1"/>
    <col min="3" max="3" width="18.140625" style="88" customWidth="1"/>
    <col min="4" max="4" width="6.28515625" style="84" customWidth="1"/>
    <col min="5" max="6" width="7" style="83" customWidth="1"/>
    <col min="7" max="7" width="7.7109375" style="83" customWidth="1"/>
    <col min="8" max="8" width="12.42578125" style="83" customWidth="1"/>
    <col min="9" max="10" width="9.140625" style="88" customWidth="1"/>
    <col min="11" max="11" width="9.7109375" style="88" bestFit="1" customWidth="1"/>
    <col min="12" max="12" width="9.140625" style="88" customWidth="1"/>
    <col min="13" max="16384" width="9.140625" style="88"/>
  </cols>
  <sheetData>
    <row r="1" spans="1:8" ht="18" customHeight="1" x14ac:dyDescent="0.25">
      <c r="A1" s="119" t="s">
        <v>88</v>
      </c>
      <c r="B1" s="103"/>
      <c r="C1" s="116"/>
      <c r="D1" s="103"/>
      <c r="E1" s="101"/>
      <c r="F1" s="72" t="str">
        <f ca="1">MID(CELL("filename"),SEARCH(".xlsx",CELL("filename"))-7,2)</f>
        <v>06</v>
      </c>
      <c r="G1" s="87" t="s">
        <v>89</v>
      </c>
      <c r="H1" s="72" t="str">
        <f ca="1">MID(CELL("filename"),SEARCH(".xlsx",CELL("filename"))-4,4)</f>
        <v>2023</v>
      </c>
    </row>
    <row r="2" spans="1:8" ht="16.5" customHeight="1" thickBot="1" x14ac:dyDescent="0.3">
      <c r="A2" s="100" t="s">
        <v>0</v>
      </c>
      <c r="B2" s="103"/>
      <c r="C2" s="116"/>
      <c r="D2" s="103"/>
      <c r="E2" s="101"/>
      <c r="F2" s="101"/>
      <c r="G2" s="101"/>
      <c r="H2" s="101"/>
    </row>
    <row r="3" spans="1:8" s="43" customFormat="1" ht="13.5" customHeight="1" x14ac:dyDescent="0.25">
      <c r="A3" s="41" t="s">
        <v>2</v>
      </c>
      <c r="B3" s="107" t="s">
        <v>3</v>
      </c>
      <c r="C3" s="98" t="s">
        <v>4</v>
      </c>
      <c r="D3" s="98" t="s">
        <v>5</v>
      </c>
      <c r="E3" s="107" t="s">
        <v>90</v>
      </c>
      <c r="F3" s="107" t="s">
        <v>91</v>
      </c>
      <c r="G3" s="107" t="s">
        <v>92</v>
      </c>
      <c r="H3" s="117" t="s">
        <v>93</v>
      </c>
    </row>
    <row r="4" spans="1:8" s="43" customFormat="1" ht="13.5" customHeight="1" thickBot="1" x14ac:dyDescent="0.3">
      <c r="A4" s="52"/>
      <c r="B4" s="108"/>
      <c r="C4" s="99"/>
      <c r="D4" s="99"/>
      <c r="E4" s="108"/>
      <c r="F4" s="108"/>
      <c r="G4" s="108"/>
      <c r="H4" s="118"/>
    </row>
    <row r="5" spans="1:8" s="85" customFormat="1" ht="15.2" customHeight="1" x14ac:dyDescent="0.25">
      <c r="A5" s="97" t="s">
        <v>7</v>
      </c>
      <c r="B5" s="9">
        <v>1</v>
      </c>
      <c r="C5" s="10" t="s">
        <v>8</v>
      </c>
      <c r="D5" s="9">
        <v>73401</v>
      </c>
      <c r="E5" s="19">
        <f ca="1">'Tuan 1'!O5</f>
        <v>0</v>
      </c>
      <c r="F5" s="19">
        <f ca="1">'Tuan 2'!O5</f>
        <v>0</v>
      </c>
      <c r="G5" s="19">
        <f ca="1">'Tuan 3'!P5</f>
        <v>0</v>
      </c>
      <c r="H5" s="20">
        <f t="shared" ref="H5:H36" ca="1" si="0">SUM(E5:G5)</f>
        <v>0</v>
      </c>
    </row>
    <row r="6" spans="1:8" s="85" customFormat="1" ht="15.2" customHeight="1" x14ac:dyDescent="0.25">
      <c r="A6" s="96"/>
      <c r="B6" s="6">
        <v>2</v>
      </c>
      <c r="C6" s="13" t="s">
        <v>9</v>
      </c>
      <c r="D6" s="6">
        <v>73402</v>
      </c>
      <c r="E6" s="5">
        <f ca="1">'Tuan 1'!O6</f>
        <v>0</v>
      </c>
      <c r="F6" s="5">
        <f ca="1">'Tuan 2'!O6</f>
        <v>0</v>
      </c>
      <c r="G6" s="5">
        <f ca="1">'Tuan 3'!P6</f>
        <v>0</v>
      </c>
      <c r="H6" s="15">
        <f t="shared" ca="1" si="0"/>
        <v>0</v>
      </c>
    </row>
    <row r="7" spans="1:8" s="85" customFormat="1" ht="15.2" customHeight="1" x14ac:dyDescent="0.25">
      <c r="A7" s="96"/>
      <c r="B7" s="6">
        <v>3</v>
      </c>
      <c r="C7" s="4" t="s">
        <v>10</v>
      </c>
      <c r="D7" s="3">
        <v>48842</v>
      </c>
      <c r="E7" s="5">
        <f ca="1">'Tuan 1'!O7</f>
        <v>0</v>
      </c>
      <c r="F7" s="5">
        <f ca="1">'Tuan 2'!O7</f>
        <v>0</v>
      </c>
      <c r="G7" s="5">
        <f ca="1">'Tuan 3'!P7</f>
        <v>0</v>
      </c>
      <c r="H7" s="15">
        <f t="shared" ca="1" si="0"/>
        <v>0</v>
      </c>
    </row>
    <row r="8" spans="1:8" s="85" customFormat="1" ht="15.2" customHeight="1" x14ac:dyDescent="0.25">
      <c r="A8" s="96"/>
      <c r="B8" s="6">
        <v>4</v>
      </c>
      <c r="C8" s="4" t="s">
        <v>11</v>
      </c>
      <c r="D8" s="3">
        <v>73403</v>
      </c>
      <c r="E8" s="5">
        <f ca="1">'Tuan 1'!O8</f>
        <v>0</v>
      </c>
      <c r="F8" s="5">
        <f ca="1">'Tuan 2'!O8</f>
        <v>0</v>
      </c>
      <c r="G8" s="5">
        <f ca="1">'Tuan 3'!P8</f>
        <v>0</v>
      </c>
      <c r="H8" s="15">
        <f t="shared" ca="1" si="0"/>
        <v>0</v>
      </c>
    </row>
    <row r="9" spans="1:8" s="85" customFormat="1" ht="15.2" customHeight="1" x14ac:dyDescent="0.25">
      <c r="A9" s="96"/>
      <c r="B9" s="6">
        <v>5</v>
      </c>
      <c r="C9" s="4" t="s">
        <v>12</v>
      </c>
      <c r="D9" s="3">
        <v>73420</v>
      </c>
      <c r="E9" s="5">
        <f ca="1">'Tuan 1'!O9</f>
        <v>0</v>
      </c>
      <c r="F9" s="5">
        <f ca="1">'Tuan 2'!O9</f>
        <v>0</v>
      </c>
      <c r="G9" s="5">
        <f ca="1">'Tuan 3'!P9</f>
        <v>0</v>
      </c>
      <c r="H9" s="15">
        <f t="shared" ca="1" si="0"/>
        <v>0</v>
      </c>
    </row>
    <row r="10" spans="1:8" s="85" customFormat="1" ht="15.2" customHeight="1" x14ac:dyDescent="0.25">
      <c r="A10" s="96"/>
      <c r="B10" s="6">
        <v>6</v>
      </c>
      <c r="C10" s="4" t="s">
        <v>13</v>
      </c>
      <c r="D10" s="3">
        <v>73400</v>
      </c>
      <c r="E10" s="5">
        <f ca="1">'Tuan 1'!O10</f>
        <v>0</v>
      </c>
      <c r="F10" s="5">
        <f ca="1">'Tuan 2'!O10</f>
        <v>0</v>
      </c>
      <c r="G10" s="5">
        <f ca="1">'Tuan 3'!P10</f>
        <v>0</v>
      </c>
      <c r="H10" s="15">
        <f t="shared" ca="1" si="0"/>
        <v>0</v>
      </c>
    </row>
    <row r="11" spans="1:8" s="85" customFormat="1" ht="15.2" customHeight="1" x14ac:dyDescent="0.25">
      <c r="A11" s="96"/>
      <c r="B11" s="6">
        <v>7</v>
      </c>
      <c r="C11" s="4" t="s">
        <v>14</v>
      </c>
      <c r="D11" s="3">
        <v>73404</v>
      </c>
      <c r="E11" s="5">
        <f ca="1">'Tuan 1'!O11</f>
        <v>0</v>
      </c>
      <c r="F11" s="5">
        <f ca="1">'Tuan 2'!O11</f>
        <v>0</v>
      </c>
      <c r="G11" s="5">
        <f ca="1">'Tuan 3'!P11</f>
        <v>0</v>
      </c>
      <c r="H11" s="15">
        <f t="shared" ca="1" si="0"/>
        <v>0</v>
      </c>
    </row>
    <row r="12" spans="1:8" s="85" customFormat="1" ht="15.2" customHeight="1" x14ac:dyDescent="0.25">
      <c r="A12" s="96"/>
      <c r="B12" s="6">
        <v>8</v>
      </c>
      <c r="C12" s="4" t="s">
        <v>15</v>
      </c>
      <c r="D12" s="3" t="s">
        <v>16</v>
      </c>
      <c r="E12" s="5">
        <f ca="1">'Tuan 1'!O12</f>
        <v>110.1</v>
      </c>
      <c r="F12" s="5">
        <f ca="1">'Tuan 2'!O12</f>
        <v>153.99999999999997</v>
      </c>
      <c r="G12" s="5">
        <f ca="1">'Tuan 3'!P12</f>
        <v>238.7</v>
      </c>
      <c r="H12" s="15">
        <f t="shared" ca="1" si="0"/>
        <v>502.79999999999995</v>
      </c>
    </row>
    <row r="13" spans="1:8" ht="15.2" customHeight="1" x14ac:dyDescent="0.25">
      <c r="A13" s="96"/>
      <c r="B13" s="6">
        <v>9</v>
      </c>
      <c r="C13" s="4" t="s">
        <v>17</v>
      </c>
      <c r="D13" s="3">
        <v>73405</v>
      </c>
      <c r="E13" s="5">
        <f ca="1">'Tuan 1'!O13</f>
        <v>0</v>
      </c>
      <c r="F13" s="5">
        <f ca="1">'Tuan 2'!O13</f>
        <v>0</v>
      </c>
      <c r="G13" s="5">
        <f ca="1">'Tuan 3'!P13</f>
        <v>0</v>
      </c>
      <c r="H13" s="15">
        <f t="shared" ca="1" si="0"/>
        <v>0</v>
      </c>
    </row>
    <row r="14" spans="1:8" s="85" customFormat="1" ht="15.2" customHeight="1" x14ac:dyDescent="0.25">
      <c r="A14" s="96"/>
      <c r="B14" s="6">
        <v>10</v>
      </c>
      <c r="C14" s="4" t="s">
        <v>18</v>
      </c>
      <c r="D14" s="3">
        <v>73406</v>
      </c>
      <c r="E14" s="5">
        <f ca="1">'Tuan 1'!O14</f>
        <v>0</v>
      </c>
      <c r="F14" s="5">
        <f ca="1">'Tuan 2'!O14</f>
        <v>0</v>
      </c>
      <c r="G14" s="5">
        <f ca="1">'Tuan 3'!P14</f>
        <v>0</v>
      </c>
      <c r="H14" s="15">
        <f t="shared" ca="1" si="0"/>
        <v>0</v>
      </c>
    </row>
    <row r="15" spans="1:8" ht="15.2" customHeight="1" x14ac:dyDescent="0.25">
      <c r="A15" s="96"/>
      <c r="B15" s="6">
        <v>11</v>
      </c>
      <c r="C15" s="4" t="s">
        <v>19</v>
      </c>
      <c r="D15" s="3">
        <v>73408</v>
      </c>
      <c r="E15" s="5">
        <f ca="1">'Tuan 1'!O15</f>
        <v>0</v>
      </c>
      <c r="F15" s="5">
        <f ca="1">'Tuan 2'!O15</f>
        <v>0</v>
      </c>
      <c r="G15" s="5">
        <f ca="1">'Tuan 3'!P15</f>
        <v>0</v>
      </c>
      <c r="H15" s="15">
        <f t="shared" ca="1" si="0"/>
        <v>0</v>
      </c>
    </row>
    <row r="16" spans="1:8" ht="15.2" customHeight="1" x14ac:dyDescent="0.25">
      <c r="A16" s="96"/>
      <c r="B16" s="6">
        <v>12</v>
      </c>
      <c r="C16" s="4" t="s">
        <v>20</v>
      </c>
      <c r="D16" s="3">
        <v>73409</v>
      </c>
      <c r="E16" s="5">
        <f ca="1">'Tuan 1'!O16</f>
        <v>0</v>
      </c>
      <c r="F16" s="5">
        <f ca="1">'Tuan 2'!O16</f>
        <v>0</v>
      </c>
      <c r="G16" s="5">
        <f ca="1">'Tuan 3'!P16</f>
        <v>0</v>
      </c>
      <c r="H16" s="15">
        <f t="shared" ca="1" si="0"/>
        <v>0</v>
      </c>
    </row>
    <row r="17" spans="1:8" s="85" customFormat="1" ht="15.2" customHeight="1" x14ac:dyDescent="0.25">
      <c r="A17" s="96"/>
      <c r="B17" s="6">
        <v>13</v>
      </c>
      <c r="C17" s="4" t="s">
        <v>21</v>
      </c>
      <c r="D17" s="3" t="s">
        <v>22</v>
      </c>
      <c r="E17" s="5">
        <f ca="1">'Tuan 1'!O17</f>
        <v>184.20000000000002</v>
      </c>
      <c r="F17" s="5">
        <f ca="1">'Tuan 2'!O17</f>
        <v>139.09999999999997</v>
      </c>
      <c r="G17" s="5">
        <f ca="1">'Tuan 3'!P17</f>
        <v>99.5</v>
      </c>
      <c r="H17" s="15">
        <f t="shared" ca="1" si="0"/>
        <v>422.79999999999995</v>
      </c>
    </row>
    <row r="18" spans="1:8" ht="15.2" customHeight="1" x14ac:dyDescent="0.25">
      <c r="A18" s="96"/>
      <c r="B18" s="6">
        <v>14</v>
      </c>
      <c r="C18" s="4" t="s">
        <v>23</v>
      </c>
      <c r="D18" s="3" t="s">
        <v>24</v>
      </c>
      <c r="E18" s="5">
        <f ca="1">'Tuan 1'!O18</f>
        <v>3.2</v>
      </c>
      <c r="F18" s="5">
        <f ca="1">'Tuan 2'!O18</f>
        <v>229.20000000000002</v>
      </c>
      <c r="G18" s="5">
        <f ca="1">'Tuan 3'!P18</f>
        <v>99</v>
      </c>
      <c r="H18" s="15">
        <f t="shared" ca="1" si="0"/>
        <v>331.4</v>
      </c>
    </row>
    <row r="19" spans="1:8" ht="15.2" customHeight="1" x14ac:dyDescent="0.25">
      <c r="A19" s="96"/>
      <c r="B19" s="6">
        <v>15</v>
      </c>
      <c r="C19" s="4" t="s">
        <v>25</v>
      </c>
      <c r="D19" s="3">
        <v>73410</v>
      </c>
      <c r="E19" s="5">
        <f ca="1">'Tuan 1'!O19</f>
        <v>0</v>
      </c>
      <c r="F19" s="5">
        <f ca="1">'Tuan 2'!O19</f>
        <v>0</v>
      </c>
      <c r="G19" s="5">
        <f ca="1">'Tuan 3'!P19</f>
        <v>0</v>
      </c>
      <c r="H19" s="15">
        <f t="shared" ca="1" si="0"/>
        <v>0</v>
      </c>
    </row>
    <row r="20" spans="1:8" s="85" customFormat="1" ht="15.2" customHeight="1" x14ac:dyDescent="0.25">
      <c r="A20" s="96"/>
      <c r="B20" s="6">
        <v>16</v>
      </c>
      <c r="C20" s="4" t="s">
        <v>26</v>
      </c>
      <c r="D20" s="3">
        <v>48840</v>
      </c>
      <c r="E20" s="5">
        <f ca="1">'Tuan 1'!O20</f>
        <v>0</v>
      </c>
      <c r="F20" s="5">
        <f ca="1">'Tuan 2'!O20</f>
        <v>0</v>
      </c>
      <c r="G20" s="5">
        <f ca="1">'Tuan 3'!P20</f>
        <v>0</v>
      </c>
      <c r="H20" s="15">
        <f t="shared" ca="1" si="0"/>
        <v>0</v>
      </c>
    </row>
    <row r="21" spans="1:8" ht="15.2" customHeight="1" x14ac:dyDescent="0.25">
      <c r="A21" s="96"/>
      <c r="B21" s="6">
        <v>17</v>
      </c>
      <c r="C21" s="4" t="s">
        <v>27</v>
      </c>
      <c r="D21" s="3">
        <v>73411</v>
      </c>
      <c r="E21" s="5">
        <f ca="1">'Tuan 1'!O21</f>
        <v>0</v>
      </c>
      <c r="F21" s="5">
        <f ca="1">'Tuan 2'!O21</f>
        <v>0</v>
      </c>
      <c r="G21" s="5">
        <f ca="1">'Tuan 3'!P21</f>
        <v>0</v>
      </c>
      <c r="H21" s="15">
        <f t="shared" ca="1" si="0"/>
        <v>0</v>
      </c>
    </row>
    <row r="22" spans="1:8" s="85" customFormat="1" ht="15.2" customHeight="1" x14ac:dyDescent="0.25">
      <c r="A22" s="96"/>
      <c r="B22" s="6">
        <v>18</v>
      </c>
      <c r="C22" s="4" t="s">
        <v>28</v>
      </c>
      <c r="D22" s="3">
        <v>73412</v>
      </c>
      <c r="E22" s="5">
        <f ca="1">'Tuan 1'!O22</f>
        <v>0</v>
      </c>
      <c r="F22" s="5">
        <f ca="1">'Tuan 2'!O22</f>
        <v>0</v>
      </c>
      <c r="G22" s="5">
        <f ca="1">'Tuan 3'!P22</f>
        <v>0</v>
      </c>
      <c r="H22" s="15">
        <f t="shared" ca="1" si="0"/>
        <v>0</v>
      </c>
    </row>
    <row r="23" spans="1:8" ht="15.2" customHeight="1" x14ac:dyDescent="0.25">
      <c r="A23" s="96"/>
      <c r="B23" s="6">
        <v>19</v>
      </c>
      <c r="C23" s="4" t="s">
        <v>29</v>
      </c>
      <c r="D23" s="3">
        <v>73413</v>
      </c>
      <c r="E23" s="5">
        <f ca="1">'Tuan 1'!O23</f>
        <v>0</v>
      </c>
      <c r="F23" s="5">
        <f ca="1">'Tuan 2'!O23</f>
        <v>0</v>
      </c>
      <c r="G23" s="5">
        <f ca="1">'Tuan 3'!P23</f>
        <v>0</v>
      </c>
      <c r="H23" s="15">
        <f t="shared" ca="1" si="0"/>
        <v>0</v>
      </c>
    </row>
    <row r="24" spans="1:8" ht="15.2" customHeight="1" x14ac:dyDescent="0.25">
      <c r="A24" s="96"/>
      <c r="B24" s="6">
        <v>20</v>
      </c>
      <c r="C24" s="4" t="s">
        <v>30</v>
      </c>
      <c r="D24" s="3">
        <v>73414</v>
      </c>
      <c r="E24" s="5">
        <f ca="1">'Tuan 1'!O24</f>
        <v>0</v>
      </c>
      <c r="F24" s="5">
        <f ca="1">'Tuan 2'!O24</f>
        <v>0</v>
      </c>
      <c r="G24" s="5">
        <f ca="1">'Tuan 3'!P24</f>
        <v>0</v>
      </c>
      <c r="H24" s="15">
        <f t="shared" ca="1" si="0"/>
        <v>0</v>
      </c>
    </row>
    <row r="25" spans="1:8" s="85" customFormat="1" ht="15.2" customHeight="1" x14ac:dyDescent="0.25">
      <c r="A25" s="96"/>
      <c r="B25" s="6">
        <v>21</v>
      </c>
      <c r="C25" s="17" t="s">
        <v>31</v>
      </c>
      <c r="D25" s="3">
        <v>73416</v>
      </c>
      <c r="E25" s="5">
        <f ca="1">'Tuan 1'!O25</f>
        <v>0</v>
      </c>
      <c r="F25" s="5">
        <f ca="1">'Tuan 2'!O25</f>
        <v>0</v>
      </c>
      <c r="G25" s="5">
        <f ca="1">'Tuan 3'!P25</f>
        <v>0</v>
      </c>
      <c r="H25" s="15">
        <f t="shared" ca="1" si="0"/>
        <v>0</v>
      </c>
    </row>
    <row r="26" spans="1:8" ht="15.2" customHeight="1" x14ac:dyDescent="0.25">
      <c r="A26" s="96"/>
      <c r="B26" s="6">
        <v>22</v>
      </c>
      <c r="C26" s="4" t="s">
        <v>32</v>
      </c>
      <c r="D26" s="3">
        <v>73417</v>
      </c>
      <c r="E26" s="5">
        <f ca="1">'Tuan 1'!O26</f>
        <v>0</v>
      </c>
      <c r="F26" s="5">
        <f ca="1">'Tuan 2'!O26</f>
        <v>0</v>
      </c>
      <c r="G26" s="5">
        <f ca="1">'Tuan 3'!P26</f>
        <v>0</v>
      </c>
      <c r="H26" s="15">
        <f t="shared" ca="1" si="0"/>
        <v>0</v>
      </c>
    </row>
    <row r="27" spans="1:8" ht="15.2" customHeight="1" x14ac:dyDescent="0.25">
      <c r="A27" s="96"/>
      <c r="B27" s="6">
        <v>23</v>
      </c>
      <c r="C27" s="4" t="s">
        <v>33</v>
      </c>
      <c r="D27" s="3" t="s">
        <v>34</v>
      </c>
      <c r="E27" s="5">
        <f ca="1">'Tuan 1'!O27</f>
        <v>5</v>
      </c>
      <c r="F27" s="5">
        <f ca="1">'Tuan 2'!O27</f>
        <v>42.900000000000006</v>
      </c>
      <c r="G27" s="5">
        <f ca="1">'Tuan 3'!P27</f>
        <v>92.6</v>
      </c>
      <c r="H27" s="15">
        <f t="shared" ca="1" si="0"/>
        <v>140.5</v>
      </c>
    </row>
    <row r="28" spans="1:8" ht="15.2" customHeight="1" x14ac:dyDescent="0.25">
      <c r="A28" s="96"/>
      <c r="B28" s="6">
        <v>24</v>
      </c>
      <c r="C28" s="4" t="s">
        <v>35</v>
      </c>
      <c r="D28" s="3" t="s">
        <v>36</v>
      </c>
      <c r="E28" s="5">
        <f ca="1">'Tuan 1'!O28</f>
        <v>2.2999999999999998</v>
      </c>
      <c r="F28" s="5">
        <f ca="1">'Tuan 2'!O28</f>
        <v>169.39999999999998</v>
      </c>
      <c r="G28" s="5">
        <f ca="1">'Tuan 3'!P28</f>
        <v>67.100000000000009</v>
      </c>
      <c r="H28" s="15">
        <f t="shared" ca="1" si="0"/>
        <v>238.8</v>
      </c>
    </row>
    <row r="29" spans="1:8" ht="15.2" customHeight="1" thickBot="1" x14ac:dyDescent="0.3">
      <c r="A29" s="90"/>
      <c r="B29" s="18">
        <v>25</v>
      </c>
      <c r="C29" s="21" t="s">
        <v>37</v>
      </c>
      <c r="D29" s="22" t="s">
        <v>38</v>
      </c>
      <c r="E29" s="14">
        <f ca="1">'Tuan 1'!O29</f>
        <v>17</v>
      </c>
      <c r="F29" s="14">
        <f ca="1">'Tuan 2'!O29</f>
        <v>114.20000000000002</v>
      </c>
      <c r="G29" s="14">
        <f ca="1">'Tuan 3'!P29</f>
        <v>41.7</v>
      </c>
      <c r="H29" s="16">
        <f t="shared" ca="1" si="0"/>
        <v>172.90000000000003</v>
      </c>
    </row>
    <row r="30" spans="1:8" s="85" customFormat="1" ht="15.2" customHeight="1" x14ac:dyDescent="0.25">
      <c r="A30" s="105" t="s">
        <v>39</v>
      </c>
      <c r="B30" s="9">
        <v>26</v>
      </c>
      <c r="C30" s="26" t="s">
        <v>40</v>
      </c>
      <c r="D30" s="27" t="s">
        <v>41</v>
      </c>
      <c r="E30" s="19">
        <f ca="1">'Tuan 1'!O30</f>
        <v>21.900000000000002</v>
      </c>
      <c r="F30" s="19">
        <f ca="1">'Tuan 2'!O30</f>
        <v>67</v>
      </c>
      <c r="G30" s="19">
        <f ca="1">'Tuan 3'!P30</f>
        <v>61.2</v>
      </c>
      <c r="H30" s="20">
        <f t="shared" ca="1" si="0"/>
        <v>150.10000000000002</v>
      </c>
    </row>
    <row r="31" spans="1:8" ht="15.2" customHeight="1" x14ac:dyDescent="0.25">
      <c r="A31" s="96"/>
      <c r="B31" s="6">
        <v>27</v>
      </c>
      <c r="C31" s="4" t="s">
        <v>42</v>
      </c>
      <c r="D31" s="3" t="s">
        <v>43</v>
      </c>
      <c r="E31" s="5">
        <f ca="1">'Tuan 1'!O31</f>
        <v>15.400000000000002</v>
      </c>
      <c r="F31" s="5">
        <f ca="1">'Tuan 2'!O31</f>
        <v>42.5</v>
      </c>
      <c r="G31" s="5">
        <f ca="1">'Tuan 3'!P31</f>
        <v>22.9</v>
      </c>
      <c r="H31" s="15">
        <f t="shared" ca="1" si="0"/>
        <v>80.800000000000011</v>
      </c>
    </row>
    <row r="32" spans="1:8" ht="15.2" customHeight="1" x14ac:dyDescent="0.25">
      <c r="A32" s="96"/>
      <c r="B32" s="6">
        <v>28</v>
      </c>
      <c r="C32" s="4" t="s">
        <v>44</v>
      </c>
      <c r="D32" s="3">
        <v>72421</v>
      </c>
      <c r="E32" s="5">
        <f ca="1">'Tuan 1'!O32</f>
        <v>0</v>
      </c>
      <c r="F32" s="5">
        <f ca="1">'Tuan 2'!O32</f>
        <v>0</v>
      </c>
      <c r="G32" s="5">
        <f ca="1">'Tuan 3'!P32</f>
        <v>0</v>
      </c>
      <c r="H32" s="15">
        <f t="shared" ca="1" si="0"/>
        <v>0</v>
      </c>
    </row>
    <row r="33" spans="1:8" ht="15.2" customHeight="1" x14ac:dyDescent="0.25">
      <c r="A33" s="96"/>
      <c r="B33" s="6">
        <v>29</v>
      </c>
      <c r="C33" s="4" t="s">
        <v>45</v>
      </c>
      <c r="D33" s="3" t="s">
        <v>46</v>
      </c>
      <c r="E33" s="5">
        <f ca="1">'Tuan 1'!O33</f>
        <v>70.600000000000009</v>
      </c>
      <c r="F33" s="5">
        <f ca="1">'Tuan 2'!O33</f>
        <v>1.6</v>
      </c>
      <c r="G33" s="5">
        <f ca="1">'Tuan 3'!P33</f>
        <v>97.3</v>
      </c>
      <c r="H33" s="15">
        <f t="shared" ca="1" si="0"/>
        <v>169.5</v>
      </c>
    </row>
    <row r="34" spans="1:8" ht="15.2" customHeight="1" x14ac:dyDescent="0.25">
      <c r="A34" s="96"/>
      <c r="B34" s="6">
        <v>30</v>
      </c>
      <c r="C34" s="4" t="s">
        <v>47</v>
      </c>
      <c r="D34" s="3" t="s">
        <v>48</v>
      </c>
      <c r="E34" s="5">
        <f ca="1">'Tuan 1'!O34</f>
        <v>6.9</v>
      </c>
      <c r="F34" s="5">
        <f ca="1">'Tuan 2'!O34</f>
        <v>103.9</v>
      </c>
      <c r="G34" s="5">
        <f ca="1">'Tuan 3'!P34</f>
        <v>41.599999999999994</v>
      </c>
      <c r="H34" s="15">
        <f t="shared" ca="1" si="0"/>
        <v>152.4</v>
      </c>
    </row>
    <row r="35" spans="1:8" ht="15.2" customHeight="1" x14ac:dyDescent="0.25">
      <c r="A35" s="96"/>
      <c r="B35" s="6">
        <v>31</v>
      </c>
      <c r="C35" s="4" t="s">
        <v>49</v>
      </c>
      <c r="D35" s="3">
        <v>72422</v>
      </c>
      <c r="E35" s="5">
        <f ca="1">'Tuan 1'!O35</f>
        <v>0</v>
      </c>
      <c r="F35" s="5">
        <f ca="1">'Tuan 2'!O35</f>
        <v>0</v>
      </c>
      <c r="G35" s="5">
        <f>'Tuan 3'!P35</f>
        <v>0</v>
      </c>
      <c r="H35" s="15">
        <f t="shared" ca="1" si="0"/>
        <v>0</v>
      </c>
    </row>
    <row r="36" spans="1:8" ht="15.2" customHeight="1" x14ac:dyDescent="0.25">
      <c r="A36" s="96"/>
      <c r="B36" s="6">
        <v>32</v>
      </c>
      <c r="C36" s="4" t="s">
        <v>50</v>
      </c>
      <c r="D36" s="3">
        <v>72423</v>
      </c>
      <c r="E36" s="5">
        <f ca="1">'Tuan 1'!O36</f>
        <v>0</v>
      </c>
      <c r="F36" s="5">
        <f ca="1">'Tuan 2'!O36</f>
        <v>0</v>
      </c>
      <c r="G36" s="5">
        <f ca="1">'Tuan 3'!P36</f>
        <v>0</v>
      </c>
      <c r="H36" s="15">
        <f t="shared" ca="1" si="0"/>
        <v>0</v>
      </c>
    </row>
    <row r="37" spans="1:8" ht="15.2" customHeight="1" x14ac:dyDescent="0.25">
      <c r="A37" s="96"/>
      <c r="B37" s="6">
        <v>33</v>
      </c>
      <c r="C37" s="4" t="s">
        <v>51</v>
      </c>
      <c r="D37" s="3">
        <v>72424</v>
      </c>
      <c r="E37" s="5">
        <f ca="1">'Tuan 1'!O37</f>
        <v>0</v>
      </c>
      <c r="F37" s="5">
        <f ca="1">'Tuan 2'!O37</f>
        <v>0</v>
      </c>
      <c r="G37" s="5">
        <f ca="1">'Tuan 3'!P37</f>
        <v>0</v>
      </c>
      <c r="H37" s="15">
        <f t="shared" ref="H37:H68" ca="1" si="1">SUM(E37:G37)</f>
        <v>0</v>
      </c>
    </row>
    <row r="38" spans="1:8" ht="15.2" customHeight="1" x14ac:dyDescent="0.25">
      <c r="A38" s="96"/>
      <c r="B38" s="6">
        <v>34</v>
      </c>
      <c r="C38" s="4" t="s">
        <v>52</v>
      </c>
      <c r="D38" s="3" t="s">
        <v>53</v>
      </c>
      <c r="E38" s="5">
        <f ca="1">'Tuan 1'!O38</f>
        <v>97.09999999999998</v>
      </c>
      <c r="F38" s="5">
        <f ca="1">'Tuan 2'!O38</f>
        <v>7.1</v>
      </c>
      <c r="G38" s="5">
        <f ca="1">'Tuan 3'!P38</f>
        <v>73.7</v>
      </c>
      <c r="H38" s="15">
        <f t="shared" ca="1" si="1"/>
        <v>177.89999999999998</v>
      </c>
    </row>
    <row r="39" spans="1:8" ht="15.2" customHeight="1" x14ac:dyDescent="0.25">
      <c r="A39" s="96"/>
      <c r="B39" s="6">
        <v>35</v>
      </c>
      <c r="C39" s="4" t="s">
        <v>54</v>
      </c>
      <c r="D39" s="3">
        <v>72432</v>
      </c>
      <c r="E39" s="5">
        <f ca="1">'Tuan 1'!O39</f>
        <v>0</v>
      </c>
      <c r="F39" s="5">
        <f ca="1">'Tuan 2'!O39</f>
        <v>0</v>
      </c>
      <c r="G39" s="5">
        <f ca="1">'Tuan 3'!P39</f>
        <v>0</v>
      </c>
      <c r="H39" s="15">
        <f t="shared" ca="1" si="1"/>
        <v>0</v>
      </c>
    </row>
    <row r="40" spans="1:8" ht="15.2" customHeight="1" x14ac:dyDescent="0.25">
      <c r="A40" s="96"/>
      <c r="B40" s="6">
        <v>36</v>
      </c>
      <c r="C40" s="4" t="s">
        <v>55</v>
      </c>
      <c r="D40" s="3">
        <v>48844</v>
      </c>
      <c r="E40" s="5">
        <f ca="1">'Tuan 1'!O40</f>
        <v>0</v>
      </c>
      <c r="F40" s="5">
        <f ca="1">'Tuan 2'!O40</f>
        <v>0</v>
      </c>
      <c r="G40" s="5">
        <f ca="1">'Tuan 3'!P40</f>
        <v>0</v>
      </c>
      <c r="H40" s="15">
        <f t="shared" ca="1" si="1"/>
        <v>0</v>
      </c>
    </row>
    <row r="41" spans="1:8" ht="15.2" customHeight="1" x14ac:dyDescent="0.25">
      <c r="A41" s="96"/>
      <c r="B41" s="6">
        <v>37</v>
      </c>
      <c r="C41" s="4" t="s">
        <v>56</v>
      </c>
      <c r="D41" s="3">
        <v>72425</v>
      </c>
      <c r="E41" s="5">
        <f ca="1">'Tuan 1'!O41</f>
        <v>0</v>
      </c>
      <c r="F41" s="5">
        <f ca="1">'Tuan 2'!O41</f>
        <v>0</v>
      </c>
      <c r="G41" s="5">
        <f ca="1">'Tuan 3'!P41</f>
        <v>0</v>
      </c>
      <c r="H41" s="15">
        <f t="shared" ca="1" si="1"/>
        <v>0</v>
      </c>
    </row>
    <row r="42" spans="1:8" ht="15.2" customHeight="1" x14ac:dyDescent="0.25">
      <c r="A42" s="96"/>
      <c r="B42" s="6">
        <v>38</v>
      </c>
      <c r="C42" s="4" t="s">
        <v>57</v>
      </c>
      <c r="D42" s="3">
        <v>72426</v>
      </c>
      <c r="E42" s="5">
        <f ca="1">'Tuan 1'!O42</f>
        <v>0</v>
      </c>
      <c r="F42" s="5">
        <f ca="1">'Tuan 2'!O42</f>
        <v>0</v>
      </c>
      <c r="G42" s="5">
        <f ca="1">'Tuan 3'!P42</f>
        <v>0</v>
      </c>
      <c r="H42" s="15">
        <f t="shared" ca="1" si="1"/>
        <v>0</v>
      </c>
    </row>
    <row r="43" spans="1:8" ht="15.2" customHeight="1" x14ac:dyDescent="0.25">
      <c r="A43" s="96"/>
      <c r="B43" s="6">
        <v>39</v>
      </c>
      <c r="C43" s="4" t="s">
        <v>58</v>
      </c>
      <c r="D43" s="3" t="s">
        <v>59</v>
      </c>
      <c r="E43" s="5">
        <f ca="1">'Tuan 1'!O43</f>
        <v>67.8</v>
      </c>
      <c r="F43" s="5">
        <f ca="1">'Tuan 2'!O43</f>
        <v>12.7</v>
      </c>
      <c r="G43" s="5">
        <f ca="1">'Tuan 3'!P43</f>
        <v>0.8</v>
      </c>
      <c r="H43" s="15">
        <f t="shared" ca="1" si="1"/>
        <v>81.3</v>
      </c>
    </row>
    <row r="44" spans="1:8" ht="15.2" customHeight="1" x14ac:dyDescent="0.25">
      <c r="A44" s="96"/>
      <c r="B44" s="6">
        <v>40</v>
      </c>
      <c r="C44" s="4" t="s">
        <v>60</v>
      </c>
      <c r="D44" s="3">
        <v>72427</v>
      </c>
      <c r="E44" s="5">
        <f ca="1">'Tuan 1'!O44</f>
        <v>0</v>
      </c>
      <c r="F44" s="5">
        <f ca="1">'Tuan 2'!O44</f>
        <v>0</v>
      </c>
      <c r="G44" s="5">
        <f ca="1">'Tuan 3'!P44</f>
        <v>0</v>
      </c>
      <c r="H44" s="15">
        <f t="shared" ca="1" si="1"/>
        <v>0</v>
      </c>
    </row>
    <row r="45" spans="1:8" ht="15.2" customHeight="1" x14ac:dyDescent="0.25">
      <c r="A45" s="96"/>
      <c r="B45" s="6">
        <v>41</v>
      </c>
      <c r="C45" s="4" t="s">
        <v>61</v>
      </c>
      <c r="D45" s="3">
        <v>72428</v>
      </c>
      <c r="E45" s="5">
        <f ca="1">'Tuan 1'!O45</f>
        <v>0</v>
      </c>
      <c r="F45" s="5">
        <f ca="1">'Tuan 2'!O45</f>
        <v>0</v>
      </c>
      <c r="G45" s="5">
        <f ca="1">'Tuan 3'!P45</f>
        <v>0</v>
      </c>
      <c r="H45" s="15">
        <f t="shared" ca="1" si="1"/>
        <v>0</v>
      </c>
    </row>
    <row r="46" spans="1:8" ht="15.2" customHeight="1" x14ac:dyDescent="0.25">
      <c r="A46" s="96"/>
      <c r="B46" s="6">
        <v>42</v>
      </c>
      <c r="C46" s="4" t="s">
        <v>62</v>
      </c>
      <c r="D46" s="3">
        <v>72429</v>
      </c>
      <c r="E46" s="5">
        <f ca="1">'Tuan 1'!O46</f>
        <v>0</v>
      </c>
      <c r="F46" s="5">
        <f ca="1">'Tuan 2'!O46</f>
        <v>0</v>
      </c>
      <c r="G46" s="5">
        <f ca="1">'Tuan 3'!P46</f>
        <v>0</v>
      </c>
      <c r="H46" s="15">
        <f t="shared" ca="1" si="1"/>
        <v>0</v>
      </c>
    </row>
    <row r="47" spans="1:8" ht="15.2" customHeight="1" x14ac:dyDescent="0.25">
      <c r="A47" s="96"/>
      <c r="B47" s="6">
        <v>43</v>
      </c>
      <c r="C47" s="4" t="s">
        <v>63</v>
      </c>
      <c r="D47" s="3">
        <v>48845</v>
      </c>
      <c r="E47" s="5">
        <f ca="1">'Tuan 1'!O47</f>
        <v>0</v>
      </c>
      <c r="F47" s="5">
        <f ca="1">'Tuan 2'!O47</f>
        <v>0</v>
      </c>
      <c r="G47" s="5">
        <f ca="1">'Tuan 3'!P47</f>
        <v>0</v>
      </c>
      <c r="H47" s="15">
        <f t="shared" ca="1" si="1"/>
        <v>0</v>
      </c>
    </row>
    <row r="48" spans="1:8" ht="15.2" customHeight="1" x14ac:dyDescent="0.25">
      <c r="A48" s="96"/>
      <c r="B48" s="6">
        <v>44</v>
      </c>
      <c r="C48" s="4" t="s">
        <v>64</v>
      </c>
      <c r="D48" s="3">
        <v>72436</v>
      </c>
      <c r="E48" s="5">
        <f ca="1">'Tuan 1'!O48</f>
        <v>0</v>
      </c>
      <c r="F48" s="5">
        <f ca="1">'Tuan 2'!O48</f>
        <v>0</v>
      </c>
      <c r="G48" s="5">
        <f ca="1">'Tuan 3'!P48</f>
        <v>0</v>
      </c>
      <c r="H48" s="15">
        <f t="shared" ca="1" si="1"/>
        <v>0</v>
      </c>
    </row>
    <row r="49" spans="1:8" ht="15.2" customHeight="1" thickBot="1" x14ac:dyDescent="0.3">
      <c r="A49" s="90"/>
      <c r="B49" s="18">
        <v>45</v>
      </c>
      <c r="C49" s="21" t="s">
        <v>65</v>
      </c>
      <c r="D49" s="22" t="s">
        <v>66</v>
      </c>
      <c r="E49" s="14">
        <f ca="1">'Tuan 1'!O49</f>
        <v>24.3</v>
      </c>
      <c r="F49" s="14">
        <f ca="1">'Tuan 2'!O49</f>
        <v>21.900000000000002</v>
      </c>
      <c r="G49" s="14">
        <f ca="1">'Tuan 3'!P49</f>
        <v>360.9</v>
      </c>
      <c r="H49" s="16">
        <f t="shared" ca="1" si="1"/>
        <v>407.09999999999997</v>
      </c>
    </row>
    <row r="50" spans="1:8" ht="15.2" customHeight="1" x14ac:dyDescent="0.25">
      <c r="A50" s="95" t="s">
        <v>67</v>
      </c>
      <c r="B50" s="9">
        <v>46</v>
      </c>
      <c r="C50" s="26" t="s">
        <v>68</v>
      </c>
      <c r="D50" s="27">
        <v>72441</v>
      </c>
      <c r="E50" s="19">
        <f ca="1">'Tuan 1'!O50</f>
        <v>0</v>
      </c>
      <c r="F50" s="19">
        <f ca="1">'Tuan 2'!O50</f>
        <v>0</v>
      </c>
      <c r="G50" s="19">
        <f ca="1">'Tuan 3'!P50</f>
        <v>0</v>
      </c>
      <c r="H50" s="20">
        <f t="shared" ca="1" si="1"/>
        <v>0</v>
      </c>
    </row>
    <row r="51" spans="1:8" ht="15.2" customHeight="1" x14ac:dyDescent="0.25">
      <c r="A51" s="96"/>
      <c r="B51" s="6">
        <v>47</v>
      </c>
      <c r="C51" s="4" t="s">
        <v>69</v>
      </c>
      <c r="D51" s="3" t="s">
        <v>70</v>
      </c>
      <c r="E51" s="5">
        <f ca="1">'Tuan 1'!O51</f>
        <v>21.300000000000004</v>
      </c>
      <c r="F51" s="5">
        <f ca="1">'Tuan 2'!O51</f>
        <v>29.200000000000003</v>
      </c>
      <c r="G51" s="5">
        <f ca="1">'Tuan 3'!P51</f>
        <v>78.2</v>
      </c>
      <c r="H51" s="15">
        <f t="shared" ca="1" si="1"/>
        <v>128.70000000000002</v>
      </c>
    </row>
    <row r="52" spans="1:8" ht="15.2" customHeight="1" x14ac:dyDescent="0.25">
      <c r="A52" s="96"/>
      <c r="B52" s="6">
        <v>48</v>
      </c>
      <c r="C52" s="4" t="s">
        <v>71</v>
      </c>
      <c r="D52" s="3">
        <v>72442</v>
      </c>
      <c r="E52" s="5">
        <f ca="1">'Tuan 1'!O52</f>
        <v>0</v>
      </c>
      <c r="F52" s="5">
        <f ca="1">'Tuan 2'!O52</f>
        <v>0</v>
      </c>
      <c r="G52" s="5">
        <f ca="1">'Tuan 3'!P52</f>
        <v>0</v>
      </c>
      <c r="H52" s="15">
        <f t="shared" ca="1" si="1"/>
        <v>0</v>
      </c>
    </row>
    <row r="53" spans="1:8" ht="15.2" customHeight="1" x14ac:dyDescent="0.25">
      <c r="A53" s="96"/>
      <c r="B53" s="6">
        <v>49</v>
      </c>
      <c r="C53" s="4" t="s">
        <v>72</v>
      </c>
      <c r="D53" s="3">
        <v>72443</v>
      </c>
      <c r="E53" s="5">
        <f ca="1">'Tuan 1'!O53</f>
        <v>0</v>
      </c>
      <c r="F53" s="5">
        <f ca="1">'Tuan 2'!O53</f>
        <v>0</v>
      </c>
      <c r="G53" s="5">
        <f ca="1">'Tuan 3'!P53</f>
        <v>0</v>
      </c>
      <c r="H53" s="15">
        <f t="shared" ca="1" si="1"/>
        <v>0</v>
      </c>
    </row>
    <row r="54" spans="1:8" ht="15.2" customHeight="1" x14ac:dyDescent="0.25">
      <c r="A54" s="96"/>
      <c r="B54" s="6">
        <v>50</v>
      </c>
      <c r="C54" s="4" t="s">
        <v>73</v>
      </c>
      <c r="D54" s="3" t="s">
        <v>74</v>
      </c>
      <c r="E54" s="5">
        <f ca="1">'Tuan 1'!O54</f>
        <v>0</v>
      </c>
      <c r="F54" s="5">
        <f ca="1">'Tuan 2'!O54</f>
        <v>19.999999999999996</v>
      </c>
      <c r="G54" s="5">
        <f ca="1">'Tuan 3'!P54</f>
        <v>22.2</v>
      </c>
      <c r="H54" s="15">
        <f t="shared" ca="1" si="1"/>
        <v>42.199999999999996</v>
      </c>
    </row>
    <row r="55" spans="1:8" ht="15.2" customHeight="1" x14ac:dyDescent="0.25">
      <c r="A55" s="96"/>
      <c r="B55" s="6">
        <v>51</v>
      </c>
      <c r="C55" s="4" t="s">
        <v>75</v>
      </c>
      <c r="D55" s="3">
        <v>72444</v>
      </c>
      <c r="E55" s="5">
        <f ca="1">'Tuan 1'!O55</f>
        <v>0</v>
      </c>
      <c r="F55" s="5">
        <f ca="1">'Tuan 2'!O55</f>
        <v>0</v>
      </c>
      <c r="G55" s="5">
        <f ca="1">'Tuan 3'!P55</f>
        <v>0</v>
      </c>
      <c r="H55" s="15">
        <f t="shared" ca="1" si="1"/>
        <v>0</v>
      </c>
    </row>
    <row r="56" spans="1:8" ht="15.2" customHeight="1" x14ac:dyDescent="0.25">
      <c r="A56" s="96"/>
      <c r="B56" s="6">
        <v>52</v>
      </c>
      <c r="C56" s="4" t="s">
        <v>76</v>
      </c>
      <c r="D56" s="3">
        <v>48846</v>
      </c>
      <c r="E56" s="5">
        <f ca="1">'Tuan 1'!O56</f>
        <v>0</v>
      </c>
      <c r="F56" s="5">
        <f ca="1">'Tuan 2'!O56</f>
        <v>0</v>
      </c>
      <c r="G56" s="5">
        <f ca="1">'Tuan 3'!P56</f>
        <v>0</v>
      </c>
      <c r="H56" s="15">
        <f t="shared" ca="1" si="1"/>
        <v>0</v>
      </c>
    </row>
    <row r="57" spans="1:8" ht="15.2" customHeight="1" x14ac:dyDescent="0.25">
      <c r="A57" s="96"/>
      <c r="B57" s="6">
        <v>53</v>
      </c>
      <c r="C57" s="4" t="s">
        <v>77</v>
      </c>
      <c r="D57" s="3">
        <v>72445</v>
      </c>
      <c r="E57" s="5">
        <f ca="1">'Tuan 1'!O57</f>
        <v>0</v>
      </c>
      <c r="F57" s="5">
        <f ca="1">'Tuan 2'!O57</f>
        <v>0</v>
      </c>
      <c r="G57" s="5">
        <f ca="1">'Tuan 3'!P57</f>
        <v>0</v>
      </c>
      <c r="H57" s="15">
        <f t="shared" ca="1" si="1"/>
        <v>0</v>
      </c>
    </row>
    <row r="58" spans="1:8" ht="15.2" customHeight="1" x14ac:dyDescent="0.25">
      <c r="A58" s="96"/>
      <c r="B58" s="6">
        <v>54</v>
      </c>
      <c r="C58" s="4" t="s">
        <v>78</v>
      </c>
      <c r="D58" s="3">
        <v>72446</v>
      </c>
      <c r="E58" s="5">
        <f ca="1">'Tuan 1'!O58</f>
        <v>0</v>
      </c>
      <c r="F58" s="5">
        <f ca="1">'Tuan 2'!O58</f>
        <v>0</v>
      </c>
      <c r="G58" s="5">
        <f>'Tuan 3'!P58</f>
        <v>0</v>
      </c>
      <c r="H58" s="15">
        <f t="shared" ca="1" si="1"/>
        <v>0</v>
      </c>
    </row>
    <row r="59" spans="1:8" ht="15.2" customHeight="1" x14ac:dyDescent="0.25">
      <c r="A59" s="96"/>
      <c r="B59" s="6">
        <v>55</v>
      </c>
      <c r="C59" s="4" t="s">
        <v>79</v>
      </c>
      <c r="D59" s="3" t="s">
        <v>80</v>
      </c>
      <c r="E59" s="5">
        <f ca="1">'Tuan 1'!O59</f>
        <v>1.4</v>
      </c>
      <c r="F59" s="5">
        <f ca="1">'Tuan 2'!O59</f>
        <v>172.2</v>
      </c>
      <c r="G59" s="5">
        <f>'Tuan 3'!P59</f>
        <v>0</v>
      </c>
      <c r="H59" s="15">
        <f t="shared" ca="1" si="1"/>
        <v>173.6</v>
      </c>
    </row>
    <row r="60" spans="1:8" ht="15.2" customHeight="1" thickBot="1" x14ac:dyDescent="0.3">
      <c r="A60" s="90"/>
      <c r="B60" s="18">
        <v>56</v>
      </c>
      <c r="C60" s="21" t="s">
        <v>81</v>
      </c>
      <c r="D60" s="22" t="s">
        <v>82</v>
      </c>
      <c r="E60" s="14">
        <f ca="1">'Tuan 1'!O60</f>
        <v>10.299999999999999</v>
      </c>
      <c r="F60" s="14">
        <f ca="1">'Tuan 2'!O60</f>
        <v>17.7</v>
      </c>
      <c r="G60" s="14">
        <f>'Tuan 3'!P60</f>
        <v>0</v>
      </c>
      <c r="H60" s="16">
        <f t="shared" ca="1" si="1"/>
        <v>28</v>
      </c>
    </row>
    <row r="61" spans="1:8" ht="15.2" customHeight="1" x14ac:dyDescent="0.25">
      <c r="A61" s="115" t="s">
        <v>83</v>
      </c>
      <c r="B61" s="9">
        <v>57</v>
      </c>
      <c r="C61" s="31" t="s">
        <v>84</v>
      </c>
      <c r="D61" s="32" t="s">
        <v>85</v>
      </c>
      <c r="E61" s="19">
        <f ca="1">'Tuan 1'!O61</f>
        <v>0</v>
      </c>
      <c r="F61" s="19">
        <f ca="1">'Tuan 2'!O61</f>
        <v>0</v>
      </c>
      <c r="G61" s="19">
        <f>'Tuan 3'!P61</f>
        <v>0</v>
      </c>
      <c r="H61" s="20">
        <f t="shared" ca="1" si="1"/>
        <v>0</v>
      </c>
    </row>
    <row r="62" spans="1:8" ht="15.2" customHeight="1" thickBot="1" x14ac:dyDescent="0.3">
      <c r="A62" s="90"/>
      <c r="B62" s="18">
        <v>58</v>
      </c>
      <c r="C62" s="33" t="s">
        <v>86</v>
      </c>
      <c r="D62" s="34" t="s">
        <v>87</v>
      </c>
      <c r="E62" s="14">
        <f ca="1">'Tuan 1'!O62</f>
        <v>0</v>
      </c>
      <c r="F62" s="14">
        <f ca="1">'Tuan 2'!O62</f>
        <v>0</v>
      </c>
      <c r="G62" s="14">
        <f>'Tuan 3'!P62</f>
        <v>0</v>
      </c>
      <c r="H62" s="16">
        <f t="shared" ca="1" si="1"/>
        <v>0</v>
      </c>
    </row>
  </sheetData>
  <mergeCells count="13">
    <mergeCell ref="A1:E1"/>
    <mergeCell ref="D3:D4"/>
    <mergeCell ref="A5:A29"/>
    <mergeCell ref="A30:A49"/>
    <mergeCell ref="A61:A62"/>
    <mergeCell ref="C3:C4"/>
    <mergeCell ref="A2:H2"/>
    <mergeCell ref="G3:G4"/>
    <mergeCell ref="E3:E4"/>
    <mergeCell ref="B3:B4"/>
    <mergeCell ref="H3:H4"/>
    <mergeCell ref="F3:F4"/>
    <mergeCell ref="A50:A60"/>
  </mergeCells>
  <pageMargins left="0.75" right="0.75" top="0.5" bottom="0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N3" sqref="N3:N62"/>
    </sheetView>
  </sheetViews>
  <sheetFormatPr defaultRowHeight="11.25" customHeight="1" x14ac:dyDescent="0.25"/>
  <cols>
    <col min="1" max="1" width="4.140625" style="88" customWidth="1"/>
    <col min="2" max="2" width="4" style="84" bestFit="1" customWidth="1"/>
    <col min="3" max="3" width="15.28515625" style="88" customWidth="1"/>
    <col min="4" max="4" width="6.28515625" style="84" customWidth="1"/>
    <col min="5" max="8" width="5.7109375" style="83" customWidth="1"/>
    <col min="9" max="9" width="5.7109375" style="86" customWidth="1"/>
    <col min="10" max="13" width="5.7109375" style="83" customWidth="1"/>
    <col min="14" max="14" width="5.5703125" style="85" customWidth="1"/>
    <col min="15" max="16" width="9.140625" style="88" customWidth="1"/>
    <col min="17" max="16384" width="9.140625" style="88"/>
  </cols>
  <sheetData>
    <row r="1" spans="1:14" ht="18" customHeight="1" x14ac:dyDescent="0.3">
      <c r="C1" s="102" t="s">
        <v>94</v>
      </c>
      <c r="D1" s="103"/>
      <c r="E1" s="101"/>
      <c r="F1" s="101"/>
      <c r="G1" s="101"/>
      <c r="H1" s="101"/>
      <c r="I1" s="106"/>
      <c r="J1" s="101"/>
      <c r="K1" s="101"/>
      <c r="L1" s="101"/>
      <c r="M1" s="101"/>
      <c r="N1" s="104"/>
    </row>
    <row r="2" spans="1:14" ht="16.5" customHeight="1" thickBot="1" x14ac:dyDescent="0.3">
      <c r="D2" s="88"/>
      <c r="E2" s="88"/>
      <c r="F2" s="100" t="s">
        <v>0</v>
      </c>
      <c r="G2" s="101"/>
      <c r="H2" s="101"/>
      <c r="I2" s="106"/>
      <c r="J2" s="101"/>
      <c r="K2" s="88"/>
      <c r="L2" s="88"/>
      <c r="M2" s="1" t="s">
        <v>1</v>
      </c>
      <c r="N2" s="2"/>
    </row>
    <row r="3" spans="1:14" s="43" customFormat="1" ht="13.5" customHeight="1" x14ac:dyDescent="0.25">
      <c r="A3" s="8" t="s">
        <v>2</v>
      </c>
      <c r="B3" s="91" t="s">
        <v>3</v>
      </c>
      <c r="C3" s="91" t="s">
        <v>4</v>
      </c>
      <c r="D3" s="124" t="s">
        <v>5</v>
      </c>
      <c r="E3" s="69" t="str">
        <f ca="1">Thang!$F$1&amp;"-01"</f>
        <v>06-01</v>
      </c>
      <c r="F3" s="69" t="str">
        <f ca="1">Thang!$F$1&amp;"-01"</f>
        <v>06-01</v>
      </c>
      <c r="G3" s="69" t="str">
        <f ca="1">Thang!$F$1&amp;"-01"</f>
        <v>06-01</v>
      </c>
      <c r="H3" s="145" t="str">
        <f ca="1">Thang!$F$1&amp;"-01"</f>
        <v>06-01</v>
      </c>
      <c r="I3" s="122" t="s">
        <v>95</v>
      </c>
      <c r="J3" s="147" t="str">
        <f ca="1">Thang!$F$1&amp;"-02"</f>
        <v>06-02</v>
      </c>
      <c r="K3" s="69" t="str">
        <f ca="1">Thang!$F$1&amp;"-02"</f>
        <v>06-02</v>
      </c>
      <c r="L3" s="69" t="str">
        <f ca="1">Thang!$F$1&amp;"-02"</f>
        <v>06-02</v>
      </c>
      <c r="M3" s="145" t="str">
        <f ca="1">Thang!$F$1&amp;"-02"</f>
        <v>06-02</v>
      </c>
      <c r="N3" s="122" t="s">
        <v>95</v>
      </c>
    </row>
    <row r="4" spans="1:14" s="43" customFormat="1" ht="13.5" customHeight="1" thickBot="1" x14ac:dyDescent="0.3">
      <c r="A4" s="29"/>
      <c r="B4" s="92"/>
      <c r="C4" s="92"/>
      <c r="D4" s="125"/>
      <c r="E4" s="70" t="s">
        <v>96</v>
      </c>
      <c r="F4" s="71" t="s">
        <v>97</v>
      </c>
      <c r="G4" s="68">
        <v>13</v>
      </c>
      <c r="H4" s="146">
        <v>19</v>
      </c>
      <c r="I4" s="137"/>
      <c r="J4" s="148" t="s">
        <v>96</v>
      </c>
      <c r="K4" s="71" t="s">
        <v>97</v>
      </c>
      <c r="L4" s="68">
        <v>13</v>
      </c>
      <c r="M4" s="146">
        <v>19</v>
      </c>
      <c r="N4" s="137"/>
    </row>
    <row r="5" spans="1:14" s="43" customFormat="1" ht="15.2" customHeight="1" x14ac:dyDescent="0.25">
      <c r="A5" s="97" t="s">
        <v>7</v>
      </c>
      <c r="B5" s="9">
        <v>1</v>
      </c>
      <c r="C5" s="10" t="s">
        <v>8</v>
      </c>
      <c r="D5" s="73">
        <v>73401</v>
      </c>
      <c r="E5" s="11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1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1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26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149" t="str">
        <f ca="1">IF(ISNA(INDEX(Precip24!$B$3:$BE$200,MATCH(H$3&amp;" "&amp;H$4,Precip24!$A$3:$A$200,0),MATCH($D5,Precip24!$B$2:$BF$2,0))),"",INDEX(Precip24!$B$3:$BE$200,MATCH(H$3&amp;" "&amp;H$4,Precip24!$A$3:$A$200,0),MATCH($D5,Precip24!$B$2:$BF$2,0)))</f>
        <v/>
      </c>
      <c r="J5" s="129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1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1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1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149" t="str">
        <f ca="1">IF(ISNA(INDEX(Precip24!$B$3:$BE$200,MATCH(M$3&amp;" "&amp;M$4,Precip24!$A$3:$A$200,0),MATCH($D5,Precip24!$B$2:$BF$2,0))),"",INDEX(Precip24!$B$3:$BE$200,MATCH(M$3&amp;" "&amp;M$4,Precip24!$A$3:$A$200,0),MATCH($D5,Precip24!$B$2:$BF$2,0)))</f>
        <v/>
      </c>
    </row>
    <row r="6" spans="1:14" s="43" customFormat="1" ht="15.2" customHeight="1" x14ac:dyDescent="0.25">
      <c r="A6" s="96"/>
      <c r="B6" s="6">
        <v>2</v>
      </c>
      <c r="C6" s="13" t="s">
        <v>9</v>
      </c>
      <c r="D6" s="74">
        <v>73402</v>
      </c>
      <c r="E6" s="7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7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7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127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150" t="str">
        <f ca="1">IF(ISNA(INDEX(Precip24!$B$3:$BE$200,MATCH(H$3&amp;" "&amp;H$4,Precip24!$A$3:$A$200,0),MATCH($D6,Precip24!$B$2:$BF$2,0))),"",INDEX(Precip24!$B$3:$BE$200,MATCH(H$3&amp;" "&amp;H$4,Precip24!$A$3:$A$200,0),MATCH($D6,Precip24!$B$2:$BF$2,0)))</f>
        <v/>
      </c>
      <c r="J6" s="130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7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7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7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150" t="str">
        <f ca="1">IF(ISNA(INDEX(Precip24!$B$3:$BE$200,MATCH(M$3&amp;" "&amp;M$4,Precip24!$A$3:$A$200,0),MATCH($D6,Precip24!$B$2:$BF$2,0))),"",INDEX(Precip24!$B$3:$BE$200,MATCH(M$3&amp;" "&amp;M$4,Precip24!$A$3:$A$200,0),MATCH($D6,Precip24!$B$2:$BF$2,0)))</f>
        <v/>
      </c>
    </row>
    <row r="7" spans="1:14" s="85" customFormat="1" ht="15.2" customHeight="1" x14ac:dyDescent="0.25">
      <c r="A7" s="96"/>
      <c r="B7" s="6">
        <v>3</v>
      </c>
      <c r="C7" s="4" t="s">
        <v>10</v>
      </c>
      <c r="D7" s="75">
        <v>48842</v>
      </c>
      <c r="E7" s="7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7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7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127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150" t="str">
        <f ca="1">IF(ISNA(INDEX(Precip24!$B$3:$BE$200,MATCH(H$3&amp;" "&amp;H$4,Precip24!$A$3:$A$200,0),MATCH($D7,Precip24!$B$2:$BF$2,0))),"",INDEX(Precip24!$B$3:$BE$200,MATCH(H$3&amp;" "&amp;H$4,Precip24!$A$3:$A$200,0),MATCH($D7,Precip24!$B$2:$BF$2,0)))</f>
        <v/>
      </c>
      <c r="J7" s="130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7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7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7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150" t="str">
        <f ca="1">IF(ISNA(INDEX(Precip24!$B$3:$BE$200,MATCH(M$3&amp;" "&amp;M$4,Precip24!$A$3:$A$200,0),MATCH($D7,Precip24!$B$2:$BF$2,0))),"",INDEX(Precip24!$B$3:$BE$200,MATCH(M$3&amp;" "&amp;M$4,Precip24!$A$3:$A$200,0),MATCH($D7,Precip24!$B$2:$BF$2,0)))</f>
        <v/>
      </c>
    </row>
    <row r="8" spans="1:14" s="85" customFormat="1" ht="15.2" customHeight="1" x14ac:dyDescent="0.25">
      <c r="A8" s="96"/>
      <c r="B8" s="6">
        <v>4</v>
      </c>
      <c r="C8" s="4" t="s">
        <v>11</v>
      </c>
      <c r="D8" s="75">
        <v>73403</v>
      </c>
      <c r="E8" s="7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7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7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127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150" t="str">
        <f ca="1">IF(ISNA(INDEX(Precip24!$B$3:$BE$200,MATCH(H$3&amp;" "&amp;H$4,Precip24!$A$3:$A$200,0),MATCH($D8,Precip24!$B$2:$BF$2,0))),"",INDEX(Precip24!$B$3:$BE$200,MATCH(H$3&amp;" "&amp;H$4,Precip24!$A$3:$A$200,0),MATCH($D8,Precip24!$B$2:$BF$2,0)))</f>
        <v/>
      </c>
      <c r="J8" s="130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7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7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7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150" t="str">
        <f ca="1">IF(ISNA(INDEX(Precip24!$B$3:$BE$200,MATCH(M$3&amp;" "&amp;M$4,Precip24!$A$3:$A$200,0),MATCH($D8,Precip24!$B$2:$BF$2,0))),"",INDEX(Precip24!$B$3:$BE$200,MATCH(M$3&amp;" "&amp;M$4,Precip24!$A$3:$A$200,0),MATCH($D8,Precip24!$B$2:$BF$2,0)))</f>
        <v/>
      </c>
    </row>
    <row r="9" spans="1:14" s="85" customFormat="1" ht="15.2" customHeight="1" x14ac:dyDescent="0.25">
      <c r="A9" s="96"/>
      <c r="B9" s="6">
        <v>5</v>
      </c>
      <c r="C9" s="4" t="s">
        <v>12</v>
      </c>
      <c r="D9" s="75">
        <v>73420</v>
      </c>
      <c r="E9" s="7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7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7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127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150" t="str">
        <f ca="1">IF(ISNA(INDEX(Precip24!$B$3:$BE$200,MATCH(H$3&amp;" "&amp;H$4,Precip24!$A$3:$A$200,0),MATCH($D9,Precip24!$B$2:$BF$2,0))),"",INDEX(Precip24!$B$3:$BE$200,MATCH(H$3&amp;" "&amp;H$4,Precip24!$A$3:$A$200,0),MATCH($D9,Precip24!$B$2:$BF$2,0)))</f>
        <v/>
      </c>
      <c r="J9" s="130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7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7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7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150" t="str">
        <f ca="1">IF(ISNA(INDEX(Precip24!$B$3:$BE$200,MATCH(M$3&amp;" "&amp;M$4,Precip24!$A$3:$A$200,0),MATCH($D9,Precip24!$B$2:$BF$2,0))),"",INDEX(Precip24!$B$3:$BE$200,MATCH(M$3&amp;" "&amp;M$4,Precip24!$A$3:$A$200,0),MATCH($D9,Precip24!$B$2:$BF$2,0)))</f>
        <v/>
      </c>
    </row>
    <row r="10" spans="1:14" s="85" customFormat="1" ht="15.2" customHeight="1" x14ac:dyDescent="0.25">
      <c r="A10" s="96"/>
      <c r="B10" s="6">
        <v>6</v>
      </c>
      <c r="C10" s="4" t="s">
        <v>13</v>
      </c>
      <c r="D10" s="75">
        <v>73400</v>
      </c>
      <c r="E10" s="7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7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7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127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150" t="str">
        <f ca="1">IF(ISNA(INDEX(Precip24!$B$3:$BE$200,MATCH(H$3&amp;" "&amp;H$4,Precip24!$A$3:$A$200,0),MATCH($D10,Precip24!$B$2:$BF$2,0))),"",INDEX(Precip24!$B$3:$BE$200,MATCH(H$3&amp;" "&amp;H$4,Precip24!$A$3:$A$200,0),MATCH($D10,Precip24!$B$2:$BF$2,0)))</f>
        <v/>
      </c>
      <c r="J10" s="130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7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7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7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150" t="str">
        <f ca="1">IF(ISNA(INDEX(Precip24!$B$3:$BE$200,MATCH(M$3&amp;" "&amp;M$4,Precip24!$A$3:$A$200,0),MATCH($D10,Precip24!$B$2:$BF$2,0))),"",INDEX(Precip24!$B$3:$BE$200,MATCH(M$3&amp;" "&amp;M$4,Precip24!$A$3:$A$200,0),MATCH($D10,Precip24!$B$2:$BF$2,0)))</f>
        <v/>
      </c>
    </row>
    <row r="11" spans="1:14" s="85" customFormat="1" ht="15.2" customHeight="1" x14ac:dyDescent="0.25">
      <c r="A11" s="96"/>
      <c r="B11" s="6">
        <v>7</v>
      </c>
      <c r="C11" s="4" t="s">
        <v>14</v>
      </c>
      <c r="D11" s="75">
        <v>73404</v>
      </c>
      <c r="E11" s="7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7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7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127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150" t="str">
        <f ca="1">IF(ISNA(INDEX(Precip24!$B$3:$BE$200,MATCH(H$3&amp;" "&amp;H$4,Precip24!$A$3:$A$200,0),MATCH($D11,Precip24!$B$2:$BF$2,0))),"",INDEX(Precip24!$B$3:$BE$200,MATCH(H$3&amp;" "&amp;H$4,Precip24!$A$3:$A$200,0),MATCH($D11,Precip24!$B$2:$BF$2,0)))</f>
        <v/>
      </c>
      <c r="J11" s="130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7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7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7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150" t="str">
        <f ca="1">IF(ISNA(INDEX(Precip24!$B$3:$BE$200,MATCH(M$3&amp;" "&amp;M$4,Precip24!$A$3:$A$200,0),MATCH($D11,Precip24!$B$2:$BF$2,0))),"",INDEX(Precip24!$B$3:$BE$200,MATCH(M$3&amp;" "&amp;M$4,Precip24!$A$3:$A$200,0),MATCH($D11,Precip24!$B$2:$BF$2,0)))</f>
        <v/>
      </c>
    </row>
    <row r="12" spans="1:14" s="85" customFormat="1" ht="15.2" customHeight="1" x14ac:dyDescent="0.25">
      <c r="A12" s="96"/>
      <c r="B12" s="6">
        <v>8</v>
      </c>
      <c r="C12" s="4" t="s">
        <v>15</v>
      </c>
      <c r="D12" s="75" t="s">
        <v>16</v>
      </c>
      <c r="E12" s="7">
        <f ca="1">IF(ISNA(INDEX(Precip!$B$3:$BE$200,MATCH(E$3&amp;" "&amp;E$4,Precip!$A$3:$A$200,0),MATCH($D12,Precip!$B$2:$BF$2,0))),"",INDEX(Precip!$B$3:$BE$200,MATCH(E$3&amp;" "&amp;E$4,Precip!$A$3:$A$200,0),MATCH($D12,Precip!$B$2:$BF$2,0)))</f>
        <v>0</v>
      </c>
      <c r="F12" s="7">
        <f ca="1">IF(ISNA(INDEX(Precip!$B$3:$BE$200,MATCH(F$3&amp;" "&amp;F$4,Precip!$A$3:$A$200,0),MATCH($D12,Precip!$B$2:$BF$2,0))),"",INDEX(Precip!$B$3:$BE$200,MATCH(F$3&amp;" "&amp;F$4,Precip!$A$3:$A$200,0),MATCH($D12,Precip!$B$2:$BF$2,0)))</f>
        <v>0</v>
      </c>
      <c r="G12" s="7">
        <f ca="1">IF(ISNA(INDEX(Precip!$B$3:$BE$200,MATCH(G$3&amp;" "&amp;G$4,Precip!$A$3:$A$200,0),MATCH($D12,Precip!$B$2:$BF$2,0))),"",INDEX(Precip!$B$3:$BE$200,MATCH(G$3&amp;" "&amp;G$4,Precip!$A$3:$A$200,0),MATCH($D12,Precip!$B$2:$BF$2,0)))</f>
        <v>0</v>
      </c>
      <c r="H12" s="127">
        <f ca="1">IF(ISNA(INDEX(Precip!$B$3:$BE$200,MATCH(H$3&amp;" "&amp;H$4,Precip!$A$3:$A$200,0),MATCH($D12,Precip!$B$2:$BF$2,0))),"",INDEX(Precip!$B$3:$BE$200,MATCH(H$3&amp;" "&amp;H$4,Precip!$A$3:$A$200,0),MATCH($D12,Precip!$B$2:$BF$2,0)))</f>
        <v>0</v>
      </c>
      <c r="I12" s="150" t="str">
        <f ca="1">IF(ISNA(INDEX(Precip24!$B$3:$BE$200,MATCH(H$3&amp;" "&amp;H$4,Precip24!$A$3:$A$200,0),MATCH($D12,Precip24!$B$2:$BF$2,0))),"",INDEX(Precip24!$B$3:$BE$200,MATCH(H$3&amp;" "&amp;H$4,Precip24!$A$3:$A$200,0),MATCH($D12,Precip24!$B$2:$BF$2,0)))</f>
        <v/>
      </c>
      <c r="J12" s="130">
        <f ca="1">IF(ISNA(INDEX(Precip!$B$3:$BE$200,MATCH(J$3&amp;" "&amp;J$4,Precip!$A$3:$A$200,0),MATCH($D12,Precip!$B$2:$BF$2,0))),"",INDEX(Precip!$B$3:$BE$200,MATCH(J$3&amp;" "&amp;J$4,Precip!$A$3:$A$200,0),MATCH($D12,Precip!$B$2:$BF$2,0)))</f>
        <v>0</v>
      </c>
      <c r="K12" s="7">
        <f ca="1">IF(ISNA(INDEX(Precip!$B$3:$BE$200,MATCH(K$3&amp;" "&amp;K$4,Precip!$A$3:$A$200,0),MATCH($D12,Precip!$B$2:$BF$2,0))),"",INDEX(Precip!$B$3:$BE$200,MATCH(K$3&amp;" "&amp;K$4,Precip!$A$3:$A$200,0),MATCH($D12,Precip!$B$2:$BF$2,0)))</f>
        <v>0</v>
      </c>
      <c r="L12" s="7" t="str">
        <f ca="1">IF(ISNA(INDEX(Precip!$B$3:$BE$200,MATCH(L$3&amp;" "&amp;L$4,Precip!$A$3:$A$200,0),MATCH($D12,Precip!$B$2:$BF$2,0))),"",INDEX(Precip!$B$3:$BE$200,MATCH(L$3&amp;" "&amp;L$4,Precip!$A$3:$A$200,0),MATCH($D12,Precip!$B$2:$BF$2,0)))</f>
        <v/>
      </c>
      <c r="M12" s="7" t="str">
        <f ca="1">IF(ISNA(INDEX(Precip!$B$3:$BE$200,MATCH(M$3&amp;" "&amp;M$4,Precip!$A$3:$A$200,0),MATCH($D12,Precip!$B$2:$BF$2,0))),"",INDEX(Precip!$B$3:$BE$200,MATCH(M$3&amp;" "&amp;M$4,Precip!$A$3:$A$200,0),MATCH($D12,Precip!$B$2:$BF$2,0)))</f>
        <v/>
      </c>
      <c r="N12" s="150">
        <f ca="1">IF(ISNA(INDEX(Precip24!$B$3:$BE$200,MATCH(M$3&amp;" "&amp;M$4,Precip24!$A$3:$A$200,0),MATCH($D12,Precip24!$B$2:$BF$2,0))),"",INDEX(Precip24!$B$3:$BE$200,MATCH(M$3&amp;" "&amp;M$4,Precip24!$A$3:$A$200,0),MATCH($D12,Precip24!$B$2:$BF$2,0)))</f>
        <v>0</v>
      </c>
    </row>
    <row r="13" spans="1:14" s="85" customFormat="1" ht="15.2" customHeight="1" x14ac:dyDescent="0.25">
      <c r="A13" s="96"/>
      <c r="B13" s="6">
        <v>9</v>
      </c>
      <c r="C13" s="4" t="s">
        <v>17</v>
      </c>
      <c r="D13" s="75">
        <v>73405</v>
      </c>
      <c r="E13" s="7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7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7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127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150" t="str">
        <f ca="1">IF(ISNA(INDEX(Precip24!$B$3:$BE$200,MATCH(H$3&amp;" "&amp;H$4,Precip24!$A$3:$A$200,0),MATCH($D13,Precip24!$B$2:$BF$2,0))),"",INDEX(Precip24!$B$3:$BE$200,MATCH(H$3&amp;" "&amp;H$4,Precip24!$A$3:$A$200,0),MATCH($D13,Precip24!$B$2:$BF$2,0)))</f>
        <v/>
      </c>
      <c r="J13" s="130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7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7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7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150" t="str">
        <f ca="1">IF(ISNA(INDEX(Precip24!$B$3:$BE$200,MATCH(M$3&amp;" "&amp;M$4,Precip24!$A$3:$A$200,0),MATCH($D13,Precip24!$B$2:$BF$2,0))),"",INDEX(Precip24!$B$3:$BE$200,MATCH(M$3&amp;" "&amp;M$4,Precip24!$A$3:$A$200,0),MATCH($D13,Precip24!$B$2:$BF$2,0)))</f>
        <v/>
      </c>
    </row>
    <row r="14" spans="1:14" s="85" customFormat="1" ht="15.2" customHeight="1" x14ac:dyDescent="0.25">
      <c r="A14" s="96"/>
      <c r="B14" s="6">
        <v>10</v>
      </c>
      <c r="C14" s="4" t="s">
        <v>18</v>
      </c>
      <c r="D14" s="75">
        <v>73406</v>
      </c>
      <c r="E14" s="7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7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7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127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150" t="str">
        <f ca="1">IF(ISNA(INDEX(Precip24!$B$3:$BE$200,MATCH(H$3&amp;" "&amp;H$4,Precip24!$A$3:$A$200,0),MATCH($D14,Precip24!$B$2:$BF$2,0))),"",INDEX(Precip24!$B$3:$BE$200,MATCH(H$3&amp;" "&amp;H$4,Precip24!$A$3:$A$200,0),MATCH($D14,Precip24!$B$2:$BF$2,0)))</f>
        <v/>
      </c>
      <c r="J14" s="130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7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7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7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150" t="str">
        <f ca="1">IF(ISNA(INDEX(Precip24!$B$3:$BE$200,MATCH(M$3&amp;" "&amp;M$4,Precip24!$A$3:$A$200,0),MATCH($D14,Precip24!$B$2:$BF$2,0))),"",INDEX(Precip24!$B$3:$BE$200,MATCH(M$3&amp;" "&amp;M$4,Precip24!$A$3:$A$200,0),MATCH($D14,Precip24!$B$2:$BF$2,0)))</f>
        <v/>
      </c>
    </row>
    <row r="15" spans="1:14" s="85" customFormat="1" ht="15.2" customHeight="1" x14ac:dyDescent="0.25">
      <c r="A15" s="96"/>
      <c r="B15" s="6">
        <v>11</v>
      </c>
      <c r="C15" s="4" t="s">
        <v>19</v>
      </c>
      <c r="D15" s="75">
        <v>73408</v>
      </c>
      <c r="E15" s="7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7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7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127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150" t="str">
        <f ca="1">IF(ISNA(INDEX(Precip24!$B$3:$BE$200,MATCH(H$3&amp;" "&amp;H$4,Precip24!$A$3:$A$200,0),MATCH($D15,Precip24!$B$2:$BF$2,0))),"",INDEX(Precip24!$B$3:$BE$200,MATCH(H$3&amp;" "&amp;H$4,Precip24!$A$3:$A$200,0),MATCH($D15,Precip24!$B$2:$BF$2,0)))</f>
        <v/>
      </c>
      <c r="J15" s="130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7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7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7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150" t="str">
        <f ca="1">IF(ISNA(INDEX(Precip24!$B$3:$BE$200,MATCH(M$3&amp;" "&amp;M$4,Precip24!$A$3:$A$200,0),MATCH($D15,Precip24!$B$2:$BF$2,0))),"",INDEX(Precip24!$B$3:$BE$200,MATCH(M$3&amp;" "&amp;M$4,Precip24!$A$3:$A$200,0),MATCH($D15,Precip24!$B$2:$BF$2,0)))</f>
        <v/>
      </c>
    </row>
    <row r="16" spans="1:14" s="85" customFormat="1" ht="15.2" customHeight="1" x14ac:dyDescent="0.25">
      <c r="A16" s="96"/>
      <c r="B16" s="6">
        <v>12</v>
      </c>
      <c r="C16" s="4" t="s">
        <v>20</v>
      </c>
      <c r="D16" s="75">
        <v>73409</v>
      </c>
      <c r="E16" s="7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7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7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127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150" t="str">
        <f ca="1">IF(ISNA(INDEX(Precip24!$B$3:$BE$200,MATCH(H$3&amp;" "&amp;H$4,Precip24!$A$3:$A$200,0),MATCH($D16,Precip24!$B$2:$BF$2,0))),"",INDEX(Precip24!$B$3:$BE$200,MATCH(H$3&amp;" "&amp;H$4,Precip24!$A$3:$A$200,0),MATCH($D16,Precip24!$B$2:$BF$2,0)))</f>
        <v/>
      </c>
      <c r="J16" s="130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7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7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7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150" t="str">
        <f ca="1">IF(ISNA(INDEX(Precip24!$B$3:$BE$200,MATCH(M$3&amp;" "&amp;M$4,Precip24!$A$3:$A$200,0),MATCH($D16,Precip24!$B$2:$BF$2,0))),"",INDEX(Precip24!$B$3:$BE$200,MATCH(M$3&amp;" "&amp;M$4,Precip24!$A$3:$A$200,0),MATCH($D16,Precip24!$B$2:$BF$2,0)))</f>
        <v/>
      </c>
    </row>
    <row r="17" spans="1:14" s="85" customFormat="1" ht="15.2" customHeight="1" x14ac:dyDescent="0.25">
      <c r="A17" s="96"/>
      <c r="B17" s="6">
        <v>13</v>
      </c>
      <c r="C17" s="4" t="s">
        <v>21</v>
      </c>
      <c r="D17" s="75" t="s">
        <v>22</v>
      </c>
      <c r="E17" s="7">
        <f ca="1">IF(ISNA(INDEX(Precip!$B$3:$BE$200,MATCH(E$3&amp;" "&amp;E$4,Precip!$A$3:$A$200,0),MATCH($D17,Precip!$B$2:$BF$2,0))),"",INDEX(Precip!$B$3:$BE$200,MATCH(E$3&amp;" "&amp;E$4,Precip!$A$3:$A$200,0),MATCH($D17,Precip!$B$2:$BF$2,0)))</f>
        <v>0</v>
      </c>
      <c r="F17" s="7">
        <f ca="1">IF(ISNA(INDEX(Precip!$B$3:$BE$200,MATCH(F$3&amp;" "&amp;F$4,Precip!$A$3:$A$200,0),MATCH($D17,Precip!$B$2:$BF$2,0))),"",INDEX(Precip!$B$3:$BE$200,MATCH(F$3&amp;" "&amp;F$4,Precip!$A$3:$A$200,0),MATCH($D17,Precip!$B$2:$BF$2,0)))</f>
        <v>0</v>
      </c>
      <c r="G17" s="7">
        <f ca="1">IF(ISNA(INDEX(Precip!$B$3:$BE$200,MATCH(G$3&amp;" "&amp;G$4,Precip!$A$3:$A$200,0),MATCH($D17,Precip!$B$2:$BF$2,0))),"",INDEX(Precip!$B$3:$BE$200,MATCH(G$3&amp;" "&amp;G$4,Precip!$A$3:$A$200,0),MATCH($D17,Precip!$B$2:$BF$2,0)))</f>
        <v>0</v>
      </c>
      <c r="H17" s="127">
        <f ca="1">IF(ISNA(INDEX(Precip!$B$3:$BE$200,MATCH(H$3&amp;" "&amp;H$4,Precip!$A$3:$A$200,0),MATCH($D17,Precip!$B$2:$BF$2,0))),"",INDEX(Precip!$B$3:$BE$200,MATCH(H$3&amp;" "&amp;H$4,Precip!$A$3:$A$200,0),MATCH($D17,Precip!$B$2:$BF$2,0)))</f>
        <v>0</v>
      </c>
      <c r="I17" s="150" t="str">
        <f ca="1">IF(ISNA(INDEX(Precip24!$B$3:$BE$200,MATCH(H$3&amp;" "&amp;H$4,Precip24!$A$3:$A$200,0),MATCH($D17,Precip24!$B$2:$BF$2,0))),"",INDEX(Precip24!$B$3:$BE$200,MATCH(H$3&amp;" "&amp;H$4,Precip24!$A$3:$A$200,0),MATCH($D17,Precip24!$B$2:$BF$2,0)))</f>
        <v/>
      </c>
      <c r="J17" s="130">
        <f ca="1">IF(ISNA(INDEX(Precip!$B$3:$BE$200,MATCH(J$3&amp;" "&amp;J$4,Precip!$A$3:$A$200,0),MATCH($D17,Precip!$B$2:$BF$2,0))),"",INDEX(Precip!$B$3:$BE$200,MATCH(J$3&amp;" "&amp;J$4,Precip!$A$3:$A$200,0),MATCH($D17,Precip!$B$2:$BF$2,0)))</f>
        <v>0</v>
      </c>
      <c r="K17" s="7">
        <f ca="1">IF(ISNA(INDEX(Precip!$B$3:$BE$200,MATCH(K$3&amp;" "&amp;K$4,Precip!$A$3:$A$200,0),MATCH($D17,Precip!$B$2:$BF$2,0))),"",INDEX(Precip!$B$3:$BE$200,MATCH(K$3&amp;" "&amp;K$4,Precip!$A$3:$A$200,0),MATCH($D17,Precip!$B$2:$BF$2,0)))</f>
        <v>0</v>
      </c>
      <c r="L17" s="7" t="str">
        <f ca="1">IF(ISNA(INDEX(Precip!$B$3:$BE$200,MATCH(L$3&amp;" "&amp;L$4,Precip!$A$3:$A$200,0),MATCH($D17,Precip!$B$2:$BF$2,0))),"",INDEX(Precip!$B$3:$BE$200,MATCH(L$3&amp;" "&amp;L$4,Precip!$A$3:$A$200,0),MATCH($D17,Precip!$B$2:$BF$2,0)))</f>
        <v/>
      </c>
      <c r="M17" s="7" t="str">
        <f ca="1">IF(ISNA(INDEX(Precip!$B$3:$BE$200,MATCH(M$3&amp;" "&amp;M$4,Precip!$A$3:$A$200,0),MATCH($D17,Precip!$B$2:$BF$2,0))),"",INDEX(Precip!$B$3:$BE$200,MATCH(M$3&amp;" "&amp;M$4,Precip!$A$3:$A$200,0),MATCH($D17,Precip!$B$2:$BF$2,0)))</f>
        <v/>
      </c>
      <c r="N17" s="150">
        <f ca="1">IF(ISNA(INDEX(Precip24!$B$3:$BE$200,MATCH(M$3&amp;" "&amp;M$4,Precip24!$A$3:$A$200,0),MATCH($D17,Precip24!$B$2:$BF$2,0))),"",INDEX(Precip24!$B$3:$BE$200,MATCH(M$3&amp;" "&amp;M$4,Precip24!$A$3:$A$200,0),MATCH($D17,Precip24!$B$2:$BF$2,0)))</f>
        <v>0</v>
      </c>
    </row>
    <row r="18" spans="1:14" s="85" customFormat="1" ht="15.2" customHeight="1" x14ac:dyDescent="0.25">
      <c r="A18" s="96"/>
      <c r="B18" s="6">
        <v>14</v>
      </c>
      <c r="C18" s="4" t="s">
        <v>23</v>
      </c>
      <c r="D18" s="75" t="s">
        <v>24</v>
      </c>
      <c r="E18" s="7">
        <f ca="1">IF(ISNA(INDEX(Precip!$B$3:$BE$200,MATCH(E$3&amp;" "&amp;E$4,Precip!$A$3:$A$200,0),MATCH($D18,Precip!$B$2:$BF$2,0))),"",INDEX(Precip!$B$3:$BE$200,MATCH(E$3&amp;" "&amp;E$4,Precip!$A$3:$A$200,0),MATCH($D18,Precip!$B$2:$BF$2,0)))</f>
        <v>0</v>
      </c>
      <c r="F18" s="7">
        <f ca="1">IF(ISNA(INDEX(Precip!$B$3:$BE$200,MATCH(F$3&amp;" "&amp;F$4,Precip!$A$3:$A$200,0),MATCH($D18,Precip!$B$2:$BF$2,0))),"",INDEX(Precip!$B$3:$BE$200,MATCH(F$3&amp;" "&amp;F$4,Precip!$A$3:$A$200,0),MATCH($D18,Precip!$B$2:$BF$2,0)))</f>
        <v>0</v>
      </c>
      <c r="G18" s="7">
        <f ca="1">IF(ISNA(INDEX(Precip!$B$3:$BE$200,MATCH(G$3&amp;" "&amp;G$4,Precip!$A$3:$A$200,0),MATCH($D18,Precip!$B$2:$BF$2,0))),"",INDEX(Precip!$B$3:$BE$200,MATCH(G$3&amp;" "&amp;G$4,Precip!$A$3:$A$200,0),MATCH($D18,Precip!$B$2:$BF$2,0)))</f>
        <v>0</v>
      </c>
      <c r="H18" s="127">
        <f ca="1">IF(ISNA(INDEX(Precip!$B$3:$BE$200,MATCH(H$3&amp;" "&amp;H$4,Precip!$A$3:$A$200,0),MATCH($D18,Precip!$B$2:$BF$2,0))),"",INDEX(Precip!$B$3:$BE$200,MATCH(H$3&amp;" "&amp;H$4,Precip!$A$3:$A$200,0),MATCH($D18,Precip!$B$2:$BF$2,0)))</f>
        <v>0</v>
      </c>
      <c r="I18" s="150" t="str">
        <f ca="1">IF(ISNA(INDEX(Precip24!$B$3:$BE$200,MATCH(H$3&amp;" "&amp;H$4,Precip24!$A$3:$A$200,0),MATCH($D18,Precip24!$B$2:$BF$2,0))),"",INDEX(Precip24!$B$3:$BE$200,MATCH(H$3&amp;" "&amp;H$4,Precip24!$A$3:$A$200,0),MATCH($D18,Precip24!$B$2:$BF$2,0)))</f>
        <v/>
      </c>
      <c r="J18" s="130">
        <f ca="1">IF(ISNA(INDEX(Precip!$B$3:$BE$200,MATCH(J$3&amp;" "&amp;J$4,Precip!$A$3:$A$200,0),MATCH($D18,Precip!$B$2:$BF$2,0))),"",INDEX(Precip!$B$3:$BE$200,MATCH(J$3&amp;" "&amp;J$4,Precip!$A$3:$A$200,0),MATCH($D18,Precip!$B$2:$BF$2,0)))</f>
        <v>0</v>
      </c>
      <c r="K18" s="7">
        <f ca="1">IF(ISNA(INDEX(Precip!$B$3:$BE$200,MATCH(K$3&amp;" "&amp;K$4,Precip!$A$3:$A$200,0),MATCH($D18,Precip!$B$2:$BF$2,0))),"",INDEX(Precip!$B$3:$BE$200,MATCH(K$3&amp;" "&amp;K$4,Precip!$A$3:$A$200,0),MATCH($D18,Precip!$B$2:$BF$2,0)))</f>
        <v>0</v>
      </c>
      <c r="L18" s="7" t="str">
        <f ca="1">IF(ISNA(INDEX(Precip!$B$3:$BE$200,MATCH(L$3&amp;" "&amp;L$4,Precip!$A$3:$A$200,0),MATCH($D18,Precip!$B$2:$BF$2,0))),"",INDEX(Precip!$B$3:$BE$200,MATCH(L$3&amp;" "&amp;L$4,Precip!$A$3:$A$200,0),MATCH($D18,Precip!$B$2:$BF$2,0)))</f>
        <v/>
      </c>
      <c r="M18" s="7" t="str">
        <f ca="1">IF(ISNA(INDEX(Precip!$B$3:$BE$200,MATCH(M$3&amp;" "&amp;M$4,Precip!$A$3:$A$200,0),MATCH($D18,Precip!$B$2:$BF$2,0))),"",INDEX(Precip!$B$3:$BE$200,MATCH(M$3&amp;" "&amp;M$4,Precip!$A$3:$A$200,0),MATCH($D18,Precip!$B$2:$BF$2,0)))</f>
        <v/>
      </c>
      <c r="N18" s="150">
        <f ca="1">IF(ISNA(INDEX(Precip24!$B$3:$BE$200,MATCH(M$3&amp;" "&amp;M$4,Precip24!$A$3:$A$200,0),MATCH($D18,Precip24!$B$2:$BF$2,0))),"",INDEX(Precip24!$B$3:$BE$200,MATCH(M$3&amp;" "&amp;M$4,Precip24!$A$3:$A$200,0),MATCH($D18,Precip24!$B$2:$BF$2,0)))</f>
        <v>0</v>
      </c>
    </row>
    <row r="19" spans="1:14" s="85" customFormat="1" ht="15.2" customHeight="1" x14ac:dyDescent="0.25">
      <c r="A19" s="96"/>
      <c r="B19" s="6">
        <v>15</v>
      </c>
      <c r="C19" s="4" t="s">
        <v>25</v>
      </c>
      <c r="D19" s="75">
        <v>73410</v>
      </c>
      <c r="E19" s="7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7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7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127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150" t="str">
        <f ca="1">IF(ISNA(INDEX(Precip24!$B$3:$BE$200,MATCH(H$3&amp;" "&amp;H$4,Precip24!$A$3:$A$200,0),MATCH($D19,Precip24!$B$2:$BF$2,0))),"",INDEX(Precip24!$B$3:$BE$200,MATCH(H$3&amp;" "&amp;H$4,Precip24!$A$3:$A$200,0),MATCH($D19,Precip24!$B$2:$BF$2,0)))</f>
        <v/>
      </c>
      <c r="J19" s="130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7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7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7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150" t="str">
        <f ca="1">IF(ISNA(INDEX(Precip24!$B$3:$BE$200,MATCH(M$3&amp;" "&amp;M$4,Precip24!$A$3:$A$200,0),MATCH($D19,Precip24!$B$2:$BF$2,0))),"",INDEX(Precip24!$B$3:$BE$200,MATCH(M$3&amp;" "&amp;M$4,Precip24!$A$3:$A$200,0),MATCH($D19,Precip24!$B$2:$BF$2,0)))</f>
        <v/>
      </c>
    </row>
    <row r="20" spans="1:14" s="85" customFormat="1" ht="15.2" customHeight="1" x14ac:dyDescent="0.25">
      <c r="A20" s="96"/>
      <c r="B20" s="6">
        <v>16</v>
      </c>
      <c r="C20" s="4" t="s">
        <v>26</v>
      </c>
      <c r="D20" s="75">
        <v>48840</v>
      </c>
      <c r="E20" s="7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7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7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127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150" t="str">
        <f ca="1">IF(ISNA(INDEX(Precip24!$B$3:$BE$200,MATCH(H$3&amp;" "&amp;H$4,Precip24!$A$3:$A$200,0),MATCH($D20,Precip24!$B$2:$BF$2,0))),"",INDEX(Precip24!$B$3:$BE$200,MATCH(H$3&amp;" "&amp;H$4,Precip24!$A$3:$A$200,0),MATCH($D20,Precip24!$B$2:$BF$2,0)))</f>
        <v/>
      </c>
      <c r="J20" s="130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7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7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7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150" t="str">
        <f ca="1">IF(ISNA(INDEX(Precip24!$B$3:$BE$200,MATCH(M$3&amp;" "&amp;M$4,Precip24!$A$3:$A$200,0),MATCH($D20,Precip24!$B$2:$BF$2,0))),"",INDEX(Precip24!$B$3:$BE$200,MATCH(M$3&amp;" "&amp;M$4,Precip24!$A$3:$A$200,0),MATCH($D20,Precip24!$B$2:$BF$2,0)))</f>
        <v/>
      </c>
    </row>
    <row r="21" spans="1:14" s="85" customFormat="1" ht="15.2" customHeight="1" x14ac:dyDescent="0.25">
      <c r="A21" s="96"/>
      <c r="B21" s="6">
        <v>17</v>
      </c>
      <c r="C21" s="4" t="s">
        <v>27</v>
      </c>
      <c r="D21" s="75">
        <v>73411</v>
      </c>
      <c r="E21" s="7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7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7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127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150" t="str">
        <f ca="1">IF(ISNA(INDEX(Precip24!$B$3:$BE$200,MATCH(H$3&amp;" "&amp;H$4,Precip24!$A$3:$A$200,0),MATCH($D21,Precip24!$B$2:$BF$2,0))),"",INDEX(Precip24!$B$3:$BE$200,MATCH(H$3&amp;" "&amp;H$4,Precip24!$A$3:$A$200,0),MATCH($D21,Precip24!$B$2:$BF$2,0)))</f>
        <v/>
      </c>
      <c r="J21" s="130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7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7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7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150" t="str">
        <f ca="1">IF(ISNA(INDEX(Precip24!$B$3:$BE$200,MATCH(M$3&amp;" "&amp;M$4,Precip24!$A$3:$A$200,0),MATCH($D21,Precip24!$B$2:$BF$2,0))),"",INDEX(Precip24!$B$3:$BE$200,MATCH(M$3&amp;" "&amp;M$4,Precip24!$A$3:$A$200,0),MATCH($D21,Precip24!$B$2:$BF$2,0)))</f>
        <v/>
      </c>
    </row>
    <row r="22" spans="1:14" s="85" customFormat="1" ht="15.2" customHeight="1" x14ac:dyDescent="0.25">
      <c r="A22" s="96"/>
      <c r="B22" s="6">
        <v>18</v>
      </c>
      <c r="C22" s="4" t="s">
        <v>28</v>
      </c>
      <c r="D22" s="75">
        <v>73412</v>
      </c>
      <c r="E22" s="7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7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7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127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150" t="str">
        <f ca="1">IF(ISNA(INDEX(Precip24!$B$3:$BE$200,MATCH(H$3&amp;" "&amp;H$4,Precip24!$A$3:$A$200,0),MATCH($D22,Precip24!$B$2:$BF$2,0))),"",INDEX(Precip24!$B$3:$BE$200,MATCH(H$3&amp;" "&amp;H$4,Precip24!$A$3:$A$200,0),MATCH($D22,Precip24!$B$2:$BF$2,0)))</f>
        <v/>
      </c>
      <c r="J22" s="130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7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7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7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150" t="str">
        <f ca="1">IF(ISNA(INDEX(Precip24!$B$3:$BE$200,MATCH(M$3&amp;" "&amp;M$4,Precip24!$A$3:$A$200,0),MATCH($D22,Precip24!$B$2:$BF$2,0))),"",INDEX(Precip24!$B$3:$BE$200,MATCH(M$3&amp;" "&amp;M$4,Precip24!$A$3:$A$200,0),MATCH($D22,Precip24!$B$2:$BF$2,0)))</f>
        <v/>
      </c>
    </row>
    <row r="23" spans="1:14" s="85" customFormat="1" ht="15.2" customHeight="1" x14ac:dyDescent="0.25">
      <c r="A23" s="96"/>
      <c r="B23" s="6">
        <v>19</v>
      </c>
      <c r="C23" s="4" t="s">
        <v>29</v>
      </c>
      <c r="D23" s="75">
        <v>73413</v>
      </c>
      <c r="E23" s="7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7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7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127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150" t="str">
        <f ca="1">IF(ISNA(INDEX(Precip24!$B$3:$BE$200,MATCH(H$3&amp;" "&amp;H$4,Precip24!$A$3:$A$200,0),MATCH($D23,Precip24!$B$2:$BF$2,0))),"",INDEX(Precip24!$B$3:$BE$200,MATCH(H$3&amp;" "&amp;H$4,Precip24!$A$3:$A$200,0),MATCH($D23,Precip24!$B$2:$BF$2,0)))</f>
        <v/>
      </c>
      <c r="J23" s="130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7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7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7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150" t="str">
        <f ca="1">IF(ISNA(INDEX(Precip24!$B$3:$BE$200,MATCH(M$3&amp;" "&amp;M$4,Precip24!$A$3:$A$200,0),MATCH($D23,Precip24!$B$2:$BF$2,0))),"",INDEX(Precip24!$B$3:$BE$200,MATCH(M$3&amp;" "&amp;M$4,Precip24!$A$3:$A$200,0),MATCH($D23,Precip24!$B$2:$BF$2,0)))</f>
        <v/>
      </c>
    </row>
    <row r="24" spans="1:14" s="85" customFormat="1" ht="15.2" customHeight="1" x14ac:dyDescent="0.25">
      <c r="A24" s="96"/>
      <c r="B24" s="6">
        <v>20</v>
      </c>
      <c r="C24" s="4" t="s">
        <v>30</v>
      </c>
      <c r="D24" s="75">
        <v>73414</v>
      </c>
      <c r="E24" s="7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7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7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127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150" t="str">
        <f ca="1">IF(ISNA(INDEX(Precip24!$B$3:$BE$200,MATCH(H$3&amp;" "&amp;H$4,Precip24!$A$3:$A$200,0),MATCH($D24,Precip24!$B$2:$BF$2,0))),"",INDEX(Precip24!$B$3:$BE$200,MATCH(H$3&amp;" "&amp;H$4,Precip24!$A$3:$A$200,0),MATCH($D24,Precip24!$B$2:$BF$2,0)))</f>
        <v/>
      </c>
      <c r="J24" s="130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7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7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7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150" t="str">
        <f ca="1">IF(ISNA(INDEX(Precip24!$B$3:$BE$200,MATCH(M$3&amp;" "&amp;M$4,Precip24!$A$3:$A$200,0),MATCH($D24,Precip24!$B$2:$BF$2,0))),"",INDEX(Precip24!$B$3:$BE$200,MATCH(M$3&amp;" "&amp;M$4,Precip24!$A$3:$A$200,0),MATCH($D24,Precip24!$B$2:$BF$2,0)))</f>
        <v/>
      </c>
    </row>
    <row r="25" spans="1:14" s="85" customFormat="1" ht="15.2" customHeight="1" x14ac:dyDescent="0.25">
      <c r="A25" s="96"/>
      <c r="B25" s="6">
        <v>21</v>
      </c>
      <c r="C25" s="17" t="s">
        <v>31</v>
      </c>
      <c r="D25" s="75">
        <v>73416</v>
      </c>
      <c r="E25" s="7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7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7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127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150" t="str">
        <f ca="1">IF(ISNA(INDEX(Precip24!$B$3:$BE$200,MATCH(H$3&amp;" "&amp;H$4,Precip24!$A$3:$A$200,0),MATCH($D25,Precip24!$B$2:$BF$2,0))),"",INDEX(Precip24!$B$3:$BE$200,MATCH(H$3&amp;" "&amp;H$4,Precip24!$A$3:$A$200,0),MATCH($D25,Precip24!$B$2:$BF$2,0)))</f>
        <v/>
      </c>
      <c r="J25" s="130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7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7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7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150" t="str">
        <f ca="1">IF(ISNA(INDEX(Precip24!$B$3:$BE$200,MATCH(M$3&amp;" "&amp;M$4,Precip24!$A$3:$A$200,0),MATCH($D25,Precip24!$B$2:$BF$2,0))),"",INDEX(Precip24!$B$3:$BE$200,MATCH(M$3&amp;" "&amp;M$4,Precip24!$A$3:$A$200,0),MATCH($D25,Precip24!$B$2:$BF$2,0)))</f>
        <v/>
      </c>
    </row>
    <row r="26" spans="1:14" s="85" customFormat="1" ht="15.2" customHeight="1" x14ac:dyDescent="0.25">
      <c r="A26" s="96"/>
      <c r="B26" s="6">
        <v>22</v>
      </c>
      <c r="C26" s="4" t="s">
        <v>32</v>
      </c>
      <c r="D26" s="75">
        <v>73417</v>
      </c>
      <c r="E26" s="7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7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7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127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150" t="str">
        <f ca="1">IF(ISNA(INDEX(Precip24!$B$3:$BE$200,MATCH(H$3&amp;" "&amp;H$4,Precip24!$A$3:$A$200,0),MATCH($D26,Precip24!$B$2:$BF$2,0))),"",INDEX(Precip24!$B$3:$BE$200,MATCH(H$3&amp;" "&amp;H$4,Precip24!$A$3:$A$200,0),MATCH($D26,Precip24!$B$2:$BF$2,0)))</f>
        <v/>
      </c>
      <c r="J26" s="130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7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7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7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150" t="str">
        <f ca="1">IF(ISNA(INDEX(Precip24!$B$3:$BE$200,MATCH(M$3&amp;" "&amp;M$4,Precip24!$A$3:$A$200,0),MATCH($D26,Precip24!$B$2:$BF$2,0))),"",INDEX(Precip24!$B$3:$BE$200,MATCH(M$3&amp;" "&amp;M$4,Precip24!$A$3:$A$200,0),MATCH($D26,Precip24!$B$2:$BF$2,0)))</f>
        <v/>
      </c>
    </row>
    <row r="27" spans="1:14" s="85" customFormat="1" ht="15.2" customHeight="1" x14ac:dyDescent="0.25">
      <c r="A27" s="96"/>
      <c r="B27" s="6">
        <v>23</v>
      </c>
      <c r="C27" s="4" t="s">
        <v>33</v>
      </c>
      <c r="D27" s="75" t="s">
        <v>34</v>
      </c>
      <c r="E27" s="7">
        <f ca="1">IF(ISNA(INDEX(Precip!$B$3:$BE$200,MATCH(E$3&amp;" "&amp;E$4,Precip!$A$3:$A$200,0),MATCH($D27,Precip!$B$2:$BF$2,0))),"",INDEX(Precip!$B$3:$BE$200,MATCH(E$3&amp;" "&amp;E$4,Precip!$A$3:$A$200,0),MATCH($D27,Precip!$B$2:$BF$2,0)))</f>
        <v>0</v>
      </c>
      <c r="F27" s="7">
        <f ca="1">IF(ISNA(INDEX(Precip!$B$3:$BE$200,MATCH(F$3&amp;" "&amp;F$4,Precip!$A$3:$A$200,0),MATCH($D27,Precip!$B$2:$BF$2,0))),"",INDEX(Precip!$B$3:$BE$200,MATCH(F$3&amp;" "&amp;F$4,Precip!$A$3:$A$200,0),MATCH($D27,Precip!$B$2:$BF$2,0)))</f>
        <v>0</v>
      </c>
      <c r="G27" s="7">
        <f ca="1">IF(ISNA(INDEX(Precip!$B$3:$BE$200,MATCH(G$3&amp;" "&amp;G$4,Precip!$A$3:$A$200,0),MATCH($D27,Precip!$B$2:$BF$2,0))),"",INDEX(Precip!$B$3:$BE$200,MATCH(G$3&amp;" "&amp;G$4,Precip!$A$3:$A$200,0),MATCH($D27,Precip!$B$2:$BF$2,0)))</f>
        <v>0</v>
      </c>
      <c r="H27" s="127">
        <f ca="1">IF(ISNA(INDEX(Precip!$B$3:$BE$200,MATCH(H$3&amp;" "&amp;H$4,Precip!$A$3:$A$200,0),MATCH($D27,Precip!$B$2:$BF$2,0))),"",INDEX(Precip!$B$3:$BE$200,MATCH(H$3&amp;" "&amp;H$4,Precip!$A$3:$A$200,0),MATCH($D27,Precip!$B$2:$BF$2,0)))</f>
        <v>0</v>
      </c>
      <c r="I27" s="150" t="str">
        <f ca="1">IF(ISNA(INDEX(Precip24!$B$3:$BE$200,MATCH(H$3&amp;" "&amp;H$4,Precip24!$A$3:$A$200,0),MATCH($D27,Precip24!$B$2:$BF$2,0))),"",INDEX(Precip24!$B$3:$BE$200,MATCH(H$3&amp;" "&amp;H$4,Precip24!$A$3:$A$200,0),MATCH($D27,Precip24!$B$2:$BF$2,0)))</f>
        <v/>
      </c>
      <c r="J27" s="130">
        <f ca="1">IF(ISNA(INDEX(Precip!$B$3:$BE$200,MATCH(J$3&amp;" "&amp;J$4,Precip!$A$3:$A$200,0),MATCH($D27,Precip!$B$2:$BF$2,0))),"",INDEX(Precip!$B$3:$BE$200,MATCH(J$3&amp;" "&amp;J$4,Precip!$A$3:$A$200,0),MATCH($D27,Precip!$B$2:$BF$2,0)))</f>
        <v>0</v>
      </c>
      <c r="K27" s="7">
        <f ca="1">IF(ISNA(INDEX(Precip!$B$3:$BE$200,MATCH(K$3&amp;" "&amp;K$4,Precip!$A$3:$A$200,0),MATCH($D27,Precip!$B$2:$BF$2,0))),"",INDEX(Precip!$B$3:$BE$200,MATCH(K$3&amp;" "&amp;K$4,Precip!$A$3:$A$200,0),MATCH($D27,Precip!$B$2:$BF$2,0)))</f>
        <v>0</v>
      </c>
      <c r="L27" s="7" t="str">
        <f ca="1">IF(ISNA(INDEX(Precip!$B$3:$BE$200,MATCH(L$3&amp;" "&amp;L$4,Precip!$A$3:$A$200,0),MATCH($D27,Precip!$B$2:$BF$2,0))),"",INDEX(Precip!$B$3:$BE$200,MATCH(L$3&amp;" "&amp;L$4,Precip!$A$3:$A$200,0),MATCH($D27,Precip!$B$2:$BF$2,0)))</f>
        <v/>
      </c>
      <c r="M27" s="7" t="str">
        <f ca="1">IF(ISNA(INDEX(Precip!$B$3:$BE$200,MATCH(M$3&amp;" "&amp;M$4,Precip!$A$3:$A$200,0),MATCH($D27,Precip!$B$2:$BF$2,0))),"",INDEX(Precip!$B$3:$BE$200,MATCH(M$3&amp;" "&amp;M$4,Precip!$A$3:$A$200,0),MATCH($D27,Precip!$B$2:$BF$2,0)))</f>
        <v/>
      </c>
      <c r="N27" s="150">
        <f ca="1">IF(ISNA(INDEX(Precip24!$B$3:$BE$200,MATCH(M$3&amp;" "&amp;M$4,Precip24!$A$3:$A$200,0),MATCH($D27,Precip24!$B$2:$BF$2,0))),"",INDEX(Precip24!$B$3:$BE$200,MATCH(M$3&amp;" "&amp;M$4,Precip24!$A$3:$A$200,0),MATCH($D27,Precip24!$B$2:$BF$2,0)))</f>
        <v>0</v>
      </c>
    </row>
    <row r="28" spans="1:14" ht="15.2" customHeight="1" x14ac:dyDescent="0.25">
      <c r="A28" s="96"/>
      <c r="B28" s="6">
        <v>24</v>
      </c>
      <c r="C28" s="4" t="s">
        <v>35</v>
      </c>
      <c r="D28" s="75" t="s">
        <v>36</v>
      </c>
      <c r="E28" s="7">
        <f ca="1">IF(ISNA(INDEX(Precip!$B$3:$BE$200,MATCH(E$3&amp;" "&amp;E$4,Precip!$A$3:$A$200,0),MATCH($D28,Precip!$B$2:$BF$2,0))),"",INDEX(Precip!$B$3:$BE$200,MATCH(E$3&amp;" "&amp;E$4,Precip!$A$3:$A$200,0),MATCH($D28,Precip!$B$2:$BF$2,0)))</f>
        <v>0</v>
      </c>
      <c r="F28" s="7">
        <f ca="1">IF(ISNA(INDEX(Precip!$B$3:$BE$200,MATCH(F$3&amp;" "&amp;F$4,Precip!$A$3:$A$200,0),MATCH($D28,Precip!$B$2:$BF$2,0))),"",INDEX(Precip!$B$3:$BE$200,MATCH(F$3&amp;" "&amp;F$4,Precip!$A$3:$A$200,0),MATCH($D28,Precip!$B$2:$BF$2,0)))</f>
        <v>0</v>
      </c>
      <c r="G28" s="7">
        <f ca="1">IF(ISNA(INDEX(Precip!$B$3:$BE$200,MATCH(G$3&amp;" "&amp;G$4,Precip!$A$3:$A$200,0),MATCH($D28,Precip!$B$2:$BF$2,0))),"",INDEX(Precip!$B$3:$BE$200,MATCH(G$3&amp;" "&amp;G$4,Precip!$A$3:$A$200,0),MATCH($D28,Precip!$B$2:$BF$2,0)))</f>
        <v>0</v>
      </c>
      <c r="H28" s="127">
        <f ca="1">IF(ISNA(INDEX(Precip!$B$3:$BE$200,MATCH(H$3&amp;" "&amp;H$4,Precip!$A$3:$A$200,0),MATCH($D28,Precip!$B$2:$BF$2,0))),"",INDEX(Precip!$B$3:$BE$200,MATCH(H$3&amp;" "&amp;H$4,Precip!$A$3:$A$200,0),MATCH($D28,Precip!$B$2:$BF$2,0)))</f>
        <v>0</v>
      </c>
      <c r="I28" s="150" t="str">
        <f ca="1">IF(ISNA(INDEX(Precip24!$B$3:$BE$200,MATCH(H$3&amp;" "&amp;H$4,Precip24!$A$3:$A$200,0),MATCH($D28,Precip24!$B$2:$BF$2,0))),"",INDEX(Precip24!$B$3:$BE$200,MATCH(H$3&amp;" "&amp;H$4,Precip24!$A$3:$A$200,0),MATCH($D28,Precip24!$B$2:$BF$2,0)))</f>
        <v/>
      </c>
      <c r="J28" s="130">
        <f ca="1">IF(ISNA(INDEX(Precip!$B$3:$BE$200,MATCH(J$3&amp;" "&amp;J$4,Precip!$A$3:$A$200,0),MATCH($D28,Precip!$B$2:$BF$2,0))),"",INDEX(Precip!$B$3:$BE$200,MATCH(J$3&amp;" "&amp;J$4,Precip!$A$3:$A$200,0),MATCH($D28,Precip!$B$2:$BF$2,0)))</f>
        <v>0</v>
      </c>
      <c r="K28" s="7">
        <f ca="1">IF(ISNA(INDEX(Precip!$B$3:$BE$200,MATCH(K$3&amp;" "&amp;K$4,Precip!$A$3:$A$200,0),MATCH($D28,Precip!$B$2:$BF$2,0))),"",INDEX(Precip!$B$3:$BE$200,MATCH(K$3&amp;" "&amp;K$4,Precip!$A$3:$A$200,0),MATCH($D28,Precip!$B$2:$BF$2,0)))</f>
        <v>0</v>
      </c>
      <c r="L28" s="7" t="str">
        <f ca="1">IF(ISNA(INDEX(Precip!$B$3:$BE$200,MATCH(L$3&amp;" "&amp;L$4,Precip!$A$3:$A$200,0),MATCH($D28,Precip!$B$2:$BF$2,0))),"",INDEX(Precip!$B$3:$BE$200,MATCH(L$3&amp;" "&amp;L$4,Precip!$A$3:$A$200,0),MATCH($D28,Precip!$B$2:$BF$2,0)))</f>
        <v/>
      </c>
      <c r="M28" s="7" t="str">
        <f ca="1">IF(ISNA(INDEX(Precip!$B$3:$BE$200,MATCH(M$3&amp;" "&amp;M$4,Precip!$A$3:$A$200,0),MATCH($D28,Precip!$B$2:$BF$2,0))),"",INDEX(Precip!$B$3:$BE$200,MATCH(M$3&amp;" "&amp;M$4,Precip!$A$3:$A$200,0),MATCH($D28,Precip!$B$2:$BF$2,0)))</f>
        <v/>
      </c>
      <c r="N28" s="150">
        <f ca="1">IF(ISNA(INDEX(Precip24!$B$3:$BE$200,MATCH(M$3&amp;" "&amp;M$4,Precip24!$A$3:$A$200,0),MATCH($D28,Precip24!$B$2:$BF$2,0))),"",INDEX(Precip24!$B$3:$BE$200,MATCH(M$3&amp;" "&amp;M$4,Precip24!$A$3:$A$200,0),MATCH($D28,Precip24!$B$2:$BF$2,0)))</f>
        <v>0</v>
      </c>
    </row>
    <row r="29" spans="1:14" ht="15.2" customHeight="1" thickBot="1" x14ac:dyDescent="0.3">
      <c r="A29" s="90"/>
      <c r="B29" s="18">
        <v>25</v>
      </c>
      <c r="C29" s="21" t="s">
        <v>37</v>
      </c>
      <c r="D29" s="76" t="s">
        <v>38</v>
      </c>
      <c r="E29" s="30">
        <f ca="1">IF(ISNA(INDEX(Precip!$B$3:$BE$200,MATCH(E$3&amp;" "&amp;E$4,Precip!$A$3:$A$200,0),MATCH($D29,Precip!$B$2:$BF$2,0))),"",INDEX(Precip!$B$3:$BE$200,MATCH(E$3&amp;" "&amp;E$4,Precip!$A$3:$A$200,0),MATCH($D29,Precip!$B$2:$BF$2,0)))</f>
        <v>0</v>
      </c>
      <c r="F29" s="30">
        <f ca="1">IF(ISNA(INDEX(Precip!$B$3:$BE$200,MATCH(F$3&amp;" "&amp;F$4,Precip!$A$3:$A$200,0),MATCH($D29,Precip!$B$2:$BF$2,0))),"",INDEX(Precip!$B$3:$BE$200,MATCH(F$3&amp;" "&amp;F$4,Precip!$A$3:$A$200,0),MATCH($D29,Precip!$B$2:$BF$2,0)))</f>
        <v>0</v>
      </c>
      <c r="G29" s="30">
        <f ca="1">IF(ISNA(INDEX(Precip!$B$3:$BE$200,MATCH(G$3&amp;" "&amp;G$4,Precip!$A$3:$A$200,0),MATCH($D29,Precip!$B$2:$BF$2,0))),"",INDEX(Precip!$B$3:$BE$200,MATCH(G$3&amp;" "&amp;G$4,Precip!$A$3:$A$200,0),MATCH($D29,Precip!$B$2:$BF$2,0)))</f>
        <v>0</v>
      </c>
      <c r="H29" s="128">
        <f ca="1">IF(ISNA(INDEX(Precip!$B$3:$BE$200,MATCH(H$3&amp;" "&amp;H$4,Precip!$A$3:$A$200,0),MATCH($D29,Precip!$B$2:$BF$2,0))),"",INDEX(Precip!$B$3:$BE$200,MATCH(H$3&amp;" "&amp;H$4,Precip!$A$3:$A$200,0),MATCH($D29,Precip!$B$2:$BF$2,0)))</f>
        <v>0</v>
      </c>
      <c r="I29" s="151" t="str">
        <f ca="1">IF(ISNA(INDEX(Precip24!$B$3:$BE$200,MATCH(H$3&amp;" "&amp;H$4,Precip24!$A$3:$A$200,0),MATCH($D29,Precip24!$B$2:$BF$2,0))),"",INDEX(Precip24!$B$3:$BE$200,MATCH(H$3&amp;" "&amp;H$4,Precip24!$A$3:$A$200,0),MATCH($D29,Precip24!$B$2:$BF$2,0)))</f>
        <v/>
      </c>
      <c r="J29" s="131">
        <f ca="1">IF(ISNA(INDEX(Precip!$B$3:$BE$200,MATCH(J$3&amp;" "&amp;J$4,Precip!$A$3:$A$200,0),MATCH($D29,Precip!$B$2:$BF$2,0))),"",INDEX(Precip!$B$3:$BE$200,MATCH(J$3&amp;" "&amp;J$4,Precip!$A$3:$A$200,0),MATCH($D29,Precip!$B$2:$BF$2,0)))</f>
        <v>0</v>
      </c>
      <c r="K29" s="30">
        <f ca="1">IF(ISNA(INDEX(Precip!$B$3:$BE$200,MATCH(K$3&amp;" "&amp;K$4,Precip!$A$3:$A$200,0),MATCH($D29,Precip!$B$2:$BF$2,0))),"",INDEX(Precip!$B$3:$BE$200,MATCH(K$3&amp;" "&amp;K$4,Precip!$A$3:$A$200,0),MATCH($D29,Precip!$B$2:$BF$2,0)))</f>
        <v>0</v>
      </c>
      <c r="L29" s="30" t="str">
        <f ca="1">IF(ISNA(INDEX(Precip!$B$3:$BE$200,MATCH(L$3&amp;" "&amp;L$4,Precip!$A$3:$A$200,0),MATCH($D29,Precip!$B$2:$BF$2,0))),"",INDEX(Precip!$B$3:$BE$200,MATCH(L$3&amp;" "&amp;L$4,Precip!$A$3:$A$200,0),MATCH($D29,Precip!$B$2:$BF$2,0)))</f>
        <v/>
      </c>
      <c r="M29" s="30" t="str">
        <f ca="1">IF(ISNA(INDEX(Precip!$B$3:$BE$200,MATCH(M$3&amp;" "&amp;M$4,Precip!$A$3:$A$200,0),MATCH($D29,Precip!$B$2:$BF$2,0))),"",INDEX(Precip!$B$3:$BE$200,MATCH(M$3&amp;" "&amp;M$4,Precip!$A$3:$A$200,0),MATCH($D29,Precip!$B$2:$BF$2,0)))</f>
        <v/>
      </c>
      <c r="N29" s="151">
        <f ca="1">IF(ISNA(INDEX(Precip24!$B$3:$BE$200,MATCH(M$3&amp;" "&amp;M$4,Precip24!$A$3:$A$200,0),MATCH($D29,Precip24!$B$2:$BF$2,0))),"",INDEX(Precip24!$B$3:$BE$200,MATCH(M$3&amp;" "&amp;M$4,Precip24!$A$3:$A$200,0),MATCH($D29,Precip24!$B$2:$BF$2,0)))</f>
        <v>0</v>
      </c>
    </row>
    <row r="30" spans="1:14" s="85" customFormat="1" ht="15.2" customHeight="1" x14ac:dyDescent="0.25">
      <c r="A30" s="105" t="s">
        <v>39</v>
      </c>
      <c r="B30" s="9">
        <v>26</v>
      </c>
      <c r="C30" s="26" t="s">
        <v>40</v>
      </c>
      <c r="D30" s="77" t="s">
        <v>41</v>
      </c>
      <c r="E30" s="11">
        <f ca="1">IF(ISNA(INDEX(Precip!$B$3:$BE$200,MATCH(E$3&amp;" "&amp;E$4,Precip!$A$3:$A$200,0),MATCH($D30,Precip!$B$2:$BF$2,0))),"",INDEX(Precip!$B$3:$BE$200,MATCH(E$3&amp;" "&amp;E$4,Precip!$A$3:$A$200,0),MATCH($D30,Precip!$B$2:$BF$2,0)))</f>
        <v>0</v>
      </c>
      <c r="F30" s="11">
        <f ca="1">IF(ISNA(INDEX(Precip!$B$3:$BE$200,MATCH(F$3&amp;" "&amp;F$4,Precip!$A$3:$A$200,0),MATCH($D30,Precip!$B$2:$BF$2,0))),"",INDEX(Precip!$B$3:$BE$200,MATCH(F$3&amp;" "&amp;F$4,Precip!$A$3:$A$200,0),MATCH($D30,Precip!$B$2:$BF$2,0)))</f>
        <v>0</v>
      </c>
      <c r="G30" s="11">
        <f ca="1">IF(ISNA(INDEX(Precip!$B$3:$BE$200,MATCH(G$3&amp;" "&amp;G$4,Precip!$A$3:$A$200,0),MATCH($D30,Precip!$B$2:$BF$2,0))),"",INDEX(Precip!$B$3:$BE$200,MATCH(G$3&amp;" "&amp;G$4,Precip!$A$3:$A$200,0),MATCH($D30,Precip!$B$2:$BF$2,0)))</f>
        <v>0</v>
      </c>
      <c r="H30" s="126">
        <f ca="1">IF(ISNA(INDEX(Precip!$B$3:$BE$200,MATCH(H$3&amp;" "&amp;H$4,Precip!$A$3:$A$200,0),MATCH($D30,Precip!$B$2:$BF$2,0))),"",INDEX(Precip!$B$3:$BE$200,MATCH(H$3&amp;" "&amp;H$4,Precip!$A$3:$A$200,0),MATCH($D30,Precip!$B$2:$BF$2,0)))</f>
        <v>0</v>
      </c>
      <c r="I30" s="138" t="str">
        <f ca="1">IF(ISNA(INDEX(Precip24!$B$3:$BE$200,MATCH(H$3&amp;" "&amp;H$4,Precip24!$A$3:$A$200,0),MATCH($D30,Precip24!$B$2:$BF$2,0))),"",INDEX(Precip24!$B$3:$BE$200,MATCH(H$3&amp;" "&amp;H$4,Precip24!$A$3:$A$200,0),MATCH($D30,Precip24!$B$2:$BF$2,0)))</f>
        <v/>
      </c>
      <c r="J30" s="129">
        <f ca="1">IF(ISNA(INDEX(Precip!$B$3:$BE$200,MATCH(J$3&amp;" "&amp;J$4,Precip!$A$3:$A$200,0),MATCH($D30,Precip!$B$2:$BF$2,0))),"",INDEX(Precip!$B$3:$BE$200,MATCH(J$3&amp;" "&amp;J$4,Precip!$A$3:$A$200,0),MATCH($D30,Precip!$B$2:$BF$2,0)))</f>
        <v>0</v>
      </c>
      <c r="K30" s="11">
        <f ca="1">IF(ISNA(INDEX(Precip!$B$3:$BE$200,MATCH(K$3&amp;" "&amp;K$4,Precip!$A$3:$A$200,0),MATCH($D30,Precip!$B$2:$BF$2,0))),"",INDEX(Precip!$B$3:$BE$200,MATCH(K$3&amp;" "&amp;K$4,Precip!$A$3:$A$200,0),MATCH($D30,Precip!$B$2:$BF$2,0)))</f>
        <v>0</v>
      </c>
      <c r="L30" s="11" t="str">
        <f ca="1">IF(ISNA(INDEX(Precip!$B$3:$BE$200,MATCH(L$3&amp;" "&amp;L$4,Precip!$A$3:$A$200,0),MATCH($D30,Precip!$B$2:$BF$2,0))),"",INDEX(Precip!$B$3:$BE$200,MATCH(L$3&amp;" "&amp;L$4,Precip!$A$3:$A$200,0),MATCH($D30,Precip!$B$2:$BF$2,0)))</f>
        <v/>
      </c>
      <c r="M30" s="11" t="str">
        <f ca="1">IF(ISNA(INDEX(Precip!$B$3:$BE$200,MATCH(M$3&amp;" "&amp;M$4,Precip!$A$3:$A$200,0),MATCH($D30,Precip!$B$2:$BF$2,0))),"",INDEX(Precip!$B$3:$BE$200,MATCH(M$3&amp;" "&amp;M$4,Precip!$A$3:$A$200,0),MATCH($D30,Precip!$B$2:$BF$2,0)))</f>
        <v/>
      </c>
      <c r="N30" s="138">
        <f ca="1">IF(ISNA(INDEX(Precip24!$B$3:$BE$200,MATCH(M$3&amp;" "&amp;M$4,Precip24!$A$3:$A$200,0),MATCH($D30,Precip24!$B$2:$BF$2,0))),"",INDEX(Precip24!$B$3:$BE$200,MATCH(M$3&amp;" "&amp;M$4,Precip24!$A$3:$A$200,0),MATCH($D30,Precip24!$B$2:$BF$2,0)))</f>
        <v>0</v>
      </c>
    </row>
    <row r="31" spans="1:14" s="85" customFormat="1" ht="15.2" customHeight="1" x14ac:dyDescent="0.25">
      <c r="A31" s="96"/>
      <c r="B31" s="6">
        <v>27</v>
      </c>
      <c r="C31" s="4" t="s">
        <v>42</v>
      </c>
      <c r="D31" s="75" t="s">
        <v>43</v>
      </c>
      <c r="E31" s="7">
        <f ca="1">IF(ISNA(INDEX(Precip!$B$3:$BE$200,MATCH(E$3&amp;" "&amp;E$4,Precip!$A$3:$A$200,0),MATCH($D31,Precip!$B$2:$BF$2,0))),"",INDEX(Precip!$B$3:$BE$200,MATCH(E$3&amp;" "&amp;E$4,Precip!$A$3:$A$200,0),MATCH($D31,Precip!$B$2:$BF$2,0)))</f>
        <v>0</v>
      </c>
      <c r="F31" s="7">
        <f ca="1">IF(ISNA(INDEX(Precip!$B$3:$BE$200,MATCH(F$3&amp;" "&amp;F$4,Precip!$A$3:$A$200,0),MATCH($D31,Precip!$B$2:$BF$2,0))),"",INDEX(Precip!$B$3:$BE$200,MATCH(F$3&amp;" "&amp;F$4,Precip!$A$3:$A$200,0),MATCH($D31,Precip!$B$2:$BF$2,0)))</f>
        <v>0</v>
      </c>
      <c r="G31" s="7">
        <f ca="1">IF(ISNA(INDEX(Precip!$B$3:$BE$200,MATCH(G$3&amp;" "&amp;G$4,Precip!$A$3:$A$200,0),MATCH($D31,Precip!$B$2:$BF$2,0))),"",INDEX(Precip!$B$3:$BE$200,MATCH(G$3&amp;" "&amp;G$4,Precip!$A$3:$A$200,0),MATCH($D31,Precip!$B$2:$BF$2,0)))</f>
        <v>0</v>
      </c>
      <c r="H31" s="127">
        <f ca="1">IF(ISNA(INDEX(Precip!$B$3:$BE$200,MATCH(H$3&amp;" "&amp;H$4,Precip!$A$3:$A$200,0),MATCH($D31,Precip!$B$2:$BF$2,0))),"",INDEX(Precip!$B$3:$BE$200,MATCH(H$3&amp;" "&amp;H$4,Precip!$A$3:$A$200,0),MATCH($D31,Precip!$B$2:$BF$2,0)))</f>
        <v>0</v>
      </c>
      <c r="I31" s="150" t="str">
        <f ca="1">IF(ISNA(INDEX(Precip24!$B$3:$BE$200,MATCH(H$3&amp;" "&amp;H$4,Precip24!$A$3:$A$200,0),MATCH($D31,Precip24!$B$2:$BF$2,0))),"",INDEX(Precip24!$B$3:$BE$200,MATCH(H$3&amp;" "&amp;H$4,Precip24!$A$3:$A$200,0),MATCH($D31,Precip24!$B$2:$BF$2,0)))</f>
        <v/>
      </c>
      <c r="J31" s="130">
        <f ca="1">IF(ISNA(INDEX(Precip!$B$3:$BE$200,MATCH(J$3&amp;" "&amp;J$4,Precip!$A$3:$A$200,0),MATCH($D31,Precip!$B$2:$BF$2,0))),"",INDEX(Precip!$B$3:$BE$200,MATCH(J$3&amp;" "&amp;J$4,Precip!$A$3:$A$200,0),MATCH($D31,Precip!$B$2:$BF$2,0)))</f>
        <v>5</v>
      </c>
      <c r="K31" s="7">
        <f ca="1">IF(ISNA(INDEX(Precip!$B$3:$BE$200,MATCH(K$3&amp;" "&amp;K$4,Precip!$A$3:$A$200,0),MATCH($D31,Precip!$B$2:$BF$2,0))),"",INDEX(Precip!$B$3:$BE$200,MATCH(K$3&amp;" "&amp;K$4,Precip!$A$3:$A$200,0),MATCH($D31,Precip!$B$2:$BF$2,0)))</f>
        <v>0</v>
      </c>
      <c r="L31" s="7" t="str">
        <f ca="1">IF(ISNA(INDEX(Precip!$B$3:$BE$200,MATCH(L$3&amp;" "&amp;L$4,Precip!$A$3:$A$200,0),MATCH($D31,Precip!$B$2:$BF$2,0))),"",INDEX(Precip!$B$3:$BE$200,MATCH(L$3&amp;" "&amp;L$4,Precip!$A$3:$A$200,0),MATCH($D31,Precip!$B$2:$BF$2,0)))</f>
        <v/>
      </c>
      <c r="M31" s="7" t="str">
        <f ca="1">IF(ISNA(INDEX(Precip!$B$3:$BE$200,MATCH(M$3&amp;" "&amp;M$4,Precip!$A$3:$A$200,0),MATCH($D31,Precip!$B$2:$BF$2,0))),"",INDEX(Precip!$B$3:$BE$200,MATCH(M$3&amp;" "&amp;M$4,Precip!$A$3:$A$200,0),MATCH($D31,Precip!$B$2:$BF$2,0)))</f>
        <v/>
      </c>
      <c r="N31" s="150">
        <f ca="1">IF(ISNA(INDEX(Precip24!$B$3:$BE$200,MATCH(M$3&amp;" "&amp;M$4,Precip24!$A$3:$A$200,0),MATCH($D31,Precip24!$B$2:$BF$2,0))),"",INDEX(Precip24!$B$3:$BE$200,MATCH(M$3&amp;" "&amp;M$4,Precip24!$A$3:$A$200,0),MATCH($D31,Precip24!$B$2:$BF$2,0)))</f>
        <v>5.3000000000000007</v>
      </c>
    </row>
    <row r="32" spans="1:14" s="85" customFormat="1" ht="15.2" customHeight="1" x14ac:dyDescent="0.25">
      <c r="A32" s="96"/>
      <c r="B32" s="6">
        <v>28</v>
      </c>
      <c r="C32" s="4" t="s">
        <v>44</v>
      </c>
      <c r="D32" s="75">
        <v>72421</v>
      </c>
      <c r="E32" s="7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7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7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127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150" t="str">
        <f ca="1">IF(ISNA(INDEX(Precip24!$B$3:$BE$200,MATCH(H$3&amp;" "&amp;H$4,Precip24!$A$3:$A$200,0),MATCH($D32,Precip24!$B$2:$BF$2,0))),"",INDEX(Precip24!$B$3:$BE$200,MATCH(H$3&amp;" "&amp;H$4,Precip24!$A$3:$A$200,0),MATCH($D32,Precip24!$B$2:$BF$2,0)))</f>
        <v/>
      </c>
      <c r="J32" s="130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7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7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7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150" t="str">
        <f ca="1">IF(ISNA(INDEX(Precip24!$B$3:$BE$200,MATCH(M$3&amp;" "&amp;M$4,Precip24!$A$3:$A$200,0),MATCH($D32,Precip24!$B$2:$BF$2,0))),"",INDEX(Precip24!$B$3:$BE$200,MATCH(M$3&amp;" "&amp;M$4,Precip24!$A$3:$A$200,0),MATCH($D32,Precip24!$B$2:$BF$2,0)))</f>
        <v/>
      </c>
    </row>
    <row r="33" spans="1:14" ht="15.2" customHeight="1" x14ac:dyDescent="0.25">
      <c r="A33" s="96"/>
      <c r="B33" s="6">
        <v>29</v>
      </c>
      <c r="C33" s="4" t="s">
        <v>45</v>
      </c>
      <c r="D33" s="75" t="s">
        <v>46</v>
      </c>
      <c r="E33" s="7">
        <f ca="1">IF(ISNA(INDEX(Precip!$B$3:$BE$200,MATCH(E$3&amp;" "&amp;E$4,Precip!$A$3:$A$200,0),MATCH($D33,Precip!$B$2:$BF$2,0))),"",INDEX(Precip!$B$3:$BE$200,MATCH(E$3&amp;" "&amp;E$4,Precip!$A$3:$A$200,0),MATCH($D33,Precip!$B$2:$BF$2,0)))</f>
        <v>0</v>
      </c>
      <c r="F33" s="7">
        <f ca="1">IF(ISNA(INDEX(Precip!$B$3:$BE$200,MATCH(F$3&amp;" "&amp;F$4,Precip!$A$3:$A$200,0),MATCH($D33,Precip!$B$2:$BF$2,0))),"",INDEX(Precip!$B$3:$BE$200,MATCH(F$3&amp;" "&amp;F$4,Precip!$A$3:$A$200,0),MATCH($D33,Precip!$B$2:$BF$2,0)))</f>
        <v>0</v>
      </c>
      <c r="G33" s="7">
        <f ca="1">IF(ISNA(INDEX(Precip!$B$3:$BE$200,MATCH(G$3&amp;" "&amp;G$4,Precip!$A$3:$A$200,0),MATCH($D33,Precip!$B$2:$BF$2,0))),"",INDEX(Precip!$B$3:$BE$200,MATCH(G$3&amp;" "&amp;G$4,Precip!$A$3:$A$200,0),MATCH($D33,Precip!$B$2:$BF$2,0)))</f>
        <v>0</v>
      </c>
      <c r="H33" s="127">
        <f ca="1">IF(ISNA(INDEX(Precip!$B$3:$BE$200,MATCH(H$3&amp;" "&amp;H$4,Precip!$A$3:$A$200,0),MATCH($D33,Precip!$B$2:$BF$2,0))),"",INDEX(Precip!$B$3:$BE$200,MATCH(H$3&amp;" "&amp;H$4,Precip!$A$3:$A$200,0),MATCH($D33,Precip!$B$2:$BF$2,0)))</f>
        <v>0</v>
      </c>
      <c r="I33" s="150" t="str">
        <f ca="1">IF(ISNA(INDEX(Precip24!$B$3:$BE$200,MATCH(H$3&amp;" "&amp;H$4,Precip24!$A$3:$A$200,0),MATCH($D33,Precip24!$B$2:$BF$2,0))),"",INDEX(Precip24!$B$3:$BE$200,MATCH(H$3&amp;" "&amp;H$4,Precip24!$A$3:$A$200,0),MATCH($D33,Precip24!$B$2:$BF$2,0)))</f>
        <v/>
      </c>
      <c r="J33" s="130">
        <f ca="1">IF(ISNA(INDEX(Precip!$B$3:$BE$200,MATCH(J$3&amp;" "&amp;J$4,Precip!$A$3:$A$200,0),MATCH($D33,Precip!$B$2:$BF$2,0))),"",INDEX(Precip!$B$3:$BE$200,MATCH(J$3&amp;" "&amp;J$4,Precip!$A$3:$A$200,0),MATCH($D33,Precip!$B$2:$BF$2,0)))</f>
        <v>0</v>
      </c>
      <c r="K33" s="7">
        <f ca="1">IF(ISNA(INDEX(Precip!$B$3:$BE$200,MATCH(K$3&amp;" "&amp;K$4,Precip!$A$3:$A$200,0),MATCH($D33,Precip!$B$2:$BF$2,0))),"",INDEX(Precip!$B$3:$BE$200,MATCH(K$3&amp;" "&amp;K$4,Precip!$A$3:$A$200,0),MATCH($D33,Precip!$B$2:$BF$2,0)))</f>
        <v>0</v>
      </c>
      <c r="L33" s="7" t="str">
        <f ca="1">IF(ISNA(INDEX(Precip!$B$3:$BE$200,MATCH(L$3&amp;" "&amp;L$4,Precip!$A$3:$A$200,0),MATCH($D33,Precip!$B$2:$BF$2,0))),"",INDEX(Precip!$B$3:$BE$200,MATCH(L$3&amp;" "&amp;L$4,Precip!$A$3:$A$200,0),MATCH($D33,Precip!$B$2:$BF$2,0)))</f>
        <v/>
      </c>
      <c r="M33" s="7" t="str">
        <f ca="1">IF(ISNA(INDEX(Precip!$B$3:$BE$200,MATCH(M$3&amp;" "&amp;M$4,Precip!$A$3:$A$200,0),MATCH($D33,Precip!$B$2:$BF$2,0))),"",INDEX(Precip!$B$3:$BE$200,MATCH(M$3&amp;" "&amp;M$4,Precip!$A$3:$A$200,0),MATCH($D33,Precip!$B$2:$BF$2,0)))</f>
        <v/>
      </c>
      <c r="N33" s="150">
        <f ca="1">IF(ISNA(INDEX(Precip24!$B$3:$BE$200,MATCH(M$3&amp;" "&amp;M$4,Precip24!$A$3:$A$200,0),MATCH($D33,Precip24!$B$2:$BF$2,0))),"",INDEX(Precip24!$B$3:$BE$200,MATCH(M$3&amp;" "&amp;M$4,Precip24!$A$3:$A$200,0),MATCH($D33,Precip24!$B$2:$BF$2,0)))</f>
        <v>0</v>
      </c>
    </row>
    <row r="34" spans="1:14" ht="15.2" customHeight="1" x14ac:dyDescent="0.25">
      <c r="A34" s="96"/>
      <c r="B34" s="6">
        <v>30</v>
      </c>
      <c r="C34" s="4" t="s">
        <v>47</v>
      </c>
      <c r="D34" s="75" t="s">
        <v>48</v>
      </c>
      <c r="E34" s="7">
        <f ca="1">IF(ISNA(INDEX(Precip!$B$3:$BE$200,MATCH(E$3&amp;" "&amp;E$4,Precip!$A$3:$A$200,0),MATCH($D34,Precip!$B$2:$BF$2,0))),"",INDEX(Precip!$B$3:$BE$200,MATCH(E$3&amp;" "&amp;E$4,Precip!$A$3:$A$200,0),MATCH($D34,Precip!$B$2:$BF$2,0)))</f>
        <v>0</v>
      </c>
      <c r="F34" s="7">
        <f ca="1">IF(ISNA(INDEX(Precip!$B$3:$BE$200,MATCH(F$3&amp;" "&amp;F$4,Precip!$A$3:$A$200,0),MATCH($D34,Precip!$B$2:$BF$2,0))),"",INDEX(Precip!$B$3:$BE$200,MATCH(F$3&amp;" "&amp;F$4,Precip!$A$3:$A$200,0),MATCH($D34,Precip!$B$2:$BF$2,0)))</f>
        <v>0</v>
      </c>
      <c r="G34" s="7">
        <f ca="1">IF(ISNA(INDEX(Precip!$B$3:$BE$200,MATCH(G$3&amp;" "&amp;G$4,Precip!$A$3:$A$200,0),MATCH($D34,Precip!$B$2:$BF$2,0))),"",INDEX(Precip!$B$3:$BE$200,MATCH(G$3&amp;" "&amp;G$4,Precip!$A$3:$A$200,0),MATCH($D34,Precip!$B$2:$BF$2,0)))</f>
        <v>0</v>
      </c>
      <c r="H34" s="127">
        <f ca="1">IF(ISNA(INDEX(Precip!$B$3:$BE$200,MATCH(H$3&amp;" "&amp;H$4,Precip!$A$3:$A$200,0),MATCH($D34,Precip!$B$2:$BF$2,0))),"",INDEX(Precip!$B$3:$BE$200,MATCH(H$3&amp;" "&amp;H$4,Precip!$A$3:$A$200,0),MATCH($D34,Precip!$B$2:$BF$2,0)))</f>
        <v>0</v>
      </c>
      <c r="I34" s="150" t="str">
        <f ca="1">IF(ISNA(INDEX(Precip24!$B$3:$BE$200,MATCH(H$3&amp;" "&amp;H$4,Precip24!$A$3:$A$200,0),MATCH($D34,Precip24!$B$2:$BF$2,0))),"",INDEX(Precip24!$B$3:$BE$200,MATCH(H$3&amp;" "&amp;H$4,Precip24!$A$3:$A$200,0),MATCH($D34,Precip24!$B$2:$BF$2,0)))</f>
        <v/>
      </c>
      <c r="J34" s="130">
        <f ca="1">IF(ISNA(INDEX(Precip!$B$3:$BE$200,MATCH(J$3&amp;" "&amp;J$4,Precip!$A$3:$A$200,0),MATCH($D34,Precip!$B$2:$BF$2,0))),"",INDEX(Precip!$B$3:$BE$200,MATCH(J$3&amp;" "&amp;J$4,Precip!$A$3:$A$200,0),MATCH($D34,Precip!$B$2:$BF$2,0)))</f>
        <v>0</v>
      </c>
      <c r="K34" s="7">
        <f ca="1">IF(ISNA(INDEX(Precip!$B$3:$BE$200,MATCH(K$3&amp;" "&amp;K$4,Precip!$A$3:$A$200,0),MATCH($D34,Precip!$B$2:$BF$2,0))),"",INDEX(Precip!$B$3:$BE$200,MATCH(K$3&amp;" "&amp;K$4,Precip!$A$3:$A$200,0),MATCH($D34,Precip!$B$2:$BF$2,0)))</f>
        <v>0</v>
      </c>
      <c r="L34" s="7" t="str">
        <f ca="1">IF(ISNA(INDEX(Precip!$B$3:$BE$200,MATCH(L$3&amp;" "&amp;L$4,Precip!$A$3:$A$200,0),MATCH($D34,Precip!$B$2:$BF$2,0))),"",INDEX(Precip!$B$3:$BE$200,MATCH(L$3&amp;" "&amp;L$4,Precip!$A$3:$A$200,0),MATCH($D34,Precip!$B$2:$BF$2,0)))</f>
        <v/>
      </c>
      <c r="M34" s="7" t="str">
        <f ca="1">IF(ISNA(INDEX(Precip!$B$3:$BE$200,MATCH(M$3&amp;" "&amp;M$4,Precip!$A$3:$A$200,0),MATCH($D34,Precip!$B$2:$BF$2,0))),"",INDEX(Precip!$B$3:$BE$200,MATCH(M$3&amp;" "&amp;M$4,Precip!$A$3:$A$200,0),MATCH($D34,Precip!$B$2:$BF$2,0)))</f>
        <v/>
      </c>
      <c r="N34" s="150">
        <f ca="1">IF(ISNA(INDEX(Precip24!$B$3:$BE$200,MATCH(M$3&amp;" "&amp;M$4,Precip24!$A$3:$A$200,0),MATCH($D34,Precip24!$B$2:$BF$2,0))),"",INDEX(Precip24!$B$3:$BE$200,MATCH(M$3&amp;" "&amp;M$4,Precip24!$A$3:$A$200,0),MATCH($D34,Precip24!$B$2:$BF$2,0)))</f>
        <v>0</v>
      </c>
    </row>
    <row r="35" spans="1:14" s="85" customFormat="1" ht="15.2" customHeight="1" x14ac:dyDescent="0.25">
      <c r="A35" s="96"/>
      <c r="B35" s="6">
        <v>31</v>
      </c>
      <c r="C35" s="4" t="s">
        <v>49</v>
      </c>
      <c r="D35" s="75">
        <v>72422</v>
      </c>
      <c r="E35" s="7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7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7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127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150" t="str">
        <f ca="1">IF(ISNA(INDEX(Precip24!$B$3:$BE$200,MATCH(H$3&amp;" "&amp;H$4,Precip24!$A$3:$A$200,0),MATCH($D35,Precip24!$B$2:$BF$2,0))),"",INDEX(Precip24!$B$3:$BE$200,MATCH(H$3&amp;" "&amp;H$4,Precip24!$A$3:$A$200,0),MATCH($D35,Precip24!$B$2:$BF$2,0)))</f>
        <v/>
      </c>
      <c r="J35" s="130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7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7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7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150" t="str">
        <f ca="1">IF(ISNA(INDEX(Precip24!$B$3:$BE$200,MATCH(M$3&amp;" "&amp;M$4,Precip24!$A$3:$A$200,0),MATCH($D35,Precip24!$B$2:$BF$2,0))),"",INDEX(Precip24!$B$3:$BE$200,MATCH(M$3&amp;" "&amp;M$4,Precip24!$A$3:$A$200,0),MATCH($D35,Precip24!$B$2:$BF$2,0)))</f>
        <v/>
      </c>
    </row>
    <row r="36" spans="1:14" ht="15.2" customHeight="1" x14ac:dyDescent="0.25">
      <c r="A36" s="96"/>
      <c r="B36" s="6">
        <v>32</v>
      </c>
      <c r="C36" s="4" t="s">
        <v>50</v>
      </c>
      <c r="D36" s="75">
        <v>72423</v>
      </c>
      <c r="E36" s="7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7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7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127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150" t="str">
        <f ca="1">IF(ISNA(INDEX(Precip24!$B$3:$BE$200,MATCH(H$3&amp;" "&amp;H$4,Precip24!$A$3:$A$200,0),MATCH($D36,Precip24!$B$2:$BF$2,0))),"",INDEX(Precip24!$B$3:$BE$200,MATCH(H$3&amp;" "&amp;H$4,Precip24!$A$3:$A$200,0),MATCH($D36,Precip24!$B$2:$BF$2,0)))</f>
        <v/>
      </c>
      <c r="J36" s="130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7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7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7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150" t="str">
        <f ca="1">IF(ISNA(INDEX(Precip24!$B$3:$BE$200,MATCH(M$3&amp;" "&amp;M$4,Precip24!$A$3:$A$200,0),MATCH($D36,Precip24!$B$2:$BF$2,0))),"",INDEX(Precip24!$B$3:$BE$200,MATCH(M$3&amp;" "&amp;M$4,Precip24!$A$3:$A$200,0),MATCH($D36,Precip24!$B$2:$BF$2,0)))</f>
        <v/>
      </c>
    </row>
    <row r="37" spans="1:14" ht="15.2" customHeight="1" x14ac:dyDescent="0.25">
      <c r="A37" s="96"/>
      <c r="B37" s="6">
        <v>33</v>
      </c>
      <c r="C37" s="4" t="s">
        <v>51</v>
      </c>
      <c r="D37" s="75">
        <v>72424</v>
      </c>
      <c r="E37" s="7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7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7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127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150" t="str">
        <f ca="1">IF(ISNA(INDEX(Precip24!$B$3:$BE$200,MATCH(H$3&amp;" "&amp;H$4,Precip24!$A$3:$A$200,0),MATCH($D37,Precip24!$B$2:$BF$2,0))),"",INDEX(Precip24!$B$3:$BE$200,MATCH(H$3&amp;" "&amp;H$4,Precip24!$A$3:$A$200,0),MATCH($D37,Precip24!$B$2:$BF$2,0)))</f>
        <v/>
      </c>
      <c r="J37" s="130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7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7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7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150" t="str">
        <f ca="1">IF(ISNA(INDEX(Precip24!$B$3:$BE$200,MATCH(M$3&amp;" "&amp;M$4,Precip24!$A$3:$A$200,0),MATCH($D37,Precip24!$B$2:$BF$2,0))),"",INDEX(Precip24!$B$3:$BE$200,MATCH(M$3&amp;" "&amp;M$4,Precip24!$A$3:$A$200,0),MATCH($D37,Precip24!$B$2:$BF$2,0)))</f>
        <v/>
      </c>
    </row>
    <row r="38" spans="1:14" ht="15.2" customHeight="1" x14ac:dyDescent="0.25">
      <c r="A38" s="96"/>
      <c r="B38" s="6">
        <v>34</v>
      </c>
      <c r="C38" s="4" t="s">
        <v>52</v>
      </c>
      <c r="D38" s="75" t="s">
        <v>53</v>
      </c>
      <c r="E38" s="7">
        <f ca="1">IF(ISNA(INDEX(Precip!$B$3:$BE$200,MATCH(E$3&amp;" "&amp;E$4,Precip!$A$3:$A$200,0),MATCH($D38,Precip!$B$2:$BF$2,0))),"",INDEX(Precip!$B$3:$BE$200,MATCH(E$3&amp;" "&amp;E$4,Precip!$A$3:$A$200,0),MATCH($D38,Precip!$B$2:$BF$2,0)))</f>
        <v>0</v>
      </c>
      <c r="F38" s="7">
        <f ca="1">IF(ISNA(INDEX(Precip!$B$3:$BE$200,MATCH(F$3&amp;" "&amp;F$4,Precip!$A$3:$A$200,0),MATCH($D38,Precip!$B$2:$BF$2,0))),"",INDEX(Precip!$B$3:$BE$200,MATCH(F$3&amp;" "&amp;F$4,Precip!$A$3:$A$200,0),MATCH($D38,Precip!$B$2:$BF$2,0)))</f>
        <v>0</v>
      </c>
      <c r="G38" s="7">
        <f ca="1">IF(ISNA(INDEX(Precip!$B$3:$BE$200,MATCH(G$3&amp;" "&amp;G$4,Precip!$A$3:$A$200,0),MATCH($D38,Precip!$B$2:$BF$2,0))),"",INDEX(Precip!$B$3:$BE$200,MATCH(G$3&amp;" "&amp;G$4,Precip!$A$3:$A$200,0),MATCH($D38,Precip!$B$2:$BF$2,0)))</f>
        <v>0</v>
      </c>
      <c r="H38" s="127">
        <f ca="1">IF(ISNA(INDEX(Precip!$B$3:$BE$200,MATCH(H$3&amp;" "&amp;H$4,Precip!$A$3:$A$200,0),MATCH($D38,Precip!$B$2:$BF$2,0))),"",INDEX(Precip!$B$3:$BE$200,MATCH(H$3&amp;" "&amp;H$4,Precip!$A$3:$A$200,0),MATCH($D38,Precip!$B$2:$BF$2,0)))</f>
        <v>0</v>
      </c>
      <c r="I38" s="150" t="str">
        <f ca="1">IF(ISNA(INDEX(Precip24!$B$3:$BE$200,MATCH(H$3&amp;" "&amp;H$4,Precip24!$A$3:$A$200,0),MATCH($D38,Precip24!$B$2:$BF$2,0))),"",INDEX(Precip24!$B$3:$BE$200,MATCH(H$3&amp;" "&amp;H$4,Precip24!$A$3:$A$200,0),MATCH($D38,Precip24!$B$2:$BF$2,0)))</f>
        <v/>
      </c>
      <c r="J38" s="130">
        <f ca="1">IF(ISNA(INDEX(Precip!$B$3:$BE$200,MATCH(J$3&amp;" "&amp;J$4,Precip!$A$3:$A$200,0),MATCH($D38,Precip!$B$2:$BF$2,0))),"",INDEX(Precip!$B$3:$BE$200,MATCH(J$3&amp;" "&amp;J$4,Precip!$A$3:$A$200,0),MATCH($D38,Precip!$B$2:$BF$2,0)))</f>
        <v>0</v>
      </c>
      <c r="K38" s="7">
        <f ca="1">IF(ISNA(INDEX(Precip!$B$3:$BE$200,MATCH(K$3&amp;" "&amp;K$4,Precip!$A$3:$A$200,0),MATCH($D38,Precip!$B$2:$BF$2,0))),"",INDEX(Precip!$B$3:$BE$200,MATCH(K$3&amp;" "&amp;K$4,Precip!$A$3:$A$200,0),MATCH($D38,Precip!$B$2:$BF$2,0)))</f>
        <v>0</v>
      </c>
      <c r="L38" s="7" t="str">
        <f ca="1">IF(ISNA(INDEX(Precip!$B$3:$BE$200,MATCH(L$3&amp;" "&amp;L$4,Precip!$A$3:$A$200,0),MATCH($D38,Precip!$B$2:$BF$2,0))),"",INDEX(Precip!$B$3:$BE$200,MATCH(L$3&amp;" "&amp;L$4,Precip!$A$3:$A$200,0),MATCH($D38,Precip!$B$2:$BF$2,0)))</f>
        <v/>
      </c>
      <c r="M38" s="7" t="str">
        <f ca="1">IF(ISNA(INDEX(Precip!$B$3:$BE$200,MATCH(M$3&amp;" "&amp;M$4,Precip!$A$3:$A$200,0),MATCH($D38,Precip!$B$2:$BF$2,0))),"",INDEX(Precip!$B$3:$BE$200,MATCH(M$3&amp;" "&amp;M$4,Precip!$A$3:$A$200,0),MATCH($D38,Precip!$B$2:$BF$2,0)))</f>
        <v/>
      </c>
      <c r="N38" s="150">
        <f ca="1">IF(ISNA(INDEX(Precip24!$B$3:$BE$200,MATCH(M$3&amp;" "&amp;M$4,Precip24!$A$3:$A$200,0),MATCH($D38,Precip24!$B$2:$BF$2,0))),"",INDEX(Precip24!$B$3:$BE$200,MATCH(M$3&amp;" "&amp;M$4,Precip24!$A$3:$A$200,0),MATCH($D38,Precip24!$B$2:$BF$2,0)))</f>
        <v>0</v>
      </c>
    </row>
    <row r="39" spans="1:14" ht="15.2" customHeight="1" x14ac:dyDescent="0.25">
      <c r="A39" s="96"/>
      <c r="B39" s="6">
        <v>35</v>
      </c>
      <c r="C39" s="4" t="s">
        <v>54</v>
      </c>
      <c r="D39" s="75">
        <v>72432</v>
      </c>
      <c r="E39" s="7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7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7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127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150" t="str">
        <f ca="1">IF(ISNA(INDEX(Precip24!$B$3:$BE$200,MATCH(H$3&amp;" "&amp;H$4,Precip24!$A$3:$A$200,0),MATCH($D39,Precip24!$B$2:$BF$2,0))),"",INDEX(Precip24!$B$3:$BE$200,MATCH(H$3&amp;" "&amp;H$4,Precip24!$A$3:$A$200,0),MATCH($D39,Precip24!$B$2:$BF$2,0)))</f>
        <v/>
      </c>
      <c r="J39" s="130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7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7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7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150" t="str">
        <f ca="1">IF(ISNA(INDEX(Precip24!$B$3:$BE$200,MATCH(M$3&amp;" "&amp;M$4,Precip24!$A$3:$A$200,0),MATCH($D39,Precip24!$B$2:$BF$2,0))),"",INDEX(Precip24!$B$3:$BE$200,MATCH(M$3&amp;" "&amp;M$4,Precip24!$A$3:$A$200,0),MATCH($D39,Precip24!$B$2:$BF$2,0)))</f>
        <v/>
      </c>
    </row>
    <row r="40" spans="1:14" ht="15.2" customHeight="1" x14ac:dyDescent="0.25">
      <c r="A40" s="96"/>
      <c r="B40" s="6">
        <v>36</v>
      </c>
      <c r="C40" s="4" t="s">
        <v>55</v>
      </c>
      <c r="D40" s="75">
        <v>48844</v>
      </c>
      <c r="E40" s="7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7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7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127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150" t="str">
        <f ca="1">IF(ISNA(INDEX(Precip24!$B$3:$BE$200,MATCH(H$3&amp;" "&amp;H$4,Precip24!$A$3:$A$200,0),MATCH($D40,Precip24!$B$2:$BF$2,0))),"",INDEX(Precip24!$B$3:$BE$200,MATCH(H$3&amp;" "&amp;H$4,Precip24!$A$3:$A$200,0),MATCH($D40,Precip24!$B$2:$BF$2,0)))</f>
        <v/>
      </c>
      <c r="J40" s="130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7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7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7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150" t="str">
        <f ca="1">IF(ISNA(INDEX(Precip24!$B$3:$BE$200,MATCH(M$3&amp;" "&amp;M$4,Precip24!$A$3:$A$200,0),MATCH($D40,Precip24!$B$2:$BF$2,0))),"",INDEX(Precip24!$B$3:$BE$200,MATCH(M$3&amp;" "&amp;M$4,Precip24!$A$3:$A$200,0),MATCH($D40,Precip24!$B$2:$BF$2,0)))</f>
        <v/>
      </c>
    </row>
    <row r="41" spans="1:14" s="85" customFormat="1" ht="15.2" customHeight="1" x14ac:dyDescent="0.25">
      <c r="A41" s="96"/>
      <c r="B41" s="6">
        <v>37</v>
      </c>
      <c r="C41" s="4" t="s">
        <v>56</v>
      </c>
      <c r="D41" s="75">
        <v>72425</v>
      </c>
      <c r="E41" s="7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7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7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127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150" t="str">
        <f ca="1">IF(ISNA(INDEX(Precip24!$B$3:$BE$200,MATCH(H$3&amp;" "&amp;H$4,Precip24!$A$3:$A$200,0),MATCH($D41,Precip24!$B$2:$BF$2,0))),"",INDEX(Precip24!$B$3:$BE$200,MATCH(H$3&amp;" "&amp;H$4,Precip24!$A$3:$A$200,0),MATCH($D41,Precip24!$B$2:$BF$2,0)))</f>
        <v/>
      </c>
      <c r="J41" s="130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7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7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7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150" t="str">
        <f ca="1">IF(ISNA(INDEX(Precip24!$B$3:$BE$200,MATCH(M$3&amp;" "&amp;M$4,Precip24!$A$3:$A$200,0),MATCH($D41,Precip24!$B$2:$BF$2,0))),"",INDEX(Precip24!$B$3:$BE$200,MATCH(M$3&amp;" "&amp;M$4,Precip24!$A$3:$A$200,0),MATCH($D41,Precip24!$B$2:$BF$2,0)))</f>
        <v/>
      </c>
    </row>
    <row r="42" spans="1:14" ht="15.2" customHeight="1" x14ac:dyDescent="0.25">
      <c r="A42" s="96"/>
      <c r="B42" s="6">
        <v>38</v>
      </c>
      <c r="C42" s="4" t="s">
        <v>57</v>
      </c>
      <c r="D42" s="75">
        <v>72426</v>
      </c>
      <c r="E42" s="7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7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7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127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150" t="str">
        <f ca="1">IF(ISNA(INDEX(Precip24!$B$3:$BE$200,MATCH(H$3&amp;" "&amp;H$4,Precip24!$A$3:$A$200,0),MATCH($D42,Precip24!$B$2:$BF$2,0))),"",INDEX(Precip24!$B$3:$BE$200,MATCH(H$3&amp;" "&amp;H$4,Precip24!$A$3:$A$200,0),MATCH($D42,Precip24!$B$2:$BF$2,0)))</f>
        <v/>
      </c>
      <c r="J42" s="130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7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7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7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150" t="str">
        <f ca="1">IF(ISNA(INDEX(Precip24!$B$3:$BE$200,MATCH(M$3&amp;" "&amp;M$4,Precip24!$A$3:$A$200,0),MATCH($D42,Precip24!$B$2:$BF$2,0))),"",INDEX(Precip24!$B$3:$BE$200,MATCH(M$3&amp;" "&amp;M$4,Precip24!$A$3:$A$200,0),MATCH($D42,Precip24!$B$2:$BF$2,0)))</f>
        <v/>
      </c>
    </row>
    <row r="43" spans="1:14" ht="15.2" customHeight="1" x14ac:dyDescent="0.25">
      <c r="A43" s="96"/>
      <c r="B43" s="6">
        <v>39</v>
      </c>
      <c r="C43" s="4" t="s">
        <v>58</v>
      </c>
      <c r="D43" s="75" t="s">
        <v>59</v>
      </c>
      <c r="E43" s="7">
        <f ca="1">IF(ISNA(INDEX(Precip!$B$3:$BE$200,MATCH(E$3&amp;" "&amp;E$4,Precip!$A$3:$A$200,0),MATCH($D43,Precip!$B$2:$BF$2,0))),"",INDEX(Precip!$B$3:$BE$200,MATCH(E$3&amp;" "&amp;E$4,Precip!$A$3:$A$200,0),MATCH($D43,Precip!$B$2:$BF$2,0)))</f>
        <v>0</v>
      </c>
      <c r="F43" s="7">
        <f ca="1">IF(ISNA(INDEX(Precip!$B$3:$BE$200,MATCH(F$3&amp;" "&amp;F$4,Precip!$A$3:$A$200,0),MATCH($D43,Precip!$B$2:$BF$2,0))),"",INDEX(Precip!$B$3:$BE$200,MATCH(F$3&amp;" "&amp;F$4,Precip!$A$3:$A$200,0),MATCH($D43,Precip!$B$2:$BF$2,0)))</f>
        <v>0</v>
      </c>
      <c r="G43" s="7">
        <f ca="1">IF(ISNA(INDEX(Precip!$B$3:$BE$200,MATCH(G$3&amp;" "&amp;G$4,Precip!$A$3:$A$200,0),MATCH($D43,Precip!$B$2:$BF$2,0))),"",INDEX(Precip!$B$3:$BE$200,MATCH(G$3&amp;" "&amp;G$4,Precip!$A$3:$A$200,0),MATCH($D43,Precip!$B$2:$BF$2,0)))</f>
        <v>0</v>
      </c>
      <c r="H43" s="127">
        <f ca="1">IF(ISNA(INDEX(Precip!$B$3:$BE$200,MATCH(H$3&amp;" "&amp;H$4,Precip!$A$3:$A$200,0),MATCH($D43,Precip!$B$2:$BF$2,0))),"",INDEX(Precip!$B$3:$BE$200,MATCH(H$3&amp;" "&amp;H$4,Precip!$A$3:$A$200,0),MATCH($D43,Precip!$B$2:$BF$2,0)))</f>
        <v>0</v>
      </c>
      <c r="I43" s="150" t="str">
        <f ca="1">IF(ISNA(INDEX(Precip24!$B$3:$BE$200,MATCH(H$3&amp;" "&amp;H$4,Precip24!$A$3:$A$200,0),MATCH($D43,Precip24!$B$2:$BF$2,0))),"",INDEX(Precip24!$B$3:$BE$200,MATCH(H$3&amp;" "&amp;H$4,Precip24!$A$3:$A$200,0),MATCH($D43,Precip24!$B$2:$BF$2,0)))</f>
        <v/>
      </c>
      <c r="J43" s="130">
        <f ca="1">IF(ISNA(INDEX(Precip!$B$3:$BE$200,MATCH(J$3&amp;" "&amp;J$4,Precip!$A$3:$A$200,0),MATCH($D43,Precip!$B$2:$BF$2,0))),"",INDEX(Precip!$B$3:$BE$200,MATCH(J$3&amp;" "&amp;J$4,Precip!$A$3:$A$200,0),MATCH($D43,Precip!$B$2:$BF$2,0)))</f>
        <v>0</v>
      </c>
      <c r="K43" s="7">
        <f ca="1">IF(ISNA(INDEX(Precip!$B$3:$BE$200,MATCH(K$3&amp;" "&amp;K$4,Precip!$A$3:$A$200,0),MATCH($D43,Precip!$B$2:$BF$2,0))),"",INDEX(Precip!$B$3:$BE$200,MATCH(K$3&amp;" "&amp;K$4,Precip!$A$3:$A$200,0),MATCH($D43,Precip!$B$2:$BF$2,0)))</f>
        <v>0</v>
      </c>
      <c r="L43" s="7" t="str">
        <f ca="1">IF(ISNA(INDEX(Precip!$B$3:$BE$200,MATCH(L$3&amp;" "&amp;L$4,Precip!$A$3:$A$200,0),MATCH($D43,Precip!$B$2:$BF$2,0))),"",INDEX(Precip!$B$3:$BE$200,MATCH(L$3&amp;" "&amp;L$4,Precip!$A$3:$A$200,0),MATCH($D43,Precip!$B$2:$BF$2,0)))</f>
        <v/>
      </c>
      <c r="M43" s="7" t="str">
        <f ca="1">IF(ISNA(INDEX(Precip!$B$3:$BE$200,MATCH(M$3&amp;" "&amp;M$4,Precip!$A$3:$A$200,0),MATCH($D43,Precip!$B$2:$BF$2,0))),"",INDEX(Precip!$B$3:$BE$200,MATCH(M$3&amp;" "&amp;M$4,Precip!$A$3:$A$200,0),MATCH($D43,Precip!$B$2:$BF$2,0)))</f>
        <v/>
      </c>
      <c r="N43" s="150">
        <f ca="1">IF(ISNA(INDEX(Precip24!$B$3:$BE$200,MATCH(M$3&amp;" "&amp;M$4,Precip24!$A$3:$A$200,0),MATCH($D43,Precip24!$B$2:$BF$2,0))),"",INDEX(Precip24!$B$3:$BE$200,MATCH(M$3&amp;" "&amp;M$4,Precip24!$A$3:$A$200,0),MATCH($D43,Precip24!$B$2:$BF$2,0)))</f>
        <v>0</v>
      </c>
    </row>
    <row r="44" spans="1:14" ht="15.2" customHeight="1" x14ac:dyDescent="0.25">
      <c r="A44" s="96"/>
      <c r="B44" s="6">
        <v>40</v>
      </c>
      <c r="C44" s="4" t="s">
        <v>60</v>
      </c>
      <c r="D44" s="75">
        <v>72427</v>
      </c>
      <c r="E44" s="7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7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7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127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150" t="str">
        <f ca="1">IF(ISNA(INDEX(Precip24!$B$3:$BE$200,MATCH(H$3&amp;" "&amp;H$4,Precip24!$A$3:$A$200,0),MATCH($D44,Precip24!$B$2:$BF$2,0))),"",INDEX(Precip24!$B$3:$BE$200,MATCH(H$3&amp;" "&amp;H$4,Precip24!$A$3:$A$200,0),MATCH($D44,Precip24!$B$2:$BF$2,0)))</f>
        <v/>
      </c>
      <c r="J44" s="130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7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7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7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150" t="str">
        <f ca="1">IF(ISNA(INDEX(Precip24!$B$3:$BE$200,MATCH(M$3&amp;" "&amp;M$4,Precip24!$A$3:$A$200,0),MATCH($D44,Precip24!$B$2:$BF$2,0))),"",INDEX(Precip24!$B$3:$BE$200,MATCH(M$3&amp;" "&amp;M$4,Precip24!$A$3:$A$200,0),MATCH($D44,Precip24!$B$2:$BF$2,0)))</f>
        <v/>
      </c>
    </row>
    <row r="45" spans="1:14" ht="15.2" customHeight="1" x14ac:dyDescent="0.25">
      <c r="A45" s="96"/>
      <c r="B45" s="6">
        <v>41</v>
      </c>
      <c r="C45" s="4" t="s">
        <v>61</v>
      </c>
      <c r="D45" s="75">
        <v>72428</v>
      </c>
      <c r="E45" s="7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7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7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127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150" t="str">
        <f ca="1">IF(ISNA(INDEX(Precip24!$B$3:$BE$200,MATCH(H$3&amp;" "&amp;H$4,Precip24!$A$3:$A$200,0),MATCH($D45,Precip24!$B$2:$BF$2,0))),"",INDEX(Precip24!$B$3:$BE$200,MATCH(H$3&amp;" "&amp;H$4,Precip24!$A$3:$A$200,0),MATCH($D45,Precip24!$B$2:$BF$2,0)))</f>
        <v/>
      </c>
      <c r="J45" s="130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7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7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7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150" t="str">
        <f ca="1">IF(ISNA(INDEX(Precip24!$B$3:$BE$200,MATCH(M$3&amp;" "&amp;M$4,Precip24!$A$3:$A$200,0),MATCH($D45,Precip24!$B$2:$BF$2,0))),"",INDEX(Precip24!$B$3:$BE$200,MATCH(M$3&amp;" "&amp;M$4,Precip24!$A$3:$A$200,0),MATCH($D45,Precip24!$B$2:$BF$2,0)))</f>
        <v/>
      </c>
    </row>
    <row r="46" spans="1:14" ht="15.2" customHeight="1" x14ac:dyDescent="0.25">
      <c r="A46" s="96"/>
      <c r="B46" s="6">
        <v>42</v>
      </c>
      <c r="C46" s="4" t="s">
        <v>62</v>
      </c>
      <c r="D46" s="75">
        <v>72429</v>
      </c>
      <c r="E46" s="7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7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7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127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150" t="str">
        <f ca="1">IF(ISNA(INDEX(Precip24!$B$3:$BE$200,MATCH(H$3&amp;" "&amp;H$4,Precip24!$A$3:$A$200,0),MATCH($D46,Precip24!$B$2:$BF$2,0))),"",INDEX(Precip24!$B$3:$BE$200,MATCH(H$3&amp;" "&amp;H$4,Precip24!$A$3:$A$200,0),MATCH($D46,Precip24!$B$2:$BF$2,0)))</f>
        <v/>
      </c>
      <c r="J46" s="130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7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7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7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150" t="str">
        <f ca="1">IF(ISNA(INDEX(Precip24!$B$3:$BE$200,MATCH(M$3&amp;" "&amp;M$4,Precip24!$A$3:$A$200,0),MATCH($D46,Precip24!$B$2:$BF$2,0))),"",INDEX(Precip24!$B$3:$BE$200,MATCH(M$3&amp;" "&amp;M$4,Precip24!$A$3:$A$200,0),MATCH($D46,Precip24!$B$2:$BF$2,0)))</f>
        <v/>
      </c>
    </row>
    <row r="47" spans="1:14" s="85" customFormat="1" ht="15.2" customHeight="1" x14ac:dyDescent="0.25">
      <c r="A47" s="96"/>
      <c r="B47" s="6">
        <v>43</v>
      </c>
      <c r="C47" s="4" t="s">
        <v>63</v>
      </c>
      <c r="D47" s="75">
        <v>48845</v>
      </c>
      <c r="E47" s="7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7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7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127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150" t="str">
        <f ca="1">IF(ISNA(INDEX(Precip24!$B$3:$BE$200,MATCH(H$3&amp;" "&amp;H$4,Precip24!$A$3:$A$200,0),MATCH($D47,Precip24!$B$2:$BF$2,0))),"",INDEX(Precip24!$B$3:$BE$200,MATCH(H$3&amp;" "&amp;H$4,Precip24!$A$3:$A$200,0),MATCH($D47,Precip24!$B$2:$BF$2,0)))</f>
        <v/>
      </c>
      <c r="J47" s="130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7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7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7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150" t="str">
        <f ca="1">IF(ISNA(INDEX(Precip24!$B$3:$BE$200,MATCH(M$3&amp;" "&amp;M$4,Precip24!$A$3:$A$200,0),MATCH($D47,Precip24!$B$2:$BF$2,0))),"",INDEX(Precip24!$B$3:$BE$200,MATCH(M$3&amp;" "&amp;M$4,Precip24!$A$3:$A$200,0),MATCH($D47,Precip24!$B$2:$BF$2,0)))</f>
        <v/>
      </c>
    </row>
    <row r="48" spans="1:14" s="85" customFormat="1" ht="15.2" customHeight="1" x14ac:dyDescent="0.25">
      <c r="A48" s="96"/>
      <c r="B48" s="6">
        <v>44</v>
      </c>
      <c r="C48" s="4" t="s">
        <v>64</v>
      </c>
      <c r="D48" s="75">
        <v>72436</v>
      </c>
      <c r="E48" s="7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7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7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127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150" t="str">
        <f ca="1">IF(ISNA(INDEX(Precip24!$B$3:$BE$200,MATCH(H$3&amp;" "&amp;H$4,Precip24!$A$3:$A$200,0),MATCH($D48,Precip24!$B$2:$BF$2,0))),"",INDEX(Precip24!$B$3:$BE$200,MATCH(H$3&amp;" "&amp;H$4,Precip24!$A$3:$A$200,0),MATCH($D48,Precip24!$B$2:$BF$2,0)))</f>
        <v/>
      </c>
      <c r="J48" s="130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7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7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7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150" t="str">
        <f ca="1">IF(ISNA(INDEX(Precip24!$B$3:$BE$200,MATCH(M$3&amp;" "&amp;M$4,Precip24!$A$3:$A$200,0),MATCH($D48,Precip24!$B$2:$BF$2,0))),"",INDEX(Precip24!$B$3:$BE$200,MATCH(M$3&amp;" "&amp;M$4,Precip24!$A$3:$A$200,0),MATCH($D48,Precip24!$B$2:$BF$2,0)))</f>
        <v/>
      </c>
    </row>
    <row r="49" spans="1:14" s="85" customFormat="1" ht="15.2" customHeight="1" thickBot="1" x14ac:dyDescent="0.3">
      <c r="A49" s="90"/>
      <c r="B49" s="18">
        <v>45</v>
      </c>
      <c r="C49" s="21" t="s">
        <v>65</v>
      </c>
      <c r="D49" s="76" t="s">
        <v>66</v>
      </c>
      <c r="E49" s="30">
        <f ca="1">IF(ISNA(INDEX(Precip!$B$3:$BE$200,MATCH(E$3&amp;" "&amp;E$4,Precip!$A$3:$A$200,0),MATCH($D49,Precip!$B$2:$BF$2,0))),"",INDEX(Precip!$B$3:$BE$200,MATCH(E$3&amp;" "&amp;E$4,Precip!$A$3:$A$200,0),MATCH($D49,Precip!$B$2:$BF$2,0)))</f>
        <v>0</v>
      </c>
      <c r="F49" s="30">
        <f ca="1">IF(ISNA(INDEX(Precip!$B$3:$BE$200,MATCH(F$3&amp;" "&amp;F$4,Precip!$A$3:$A$200,0),MATCH($D49,Precip!$B$2:$BF$2,0))),"",INDEX(Precip!$B$3:$BE$200,MATCH(F$3&amp;" "&amp;F$4,Precip!$A$3:$A$200,0),MATCH($D49,Precip!$B$2:$BF$2,0)))</f>
        <v>0</v>
      </c>
      <c r="G49" s="30">
        <f ca="1">IF(ISNA(INDEX(Precip!$B$3:$BE$200,MATCH(G$3&amp;" "&amp;G$4,Precip!$A$3:$A$200,0),MATCH($D49,Precip!$B$2:$BF$2,0))),"",INDEX(Precip!$B$3:$BE$200,MATCH(G$3&amp;" "&amp;G$4,Precip!$A$3:$A$200,0),MATCH($D49,Precip!$B$2:$BF$2,0)))</f>
        <v>0</v>
      </c>
      <c r="H49" s="128">
        <f ca="1">IF(ISNA(INDEX(Precip!$B$3:$BE$200,MATCH(H$3&amp;" "&amp;H$4,Precip!$A$3:$A$200,0),MATCH($D49,Precip!$B$2:$BF$2,0))),"",INDEX(Precip!$B$3:$BE$200,MATCH(H$3&amp;" "&amp;H$4,Precip!$A$3:$A$200,0),MATCH($D49,Precip!$B$2:$BF$2,0)))</f>
        <v>0</v>
      </c>
      <c r="I49" s="139" t="str">
        <f ca="1">IF(ISNA(INDEX(Precip24!$B$3:$BE$200,MATCH(H$3&amp;" "&amp;H$4,Precip24!$A$3:$A$200,0),MATCH($D49,Precip24!$B$2:$BF$2,0))),"",INDEX(Precip24!$B$3:$BE$200,MATCH(H$3&amp;" "&amp;H$4,Precip24!$A$3:$A$200,0),MATCH($D49,Precip24!$B$2:$BF$2,0)))</f>
        <v/>
      </c>
      <c r="J49" s="131">
        <f ca="1">IF(ISNA(INDEX(Precip!$B$3:$BE$200,MATCH(J$3&amp;" "&amp;J$4,Precip!$A$3:$A$200,0),MATCH($D49,Precip!$B$2:$BF$2,0))),"",INDEX(Precip!$B$3:$BE$200,MATCH(J$3&amp;" "&amp;J$4,Precip!$A$3:$A$200,0),MATCH($D49,Precip!$B$2:$BF$2,0)))</f>
        <v>0</v>
      </c>
      <c r="K49" s="30">
        <f ca="1">IF(ISNA(INDEX(Precip!$B$3:$BE$200,MATCH(K$3&amp;" "&amp;K$4,Precip!$A$3:$A$200,0),MATCH($D49,Precip!$B$2:$BF$2,0))),"",INDEX(Precip!$B$3:$BE$200,MATCH(K$3&amp;" "&amp;K$4,Precip!$A$3:$A$200,0),MATCH($D49,Precip!$B$2:$BF$2,0)))</f>
        <v>0</v>
      </c>
      <c r="L49" s="30" t="str">
        <f ca="1">IF(ISNA(INDEX(Precip!$B$3:$BE$200,MATCH(L$3&amp;" "&amp;L$4,Precip!$A$3:$A$200,0),MATCH($D49,Precip!$B$2:$BF$2,0))),"",INDEX(Precip!$B$3:$BE$200,MATCH(L$3&amp;" "&amp;L$4,Precip!$A$3:$A$200,0),MATCH($D49,Precip!$B$2:$BF$2,0)))</f>
        <v/>
      </c>
      <c r="M49" s="30" t="str">
        <f ca="1">IF(ISNA(INDEX(Precip!$B$3:$BE$200,MATCH(M$3&amp;" "&amp;M$4,Precip!$A$3:$A$200,0),MATCH($D49,Precip!$B$2:$BF$2,0))),"",INDEX(Precip!$B$3:$BE$200,MATCH(M$3&amp;" "&amp;M$4,Precip!$A$3:$A$200,0),MATCH($D49,Precip!$B$2:$BF$2,0)))</f>
        <v/>
      </c>
      <c r="N49" s="139">
        <f ca="1">IF(ISNA(INDEX(Precip24!$B$3:$BE$200,MATCH(M$3&amp;" "&amp;M$4,Precip24!$A$3:$A$200,0),MATCH($D49,Precip24!$B$2:$BF$2,0))),"",INDEX(Precip24!$B$3:$BE$200,MATCH(M$3&amp;" "&amp;M$4,Precip24!$A$3:$A$200,0),MATCH($D49,Precip24!$B$2:$BF$2,0)))</f>
        <v>0</v>
      </c>
    </row>
    <row r="50" spans="1:14" ht="15.2" customHeight="1" x14ac:dyDescent="0.25">
      <c r="A50" s="95" t="s">
        <v>67</v>
      </c>
      <c r="B50" s="9">
        <v>46</v>
      </c>
      <c r="C50" s="26" t="s">
        <v>68</v>
      </c>
      <c r="D50" s="77">
        <v>72441</v>
      </c>
      <c r="E50" s="11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1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1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26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149" t="str">
        <f ca="1">IF(ISNA(INDEX(Precip24!$B$3:$BE$200,MATCH(H$3&amp;" "&amp;H$4,Precip24!$A$3:$A$200,0),MATCH($D50,Precip24!$B$2:$BF$2,0))),"",INDEX(Precip24!$B$3:$BE$200,MATCH(H$3&amp;" "&amp;H$4,Precip24!$A$3:$A$200,0),MATCH($D50,Precip24!$B$2:$BF$2,0)))</f>
        <v/>
      </c>
      <c r="J50" s="129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1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1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1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149" t="str">
        <f ca="1">IF(ISNA(INDEX(Precip24!$B$3:$BE$200,MATCH(M$3&amp;" "&amp;M$4,Precip24!$A$3:$A$200,0),MATCH($D50,Precip24!$B$2:$BF$2,0))),"",INDEX(Precip24!$B$3:$BE$200,MATCH(M$3&amp;" "&amp;M$4,Precip24!$A$3:$A$200,0),MATCH($D50,Precip24!$B$2:$BF$2,0)))</f>
        <v/>
      </c>
    </row>
    <row r="51" spans="1:14" ht="15.2" customHeight="1" x14ac:dyDescent="0.25">
      <c r="A51" s="96"/>
      <c r="B51" s="6">
        <v>47</v>
      </c>
      <c r="C51" s="4" t="s">
        <v>69</v>
      </c>
      <c r="D51" s="75" t="s">
        <v>70</v>
      </c>
      <c r="E51" s="7">
        <f ca="1">IF(ISNA(INDEX(Precip!$B$3:$BE$200,MATCH(E$3&amp;" "&amp;E$4,Precip!$A$3:$A$200,0),MATCH($D51,Precip!$B$2:$BF$2,0))),"",INDEX(Precip!$B$3:$BE$200,MATCH(E$3&amp;" "&amp;E$4,Precip!$A$3:$A$200,0),MATCH($D51,Precip!$B$2:$BF$2,0)))</f>
        <v>0</v>
      </c>
      <c r="F51" s="7">
        <f ca="1">IF(ISNA(INDEX(Precip!$B$3:$BE$200,MATCH(F$3&amp;" "&amp;F$4,Precip!$A$3:$A$200,0),MATCH($D51,Precip!$B$2:$BF$2,0))),"",INDEX(Precip!$B$3:$BE$200,MATCH(F$3&amp;" "&amp;F$4,Precip!$A$3:$A$200,0),MATCH($D51,Precip!$B$2:$BF$2,0)))</f>
        <v>0</v>
      </c>
      <c r="G51" s="7">
        <f ca="1">IF(ISNA(INDEX(Precip!$B$3:$BE$200,MATCH(G$3&amp;" "&amp;G$4,Precip!$A$3:$A$200,0),MATCH($D51,Precip!$B$2:$BF$2,0))),"",INDEX(Precip!$B$3:$BE$200,MATCH(G$3&amp;" "&amp;G$4,Precip!$A$3:$A$200,0),MATCH($D51,Precip!$B$2:$BF$2,0)))</f>
        <v>0</v>
      </c>
      <c r="H51" s="127">
        <f ca="1">IF(ISNA(INDEX(Precip!$B$3:$BE$200,MATCH(H$3&amp;" "&amp;H$4,Precip!$A$3:$A$200,0),MATCH($D51,Precip!$B$2:$BF$2,0))),"",INDEX(Precip!$B$3:$BE$200,MATCH(H$3&amp;" "&amp;H$4,Precip!$A$3:$A$200,0),MATCH($D51,Precip!$B$2:$BF$2,0)))</f>
        <v>0</v>
      </c>
      <c r="I51" s="150" t="str">
        <f ca="1">IF(ISNA(INDEX(Precip24!$B$3:$BE$200,MATCH(H$3&amp;" "&amp;H$4,Precip24!$A$3:$A$200,0),MATCH($D51,Precip24!$B$2:$BF$2,0))),"",INDEX(Precip24!$B$3:$BE$200,MATCH(H$3&amp;" "&amp;H$4,Precip24!$A$3:$A$200,0),MATCH($D51,Precip24!$B$2:$BF$2,0)))</f>
        <v/>
      </c>
      <c r="J51" s="130">
        <f ca="1">IF(ISNA(INDEX(Precip!$B$3:$BE$200,MATCH(J$3&amp;" "&amp;J$4,Precip!$A$3:$A$200,0),MATCH($D51,Precip!$B$2:$BF$2,0))),"",INDEX(Precip!$B$3:$BE$200,MATCH(J$3&amp;" "&amp;J$4,Precip!$A$3:$A$200,0),MATCH($D51,Precip!$B$2:$BF$2,0)))</f>
        <v>0</v>
      </c>
      <c r="K51" s="7">
        <f ca="1">IF(ISNA(INDEX(Precip!$B$3:$BE$200,MATCH(K$3&amp;" "&amp;K$4,Precip!$A$3:$A$200,0),MATCH($D51,Precip!$B$2:$BF$2,0))),"",INDEX(Precip!$B$3:$BE$200,MATCH(K$3&amp;" "&amp;K$4,Precip!$A$3:$A$200,0),MATCH($D51,Precip!$B$2:$BF$2,0)))</f>
        <v>0</v>
      </c>
      <c r="L51" s="7" t="str">
        <f ca="1">IF(ISNA(INDEX(Precip!$B$3:$BE$200,MATCH(L$3&amp;" "&amp;L$4,Precip!$A$3:$A$200,0),MATCH($D51,Precip!$B$2:$BF$2,0))),"",INDEX(Precip!$B$3:$BE$200,MATCH(L$3&amp;" "&amp;L$4,Precip!$A$3:$A$200,0),MATCH($D51,Precip!$B$2:$BF$2,0)))</f>
        <v/>
      </c>
      <c r="M51" s="7" t="str">
        <f ca="1">IF(ISNA(INDEX(Precip!$B$3:$BE$200,MATCH(M$3&amp;" "&amp;M$4,Precip!$A$3:$A$200,0),MATCH($D51,Precip!$B$2:$BF$2,0))),"",INDEX(Precip!$B$3:$BE$200,MATCH(M$3&amp;" "&amp;M$4,Precip!$A$3:$A$200,0),MATCH($D51,Precip!$B$2:$BF$2,0)))</f>
        <v/>
      </c>
      <c r="N51" s="150">
        <f ca="1">IF(ISNA(INDEX(Precip24!$B$3:$BE$200,MATCH(M$3&amp;" "&amp;M$4,Precip24!$A$3:$A$200,0),MATCH($D51,Precip24!$B$2:$BF$2,0))),"",INDEX(Precip24!$B$3:$BE$200,MATCH(M$3&amp;" "&amp;M$4,Precip24!$A$3:$A$200,0),MATCH($D51,Precip24!$B$2:$BF$2,0)))</f>
        <v>0</v>
      </c>
    </row>
    <row r="52" spans="1:14" ht="15.2" customHeight="1" x14ac:dyDescent="0.25">
      <c r="A52" s="96"/>
      <c r="B52" s="6">
        <v>48</v>
      </c>
      <c r="C52" s="4" t="s">
        <v>71</v>
      </c>
      <c r="D52" s="75">
        <v>72442</v>
      </c>
      <c r="E52" s="7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7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7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127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150" t="str">
        <f ca="1">IF(ISNA(INDEX(Precip24!$B$3:$BE$200,MATCH(H$3&amp;" "&amp;H$4,Precip24!$A$3:$A$200,0),MATCH($D52,Precip24!$B$2:$BF$2,0))),"",INDEX(Precip24!$B$3:$BE$200,MATCH(H$3&amp;" "&amp;H$4,Precip24!$A$3:$A$200,0),MATCH($D52,Precip24!$B$2:$BF$2,0)))</f>
        <v/>
      </c>
      <c r="J52" s="130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7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7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7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150" t="str">
        <f ca="1">IF(ISNA(INDEX(Precip24!$B$3:$BE$200,MATCH(M$3&amp;" "&amp;M$4,Precip24!$A$3:$A$200,0),MATCH($D52,Precip24!$B$2:$BF$2,0))),"",INDEX(Precip24!$B$3:$BE$200,MATCH(M$3&amp;" "&amp;M$4,Precip24!$A$3:$A$200,0),MATCH($D52,Precip24!$B$2:$BF$2,0)))</f>
        <v/>
      </c>
    </row>
    <row r="53" spans="1:14" ht="15.2" customHeight="1" x14ac:dyDescent="0.25">
      <c r="A53" s="96"/>
      <c r="B53" s="6">
        <v>49</v>
      </c>
      <c r="C53" s="4" t="s">
        <v>72</v>
      </c>
      <c r="D53" s="75">
        <v>72443</v>
      </c>
      <c r="E53" s="7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7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7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127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150" t="str">
        <f ca="1">IF(ISNA(INDEX(Precip24!$B$3:$BE$200,MATCH(H$3&amp;" "&amp;H$4,Precip24!$A$3:$A$200,0),MATCH($D53,Precip24!$B$2:$BF$2,0))),"",INDEX(Precip24!$B$3:$BE$200,MATCH(H$3&amp;" "&amp;H$4,Precip24!$A$3:$A$200,0),MATCH($D53,Precip24!$B$2:$BF$2,0)))</f>
        <v/>
      </c>
      <c r="J53" s="130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7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7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7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150" t="str">
        <f ca="1">IF(ISNA(INDEX(Precip24!$B$3:$BE$200,MATCH(M$3&amp;" "&amp;M$4,Precip24!$A$3:$A$200,0),MATCH($D53,Precip24!$B$2:$BF$2,0))),"",INDEX(Precip24!$B$3:$BE$200,MATCH(M$3&amp;" "&amp;M$4,Precip24!$A$3:$A$200,0),MATCH($D53,Precip24!$B$2:$BF$2,0)))</f>
        <v/>
      </c>
    </row>
    <row r="54" spans="1:14" ht="15.2" customHeight="1" x14ac:dyDescent="0.25">
      <c r="A54" s="96"/>
      <c r="B54" s="6">
        <v>50</v>
      </c>
      <c r="C54" s="4" t="s">
        <v>73</v>
      </c>
      <c r="D54" s="75" t="s">
        <v>74</v>
      </c>
      <c r="E54" s="7">
        <f ca="1">IF(ISNA(INDEX(Precip!$B$3:$BE$200,MATCH(E$3&amp;" "&amp;E$4,Precip!$A$3:$A$200,0),MATCH($D54,Precip!$B$2:$BF$2,0))),"",INDEX(Precip!$B$3:$BE$200,MATCH(E$3&amp;" "&amp;E$4,Precip!$A$3:$A$200,0),MATCH($D54,Precip!$B$2:$BF$2,0)))</f>
        <v>0</v>
      </c>
      <c r="F54" s="7">
        <f ca="1">IF(ISNA(INDEX(Precip!$B$3:$BE$200,MATCH(F$3&amp;" "&amp;F$4,Precip!$A$3:$A$200,0),MATCH($D54,Precip!$B$2:$BF$2,0))),"",INDEX(Precip!$B$3:$BE$200,MATCH(F$3&amp;" "&amp;F$4,Precip!$A$3:$A$200,0),MATCH($D54,Precip!$B$2:$BF$2,0)))</f>
        <v>0</v>
      </c>
      <c r="G54" s="7">
        <f ca="1">IF(ISNA(INDEX(Precip!$B$3:$BE$200,MATCH(G$3&amp;" "&amp;G$4,Precip!$A$3:$A$200,0),MATCH($D54,Precip!$B$2:$BF$2,0))),"",INDEX(Precip!$B$3:$BE$200,MATCH(G$3&amp;" "&amp;G$4,Precip!$A$3:$A$200,0),MATCH($D54,Precip!$B$2:$BF$2,0)))</f>
        <v>0</v>
      </c>
      <c r="H54" s="127">
        <f ca="1">IF(ISNA(INDEX(Precip!$B$3:$BE$200,MATCH(H$3&amp;" "&amp;H$4,Precip!$A$3:$A$200,0),MATCH($D54,Precip!$B$2:$BF$2,0))),"",INDEX(Precip!$B$3:$BE$200,MATCH(H$3&amp;" "&amp;H$4,Precip!$A$3:$A$200,0),MATCH($D54,Precip!$B$2:$BF$2,0)))</f>
        <v>0</v>
      </c>
      <c r="I54" s="150" t="str">
        <f ca="1">IF(ISNA(INDEX(Precip24!$B$3:$BE$200,MATCH(H$3&amp;" "&amp;H$4,Precip24!$A$3:$A$200,0),MATCH($D54,Precip24!$B$2:$BF$2,0))),"",INDEX(Precip24!$B$3:$BE$200,MATCH(H$3&amp;" "&amp;H$4,Precip24!$A$3:$A$200,0),MATCH($D54,Precip24!$B$2:$BF$2,0)))</f>
        <v/>
      </c>
      <c r="J54" s="130">
        <f ca="1">IF(ISNA(INDEX(Precip!$B$3:$BE$200,MATCH(J$3&amp;" "&amp;J$4,Precip!$A$3:$A$200,0),MATCH($D54,Precip!$B$2:$BF$2,0))),"",INDEX(Precip!$B$3:$BE$200,MATCH(J$3&amp;" "&amp;J$4,Precip!$A$3:$A$200,0),MATCH($D54,Precip!$B$2:$BF$2,0)))</f>
        <v>0</v>
      </c>
      <c r="K54" s="7">
        <f ca="1">IF(ISNA(INDEX(Precip!$B$3:$BE$200,MATCH(K$3&amp;" "&amp;K$4,Precip!$A$3:$A$200,0),MATCH($D54,Precip!$B$2:$BF$2,0))),"",INDEX(Precip!$B$3:$BE$200,MATCH(K$3&amp;" "&amp;K$4,Precip!$A$3:$A$200,0),MATCH($D54,Precip!$B$2:$BF$2,0)))</f>
        <v>0</v>
      </c>
      <c r="L54" s="7" t="str">
        <f ca="1">IF(ISNA(INDEX(Precip!$B$3:$BE$200,MATCH(L$3&amp;" "&amp;L$4,Precip!$A$3:$A$200,0),MATCH($D54,Precip!$B$2:$BF$2,0))),"",INDEX(Precip!$B$3:$BE$200,MATCH(L$3&amp;" "&amp;L$4,Precip!$A$3:$A$200,0),MATCH($D54,Precip!$B$2:$BF$2,0)))</f>
        <v/>
      </c>
      <c r="M54" s="7" t="str">
        <f ca="1">IF(ISNA(INDEX(Precip!$B$3:$BE$200,MATCH(M$3&amp;" "&amp;M$4,Precip!$A$3:$A$200,0),MATCH($D54,Precip!$B$2:$BF$2,0))),"",INDEX(Precip!$B$3:$BE$200,MATCH(M$3&amp;" "&amp;M$4,Precip!$A$3:$A$200,0),MATCH($D54,Precip!$B$2:$BF$2,0)))</f>
        <v/>
      </c>
      <c r="N54" s="150">
        <f ca="1">IF(ISNA(INDEX(Precip24!$B$3:$BE$200,MATCH(M$3&amp;" "&amp;M$4,Precip24!$A$3:$A$200,0),MATCH($D54,Precip24!$B$2:$BF$2,0))),"",INDEX(Precip24!$B$3:$BE$200,MATCH(M$3&amp;" "&amp;M$4,Precip24!$A$3:$A$200,0),MATCH($D54,Precip24!$B$2:$BF$2,0)))</f>
        <v>0</v>
      </c>
    </row>
    <row r="55" spans="1:14" s="85" customFormat="1" ht="15.2" customHeight="1" x14ac:dyDescent="0.25">
      <c r="A55" s="96"/>
      <c r="B55" s="6">
        <v>51</v>
      </c>
      <c r="C55" s="4" t="s">
        <v>75</v>
      </c>
      <c r="D55" s="75">
        <v>72444</v>
      </c>
      <c r="E55" s="7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7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7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127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150" t="str">
        <f ca="1">IF(ISNA(INDEX(Precip24!$B$3:$BE$200,MATCH(H$3&amp;" "&amp;H$4,Precip24!$A$3:$A$200,0),MATCH($D55,Precip24!$B$2:$BF$2,0))),"",INDEX(Precip24!$B$3:$BE$200,MATCH(H$3&amp;" "&amp;H$4,Precip24!$A$3:$A$200,0),MATCH($D55,Precip24!$B$2:$BF$2,0)))</f>
        <v/>
      </c>
      <c r="J55" s="130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7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7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7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150" t="str">
        <f ca="1">IF(ISNA(INDEX(Precip24!$B$3:$BE$200,MATCH(M$3&amp;" "&amp;M$4,Precip24!$A$3:$A$200,0),MATCH($D55,Precip24!$B$2:$BF$2,0))),"",INDEX(Precip24!$B$3:$BE$200,MATCH(M$3&amp;" "&amp;M$4,Precip24!$A$3:$A$200,0),MATCH($D55,Precip24!$B$2:$BF$2,0)))</f>
        <v/>
      </c>
    </row>
    <row r="56" spans="1:14" s="85" customFormat="1" ht="15.2" customHeight="1" x14ac:dyDescent="0.25">
      <c r="A56" s="96"/>
      <c r="B56" s="6">
        <v>52</v>
      </c>
      <c r="C56" s="4" t="s">
        <v>76</v>
      </c>
      <c r="D56" s="75">
        <v>48846</v>
      </c>
      <c r="E56" s="7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7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7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127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150" t="str">
        <f ca="1">IF(ISNA(INDEX(Precip24!$B$3:$BE$200,MATCH(H$3&amp;" "&amp;H$4,Precip24!$A$3:$A$200,0),MATCH($D56,Precip24!$B$2:$BF$2,0))),"",INDEX(Precip24!$B$3:$BE$200,MATCH(H$3&amp;" "&amp;H$4,Precip24!$A$3:$A$200,0),MATCH($D56,Precip24!$B$2:$BF$2,0)))</f>
        <v/>
      </c>
      <c r="J56" s="130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7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7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7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150" t="str">
        <f ca="1">IF(ISNA(INDEX(Precip24!$B$3:$BE$200,MATCH(M$3&amp;" "&amp;M$4,Precip24!$A$3:$A$200,0),MATCH($D56,Precip24!$B$2:$BF$2,0))),"",INDEX(Precip24!$B$3:$BE$200,MATCH(M$3&amp;" "&amp;M$4,Precip24!$A$3:$A$200,0),MATCH($D56,Precip24!$B$2:$BF$2,0)))</f>
        <v/>
      </c>
    </row>
    <row r="57" spans="1:14" s="85" customFormat="1" ht="15.2" customHeight="1" x14ac:dyDescent="0.25">
      <c r="A57" s="96"/>
      <c r="B57" s="6">
        <v>53</v>
      </c>
      <c r="C57" s="4" t="s">
        <v>77</v>
      </c>
      <c r="D57" s="75">
        <v>72445</v>
      </c>
      <c r="E57" s="7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7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7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127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150" t="str">
        <f ca="1">IF(ISNA(INDEX(Precip24!$B$3:$BE$200,MATCH(H$3&amp;" "&amp;H$4,Precip24!$A$3:$A$200,0),MATCH($D57,Precip24!$B$2:$BF$2,0))),"",INDEX(Precip24!$B$3:$BE$200,MATCH(H$3&amp;" "&amp;H$4,Precip24!$A$3:$A$200,0),MATCH($D57,Precip24!$B$2:$BF$2,0)))</f>
        <v/>
      </c>
      <c r="J57" s="130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7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7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7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150" t="str">
        <f ca="1">IF(ISNA(INDEX(Precip24!$B$3:$BE$200,MATCH(M$3&amp;" "&amp;M$4,Precip24!$A$3:$A$200,0),MATCH($D57,Precip24!$B$2:$BF$2,0))),"",INDEX(Precip24!$B$3:$BE$200,MATCH(M$3&amp;" "&amp;M$4,Precip24!$A$3:$A$200,0),MATCH($D57,Precip24!$B$2:$BF$2,0)))</f>
        <v/>
      </c>
    </row>
    <row r="58" spans="1:14" s="85" customFormat="1" ht="15.2" customHeight="1" x14ac:dyDescent="0.25">
      <c r="A58" s="96"/>
      <c r="B58" s="6">
        <v>54</v>
      </c>
      <c r="C58" s="4" t="s">
        <v>78</v>
      </c>
      <c r="D58" s="75">
        <v>72446</v>
      </c>
      <c r="E58" s="7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7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7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127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150" t="str">
        <f ca="1">IF(ISNA(INDEX(Precip24!$B$3:$BE$200,MATCH(H$3&amp;" "&amp;H$4,Precip24!$A$3:$A$200,0),MATCH($D58,Precip24!$B$2:$BF$2,0))),"",INDEX(Precip24!$B$3:$BE$200,MATCH(H$3&amp;" "&amp;H$4,Precip24!$A$3:$A$200,0),MATCH($D58,Precip24!$B$2:$BF$2,0)))</f>
        <v/>
      </c>
      <c r="J58" s="130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7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7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7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150" t="str">
        <f ca="1">IF(ISNA(INDEX(Precip24!$B$3:$BE$200,MATCH(M$3&amp;" "&amp;M$4,Precip24!$A$3:$A$200,0),MATCH($D58,Precip24!$B$2:$BF$2,0))),"",INDEX(Precip24!$B$3:$BE$200,MATCH(M$3&amp;" "&amp;M$4,Precip24!$A$3:$A$200,0),MATCH($D58,Precip24!$B$2:$BF$2,0)))</f>
        <v/>
      </c>
    </row>
    <row r="59" spans="1:14" ht="15.2" customHeight="1" x14ac:dyDescent="0.25">
      <c r="A59" s="96"/>
      <c r="B59" s="6">
        <v>55</v>
      </c>
      <c r="C59" s="4" t="s">
        <v>79</v>
      </c>
      <c r="D59" s="75" t="s">
        <v>80</v>
      </c>
      <c r="E59" s="7">
        <f ca="1">IF(ISNA(INDEX(Precip!$B$3:$BE$200,MATCH(E$3&amp;" "&amp;E$4,Precip!$A$3:$A$200,0),MATCH($D59,Precip!$B$2:$BF$2,0))),"",INDEX(Precip!$B$3:$BE$200,MATCH(E$3&amp;" "&amp;E$4,Precip!$A$3:$A$200,0),MATCH($D59,Precip!$B$2:$BF$2,0)))</f>
        <v>0</v>
      </c>
      <c r="F59" s="7">
        <f ca="1">IF(ISNA(INDEX(Precip!$B$3:$BE$200,MATCH(F$3&amp;" "&amp;F$4,Precip!$A$3:$A$200,0),MATCH($D59,Precip!$B$2:$BF$2,0))),"",INDEX(Precip!$B$3:$BE$200,MATCH(F$3&amp;" "&amp;F$4,Precip!$A$3:$A$200,0),MATCH($D59,Precip!$B$2:$BF$2,0)))</f>
        <v>0</v>
      </c>
      <c r="G59" s="7">
        <f ca="1">IF(ISNA(INDEX(Precip!$B$3:$BE$200,MATCH(G$3&amp;" "&amp;G$4,Precip!$A$3:$A$200,0),MATCH($D59,Precip!$B$2:$BF$2,0))),"",INDEX(Precip!$B$3:$BE$200,MATCH(G$3&amp;" "&amp;G$4,Precip!$A$3:$A$200,0),MATCH($D59,Precip!$B$2:$BF$2,0)))</f>
        <v>0</v>
      </c>
      <c r="H59" s="127">
        <f ca="1">IF(ISNA(INDEX(Precip!$B$3:$BE$200,MATCH(H$3&amp;" "&amp;H$4,Precip!$A$3:$A$200,0),MATCH($D59,Precip!$B$2:$BF$2,0))),"",INDEX(Precip!$B$3:$BE$200,MATCH(H$3&amp;" "&amp;H$4,Precip!$A$3:$A$200,0),MATCH($D59,Precip!$B$2:$BF$2,0)))</f>
        <v>0</v>
      </c>
      <c r="I59" s="150" t="str">
        <f ca="1">IF(ISNA(INDEX(Precip24!$B$3:$BE$200,MATCH(H$3&amp;" "&amp;H$4,Precip24!$A$3:$A$200,0),MATCH($D59,Precip24!$B$2:$BF$2,0))),"",INDEX(Precip24!$B$3:$BE$200,MATCH(H$3&amp;" "&amp;H$4,Precip24!$A$3:$A$200,0),MATCH($D59,Precip24!$B$2:$BF$2,0)))</f>
        <v/>
      </c>
      <c r="J59" s="130">
        <f ca="1">IF(ISNA(INDEX(Precip!$B$3:$BE$200,MATCH(J$3&amp;" "&amp;J$4,Precip!$A$3:$A$200,0),MATCH($D59,Precip!$B$2:$BF$2,0))),"",INDEX(Precip!$B$3:$BE$200,MATCH(J$3&amp;" "&amp;J$4,Precip!$A$3:$A$200,0),MATCH($D59,Precip!$B$2:$BF$2,0)))</f>
        <v>0</v>
      </c>
      <c r="K59" s="7">
        <f ca="1">IF(ISNA(INDEX(Precip!$B$3:$BE$200,MATCH(K$3&amp;" "&amp;K$4,Precip!$A$3:$A$200,0),MATCH($D59,Precip!$B$2:$BF$2,0))),"",INDEX(Precip!$B$3:$BE$200,MATCH(K$3&amp;" "&amp;K$4,Precip!$A$3:$A$200,0),MATCH($D59,Precip!$B$2:$BF$2,0)))</f>
        <v>0</v>
      </c>
      <c r="L59" s="7" t="str">
        <f ca="1">IF(ISNA(INDEX(Precip!$B$3:$BE$200,MATCH(L$3&amp;" "&amp;L$4,Precip!$A$3:$A$200,0),MATCH($D59,Precip!$B$2:$BF$2,0))),"",INDEX(Precip!$B$3:$BE$200,MATCH(L$3&amp;" "&amp;L$4,Precip!$A$3:$A$200,0),MATCH($D59,Precip!$B$2:$BF$2,0)))</f>
        <v/>
      </c>
      <c r="M59" s="7" t="str">
        <f ca="1">IF(ISNA(INDEX(Precip!$B$3:$BE$200,MATCH(M$3&amp;" "&amp;M$4,Precip!$A$3:$A$200,0),MATCH($D59,Precip!$B$2:$BF$2,0))),"",INDEX(Precip!$B$3:$BE$200,MATCH(M$3&amp;" "&amp;M$4,Precip!$A$3:$A$200,0),MATCH($D59,Precip!$B$2:$BF$2,0)))</f>
        <v/>
      </c>
      <c r="N59" s="150">
        <f ca="1">IF(ISNA(INDEX(Precip24!$B$3:$BE$200,MATCH(M$3&amp;" "&amp;M$4,Precip24!$A$3:$A$200,0),MATCH($D59,Precip24!$B$2:$BF$2,0))),"",INDEX(Precip24!$B$3:$BE$200,MATCH(M$3&amp;" "&amp;M$4,Precip24!$A$3:$A$200,0),MATCH($D59,Precip24!$B$2:$BF$2,0)))</f>
        <v>0</v>
      </c>
    </row>
    <row r="60" spans="1:14" ht="15.2" customHeight="1" thickBot="1" x14ac:dyDescent="0.3">
      <c r="A60" s="96"/>
      <c r="B60" s="57">
        <v>56</v>
      </c>
      <c r="C60" s="58" t="s">
        <v>81</v>
      </c>
      <c r="D60" s="140" t="s">
        <v>82</v>
      </c>
      <c r="E60" s="141">
        <f ca="1">IF(ISNA(INDEX(Precip!$B$3:$BE$200,MATCH(E$3&amp;" "&amp;E$4,Precip!$A$3:$A$200,0),MATCH($D60,Precip!$B$2:$BF$2,0))),"",INDEX(Precip!$B$3:$BE$200,MATCH(E$3&amp;" "&amp;E$4,Precip!$A$3:$A$200,0),MATCH($D60,Precip!$B$2:$BF$2,0)))</f>
        <v>0</v>
      </c>
      <c r="F60" s="141">
        <f ca="1">IF(ISNA(INDEX(Precip!$B$3:$BE$200,MATCH(F$3&amp;" "&amp;F$4,Precip!$A$3:$A$200,0),MATCH($D60,Precip!$B$2:$BF$2,0))),"",INDEX(Precip!$B$3:$BE$200,MATCH(F$3&amp;" "&amp;F$4,Precip!$A$3:$A$200,0),MATCH($D60,Precip!$B$2:$BF$2,0)))</f>
        <v>0</v>
      </c>
      <c r="G60" s="141">
        <f ca="1">IF(ISNA(INDEX(Precip!$B$3:$BE$200,MATCH(G$3&amp;" "&amp;G$4,Precip!$A$3:$A$200,0),MATCH($D60,Precip!$B$2:$BF$2,0))),"",INDEX(Precip!$B$3:$BE$200,MATCH(G$3&amp;" "&amp;G$4,Precip!$A$3:$A$200,0),MATCH($D60,Precip!$B$2:$BF$2,0)))</f>
        <v>0</v>
      </c>
      <c r="H60" s="142">
        <f ca="1">IF(ISNA(INDEX(Precip!$B$3:$BE$200,MATCH(H$3&amp;" "&amp;H$4,Precip!$A$3:$A$200,0),MATCH($D60,Precip!$B$2:$BF$2,0))),"",INDEX(Precip!$B$3:$BE$200,MATCH(H$3&amp;" "&amp;H$4,Precip!$A$3:$A$200,0),MATCH($D60,Precip!$B$2:$BF$2,0)))</f>
        <v>0</v>
      </c>
      <c r="I60" s="151" t="str">
        <f ca="1">IF(ISNA(INDEX(Precip24!$B$3:$BE$200,MATCH(H$3&amp;" "&amp;H$4,Precip24!$A$3:$A$200,0),MATCH($D60,Precip24!$B$2:$BF$2,0))),"",INDEX(Precip24!$B$3:$BE$200,MATCH(H$3&amp;" "&amp;H$4,Precip24!$A$3:$A$200,0),MATCH($D60,Precip24!$B$2:$BF$2,0)))</f>
        <v/>
      </c>
      <c r="J60" s="144">
        <f ca="1">IF(ISNA(INDEX(Precip!$B$3:$BE$200,MATCH(J$3&amp;" "&amp;J$4,Precip!$A$3:$A$200,0),MATCH($D60,Precip!$B$2:$BF$2,0))),"",INDEX(Precip!$B$3:$BE$200,MATCH(J$3&amp;" "&amp;J$4,Precip!$A$3:$A$200,0),MATCH($D60,Precip!$B$2:$BF$2,0)))</f>
        <v>0</v>
      </c>
      <c r="K60" s="141">
        <f ca="1">IF(ISNA(INDEX(Precip!$B$3:$BE$200,MATCH(K$3&amp;" "&amp;K$4,Precip!$A$3:$A$200,0),MATCH($D60,Precip!$B$2:$BF$2,0))),"",INDEX(Precip!$B$3:$BE$200,MATCH(K$3&amp;" "&amp;K$4,Precip!$A$3:$A$200,0),MATCH($D60,Precip!$B$2:$BF$2,0)))</f>
        <v>0</v>
      </c>
      <c r="L60" s="141" t="str">
        <f ca="1">IF(ISNA(INDEX(Precip!$B$3:$BE$200,MATCH(L$3&amp;" "&amp;L$4,Precip!$A$3:$A$200,0),MATCH($D60,Precip!$B$2:$BF$2,0))),"",INDEX(Precip!$B$3:$BE$200,MATCH(L$3&amp;" "&amp;L$4,Precip!$A$3:$A$200,0),MATCH($D60,Precip!$B$2:$BF$2,0)))</f>
        <v/>
      </c>
      <c r="M60" s="141" t="str">
        <f ca="1">IF(ISNA(INDEX(Precip!$B$3:$BE$200,MATCH(M$3&amp;" "&amp;M$4,Precip!$A$3:$A$200,0),MATCH($D60,Precip!$B$2:$BF$2,0))),"",INDEX(Precip!$B$3:$BE$200,MATCH(M$3&amp;" "&amp;M$4,Precip!$A$3:$A$200,0),MATCH($D60,Precip!$B$2:$BF$2,0)))</f>
        <v/>
      </c>
      <c r="N60" s="151">
        <f ca="1">IF(ISNA(INDEX(Precip24!$B$3:$BE$200,MATCH(M$3&amp;" "&amp;M$4,Precip24!$A$3:$A$200,0),MATCH($D60,Precip24!$B$2:$BF$2,0))),"",INDEX(Precip24!$B$3:$BE$200,MATCH(M$3&amp;" "&amp;M$4,Precip24!$A$3:$A$200,0),MATCH($D60,Precip24!$B$2:$BF$2,0)))</f>
        <v>0</v>
      </c>
    </row>
    <row r="61" spans="1:14" ht="15.2" customHeight="1" x14ac:dyDescent="0.25">
      <c r="A61" s="89" t="s">
        <v>83</v>
      </c>
      <c r="B61" s="9">
        <v>57</v>
      </c>
      <c r="C61" s="31" t="s">
        <v>84</v>
      </c>
      <c r="D61" s="78" t="s">
        <v>85</v>
      </c>
      <c r="E61" s="11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1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1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26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138" t="str">
        <f ca="1">IF(ISNA(INDEX(Precip24!$B$3:$BE$200,MATCH(H$3&amp;" "&amp;H$4,Precip24!$A$3:$A$200,0),MATCH($D61,Precip24!$B$2:$BF$2,0))),"",INDEX(Precip24!$B$3:$BE$200,MATCH(H$3&amp;" "&amp;H$4,Precip24!$A$3:$A$200,0),MATCH($D61,Precip24!$B$2:$BF$2,0)))</f>
        <v/>
      </c>
      <c r="J61" s="129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1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1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1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138" t="str">
        <f ca="1">IF(ISNA(INDEX(Precip24!$B$3:$BE$200,MATCH(M$3&amp;" "&amp;M$4,Precip24!$A$3:$A$200,0),MATCH($D61,Precip24!$B$2:$BF$2,0))),"",INDEX(Precip24!$B$3:$BE$200,MATCH(M$3&amp;" "&amp;M$4,Precip24!$A$3:$A$200,0),MATCH($D61,Precip24!$B$2:$BF$2,0)))</f>
        <v/>
      </c>
    </row>
    <row r="62" spans="1:14" ht="15.2" customHeight="1" thickBot="1" x14ac:dyDescent="0.3">
      <c r="A62" s="143"/>
      <c r="B62" s="18">
        <v>58</v>
      </c>
      <c r="C62" s="33" t="s">
        <v>86</v>
      </c>
      <c r="D62" s="79" t="s">
        <v>87</v>
      </c>
      <c r="E62" s="30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0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0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128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139" t="str">
        <f ca="1">IF(ISNA(INDEX(Precip24!$B$3:$BE$200,MATCH(H$3&amp;" "&amp;H$4,Precip24!$A$3:$A$200,0),MATCH($D62,Precip24!$B$2:$BF$2,0))),"",INDEX(Precip24!$B$3:$BE$200,MATCH(H$3&amp;" "&amp;H$4,Precip24!$A$3:$A$200,0),MATCH($D62,Precip24!$B$2:$BF$2,0)))</f>
        <v/>
      </c>
      <c r="J62" s="131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0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0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0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139" t="str">
        <f ca="1">IF(ISNA(INDEX(Precip24!$B$3:$BE$200,MATCH(M$3&amp;" "&amp;M$4,Precip24!$A$3:$A$200,0),MATCH($D62,Precip24!$B$2:$BF$2,0))),"",INDEX(Precip24!$B$3:$BE$200,MATCH(M$3&amp;" "&amp;M$4,Precip24!$A$3:$A$200,0),MATCH($D62,Precip24!$B$2:$BF$2,0)))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" right="0" top="0.25" bottom="0.2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2"/>
  <sheetViews>
    <sheetView zoomScaleNormal="100" workbookViewId="0">
      <pane xSplit="9" ySplit="2" topLeftCell="J21" activePane="bottomRight" state="frozen"/>
      <selection pane="topRight" activeCell="J1" sqref="J1"/>
      <selection pane="bottomLeft" activeCell="A3" sqref="A3"/>
      <selection pane="bottomRight" activeCell="N5" sqref="N5:N62"/>
    </sheetView>
  </sheetViews>
  <sheetFormatPr defaultRowHeight="11.25" customHeight="1" x14ac:dyDescent="0.25"/>
  <cols>
    <col min="1" max="1" width="4.140625" style="88" customWidth="1"/>
    <col min="2" max="2" width="4" style="84" bestFit="1" customWidth="1"/>
    <col min="3" max="3" width="15.28515625" style="88" customWidth="1"/>
    <col min="4" max="4" width="6.28515625" style="84" customWidth="1"/>
    <col min="5" max="8" width="5.7109375" style="83" customWidth="1"/>
    <col min="9" max="9" width="5.7109375" style="86" customWidth="1"/>
    <col min="10" max="13" width="5.7109375" style="83" customWidth="1"/>
    <col min="14" max="14" width="5.5703125" style="85" customWidth="1"/>
    <col min="15" max="16" width="9.140625" style="88" customWidth="1"/>
    <col min="17" max="16384" width="9.140625" style="88"/>
  </cols>
  <sheetData>
    <row r="1" spans="1:14" ht="18" customHeight="1" x14ac:dyDescent="0.3">
      <c r="C1" s="102" t="s">
        <v>94</v>
      </c>
      <c r="D1" s="103"/>
      <c r="E1" s="101"/>
      <c r="F1" s="101"/>
      <c r="G1" s="101"/>
      <c r="H1" s="101"/>
      <c r="I1" s="106"/>
      <c r="J1" s="101"/>
      <c r="K1" s="101"/>
      <c r="L1" s="101"/>
      <c r="M1" s="101"/>
      <c r="N1" s="104"/>
    </row>
    <row r="2" spans="1:14" ht="16.5" customHeight="1" thickBot="1" x14ac:dyDescent="0.3">
      <c r="D2" s="88"/>
      <c r="E2" s="88"/>
      <c r="F2" s="100" t="s">
        <v>0</v>
      </c>
      <c r="G2" s="101"/>
      <c r="H2" s="101"/>
      <c r="I2" s="106"/>
      <c r="J2" s="101"/>
      <c r="K2" s="88"/>
      <c r="L2" s="88"/>
      <c r="M2" s="1" t="s">
        <v>1</v>
      </c>
      <c r="N2" s="2"/>
    </row>
    <row r="3" spans="1:14" s="43" customFormat="1" ht="13.5" customHeight="1" x14ac:dyDescent="0.25">
      <c r="A3" s="8" t="s">
        <v>2</v>
      </c>
      <c r="B3" s="91" t="s">
        <v>3</v>
      </c>
      <c r="C3" s="98" t="s">
        <v>4</v>
      </c>
      <c r="D3" s="124" t="s">
        <v>5</v>
      </c>
      <c r="E3" s="69" t="str">
        <f ca="1">Thang!$F$1&amp;"-03"</f>
        <v>06-03</v>
      </c>
      <c r="F3" s="69" t="str">
        <f ca="1">Thang!$F$1&amp;"-03"</f>
        <v>06-03</v>
      </c>
      <c r="G3" s="69" t="str">
        <f ca="1">Thang!$F$1&amp;"-03"</f>
        <v>06-03</v>
      </c>
      <c r="H3" s="69" t="str">
        <f ca="1">Thang!$F$1&amp;"-03"</f>
        <v>06-03</v>
      </c>
      <c r="I3" s="122" t="s">
        <v>95</v>
      </c>
      <c r="J3" s="69" t="str">
        <f ca="1">Thang!$F$1&amp;"-04"</f>
        <v>06-04</v>
      </c>
      <c r="K3" s="69" t="str">
        <f ca="1">Thang!$F$1&amp;"-04"</f>
        <v>06-04</v>
      </c>
      <c r="L3" s="69" t="str">
        <f ca="1">Thang!$F$1&amp;"-04"</f>
        <v>06-04</v>
      </c>
      <c r="M3" s="69" t="str">
        <f ca="1">Thang!$F$1&amp;"-04"</f>
        <v>06-04</v>
      </c>
      <c r="N3" s="120" t="s">
        <v>95</v>
      </c>
    </row>
    <row r="4" spans="1:14" s="43" customFormat="1" ht="13.5" customHeight="1" thickBot="1" x14ac:dyDescent="0.3">
      <c r="A4" s="29"/>
      <c r="B4" s="92"/>
      <c r="C4" s="99"/>
      <c r="D4" s="125"/>
      <c r="E4" s="70" t="s">
        <v>96</v>
      </c>
      <c r="F4" s="71" t="s">
        <v>97</v>
      </c>
      <c r="G4" s="68">
        <v>13</v>
      </c>
      <c r="H4" s="67">
        <v>19</v>
      </c>
      <c r="I4" s="123"/>
      <c r="J4" s="70" t="s">
        <v>96</v>
      </c>
      <c r="K4" s="71" t="s">
        <v>97</v>
      </c>
      <c r="L4" s="68">
        <v>13</v>
      </c>
      <c r="M4" s="67">
        <v>19</v>
      </c>
      <c r="N4" s="121"/>
    </row>
    <row r="5" spans="1:14" s="85" customFormat="1" ht="15.2" customHeight="1" x14ac:dyDescent="0.25">
      <c r="A5" s="97" t="s">
        <v>7</v>
      </c>
      <c r="B5" s="9">
        <v>1</v>
      </c>
      <c r="C5" s="10" t="s">
        <v>8</v>
      </c>
      <c r="D5" s="9">
        <v>73401</v>
      </c>
      <c r="E5" s="11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1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1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1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134" t="str">
        <f ca="1">IF(ISNA(INDEX(Precip24!$B$3:$BE$200,MATCH(H$3&amp;" "&amp;H$4,Precip24!$A$3:$A$200,0),MATCH($D5,Precip24!$B$2:$BF$2,0))),"",INDEX(Precip24!$B$3:$BE$200,MATCH(H$3&amp;" "&amp;H$4,Precip24!$A$3:$A$200,0),MATCH($D5,Precip24!$B$2:$BF$2,0)))</f>
        <v/>
      </c>
      <c r="J5" s="11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1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1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1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134" t="str">
        <f ca="1">IF(ISNA(INDEX(Precip24!$B$3:$BE$200,MATCH(M$3&amp;" "&amp;M$4,Precip24!$A$3:$A$200,0),MATCH($D5,Precip24!$B$2:$BF$2,0))),"",INDEX(Precip24!$B$3:$BE$200,MATCH(M$3&amp;" "&amp;M$4,Precip24!$A$3:$A$200,0),MATCH($D5,Precip24!$B$2:$BF$2,0)))</f>
        <v/>
      </c>
    </row>
    <row r="6" spans="1:14" s="85" customFormat="1" ht="15.2" customHeight="1" x14ac:dyDescent="0.25">
      <c r="A6" s="96"/>
      <c r="B6" s="6">
        <v>2</v>
      </c>
      <c r="C6" s="13" t="s">
        <v>9</v>
      </c>
      <c r="D6" s="6">
        <v>73402</v>
      </c>
      <c r="E6" s="7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7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7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7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132" t="str">
        <f ca="1">IF(ISNA(INDEX(Precip24!$B$3:$BE$200,MATCH(H$3&amp;" "&amp;H$4,Precip24!$A$3:$A$200,0),MATCH($D6,Precip24!$B$2:$BF$2,0))),"",INDEX(Precip24!$B$3:$BE$200,MATCH(H$3&amp;" "&amp;H$4,Precip24!$A$3:$A$200,0),MATCH($D6,Precip24!$B$2:$BF$2,0)))</f>
        <v/>
      </c>
      <c r="J6" s="7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7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7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7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132" t="str">
        <f ca="1">IF(ISNA(INDEX(Precip24!$B$3:$BE$200,MATCH(M$3&amp;" "&amp;M$4,Precip24!$A$3:$A$200,0),MATCH($D6,Precip24!$B$2:$BF$2,0))),"",INDEX(Precip24!$B$3:$BE$200,MATCH(M$3&amp;" "&amp;M$4,Precip24!$A$3:$A$200,0),MATCH($D6,Precip24!$B$2:$BF$2,0)))</f>
        <v/>
      </c>
    </row>
    <row r="7" spans="1:14" s="85" customFormat="1" ht="15.2" customHeight="1" x14ac:dyDescent="0.25">
      <c r="A7" s="96"/>
      <c r="B7" s="6">
        <v>3</v>
      </c>
      <c r="C7" s="4" t="s">
        <v>10</v>
      </c>
      <c r="D7" s="3">
        <v>48842</v>
      </c>
      <c r="E7" s="7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7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7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7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132" t="str">
        <f ca="1">IF(ISNA(INDEX(Precip24!$B$3:$BE$200,MATCH(H$3&amp;" "&amp;H$4,Precip24!$A$3:$A$200,0),MATCH($D7,Precip24!$B$2:$BF$2,0))),"",INDEX(Precip24!$B$3:$BE$200,MATCH(H$3&amp;" "&amp;H$4,Precip24!$A$3:$A$200,0),MATCH($D7,Precip24!$B$2:$BF$2,0)))</f>
        <v/>
      </c>
      <c r="J7" s="7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7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7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7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132" t="str">
        <f ca="1">IF(ISNA(INDEX(Precip24!$B$3:$BE$200,MATCH(M$3&amp;" "&amp;M$4,Precip24!$A$3:$A$200,0),MATCH($D7,Precip24!$B$2:$BF$2,0))),"",INDEX(Precip24!$B$3:$BE$200,MATCH(M$3&amp;" "&amp;M$4,Precip24!$A$3:$A$200,0),MATCH($D7,Precip24!$B$2:$BF$2,0)))</f>
        <v/>
      </c>
    </row>
    <row r="8" spans="1:14" s="85" customFormat="1" ht="15.2" customHeight="1" x14ac:dyDescent="0.25">
      <c r="A8" s="96"/>
      <c r="B8" s="6">
        <v>4</v>
      </c>
      <c r="C8" s="4" t="s">
        <v>11</v>
      </c>
      <c r="D8" s="3">
        <v>73403</v>
      </c>
      <c r="E8" s="7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7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7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7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132" t="str">
        <f ca="1">IF(ISNA(INDEX(Precip24!$B$3:$BE$200,MATCH(H$3&amp;" "&amp;H$4,Precip24!$A$3:$A$200,0),MATCH($D8,Precip24!$B$2:$BF$2,0))),"",INDEX(Precip24!$B$3:$BE$200,MATCH(H$3&amp;" "&amp;H$4,Precip24!$A$3:$A$200,0),MATCH($D8,Precip24!$B$2:$BF$2,0)))</f>
        <v/>
      </c>
      <c r="J8" s="7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7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7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7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132" t="str">
        <f ca="1">IF(ISNA(INDEX(Precip24!$B$3:$BE$200,MATCH(M$3&amp;" "&amp;M$4,Precip24!$A$3:$A$200,0),MATCH($D8,Precip24!$B$2:$BF$2,0))),"",INDEX(Precip24!$B$3:$BE$200,MATCH(M$3&amp;" "&amp;M$4,Precip24!$A$3:$A$200,0),MATCH($D8,Precip24!$B$2:$BF$2,0)))</f>
        <v/>
      </c>
    </row>
    <row r="9" spans="1:14" s="85" customFormat="1" ht="15.2" customHeight="1" x14ac:dyDescent="0.25">
      <c r="A9" s="96"/>
      <c r="B9" s="6">
        <v>5</v>
      </c>
      <c r="C9" s="4" t="s">
        <v>12</v>
      </c>
      <c r="D9" s="3">
        <v>73420</v>
      </c>
      <c r="E9" s="7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7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7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7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132" t="str">
        <f ca="1">IF(ISNA(INDEX(Precip24!$B$3:$BE$200,MATCH(H$3&amp;" "&amp;H$4,Precip24!$A$3:$A$200,0),MATCH($D9,Precip24!$B$2:$BF$2,0))),"",INDEX(Precip24!$B$3:$BE$200,MATCH(H$3&amp;" "&amp;H$4,Precip24!$A$3:$A$200,0),MATCH($D9,Precip24!$B$2:$BF$2,0)))</f>
        <v/>
      </c>
      <c r="J9" s="7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7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7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7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132" t="str">
        <f ca="1">IF(ISNA(INDEX(Precip24!$B$3:$BE$200,MATCH(M$3&amp;" "&amp;M$4,Precip24!$A$3:$A$200,0),MATCH($D9,Precip24!$B$2:$BF$2,0))),"",INDEX(Precip24!$B$3:$BE$200,MATCH(M$3&amp;" "&amp;M$4,Precip24!$A$3:$A$200,0),MATCH($D9,Precip24!$B$2:$BF$2,0)))</f>
        <v/>
      </c>
    </row>
    <row r="10" spans="1:14" s="85" customFormat="1" ht="15.2" customHeight="1" x14ac:dyDescent="0.25">
      <c r="A10" s="96"/>
      <c r="B10" s="6">
        <v>6</v>
      </c>
      <c r="C10" s="4" t="s">
        <v>13</v>
      </c>
      <c r="D10" s="3">
        <v>73400</v>
      </c>
      <c r="E10" s="7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7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7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7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132" t="str">
        <f ca="1">IF(ISNA(INDEX(Precip24!$B$3:$BE$200,MATCH(H$3&amp;" "&amp;H$4,Precip24!$A$3:$A$200,0),MATCH($D10,Precip24!$B$2:$BF$2,0))),"",INDEX(Precip24!$B$3:$BE$200,MATCH(H$3&amp;" "&amp;H$4,Precip24!$A$3:$A$200,0),MATCH($D10,Precip24!$B$2:$BF$2,0)))</f>
        <v/>
      </c>
      <c r="J10" s="7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7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7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7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132" t="str">
        <f ca="1">IF(ISNA(INDEX(Precip24!$B$3:$BE$200,MATCH(M$3&amp;" "&amp;M$4,Precip24!$A$3:$A$200,0),MATCH($D10,Precip24!$B$2:$BF$2,0))),"",INDEX(Precip24!$B$3:$BE$200,MATCH(M$3&amp;" "&amp;M$4,Precip24!$A$3:$A$200,0),MATCH($D10,Precip24!$B$2:$BF$2,0)))</f>
        <v/>
      </c>
    </row>
    <row r="11" spans="1:14" s="85" customFormat="1" ht="15.2" customHeight="1" x14ac:dyDescent="0.25">
      <c r="A11" s="96"/>
      <c r="B11" s="6">
        <v>7</v>
      </c>
      <c r="C11" s="4" t="s">
        <v>14</v>
      </c>
      <c r="D11" s="3">
        <v>73404</v>
      </c>
      <c r="E11" s="7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7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7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7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132" t="str">
        <f ca="1">IF(ISNA(INDEX(Precip24!$B$3:$BE$200,MATCH(H$3&amp;" "&amp;H$4,Precip24!$A$3:$A$200,0),MATCH($D11,Precip24!$B$2:$BF$2,0))),"",INDEX(Precip24!$B$3:$BE$200,MATCH(H$3&amp;" "&amp;H$4,Precip24!$A$3:$A$200,0),MATCH($D11,Precip24!$B$2:$BF$2,0)))</f>
        <v/>
      </c>
      <c r="J11" s="7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7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7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7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132" t="str">
        <f ca="1">IF(ISNA(INDEX(Precip24!$B$3:$BE$200,MATCH(M$3&amp;" "&amp;M$4,Precip24!$A$3:$A$200,0),MATCH($D11,Precip24!$B$2:$BF$2,0))),"",INDEX(Precip24!$B$3:$BE$200,MATCH(M$3&amp;" "&amp;M$4,Precip24!$A$3:$A$200,0),MATCH($D11,Precip24!$B$2:$BF$2,0)))</f>
        <v/>
      </c>
    </row>
    <row r="12" spans="1:14" s="85" customFormat="1" ht="15.2" customHeight="1" x14ac:dyDescent="0.25">
      <c r="A12" s="96"/>
      <c r="B12" s="6">
        <v>8</v>
      </c>
      <c r="C12" s="4" t="s">
        <v>15</v>
      </c>
      <c r="D12" s="3" t="s">
        <v>16</v>
      </c>
      <c r="E12" s="7">
        <f ca="1">IF(ISNA(INDEX(Precip!$B$3:$BE$200,MATCH(E$3&amp;" "&amp;E$4,Precip!$A$3:$A$200,0),MATCH($D12,Precip!$B$2:$BF$2,0))),"",INDEX(Precip!$B$3:$BE$200,MATCH(E$3&amp;" "&amp;E$4,Precip!$A$3:$A$200,0),MATCH($D12,Precip!$B$2:$BF$2,0)))</f>
        <v>0</v>
      </c>
      <c r="F12" s="7">
        <f ca="1">IF(ISNA(INDEX(Precip!$B$3:$BE$200,MATCH(F$3&amp;" "&amp;F$4,Precip!$A$3:$A$200,0),MATCH($D12,Precip!$B$2:$BF$2,0))),"",INDEX(Precip!$B$3:$BE$200,MATCH(F$3&amp;" "&amp;F$4,Precip!$A$3:$A$200,0),MATCH($D12,Precip!$B$2:$BF$2,0)))</f>
        <v>0</v>
      </c>
      <c r="G12" s="7">
        <f ca="1">IF(ISNA(INDEX(Precip!$B$3:$BE$200,MATCH(G$3&amp;" "&amp;G$4,Precip!$A$3:$A$200,0),MATCH($D12,Precip!$B$2:$BF$2,0))),"",INDEX(Precip!$B$3:$BE$200,MATCH(G$3&amp;" "&amp;G$4,Precip!$A$3:$A$200,0),MATCH($D12,Precip!$B$2:$BF$2,0)))</f>
        <v>0</v>
      </c>
      <c r="H12" s="7">
        <f ca="1">IF(ISNA(INDEX(Precip!$B$3:$BE$200,MATCH(H$3&amp;" "&amp;H$4,Precip!$A$3:$A$200,0),MATCH($D12,Precip!$B$2:$BF$2,0))),"",INDEX(Precip!$B$3:$BE$200,MATCH(H$3&amp;" "&amp;H$4,Precip!$A$3:$A$200,0),MATCH($D12,Precip!$B$2:$BF$2,0)))</f>
        <v>0</v>
      </c>
      <c r="I12" s="132" t="str">
        <f ca="1">IF(ISNA(INDEX(Precip24!$B$3:$BE$200,MATCH(H$3&amp;" "&amp;H$4,Precip24!$A$3:$A$200,0),MATCH($D12,Precip24!$B$2:$BF$2,0))),"",INDEX(Precip24!$B$3:$BE$200,MATCH(H$3&amp;" "&amp;H$4,Precip24!$A$3:$A$200,0),MATCH($D12,Precip24!$B$2:$BF$2,0)))</f>
        <v/>
      </c>
      <c r="J12" s="7">
        <f ca="1">IF(ISNA(INDEX(Precip!$B$3:$BE$200,MATCH(J$3&amp;" "&amp;J$4,Precip!$A$3:$A$200,0),MATCH($D12,Precip!$B$2:$BF$2,0))),"",INDEX(Precip!$B$3:$BE$200,MATCH(J$3&amp;" "&amp;J$4,Precip!$A$3:$A$200,0),MATCH($D12,Precip!$B$2:$BF$2,0)))</f>
        <v>6.3</v>
      </c>
      <c r="K12" s="7">
        <f ca="1">IF(ISNA(INDEX(Precip!$B$3:$BE$200,MATCH(K$3&amp;" "&amp;K$4,Precip!$A$3:$A$200,0),MATCH($D12,Precip!$B$2:$BF$2,0))),"",INDEX(Precip!$B$3:$BE$200,MATCH(K$3&amp;" "&amp;K$4,Precip!$A$3:$A$200,0),MATCH($D12,Precip!$B$2:$BF$2,0)))</f>
        <v>0</v>
      </c>
      <c r="L12" s="7">
        <f ca="1">IF(ISNA(INDEX(Precip!$B$3:$BE$200,MATCH(L$3&amp;" "&amp;L$4,Precip!$A$3:$A$200,0),MATCH($D12,Precip!$B$2:$BF$2,0))),"",INDEX(Precip!$B$3:$BE$200,MATCH(L$3&amp;" "&amp;L$4,Precip!$A$3:$A$200,0),MATCH($D12,Precip!$B$2:$BF$2,0)))</f>
        <v>6</v>
      </c>
      <c r="M12" s="7">
        <f ca="1">IF(ISNA(INDEX(Precip!$B$3:$BE$200,MATCH(M$3&amp;" "&amp;M$4,Precip!$A$3:$A$200,0),MATCH($D12,Precip!$B$2:$BF$2,0))),"",INDEX(Precip!$B$3:$BE$200,MATCH(M$3&amp;" "&amp;M$4,Precip!$A$3:$A$200,0),MATCH($D12,Precip!$B$2:$BF$2,0)))</f>
        <v>20</v>
      </c>
      <c r="N12" s="132">
        <f ca="1">IF(ISNA(INDEX(Precip24!$B$3:$BE$200,MATCH(M$3&amp;" "&amp;M$4,Precip24!$A$3:$A$200,0),MATCH($D12,Precip24!$B$2:$BF$2,0))),"",INDEX(Precip24!$B$3:$BE$200,MATCH(M$3&amp;" "&amp;M$4,Precip24!$A$3:$A$200,0),MATCH($D12,Precip24!$B$2:$BF$2,0)))</f>
        <v>20</v>
      </c>
    </row>
    <row r="13" spans="1:14" s="85" customFormat="1" ht="15.2" customHeight="1" x14ac:dyDescent="0.25">
      <c r="A13" s="96"/>
      <c r="B13" s="6">
        <v>9</v>
      </c>
      <c r="C13" s="4" t="s">
        <v>17</v>
      </c>
      <c r="D13" s="3">
        <v>73405</v>
      </c>
      <c r="E13" s="7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7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7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7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132" t="str">
        <f ca="1">IF(ISNA(INDEX(Precip24!$B$3:$BE$200,MATCH(H$3&amp;" "&amp;H$4,Precip24!$A$3:$A$200,0),MATCH($D13,Precip24!$B$2:$BF$2,0))),"",INDEX(Precip24!$B$3:$BE$200,MATCH(H$3&amp;" "&amp;H$4,Precip24!$A$3:$A$200,0),MATCH($D13,Precip24!$B$2:$BF$2,0)))</f>
        <v/>
      </c>
      <c r="J13" s="7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7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7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7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132" t="str">
        <f ca="1">IF(ISNA(INDEX(Precip24!$B$3:$BE$200,MATCH(M$3&amp;" "&amp;M$4,Precip24!$A$3:$A$200,0),MATCH($D13,Precip24!$B$2:$BF$2,0))),"",INDEX(Precip24!$B$3:$BE$200,MATCH(M$3&amp;" "&amp;M$4,Precip24!$A$3:$A$200,0),MATCH($D13,Precip24!$B$2:$BF$2,0)))</f>
        <v/>
      </c>
    </row>
    <row r="14" spans="1:14" s="85" customFormat="1" ht="15.2" customHeight="1" x14ac:dyDescent="0.25">
      <c r="A14" s="96"/>
      <c r="B14" s="6">
        <v>10</v>
      </c>
      <c r="C14" s="4" t="s">
        <v>18</v>
      </c>
      <c r="D14" s="3">
        <v>73406</v>
      </c>
      <c r="E14" s="7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7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7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7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132" t="str">
        <f ca="1">IF(ISNA(INDEX(Precip24!$B$3:$BE$200,MATCH(H$3&amp;" "&amp;H$4,Precip24!$A$3:$A$200,0),MATCH($D14,Precip24!$B$2:$BF$2,0))),"",INDEX(Precip24!$B$3:$BE$200,MATCH(H$3&amp;" "&amp;H$4,Precip24!$A$3:$A$200,0),MATCH($D14,Precip24!$B$2:$BF$2,0)))</f>
        <v/>
      </c>
      <c r="J14" s="7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7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7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7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132" t="str">
        <f ca="1">IF(ISNA(INDEX(Precip24!$B$3:$BE$200,MATCH(M$3&amp;" "&amp;M$4,Precip24!$A$3:$A$200,0),MATCH($D14,Precip24!$B$2:$BF$2,0))),"",INDEX(Precip24!$B$3:$BE$200,MATCH(M$3&amp;" "&amp;M$4,Precip24!$A$3:$A$200,0),MATCH($D14,Precip24!$B$2:$BF$2,0)))</f>
        <v/>
      </c>
    </row>
    <row r="15" spans="1:14" s="85" customFormat="1" ht="15.2" customHeight="1" x14ac:dyDescent="0.25">
      <c r="A15" s="96"/>
      <c r="B15" s="6">
        <v>11</v>
      </c>
      <c r="C15" s="4" t="s">
        <v>19</v>
      </c>
      <c r="D15" s="3">
        <v>73408</v>
      </c>
      <c r="E15" s="7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7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7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7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132" t="str">
        <f ca="1">IF(ISNA(INDEX(Precip24!$B$3:$BE$200,MATCH(H$3&amp;" "&amp;H$4,Precip24!$A$3:$A$200,0),MATCH($D15,Precip24!$B$2:$BF$2,0))),"",INDEX(Precip24!$B$3:$BE$200,MATCH(H$3&amp;" "&amp;H$4,Precip24!$A$3:$A$200,0),MATCH($D15,Precip24!$B$2:$BF$2,0)))</f>
        <v/>
      </c>
      <c r="J15" s="7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7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7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7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132" t="str">
        <f ca="1">IF(ISNA(INDEX(Precip24!$B$3:$BE$200,MATCH(M$3&amp;" "&amp;M$4,Precip24!$A$3:$A$200,0),MATCH($D15,Precip24!$B$2:$BF$2,0))),"",INDEX(Precip24!$B$3:$BE$200,MATCH(M$3&amp;" "&amp;M$4,Precip24!$A$3:$A$200,0),MATCH($D15,Precip24!$B$2:$BF$2,0)))</f>
        <v/>
      </c>
    </row>
    <row r="16" spans="1:14" ht="15.2" customHeight="1" x14ac:dyDescent="0.25">
      <c r="A16" s="96"/>
      <c r="B16" s="6">
        <v>12</v>
      </c>
      <c r="C16" s="4" t="s">
        <v>20</v>
      </c>
      <c r="D16" s="3">
        <v>73409</v>
      </c>
      <c r="E16" s="7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7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7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7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132" t="str">
        <f ca="1">IF(ISNA(INDEX(Precip24!$B$3:$BE$200,MATCH(H$3&amp;" "&amp;H$4,Precip24!$A$3:$A$200,0),MATCH($D16,Precip24!$B$2:$BF$2,0))),"",INDEX(Precip24!$B$3:$BE$200,MATCH(H$3&amp;" "&amp;H$4,Precip24!$A$3:$A$200,0),MATCH($D16,Precip24!$B$2:$BF$2,0)))</f>
        <v/>
      </c>
      <c r="J16" s="7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7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7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7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132" t="str">
        <f ca="1">IF(ISNA(INDEX(Precip24!$B$3:$BE$200,MATCH(M$3&amp;" "&amp;M$4,Precip24!$A$3:$A$200,0),MATCH($D16,Precip24!$B$2:$BF$2,0))),"",INDEX(Precip24!$B$3:$BE$200,MATCH(M$3&amp;" "&amp;M$4,Precip24!$A$3:$A$200,0),MATCH($D16,Precip24!$B$2:$BF$2,0)))</f>
        <v/>
      </c>
    </row>
    <row r="17" spans="1:14" s="85" customFormat="1" ht="15.2" customHeight="1" x14ac:dyDescent="0.25">
      <c r="A17" s="96"/>
      <c r="B17" s="6">
        <v>13</v>
      </c>
      <c r="C17" s="4" t="s">
        <v>21</v>
      </c>
      <c r="D17" s="3" t="s">
        <v>22</v>
      </c>
      <c r="E17" s="7">
        <f ca="1">IF(ISNA(INDEX(Precip!$B$3:$BE$200,MATCH(E$3&amp;" "&amp;E$4,Precip!$A$3:$A$200,0),MATCH($D17,Precip!$B$2:$BF$2,0))),"",INDEX(Precip!$B$3:$BE$200,MATCH(E$3&amp;" "&amp;E$4,Precip!$A$3:$A$200,0),MATCH($D17,Precip!$B$2:$BF$2,0)))</f>
        <v>0</v>
      </c>
      <c r="F17" s="7">
        <f ca="1">IF(ISNA(INDEX(Precip!$B$3:$BE$200,MATCH(F$3&amp;" "&amp;F$4,Precip!$A$3:$A$200,0),MATCH($D17,Precip!$B$2:$BF$2,0))),"",INDEX(Precip!$B$3:$BE$200,MATCH(F$3&amp;" "&amp;F$4,Precip!$A$3:$A$200,0),MATCH($D17,Precip!$B$2:$BF$2,0)))</f>
        <v>0</v>
      </c>
      <c r="G17" s="7">
        <f ca="1">IF(ISNA(INDEX(Precip!$B$3:$BE$200,MATCH(G$3&amp;" "&amp;G$4,Precip!$A$3:$A$200,0),MATCH($D17,Precip!$B$2:$BF$2,0))),"",INDEX(Precip!$B$3:$BE$200,MATCH(G$3&amp;" "&amp;G$4,Precip!$A$3:$A$200,0),MATCH($D17,Precip!$B$2:$BF$2,0)))</f>
        <v>0</v>
      </c>
      <c r="H17" s="7">
        <f ca="1">IF(ISNA(INDEX(Precip!$B$3:$BE$200,MATCH(H$3&amp;" "&amp;H$4,Precip!$A$3:$A$200,0),MATCH($D17,Precip!$B$2:$BF$2,0))),"",INDEX(Precip!$B$3:$BE$200,MATCH(H$3&amp;" "&amp;H$4,Precip!$A$3:$A$200,0),MATCH($D17,Precip!$B$2:$BF$2,0)))</f>
        <v>0</v>
      </c>
      <c r="I17" s="132" t="str">
        <f ca="1">IF(ISNA(INDEX(Precip24!$B$3:$BE$200,MATCH(H$3&amp;" "&amp;H$4,Precip24!$A$3:$A$200,0),MATCH($D17,Precip24!$B$2:$BF$2,0))),"",INDEX(Precip24!$B$3:$BE$200,MATCH(H$3&amp;" "&amp;H$4,Precip24!$A$3:$A$200,0),MATCH($D17,Precip24!$B$2:$BF$2,0)))</f>
        <v/>
      </c>
      <c r="J17" s="7">
        <f ca="1">IF(ISNA(INDEX(Precip!$B$3:$BE$200,MATCH(J$3&amp;" "&amp;J$4,Precip!$A$3:$A$200,0),MATCH($D17,Precip!$B$2:$BF$2,0))),"",INDEX(Precip!$B$3:$BE$200,MATCH(J$3&amp;" "&amp;J$4,Precip!$A$3:$A$200,0),MATCH($D17,Precip!$B$2:$BF$2,0)))</f>
        <v>0</v>
      </c>
      <c r="K17" s="7">
        <f ca="1">IF(ISNA(INDEX(Precip!$B$3:$BE$200,MATCH(K$3&amp;" "&amp;K$4,Precip!$A$3:$A$200,0),MATCH($D17,Precip!$B$2:$BF$2,0))),"",INDEX(Precip!$B$3:$BE$200,MATCH(K$3&amp;" "&amp;K$4,Precip!$A$3:$A$200,0),MATCH($D17,Precip!$B$2:$BF$2,0)))</f>
        <v>0</v>
      </c>
      <c r="L17" s="7">
        <f ca="1">IF(ISNA(INDEX(Precip!$B$3:$BE$200,MATCH(L$3&amp;" "&amp;L$4,Precip!$A$3:$A$200,0),MATCH($D17,Precip!$B$2:$BF$2,0))),"",INDEX(Precip!$B$3:$BE$200,MATCH(L$3&amp;" "&amp;L$4,Precip!$A$3:$A$200,0),MATCH($D17,Precip!$B$2:$BF$2,0)))</f>
        <v>0</v>
      </c>
      <c r="M17" s="7">
        <f ca="1">IF(ISNA(INDEX(Precip!$B$3:$BE$200,MATCH(M$3&amp;" "&amp;M$4,Precip!$A$3:$A$200,0),MATCH($D17,Precip!$B$2:$BF$2,0))),"",INDEX(Precip!$B$3:$BE$200,MATCH(M$3&amp;" "&amp;M$4,Precip!$A$3:$A$200,0),MATCH($D17,Precip!$B$2:$BF$2,0)))</f>
        <v>0</v>
      </c>
      <c r="N17" s="132">
        <f ca="1">IF(ISNA(INDEX(Precip24!$B$3:$BE$200,MATCH(M$3&amp;" "&amp;M$4,Precip24!$A$3:$A$200,0),MATCH($D17,Precip24!$B$2:$BF$2,0))),"",INDEX(Precip24!$B$3:$BE$200,MATCH(M$3&amp;" "&amp;M$4,Precip24!$A$3:$A$200,0),MATCH($D17,Precip24!$B$2:$BF$2,0)))</f>
        <v>0</v>
      </c>
    </row>
    <row r="18" spans="1:14" s="85" customFormat="1" ht="15.2" customHeight="1" x14ac:dyDescent="0.25">
      <c r="A18" s="96"/>
      <c r="B18" s="6">
        <v>14</v>
      </c>
      <c r="C18" s="4" t="s">
        <v>23</v>
      </c>
      <c r="D18" s="3" t="s">
        <v>24</v>
      </c>
      <c r="E18" s="7">
        <f ca="1">IF(ISNA(INDEX(Precip!$B$3:$BE$200,MATCH(E$3&amp;" "&amp;E$4,Precip!$A$3:$A$200,0),MATCH($D18,Precip!$B$2:$BF$2,0))),"",INDEX(Precip!$B$3:$BE$200,MATCH(E$3&amp;" "&amp;E$4,Precip!$A$3:$A$200,0),MATCH($D18,Precip!$B$2:$BF$2,0)))</f>
        <v>0</v>
      </c>
      <c r="F18" s="7">
        <f ca="1">IF(ISNA(INDEX(Precip!$B$3:$BE$200,MATCH(F$3&amp;" "&amp;F$4,Precip!$A$3:$A$200,0),MATCH($D18,Precip!$B$2:$BF$2,0))),"",INDEX(Precip!$B$3:$BE$200,MATCH(F$3&amp;" "&amp;F$4,Precip!$A$3:$A$200,0),MATCH($D18,Precip!$B$2:$BF$2,0)))</f>
        <v>0</v>
      </c>
      <c r="G18" s="7">
        <f ca="1">IF(ISNA(INDEX(Precip!$B$3:$BE$200,MATCH(G$3&amp;" "&amp;G$4,Precip!$A$3:$A$200,0),MATCH($D18,Precip!$B$2:$BF$2,0))),"",INDEX(Precip!$B$3:$BE$200,MATCH(G$3&amp;" "&amp;G$4,Precip!$A$3:$A$200,0),MATCH($D18,Precip!$B$2:$BF$2,0)))</f>
        <v>0</v>
      </c>
      <c r="H18" s="7">
        <f ca="1">IF(ISNA(INDEX(Precip!$B$3:$BE$200,MATCH(H$3&amp;" "&amp;H$4,Precip!$A$3:$A$200,0),MATCH($D18,Precip!$B$2:$BF$2,0))),"",INDEX(Precip!$B$3:$BE$200,MATCH(H$3&amp;" "&amp;H$4,Precip!$A$3:$A$200,0),MATCH($D18,Precip!$B$2:$BF$2,0)))</f>
        <v>0</v>
      </c>
      <c r="I18" s="132" t="str">
        <f ca="1">IF(ISNA(INDEX(Precip24!$B$3:$BE$200,MATCH(H$3&amp;" "&amp;H$4,Precip24!$A$3:$A$200,0),MATCH($D18,Precip24!$B$2:$BF$2,0))),"",INDEX(Precip24!$B$3:$BE$200,MATCH(H$3&amp;" "&amp;H$4,Precip24!$A$3:$A$200,0),MATCH($D18,Precip24!$B$2:$BF$2,0)))</f>
        <v/>
      </c>
      <c r="J18" s="7">
        <f ca="1">IF(ISNA(INDEX(Precip!$B$3:$BE$200,MATCH(J$3&amp;" "&amp;J$4,Precip!$A$3:$A$200,0),MATCH($D18,Precip!$B$2:$BF$2,0))),"",INDEX(Precip!$B$3:$BE$200,MATCH(J$3&amp;" "&amp;J$4,Precip!$A$3:$A$200,0),MATCH($D18,Precip!$B$2:$BF$2,0)))</f>
        <v>0</v>
      </c>
      <c r="K18" s="7">
        <f ca="1">IF(ISNA(INDEX(Precip!$B$3:$BE$200,MATCH(K$3&amp;" "&amp;K$4,Precip!$A$3:$A$200,0),MATCH($D18,Precip!$B$2:$BF$2,0))),"",INDEX(Precip!$B$3:$BE$200,MATCH(K$3&amp;" "&amp;K$4,Precip!$A$3:$A$200,0),MATCH($D18,Precip!$B$2:$BF$2,0)))</f>
        <v>0</v>
      </c>
      <c r="L18" s="7">
        <f ca="1">IF(ISNA(INDEX(Precip!$B$3:$BE$200,MATCH(L$3&amp;" "&amp;L$4,Precip!$A$3:$A$200,0),MATCH($D18,Precip!$B$2:$BF$2,0))),"",INDEX(Precip!$B$3:$BE$200,MATCH(L$3&amp;" "&amp;L$4,Precip!$A$3:$A$200,0),MATCH($D18,Precip!$B$2:$BF$2,0)))</f>
        <v>0.3</v>
      </c>
      <c r="M18" s="7">
        <f ca="1">IF(ISNA(INDEX(Precip!$B$3:$BE$200,MATCH(M$3&amp;" "&amp;M$4,Precip!$A$3:$A$200,0),MATCH($D18,Precip!$B$2:$BF$2,0))),"",INDEX(Precip!$B$3:$BE$200,MATCH(M$3&amp;" "&amp;M$4,Precip!$A$3:$A$200,0),MATCH($D18,Precip!$B$2:$BF$2,0)))</f>
        <v>0</v>
      </c>
      <c r="N18" s="132">
        <f ca="1">IF(ISNA(INDEX(Precip24!$B$3:$BE$200,MATCH(M$3&amp;" "&amp;M$4,Precip24!$A$3:$A$200,0),MATCH($D18,Precip24!$B$2:$BF$2,0))),"",INDEX(Precip24!$B$3:$BE$200,MATCH(M$3&amp;" "&amp;M$4,Precip24!$A$3:$A$200,0),MATCH($D18,Precip24!$B$2:$BF$2,0)))</f>
        <v>3.2</v>
      </c>
    </row>
    <row r="19" spans="1:14" ht="15.2" customHeight="1" x14ac:dyDescent="0.25">
      <c r="A19" s="96"/>
      <c r="B19" s="6">
        <v>15</v>
      </c>
      <c r="C19" s="4" t="s">
        <v>25</v>
      </c>
      <c r="D19" s="3">
        <v>73410</v>
      </c>
      <c r="E19" s="7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7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7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7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132" t="str">
        <f ca="1">IF(ISNA(INDEX(Precip24!$B$3:$BE$200,MATCH(H$3&amp;" "&amp;H$4,Precip24!$A$3:$A$200,0),MATCH($D19,Precip24!$B$2:$BF$2,0))),"",INDEX(Precip24!$B$3:$BE$200,MATCH(H$3&amp;" "&amp;H$4,Precip24!$A$3:$A$200,0),MATCH($D19,Precip24!$B$2:$BF$2,0)))</f>
        <v/>
      </c>
      <c r="J19" s="7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7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7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7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132" t="str">
        <f ca="1">IF(ISNA(INDEX(Precip24!$B$3:$BE$200,MATCH(M$3&amp;" "&amp;M$4,Precip24!$A$3:$A$200,0),MATCH($D19,Precip24!$B$2:$BF$2,0))),"",INDEX(Precip24!$B$3:$BE$200,MATCH(M$3&amp;" "&amp;M$4,Precip24!$A$3:$A$200,0),MATCH($D19,Precip24!$B$2:$BF$2,0)))</f>
        <v/>
      </c>
    </row>
    <row r="20" spans="1:14" ht="15.2" customHeight="1" x14ac:dyDescent="0.25">
      <c r="A20" s="96"/>
      <c r="B20" s="6">
        <v>16</v>
      </c>
      <c r="C20" s="4" t="s">
        <v>26</v>
      </c>
      <c r="D20" s="3">
        <v>48840</v>
      </c>
      <c r="E20" s="7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7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7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7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132" t="str">
        <f ca="1">IF(ISNA(INDEX(Precip24!$B$3:$BE$200,MATCH(H$3&amp;" "&amp;H$4,Precip24!$A$3:$A$200,0),MATCH($D20,Precip24!$B$2:$BF$2,0))),"",INDEX(Precip24!$B$3:$BE$200,MATCH(H$3&amp;" "&amp;H$4,Precip24!$A$3:$A$200,0),MATCH($D20,Precip24!$B$2:$BF$2,0)))</f>
        <v/>
      </c>
      <c r="J20" s="7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7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7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7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132" t="str">
        <f ca="1">IF(ISNA(INDEX(Precip24!$B$3:$BE$200,MATCH(M$3&amp;" "&amp;M$4,Precip24!$A$3:$A$200,0),MATCH($D20,Precip24!$B$2:$BF$2,0))),"",INDEX(Precip24!$B$3:$BE$200,MATCH(M$3&amp;" "&amp;M$4,Precip24!$A$3:$A$200,0),MATCH($D20,Precip24!$B$2:$BF$2,0)))</f>
        <v/>
      </c>
    </row>
    <row r="21" spans="1:14" s="85" customFormat="1" ht="15.2" customHeight="1" x14ac:dyDescent="0.25">
      <c r="A21" s="96"/>
      <c r="B21" s="6">
        <v>17</v>
      </c>
      <c r="C21" s="4" t="s">
        <v>27</v>
      </c>
      <c r="D21" s="3">
        <v>73411</v>
      </c>
      <c r="E21" s="7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7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7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7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132" t="str">
        <f ca="1">IF(ISNA(INDEX(Precip24!$B$3:$BE$200,MATCH(H$3&amp;" "&amp;H$4,Precip24!$A$3:$A$200,0),MATCH($D21,Precip24!$B$2:$BF$2,0))),"",INDEX(Precip24!$B$3:$BE$200,MATCH(H$3&amp;" "&amp;H$4,Precip24!$A$3:$A$200,0),MATCH($D21,Precip24!$B$2:$BF$2,0)))</f>
        <v/>
      </c>
      <c r="J21" s="7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7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7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7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132" t="str">
        <f ca="1">IF(ISNA(INDEX(Precip24!$B$3:$BE$200,MATCH(M$3&amp;" "&amp;M$4,Precip24!$A$3:$A$200,0),MATCH($D21,Precip24!$B$2:$BF$2,0))),"",INDEX(Precip24!$B$3:$BE$200,MATCH(M$3&amp;" "&amp;M$4,Precip24!$A$3:$A$200,0),MATCH($D21,Precip24!$B$2:$BF$2,0)))</f>
        <v/>
      </c>
    </row>
    <row r="22" spans="1:14" ht="15.2" customHeight="1" x14ac:dyDescent="0.25">
      <c r="A22" s="96"/>
      <c r="B22" s="6">
        <v>18</v>
      </c>
      <c r="C22" s="4" t="s">
        <v>28</v>
      </c>
      <c r="D22" s="3">
        <v>73412</v>
      </c>
      <c r="E22" s="7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7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7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7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132" t="str">
        <f ca="1">IF(ISNA(INDEX(Precip24!$B$3:$BE$200,MATCH(H$3&amp;" "&amp;H$4,Precip24!$A$3:$A$200,0),MATCH($D22,Precip24!$B$2:$BF$2,0))),"",INDEX(Precip24!$B$3:$BE$200,MATCH(H$3&amp;" "&amp;H$4,Precip24!$A$3:$A$200,0),MATCH($D22,Precip24!$B$2:$BF$2,0)))</f>
        <v/>
      </c>
      <c r="J22" s="7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7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7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7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132" t="str">
        <f ca="1">IF(ISNA(INDEX(Precip24!$B$3:$BE$200,MATCH(M$3&amp;" "&amp;M$4,Precip24!$A$3:$A$200,0),MATCH($D22,Precip24!$B$2:$BF$2,0))),"",INDEX(Precip24!$B$3:$BE$200,MATCH(M$3&amp;" "&amp;M$4,Precip24!$A$3:$A$200,0),MATCH($D22,Precip24!$B$2:$BF$2,0)))</f>
        <v/>
      </c>
    </row>
    <row r="23" spans="1:14" ht="15.2" customHeight="1" x14ac:dyDescent="0.25">
      <c r="A23" s="96"/>
      <c r="B23" s="6">
        <v>19</v>
      </c>
      <c r="C23" s="4" t="s">
        <v>29</v>
      </c>
      <c r="D23" s="3">
        <v>73413</v>
      </c>
      <c r="E23" s="7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7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7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7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132" t="str">
        <f ca="1">IF(ISNA(INDEX(Precip24!$B$3:$BE$200,MATCH(H$3&amp;" "&amp;H$4,Precip24!$A$3:$A$200,0),MATCH($D23,Precip24!$B$2:$BF$2,0))),"",INDEX(Precip24!$B$3:$BE$200,MATCH(H$3&amp;" "&amp;H$4,Precip24!$A$3:$A$200,0),MATCH($D23,Precip24!$B$2:$BF$2,0)))</f>
        <v/>
      </c>
      <c r="J23" s="7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7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7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7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132" t="str">
        <f ca="1">IF(ISNA(INDEX(Precip24!$B$3:$BE$200,MATCH(M$3&amp;" "&amp;M$4,Precip24!$A$3:$A$200,0),MATCH($D23,Precip24!$B$2:$BF$2,0))),"",INDEX(Precip24!$B$3:$BE$200,MATCH(M$3&amp;" "&amp;M$4,Precip24!$A$3:$A$200,0),MATCH($D23,Precip24!$B$2:$BF$2,0)))</f>
        <v/>
      </c>
    </row>
    <row r="24" spans="1:14" s="85" customFormat="1" ht="15.2" customHeight="1" x14ac:dyDescent="0.25">
      <c r="A24" s="96"/>
      <c r="B24" s="6">
        <v>20</v>
      </c>
      <c r="C24" s="4" t="s">
        <v>30</v>
      </c>
      <c r="D24" s="3">
        <v>73414</v>
      </c>
      <c r="E24" s="7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7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7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7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132" t="str">
        <f ca="1">IF(ISNA(INDEX(Precip24!$B$3:$BE$200,MATCH(H$3&amp;" "&amp;H$4,Precip24!$A$3:$A$200,0),MATCH($D24,Precip24!$B$2:$BF$2,0))),"",INDEX(Precip24!$B$3:$BE$200,MATCH(H$3&amp;" "&amp;H$4,Precip24!$A$3:$A$200,0),MATCH($D24,Precip24!$B$2:$BF$2,0)))</f>
        <v/>
      </c>
      <c r="J24" s="7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7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7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7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132" t="str">
        <f ca="1">IF(ISNA(INDEX(Precip24!$B$3:$BE$200,MATCH(M$3&amp;" "&amp;M$4,Precip24!$A$3:$A$200,0),MATCH($D24,Precip24!$B$2:$BF$2,0))),"",INDEX(Precip24!$B$3:$BE$200,MATCH(M$3&amp;" "&amp;M$4,Precip24!$A$3:$A$200,0),MATCH($D24,Precip24!$B$2:$BF$2,0)))</f>
        <v/>
      </c>
    </row>
    <row r="25" spans="1:14" s="85" customFormat="1" ht="15.2" customHeight="1" x14ac:dyDescent="0.25">
      <c r="A25" s="96"/>
      <c r="B25" s="6">
        <v>21</v>
      </c>
      <c r="C25" s="17" t="s">
        <v>31</v>
      </c>
      <c r="D25" s="3">
        <v>73416</v>
      </c>
      <c r="E25" s="7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7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7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7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132" t="str">
        <f ca="1">IF(ISNA(INDEX(Precip24!$B$3:$BE$200,MATCH(H$3&amp;" "&amp;H$4,Precip24!$A$3:$A$200,0),MATCH($D25,Precip24!$B$2:$BF$2,0))),"",INDEX(Precip24!$B$3:$BE$200,MATCH(H$3&amp;" "&amp;H$4,Precip24!$A$3:$A$200,0),MATCH($D25,Precip24!$B$2:$BF$2,0)))</f>
        <v/>
      </c>
      <c r="J25" s="7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7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7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7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132" t="str">
        <f ca="1">IF(ISNA(INDEX(Precip24!$B$3:$BE$200,MATCH(M$3&amp;" "&amp;M$4,Precip24!$A$3:$A$200,0),MATCH($D25,Precip24!$B$2:$BF$2,0))),"",INDEX(Precip24!$B$3:$BE$200,MATCH(M$3&amp;" "&amp;M$4,Precip24!$A$3:$A$200,0),MATCH($D25,Precip24!$B$2:$BF$2,0)))</f>
        <v/>
      </c>
    </row>
    <row r="26" spans="1:14" s="85" customFormat="1" ht="15.2" customHeight="1" x14ac:dyDescent="0.25">
      <c r="A26" s="96"/>
      <c r="B26" s="6">
        <v>22</v>
      </c>
      <c r="C26" s="4" t="s">
        <v>32</v>
      </c>
      <c r="D26" s="3">
        <v>73417</v>
      </c>
      <c r="E26" s="7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7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7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7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132" t="str">
        <f ca="1">IF(ISNA(INDEX(Precip24!$B$3:$BE$200,MATCH(H$3&amp;" "&amp;H$4,Precip24!$A$3:$A$200,0),MATCH($D26,Precip24!$B$2:$BF$2,0))),"",INDEX(Precip24!$B$3:$BE$200,MATCH(H$3&amp;" "&amp;H$4,Precip24!$A$3:$A$200,0),MATCH($D26,Precip24!$B$2:$BF$2,0)))</f>
        <v/>
      </c>
      <c r="J26" s="7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7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7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7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132" t="str">
        <f ca="1">IF(ISNA(INDEX(Precip24!$B$3:$BE$200,MATCH(M$3&amp;" "&amp;M$4,Precip24!$A$3:$A$200,0),MATCH($D26,Precip24!$B$2:$BF$2,0))),"",INDEX(Precip24!$B$3:$BE$200,MATCH(M$3&amp;" "&amp;M$4,Precip24!$A$3:$A$200,0),MATCH($D26,Precip24!$B$2:$BF$2,0)))</f>
        <v/>
      </c>
    </row>
    <row r="27" spans="1:14" ht="15.2" customHeight="1" x14ac:dyDescent="0.25">
      <c r="A27" s="96"/>
      <c r="B27" s="6">
        <v>23</v>
      </c>
      <c r="C27" s="4" t="s">
        <v>33</v>
      </c>
      <c r="D27" s="3" t="s">
        <v>34</v>
      </c>
      <c r="E27" s="7">
        <f ca="1">IF(ISNA(INDEX(Precip!$B$3:$BE$200,MATCH(E$3&amp;" "&amp;E$4,Precip!$A$3:$A$200,0),MATCH($D27,Precip!$B$2:$BF$2,0))),"",INDEX(Precip!$B$3:$BE$200,MATCH(E$3&amp;" "&amp;E$4,Precip!$A$3:$A$200,0),MATCH($D27,Precip!$B$2:$BF$2,0)))</f>
        <v>0</v>
      </c>
      <c r="F27" s="7">
        <f ca="1">IF(ISNA(INDEX(Precip!$B$3:$BE$200,MATCH(F$3&amp;" "&amp;F$4,Precip!$A$3:$A$200,0),MATCH($D27,Precip!$B$2:$BF$2,0))),"",INDEX(Precip!$B$3:$BE$200,MATCH(F$3&amp;" "&amp;F$4,Precip!$A$3:$A$200,0),MATCH($D27,Precip!$B$2:$BF$2,0)))</f>
        <v>0</v>
      </c>
      <c r="G27" s="7">
        <f ca="1">IF(ISNA(INDEX(Precip!$B$3:$BE$200,MATCH(G$3&amp;" "&amp;G$4,Precip!$A$3:$A$200,0),MATCH($D27,Precip!$B$2:$BF$2,0))),"",INDEX(Precip!$B$3:$BE$200,MATCH(G$3&amp;" "&amp;G$4,Precip!$A$3:$A$200,0),MATCH($D27,Precip!$B$2:$BF$2,0)))</f>
        <v>0</v>
      </c>
      <c r="H27" s="7">
        <f ca="1">IF(ISNA(INDEX(Precip!$B$3:$BE$200,MATCH(H$3&amp;" "&amp;H$4,Precip!$A$3:$A$200,0),MATCH($D27,Precip!$B$2:$BF$2,0))),"",INDEX(Precip!$B$3:$BE$200,MATCH(H$3&amp;" "&amp;H$4,Precip!$A$3:$A$200,0),MATCH($D27,Precip!$B$2:$BF$2,0)))</f>
        <v>0</v>
      </c>
      <c r="I27" s="132" t="str">
        <f ca="1">IF(ISNA(INDEX(Precip24!$B$3:$BE$200,MATCH(H$3&amp;" "&amp;H$4,Precip24!$A$3:$A$200,0),MATCH($D27,Precip24!$B$2:$BF$2,0))),"",INDEX(Precip24!$B$3:$BE$200,MATCH(H$3&amp;" "&amp;H$4,Precip24!$A$3:$A$200,0),MATCH($D27,Precip24!$B$2:$BF$2,0)))</f>
        <v/>
      </c>
      <c r="J27" s="7">
        <f ca="1">IF(ISNA(INDEX(Precip!$B$3:$BE$200,MATCH(J$3&amp;" "&amp;J$4,Precip!$A$3:$A$200,0),MATCH($D27,Precip!$B$2:$BF$2,0))),"",INDEX(Precip!$B$3:$BE$200,MATCH(J$3&amp;" "&amp;J$4,Precip!$A$3:$A$200,0),MATCH($D27,Precip!$B$2:$BF$2,0)))</f>
        <v>0</v>
      </c>
      <c r="K27" s="7">
        <f ca="1">IF(ISNA(INDEX(Precip!$B$3:$BE$200,MATCH(K$3&amp;" "&amp;K$4,Precip!$A$3:$A$200,0),MATCH($D27,Precip!$B$2:$BF$2,0))),"",INDEX(Precip!$B$3:$BE$200,MATCH(K$3&amp;" "&amp;K$4,Precip!$A$3:$A$200,0),MATCH($D27,Precip!$B$2:$BF$2,0)))</f>
        <v>0</v>
      </c>
      <c r="L27" s="7">
        <f ca="1">IF(ISNA(INDEX(Precip!$B$3:$BE$200,MATCH(L$3&amp;" "&amp;L$4,Precip!$A$3:$A$200,0),MATCH($D27,Precip!$B$2:$BF$2,0))),"",INDEX(Precip!$B$3:$BE$200,MATCH(L$3&amp;" "&amp;L$4,Precip!$A$3:$A$200,0),MATCH($D27,Precip!$B$2:$BF$2,0)))</f>
        <v>0</v>
      </c>
      <c r="M27" s="7">
        <f ca="1">IF(ISNA(INDEX(Precip!$B$3:$BE$200,MATCH(M$3&amp;" "&amp;M$4,Precip!$A$3:$A$200,0),MATCH($D27,Precip!$B$2:$BF$2,0))),"",INDEX(Precip!$B$3:$BE$200,MATCH(M$3&amp;" "&amp;M$4,Precip!$A$3:$A$200,0),MATCH($D27,Precip!$B$2:$BF$2,0)))</f>
        <v>0</v>
      </c>
      <c r="N27" s="132">
        <f ca="1">IF(ISNA(INDEX(Precip24!$B$3:$BE$200,MATCH(M$3&amp;" "&amp;M$4,Precip24!$A$3:$A$200,0),MATCH($D27,Precip24!$B$2:$BF$2,0))),"",INDEX(Precip24!$B$3:$BE$200,MATCH(M$3&amp;" "&amp;M$4,Precip24!$A$3:$A$200,0),MATCH($D27,Precip24!$B$2:$BF$2,0)))</f>
        <v>0</v>
      </c>
    </row>
    <row r="28" spans="1:14" ht="15.2" customHeight="1" x14ac:dyDescent="0.25">
      <c r="A28" s="96"/>
      <c r="B28" s="6">
        <v>24</v>
      </c>
      <c r="C28" s="4" t="s">
        <v>35</v>
      </c>
      <c r="D28" s="3" t="s">
        <v>36</v>
      </c>
      <c r="E28" s="7">
        <f ca="1">IF(ISNA(INDEX(Precip!$B$3:$BE$200,MATCH(E$3&amp;" "&amp;E$4,Precip!$A$3:$A$200,0),MATCH($D28,Precip!$B$2:$BF$2,0))),"",INDEX(Precip!$B$3:$BE$200,MATCH(E$3&amp;" "&amp;E$4,Precip!$A$3:$A$200,0),MATCH($D28,Precip!$B$2:$BF$2,0)))</f>
        <v>0</v>
      </c>
      <c r="F28" s="7">
        <f ca="1">IF(ISNA(INDEX(Precip!$B$3:$BE$200,MATCH(F$3&amp;" "&amp;F$4,Precip!$A$3:$A$200,0),MATCH($D28,Precip!$B$2:$BF$2,0))),"",INDEX(Precip!$B$3:$BE$200,MATCH(F$3&amp;" "&amp;F$4,Precip!$A$3:$A$200,0),MATCH($D28,Precip!$B$2:$BF$2,0)))</f>
        <v>0</v>
      </c>
      <c r="G28" s="7">
        <f ca="1">IF(ISNA(INDEX(Precip!$B$3:$BE$200,MATCH(G$3&amp;" "&amp;G$4,Precip!$A$3:$A$200,0),MATCH($D28,Precip!$B$2:$BF$2,0))),"",INDEX(Precip!$B$3:$BE$200,MATCH(G$3&amp;" "&amp;G$4,Precip!$A$3:$A$200,0),MATCH($D28,Precip!$B$2:$BF$2,0)))</f>
        <v>0</v>
      </c>
      <c r="H28" s="7">
        <f ca="1">IF(ISNA(INDEX(Precip!$B$3:$BE$200,MATCH(H$3&amp;" "&amp;H$4,Precip!$A$3:$A$200,0),MATCH($D28,Precip!$B$2:$BF$2,0))),"",INDEX(Precip!$B$3:$BE$200,MATCH(H$3&amp;" "&amp;H$4,Precip!$A$3:$A$200,0),MATCH($D28,Precip!$B$2:$BF$2,0)))</f>
        <v>0</v>
      </c>
      <c r="I28" s="132" t="str">
        <f ca="1">IF(ISNA(INDEX(Precip24!$B$3:$BE$200,MATCH(H$3&amp;" "&amp;H$4,Precip24!$A$3:$A$200,0),MATCH($D28,Precip24!$B$2:$BF$2,0))),"",INDEX(Precip24!$B$3:$BE$200,MATCH(H$3&amp;" "&amp;H$4,Precip24!$A$3:$A$200,0),MATCH($D28,Precip24!$B$2:$BF$2,0)))</f>
        <v/>
      </c>
      <c r="J28" s="7">
        <f ca="1">IF(ISNA(INDEX(Precip!$B$3:$BE$200,MATCH(J$3&amp;" "&amp;J$4,Precip!$A$3:$A$200,0),MATCH($D28,Precip!$B$2:$BF$2,0))),"",INDEX(Precip!$B$3:$BE$200,MATCH(J$3&amp;" "&amp;J$4,Precip!$A$3:$A$200,0),MATCH($D28,Precip!$B$2:$BF$2,0)))</f>
        <v>0.3</v>
      </c>
      <c r="K28" s="7">
        <f ca="1">IF(ISNA(INDEX(Precip!$B$3:$BE$200,MATCH(K$3&amp;" "&amp;K$4,Precip!$A$3:$A$200,0),MATCH($D28,Precip!$B$2:$BF$2,0))),"",INDEX(Precip!$B$3:$BE$200,MATCH(K$3&amp;" "&amp;K$4,Precip!$A$3:$A$200,0),MATCH($D28,Precip!$B$2:$BF$2,0)))</f>
        <v>0.3</v>
      </c>
      <c r="L28" s="7">
        <f ca="1">IF(ISNA(INDEX(Precip!$B$3:$BE$200,MATCH(L$3&amp;" "&amp;L$4,Precip!$A$3:$A$200,0),MATCH($D28,Precip!$B$2:$BF$2,0))),"",INDEX(Precip!$B$3:$BE$200,MATCH(L$3&amp;" "&amp;L$4,Precip!$A$3:$A$200,0),MATCH($D28,Precip!$B$2:$BF$2,0)))</f>
        <v>0</v>
      </c>
      <c r="M28" s="7">
        <f ca="1">IF(ISNA(INDEX(Precip!$B$3:$BE$200,MATCH(M$3&amp;" "&amp;M$4,Precip!$A$3:$A$200,0),MATCH($D28,Precip!$B$2:$BF$2,0))),"",INDEX(Precip!$B$3:$BE$200,MATCH(M$3&amp;" "&amp;M$4,Precip!$A$3:$A$200,0),MATCH($D28,Precip!$B$2:$BF$2,0)))</f>
        <v>2</v>
      </c>
      <c r="N28" s="132">
        <f ca="1">IF(ISNA(INDEX(Precip24!$B$3:$BE$200,MATCH(M$3&amp;" "&amp;M$4,Precip24!$A$3:$A$200,0),MATCH($D28,Precip24!$B$2:$BF$2,0))),"",INDEX(Precip24!$B$3:$BE$200,MATCH(M$3&amp;" "&amp;M$4,Precip24!$A$3:$A$200,0),MATCH($D28,Precip24!$B$2:$BF$2,0)))</f>
        <v>2.2999999999999998</v>
      </c>
    </row>
    <row r="29" spans="1:14" ht="15.2" customHeight="1" thickBot="1" x14ac:dyDescent="0.3">
      <c r="A29" s="90"/>
      <c r="B29" s="18">
        <v>25</v>
      </c>
      <c r="C29" s="21" t="s">
        <v>37</v>
      </c>
      <c r="D29" s="22" t="s">
        <v>38</v>
      </c>
      <c r="E29" s="30">
        <f ca="1">IF(ISNA(INDEX(Precip!$B$3:$BE$200,MATCH(E$3&amp;" "&amp;E$4,Precip!$A$3:$A$200,0),MATCH($D29,Precip!$B$2:$BF$2,0))),"",INDEX(Precip!$B$3:$BE$200,MATCH(E$3&amp;" "&amp;E$4,Precip!$A$3:$A$200,0),MATCH($D29,Precip!$B$2:$BF$2,0)))</f>
        <v>0</v>
      </c>
      <c r="F29" s="30">
        <f ca="1">IF(ISNA(INDEX(Precip!$B$3:$BE$200,MATCH(F$3&amp;" "&amp;F$4,Precip!$A$3:$A$200,0),MATCH($D29,Precip!$B$2:$BF$2,0))),"",INDEX(Precip!$B$3:$BE$200,MATCH(F$3&amp;" "&amp;F$4,Precip!$A$3:$A$200,0),MATCH($D29,Precip!$B$2:$BF$2,0)))</f>
        <v>0</v>
      </c>
      <c r="G29" s="30">
        <f ca="1">IF(ISNA(INDEX(Precip!$B$3:$BE$200,MATCH(G$3&amp;" "&amp;G$4,Precip!$A$3:$A$200,0),MATCH($D29,Precip!$B$2:$BF$2,0))),"",INDEX(Precip!$B$3:$BE$200,MATCH(G$3&amp;" "&amp;G$4,Precip!$A$3:$A$200,0),MATCH($D29,Precip!$B$2:$BF$2,0)))</f>
        <v>0</v>
      </c>
      <c r="H29" s="30">
        <f ca="1">IF(ISNA(INDEX(Precip!$B$3:$BE$200,MATCH(H$3&amp;" "&amp;H$4,Precip!$A$3:$A$200,0),MATCH($D29,Precip!$B$2:$BF$2,0))),"",INDEX(Precip!$B$3:$BE$200,MATCH(H$3&amp;" "&amp;H$4,Precip!$A$3:$A$200,0),MATCH($D29,Precip!$B$2:$BF$2,0)))</f>
        <v>0</v>
      </c>
      <c r="I29" s="133" t="str">
        <f ca="1">IF(ISNA(INDEX(Precip24!$B$3:$BE$200,MATCH(H$3&amp;" "&amp;H$4,Precip24!$A$3:$A$200,0),MATCH($D29,Precip24!$B$2:$BF$2,0))),"",INDEX(Precip24!$B$3:$BE$200,MATCH(H$3&amp;" "&amp;H$4,Precip24!$A$3:$A$200,0),MATCH($D29,Precip24!$B$2:$BF$2,0)))</f>
        <v/>
      </c>
      <c r="J29" s="30">
        <f ca="1">IF(ISNA(INDEX(Precip!$B$3:$BE$200,MATCH(J$3&amp;" "&amp;J$4,Precip!$A$3:$A$200,0),MATCH($D29,Precip!$B$2:$BF$2,0))),"",INDEX(Precip!$B$3:$BE$200,MATCH(J$3&amp;" "&amp;J$4,Precip!$A$3:$A$200,0),MATCH($D29,Precip!$B$2:$BF$2,0)))</f>
        <v>0</v>
      </c>
      <c r="K29" s="30">
        <f ca="1">IF(ISNA(INDEX(Precip!$B$3:$BE$200,MATCH(K$3&amp;" "&amp;K$4,Precip!$A$3:$A$200,0),MATCH($D29,Precip!$B$2:$BF$2,0))),"",INDEX(Precip!$B$3:$BE$200,MATCH(K$3&amp;" "&amp;K$4,Precip!$A$3:$A$200,0),MATCH($D29,Precip!$B$2:$BF$2,0)))</f>
        <v>0</v>
      </c>
      <c r="L29" s="30">
        <f ca="1">IF(ISNA(INDEX(Precip!$B$3:$BE$200,MATCH(L$3&amp;" "&amp;L$4,Precip!$A$3:$A$200,0),MATCH($D29,Precip!$B$2:$BF$2,0))),"",INDEX(Precip!$B$3:$BE$200,MATCH(L$3&amp;" "&amp;L$4,Precip!$A$3:$A$200,0),MATCH($D29,Precip!$B$2:$BF$2,0)))</f>
        <v>0</v>
      </c>
      <c r="M29" s="30">
        <f ca="1">IF(ISNA(INDEX(Precip!$B$3:$BE$200,MATCH(M$3&amp;" "&amp;M$4,Precip!$A$3:$A$200,0),MATCH($D29,Precip!$B$2:$BF$2,0))),"",INDEX(Precip!$B$3:$BE$200,MATCH(M$3&amp;" "&amp;M$4,Precip!$A$3:$A$200,0),MATCH($D29,Precip!$B$2:$BF$2,0)))</f>
        <v>0</v>
      </c>
      <c r="N29" s="133">
        <f ca="1">IF(ISNA(INDEX(Precip24!$B$3:$BE$200,MATCH(M$3&amp;" "&amp;M$4,Precip24!$A$3:$A$200,0),MATCH($D29,Precip24!$B$2:$BF$2,0))),"",INDEX(Precip24!$B$3:$BE$200,MATCH(M$3&amp;" "&amp;M$4,Precip24!$A$3:$A$200,0),MATCH($D29,Precip24!$B$2:$BF$2,0)))</f>
        <v>0</v>
      </c>
    </row>
    <row r="30" spans="1:14" ht="15.2" customHeight="1" x14ac:dyDescent="0.25">
      <c r="A30" s="105" t="s">
        <v>39</v>
      </c>
      <c r="B30" s="9">
        <v>26</v>
      </c>
      <c r="C30" s="26" t="s">
        <v>40</v>
      </c>
      <c r="D30" s="27" t="s">
        <v>41</v>
      </c>
      <c r="E30" s="11">
        <f ca="1">IF(ISNA(INDEX(Precip!$B$3:$BE$200,MATCH(E$3&amp;" "&amp;E$4,Precip!$A$3:$A$200,0),MATCH($D30,Precip!$B$2:$BF$2,0))),"",INDEX(Precip!$B$3:$BE$200,MATCH(E$3&amp;" "&amp;E$4,Precip!$A$3:$A$200,0),MATCH($D30,Precip!$B$2:$BF$2,0)))</f>
        <v>0</v>
      </c>
      <c r="F30" s="11">
        <f ca="1">IF(ISNA(INDEX(Precip!$B$3:$BE$200,MATCH(F$3&amp;" "&amp;F$4,Precip!$A$3:$A$200,0),MATCH($D30,Precip!$B$2:$BF$2,0))),"",INDEX(Precip!$B$3:$BE$200,MATCH(F$3&amp;" "&amp;F$4,Precip!$A$3:$A$200,0),MATCH($D30,Precip!$B$2:$BF$2,0)))</f>
        <v>0</v>
      </c>
      <c r="G30" s="11">
        <f ca="1">IF(ISNA(INDEX(Precip!$B$3:$BE$200,MATCH(G$3&amp;" "&amp;G$4,Precip!$A$3:$A$200,0),MATCH($D30,Precip!$B$2:$BF$2,0))),"",INDEX(Precip!$B$3:$BE$200,MATCH(G$3&amp;" "&amp;G$4,Precip!$A$3:$A$200,0),MATCH($D30,Precip!$B$2:$BF$2,0)))</f>
        <v>0</v>
      </c>
      <c r="H30" s="11">
        <f ca="1">IF(ISNA(INDEX(Precip!$B$3:$BE$200,MATCH(H$3&amp;" "&amp;H$4,Precip!$A$3:$A$200,0),MATCH($D30,Precip!$B$2:$BF$2,0))),"",INDEX(Precip!$B$3:$BE$200,MATCH(H$3&amp;" "&amp;H$4,Precip!$A$3:$A$200,0),MATCH($D30,Precip!$B$2:$BF$2,0)))</f>
        <v>0</v>
      </c>
      <c r="I30" s="135" t="str">
        <f ca="1">IF(ISNA(INDEX(Precip24!$B$3:$BE$200,MATCH(H$3&amp;" "&amp;H$4,Precip24!$A$3:$A$200,0),MATCH($D30,Precip24!$B$2:$BF$2,0))),"",INDEX(Precip24!$B$3:$BE$200,MATCH(H$3&amp;" "&amp;H$4,Precip24!$A$3:$A$200,0),MATCH($D30,Precip24!$B$2:$BF$2,0)))</f>
        <v/>
      </c>
      <c r="J30" s="11">
        <f ca="1">IF(ISNA(INDEX(Precip!$B$3:$BE$200,MATCH(J$3&amp;" "&amp;J$4,Precip!$A$3:$A$200,0),MATCH($D30,Precip!$B$2:$BF$2,0))),"",INDEX(Precip!$B$3:$BE$200,MATCH(J$3&amp;" "&amp;J$4,Precip!$A$3:$A$200,0),MATCH($D30,Precip!$B$2:$BF$2,0)))</f>
        <v>0</v>
      </c>
      <c r="K30" s="11">
        <f ca="1">IF(ISNA(INDEX(Precip!$B$3:$BE$200,MATCH(K$3&amp;" "&amp;K$4,Precip!$A$3:$A$200,0),MATCH($D30,Precip!$B$2:$BF$2,0))),"",INDEX(Precip!$B$3:$BE$200,MATCH(K$3&amp;" "&amp;K$4,Precip!$A$3:$A$200,0),MATCH($D30,Precip!$B$2:$BF$2,0)))</f>
        <v>0</v>
      </c>
      <c r="L30" s="11">
        <f ca="1">IF(ISNA(INDEX(Precip!$B$3:$BE$200,MATCH(L$3&amp;" "&amp;L$4,Precip!$A$3:$A$200,0),MATCH($D30,Precip!$B$2:$BF$2,0))),"",INDEX(Precip!$B$3:$BE$200,MATCH(L$3&amp;" "&amp;L$4,Precip!$A$3:$A$200,0),MATCH($D30,Precip!$B$2:$BF$2,0)))</f>
        <v>0</v>
      </c>
      <c r="M30" s="11">
        <f ca="1">IF(ISNA(INDEX(Precip!$B$3:$BE$200,MATCH(M$3&amp;" "&amp;M$4,Precip!$A$3:$A$200,0),MATCH($D30,Precip!$B$2:$BF$2,0))),"",INDEX(Precip!$B$3:$BE$200,MATCH(M$3&amp;" "&amp;M$4,Precip!$A$3:$A$200,0),MATCH($D30,Precip!$B$2:$BF$2,0)))</f>
        <v>0</v>
      </c>
      <c r="N30" s="135">
        <f ca="1">IF(ISNA(INDEX(Precip24!$B$3:$BE$200,MATCH(M$3&amp;" "&amp;M$4,Precip24!$A$3:$A$200,0),MATCH($D30,Precip24!$B$2:$BF$2,0))),"",INDEX(Precip24!$B$3:$BE$200,MATCH(M$3&amp;" "&amp;M$4,Precip24!$A$3:$A$200,0),MATCH($D30,Precip24!$B$2:$BF$2,0)))</f>
        <v>2.9</v>
      </c>
    </row>
    <row r="31" spans="1:14" s="85" customFormat="1" ht="15.2" customHeight="1" x14ac:dyDescent="0.25">
      <c r="A31" s="96"/>
      <c r="B31" s="6">
        <v>27</v>
      </c>
      <c r="C31" s="4" t="s">
        <v>42</v>
      </c>
      <c r="D31" s="3" t="s">
        <v>43</v>
      </c>
      <c r="E31" s="7">
        <f ca="1">IF(ISNA(INDEX(Precip!$B$3:$BE$200,MATCH(E$3&amp;" "&amp;E$4,Precip!$A$3:$A$200,0),MATCH($D31,Precip!$B$2:$BF$2,0))),"",INDEX(Precip!$B$3:$BE$200,MATCH(E$3&amp;" "&amp;E$4,Precip!$A$3:$A$200,0),MATCH($D31,Precip!$B$2:$BF$2,0)))</f>
        <v>0</v>
      </c>
      <c r="F31" s="7">
        <f ca="1">IF(ISNA(INDEX(Precip!$B$3:$BE$200,MATCH(F$3&amp;" "&amp;F$4,Precip!$A$3:$A$200,0),MATCH($D31,Precip!$B$2:$BF$2,0))),"",INDEX(Precip!$B$3:$BE$200,MATCH(F$3&amp;" "&amp;F$4,Precip!$A$3:$A$200,0),MATCH($D31,Precip!$B$2:$BF$2,0)))</f>
        <v>0</v>
      </c>
      <c r="G31" s="7">
        <f ca="1">IF(ISNA(INDEX(Precip!$B$3:$BE$200,MATCH(G$3&amp;" "&amp;G$4,Precip!$A$3:$A$200,0),MATCH($D31,Precip!$B$2:$BF$2,0))),"",INDEX(Precip!$B$3:$BE$200,MATCH(G$3&amp;" "&amp;G$4,Precip!$A$3:$A$200,0),MATCH($D31,Precip!$B$2:$BF$2,0)))</f>
        <v>0</v>
      </c>
      <c r="H31" s="7">
        <f ca="1">IF(ISNA(INDEX(Precip!$B$3:$BE$200,MATCH(H$3&amp;" "&amp;H$4,Precip!$A$3:$A$200,0),MATCH($D31,Precip!$B$2:$BF$2,0))),"",INDEX(Precip!$B$3:$BE$200,MATCH(H$3&amp;" "&amp;H$4,Precip!$A$3:$A$200,0),MATCH($D31,Precip!$B$2:$BF$2,0)))</f>
        <v>0</v>
      </c>
      <c r="I31" s="132" t="str">
        <f ca="1">IF(ISNA(INDEX(Precip24!$B$3:$BE$200,MATCH(H$3&amp;" "&amp;H$4,Precip24!$A$3:$A$200,0),MATCH($D31,Precip24!$B$2:$BF$2,0))),"",INDEX(Precip24!$B$3:$BE$200,MATCH(H$3&amp;" "&amp;H$4,Precip24!$A$3:$A$200,0),MATCH($D31,Precip24!$B$2:$BF$2,0)))</f>
        <v/>
      </c>
      <c r="J31" s="7">
        <f ca="1">IF(ISNA(INDEX(Precip!$B$3:$BE$200,MATCH(J$3&amp;" "&amp;J$4,Precip!$A$3:$A$200,0),MATCH($D31,Precip!$B$2:$BF$2,0))),"",INDEX(Precip!$B$3:$BE$200,MATCH(J$3&amp;" "&amp;J$4,Precip!$A$3:$A$200,0),MATCH($D31,Precip!$B$2:$BF$2,0)))</f>
        <v>0.70000000000000007</v>
      </c>
      <c r="K31" s="7">
        <f ca="1">IF(ISNA(INDEX(Precip!$B$3:$BE$200,MATCH(K$3&amp;" "&amp;K$4,Precip!$A$3:$A$200,0),MATCH($D31,Precip!$B$2:$BF$2,0))),"",INDEX(Precip!$B$3:$BE$200,MATCH(K$3&amp;" "&amp;K$4,Precip!$A$3:$A$200,0),MATCH($D31,Precip!$B$2:$BF$2,0)))</f>
        <v>0</v>
      </c>
      <c r="L31" s="7">
        <f ca="1">IF(ISNA(INDEX(Precip!$B$3:$BE$200,MATCH(L$3&amp;" "&amp;L$4,Precip!$A$3:$A$200,0),MATCH($D31,Precip!$B$2:$BF$2,0))),"",INDEX(Precip!$B$3:$BE$200,MATCH(L$3&amp;" "&amp;L$4,Precip!$A$3:$A$200,0),MATCH($D31,Precip!$B$2:$BF$2,0)))</f>
        <v>0</v>
      </c>
      <c r="M31" s="7">
        <f ca="1">IF(ISNA(INDEX(Precip!$B$3:$BE$200,MATCH(M$3&amp;" "&amp;M$4,Precip!$A$3:$A$200,0),MATCH($D31,Precip!$B$2:$BF$2,0))),"",INDEX(Precip!$B$3:$BE$200,MATCH(M$3&amp;" "&amp;M$4,Precip!$A$3:$A$200,0),MATCH($D31,Precip!$B$2:$BF$2,0)))</f>
        <v>0</v>
      </c>
      <c r="N31" s="132">
        <f ca="1">IF(ISNA(INDEX(Precip24!$B$3:$BE$200,MATCH(M$3&amp;" "&amp;M$4,Precip24!$A$3:$A$200,0),MATCH($D31,Precip24!$B$2:$BF$2,0))),"",INDEX(Precip24!$B$3:$BE$200,MATCH(M$3&amp;" "&amp;M$4,Precip24!$A$3:$A$200,0),MATCH($D31,Precip24!$B$2:$BF$2,0)))</f>
        <v>5.8000000000000007</v>
      </c>
    </row>
    <row r="32" spans="1:14" ht="15.2" customHeight="1" x14ac:dyDescent="0.25">
      <c r="A32" s="96"/>
      <c r="B32" s="6">
        <v>28</v>
      </c>
      <c r="C32" s="4" t="s">
        <v>44</v>
      </c>
      <c r="D32" s="3">
        <v>72421</v>
      </c>
      <c r="E32" s="7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7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7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7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132" t="str">
        <f ca="1">IF(ISNA(INDEX(Precip24!$B$3:$BE$200,MATCH(H$3&amp;" "&amp;H$4,Precip24!$A$3:$A$200,0),MATCH($D32,Precip24!$B$2:$BF$2,0))),"",INDEX(Precip24!$B$3:$BE$200,MATCH(H$3&amp;" "&amp;H$4,Precip24!$A$3:$A$200,0),MATCH($D32,Precip24!$B$2:$BF$2,0)))</f>
        <v/>
      </c>
      <c r="J32" s="7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7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7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7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132" t="str">
        <f ca="1">IF(ISNA(INDEX(Precip24!$B$3:$BE$200,MATCH(M$3&amp;" "&amp;M$4,Precip24!$A$3:$A$200,0),MATCH($D32,Precip24!$B$2:$BF$2,0))),"",INDEX(Precip24!$B$3:$BE$200,MATCH(M$3&amp;" "&amp;M$4,Precip24!$A$3:$A$200,0),MATCH($D32,Precip24!$B$2:$BF$2,0)))</f>
        <v/>
      </c>
    </row>
    <row r="33" spans="1:14" ht="15.2" customHeight="1" x14ac:dyDescent="0.25">
      <c r="A33" s="96"/>
      <c r="B33" s="6">
        <v>29</v>
      </c>
      <c r="C33" s="4" t="s">
        <v>45</v>
      </c>
      <c r="D33" s="3" t="s">
        <v>46</v>
      </c>
      <c r="E33" s="7">
        <f ca="1">IF(ISNA(INDEX(Precip!$B$3:$BE$200,MATCH(E$3&amp;" "&amp;E$4,Precip!$A$3:$A$200,0),MATCH($D33,Precip!$B$2:$BF$2,0))),"",INDEX(Precip!$B$3:$BE$200,MATCH(E$3&amp;" "&amp;E$4,Precip!$A$3:$A$200,0),MATCH($D33,Precip!$B$2:$BF$2,0)))</f>
        <v>0</v>
      </c>
      <c r="F33" s="7">
        <f ca="1">IF(ISNA(INDEX(Precip!$B$3:$BE$200,MATCH(F$3&amp;" "&amp;F$4,Precip!$A$3:$A$200,0),MATCH($D33,Precip!$B$2:$BF$2,0))),"",INDEX(Precip!$B$3:$BE$200,MATCH(F$3&amp;" "&amp;F$4,Precip!$A$3:$A$200,0),MATCH($D33,Precip!$B$2:$BF$2,0)))</f>
        <v>0</v>
      </c>
      <c r="G33" s="7">
        <f ca="1">IF(ISNA(INDEX(Precip!$B$3:$BE$200,MATCH(G$3&amp;" "&amp;G$4,Precip!$A$3:$A$200,0),MATCH($D33,Precip!$B$2:$BF$2,0))),"",INDEX(Precip!$B$3:$BE$200,MATCH(G$3&amp;" "&amp;G$4,Precip!$A$3:$A$200,0),MATCH($D33,Precip!$B$2:$BF$2,0)))</f>
        <v>0</v>
      </c>
      <c r="H33" s="7">
        <f ca="1">IF(ISNA(INDEX(Precip!$B$3:$BE$200,MATCH(H$3&amp;" "&amp;H$4,Precip!$A$3:$A$200,0),MATCH($D33,Precip!$B$2:$BF$2,0))),"",INDEX(Precip!$B$3:$BE$200,MATCH(H$3&amp;" "&amp;H$4,Precip!$A$3:$A$200,0),MATCH($D33,Precip!$B$2:$BF$2,0)))</f>
        <v>25.4</v>
      </c>
      <c r="I33" s="132" t="str">
        <f ca="1">IF(ISNA(INDEX(Precip24!$B$3:$BE$200,MATCH(H$3&amp;" "&amp;H$4,Precip24!$A$3:$A$200,0),MATCH($D33,Precip24!$B$2:$BF$2,0))),"",INDEX(Precip24!$B$3:$BE$200,MATCH(H$3&amp;" "&amp;H$4,Precip24!$A$3:$A$200,0),MATCH($D33,Precip24!$B$2:$BF$2,0)))</f>
        <v/>
      </c>
      <c r="J33" s="7">
        <f ca="1">IF(ISNA(INDEX(Precip!$B$3:$BE$200,MATCH(J$3&amp;" "&amp;J$4,Precip!$A$3:$A$200,0),MATCH($D33,Precip!$B$2:$BF$2,0))),"",INDEX(Precip!$B$3:$BE$200,MATCH(J$3&amp;" "&amp;J$4,Precip!$A$3:$A$200,0),MATCH($D33,Precip!$B$2:$BF$2,0)))</f>
        <v>3</v>
      </c>
      <c r="K33" s="7">
        <f ca="1">IF(ISNA(INDEX(Precip!$B$3:$BE$200,MATCH(K$3&amp;" "&amp;K$4,Precip!$A$3:$A$200,0),MATCH($D33,Precip!$B$2:$BF$2,0))),"",INDEX(Precip!$B$3:$BE$200,MATCH(K$3&amp;" "&amp;K$4,Precip!$A$3:$A$200,0),MATCH($D33,Precip!$B$2:$BF$2,0)))</f>
        <v>3</v>
      </c>
      <c r="L33" s="7">
        <f ca="1">IF(ISNA(INDEX(Precip!$B$3:$BE$200,MATCH(L$3&amp;" "&amp;L$4,Precip!$A$3:$A$200,0),MATCH($D33,Precip!$B$2:$BF$2,0))),"",INDEX(Precip!$B$3:$BE$200,MATCH(L$3&amp;" "&amp;L$4,Precip!$A$3:$A$200,0),MATCH($D33,Precip!$B$2:$BF$2,0)))</f>
        <v>0</v>
      </c>
      <c r="M33" s="7">
        <f ca="1">IF(ISNA(INDEX(Precip!$B$3:$BE$200,MATCH(M$3&amp;" "&amp;M$4,Precip!$A$3:$A$200,0),MATCH($D33,Precip!$B$2:$BF$2,0))),"",INDEX(Precip!$B$3:$BE$200,MATCH(M$3&amp;" "&amp;M$4,Precip!$A$3:$A$200,0),MATCH($D33,Precip!$B$2:$BF$2,0)))</f>
        <v>45.9</v>
      </c>
      <c r="N33" s="132">
        <f ca="1">IF(ISNA(INDEX(Precip24!$B$3:$BE$200,MATCH(M$3&amp;" "&amp;M$4,Precip24!$A$3:$A$200,0),MATCH($D33,Precip24!$B$2:$BF$2,0))),"",INDEX(Precip24!$B$3:$BE$200,MATCH(M$3&amp;" "&amp;M$4,Precip24!$A$3:$A$200,0),MATCH($D33,Precip24!$B$2:$BF$2,0)))</f>
        <v>48.900000000000013</v>
      </c>
    </row>
    <row r="34" spans="1:14" ht="15.2" customHeight="1" x14ac:dyDescent="0.25">
      <c r="A34" s="96"/>
      <c r="B34" s="6">
        <v>30</v>
      </c>
      <c r="C34" s="4" t="s">
        <v>47</v>
      </c>
      <c r="D34" s="3" t="s">
        <v>48</v>
      </c>
      <c r="E34" s="7">
        <f ca="1">IF(ISNA(INDEX(Precip!$B$3:$BE$200,MATCH(E$3&amp;" "&amp;E$4,Precip!$A$3:$A$200,0),MATCH($D34,Precip!$B$2:$BF$2,0))),"",INDEX(Precip!$B$3:$BE$200,MATCH(E$3&amp;" "&amp;E$4,Precip!$A$3:$A$200,0),MATCH($D34,Precip!$B$2:$BF$2,0)))</f>
        <v>0</v>
      </c>
      <c r="F34" s="7">
        <f ca="1">IF(ISNA(INDEX(Precip!$B$3:$BE$200,MATCH(F$3&amp;" "&amp;F$4,Precip!$A$3:$A$200,0),MATCH($D34,Precip!$B$2:$BF$2,0))),"",INDEX(Precip!$B$3:$BE$200,MATCH(F$3&amp;" "&amp;F$4,Precip!$A$3:$A$200,0),MATCH($D34,Precip!$B$2:$BF$2,0)))</f>
        <v>0</v>
      </c>
      <c r="G34" s="7">
        <f ca="1">IF(ISNA(INDEX(Precip!$B$3:$BE$200,MATCH(G$3&amp;" "&amp;G$4,Precip!$A$3:$A$200,0),MATCH($D34,Precip!$B$2:$BF$2,0))),"",INDEX(Precip!$B$3:$BE$200,MATCH(G$3&amp;" "&amp;G$4,Precip!$A$3:$A$200,0),MATCH($D34,Precip!$B$2:$BF$2,0)))</f>
        <v>0</v>
      </c>
      <c r="H34" s="7">
        <f ca="1">IF(ISNA(INDEX(Precip!$B$3:$BE$200,MATCH(H$3&amp;" "&amp;H$4,Precip!$A$3:$A$200,0),MATCH($D34,Precip!$B$2:$BF$2,0))),"",INDEX(Precip!$B$3:$BE$200,MATCH(H$3&amp;" "&amp;H$4,Precip!$A$3:$A$200,0),MATCH($D34,Precip!$B$2:$BF$2,0)))</f>
        <v>0</v>
      </c>
      <c r="I34" s="132" t="str">
        <f ca="1">IF(ISNA(INDEX(Precip24!$B$3:$BE$200,MATCH(H$3&amp;" "&amp;H$4,Precip24!$A$3:$A$200,0),MATCH($D34,Precip24!$B$2:$BF$2,0))),"",INDEX(Precip24!$B$3:$BE$200,MATCH(H$3&amp;" "&amp;H$4,Precip24!$A$3:$A$200,0),MATCH($D34,Precip24!$B$2:$BF$2,0)))</f>
        <v/>
      </c>
      <c r="J34" s="7">
        <f ca="1">IF(ISNA(INDEX(Precip!$B$3:$BE$200,MATCH(J$3&amp;" "&amp;J$4,Precip!$A$3:$A$200,0),MATCH($D34,Precip!$B$2:$BF$2,0))),"",INDEX(Precip!$B$3:$BE$200,MATCH(J$3&amp;" "&amp;J$4,Precip!$A$3:$A$200,0),MATCH($D34,Precip!$B$2:$BF$2,0)))</f>
        <v>3.7</v>
      </c>
      <c r="K34" s="7">
        <f ca="1">IF(ISNA(INDEX(Precip!$B$3:$BE$200,MATCH(K$3&amp;" "&amp;K$4,Precip!$A$3:$A$200,0),MATCH($D34,Precip!$B$2:$BF$2,0))),"",INDEX(Precip!$B$3:$BE$200,MATCH(K$3&amp;" "&amp;K$4,Precip!$A$3:$A$200,0),MATCH($D34,Precip!$B$2:$BF$2,0)))</f>
        <v>0</v>
      </c>
      <c r="L34" s="7">
        <f ca="1">IF(ISNA(INDEX(Precip!$B$3:$BE$200,MATCH(L$3&amp;" "&amp;L$4,Precip!$A$3:$A$200,0),MATCH($D34,Precip!$B$2:$BF$2,0))),"",INDEX(Precip!$B$3:$BE$200,MATCH(L$3&amp;" "&amp;L$4,Precip!$A$3:$A$200,0),MATCH($D34,Precip!$B$2:$BF$2,0)))</f>
        <v>4</v>
      </c>
      <c r="M34" s="7">
        <f ca="1">IF(ISNA(INDEX(Precip!$B$3:$BE$200,MATCH(M$3&amp;" "&amp;M$4,Precip!$A$3:$A$200,0),MATCH($D34,Precip!$B$2:$BF$2,0))),"",INDEX(Precip!$B$3:$BE$200,MATCH(M$3&amp;" "&amp;M$4,Precip!$A$3:$A$200,0),MATCH($D34,Precip!$B$2:$BF$2,0)))</f>
        <v>7</v>
      </c>
      <c r="N34" s="132">
        <f ca="1">IF(ISNA(INDEX(Precip24!$B$3:$BE$200,MATCH(M$3&amp;" "&amp;M$4,Precip24!$A$3:$A$200,0),MATCH($D34,Precip24!$B$2:$BF$2,0))),"",INDEX(Precip24!$B$3:$BE$200,MATCH(M$3&amp;" "&amp;M$4,Precip24!$A$3:$A$200,0),MATCH($D34,Precip24!$B$2:$BF$2,0)))</f>
        <v>6.9</v>
      </c>
    </row>
    <row r="35" spans="1:14" ht="15.2" customHeight="1" x14ac:dyDescent="0.25">
      <c r="A35" s="96"/>
      <c r="B35" s="6">
        <v>31</v>
      </c>
      <c r="C35" s="4" t="s">
        <v>49</v>
      </c>
      <c r="D35" s="3">
        <v>72422</v>
      </c>
      <c r="E35" s="7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7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7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7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132" t="str">
        <f ca="1">IF(ISNA(INDEX(Precip24!$B$3:$BE$200,MATCH(H$3&amp;" "&amp;H$4,Precip24!$A$3:$A$200,0),MATCH($D35,Precip24!$B$2:$BF$2,0))),"",INDEX(Precip24!$B$3:$BE$200,MATCH(H$3&amp;" "&amp;H$4,Precip24!$A$3:$A$200,0),MATCH($D35,Precip24!$B$2:$BF$2,0)))</f>
        <v/>
      </c>
      <c r="J35" s="7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7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7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7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132" t="str">
        <f ca="1">IF(ISNA(INDEX(Precip24!$B$3:$BE$200,MATCH(M$3&amp;" "&amp;M$4,Precip24!$A$3:$A$200,0),MATCH($D35,Precip24!$B$2:$BF$2,0))),"",INDEX(Precip24!$B$3:$BE$200,MATCH(M$3&amp;" "&amp;M$4,Precip24!$A$3:$A$200,0),MATCH($D35,Precip24!$B$2:$BF$2,0)))</f>
        <v/>
      </c>
    </row>
    <row r="36" spans="1:14" ht="15.2" customHeight="1" x14ac:dyDescent="0.25">
      <c r="A36" s="96"/>
      <c r="B36" s="6">
        <v>32</v>
      </c>
      <c r="C36" s="4" t="s">
        <v>50</v>
      </c>
      <c r="D36" s="3">
        <v>72423</v>
      </c>
      <c r="E36" s="7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7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7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7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132" t="str">
        <f ca="1">IF(ISNA(INDEX(Precip24!$B$3:$BE$200,MATCH(H$3&amp;" "&amp;H$4,Precip24!$A$3:$A$200,0),MATCH($D36,Precip24!$B$2:$BF$2,0))),"",INDEX(Precip24!$B$3:$BE$200,MATCH(H$3&amp;" "&amp;H$4,Precip24!$A$3:$A$200,0),MATCH($D36,Precip24!$B$2:$BF$2,0)))</f>
        <v/>
      </c>
      <c r="J36" s="7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7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7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7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132" t="str">
        <f ca="1">IF(ISNA(INDEX(Precip24!$B$3:$BE$200,MATCH(M$3&amp;" "&amp;M$4,Precip24!$A$3:$A$200,0),MATCH($D36,Precip24!$B$2:$BF$2,0))),"",INDEX(Precip24!$B$3:$BE$200,MATCH(M$3&amp;" "&amp;M$4,Precip24!$A$3:$A$200,0),MATCH($D36,Precip24!$B$2:$BF$2,0)))</f>
        <v/>
      </c>
    </row>
    <row r="37" spans="1:14" s="85" customFormat="1" ht="15.2" customHeight="1" x14ac:dyDescent="0.25">
      <c r="A37" s="96"/>
      <c r="B37" s="6">
        <v>33</v>
      </c>
      <c r="C37" s="4" t="s">
        <v>51</v>
      </c>
      <c r="D37" s="3">
        <v>72424</v>
      </c>
      <c r="E37" s="7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7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7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7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132" t="str">
        <f ca="1">IF(ISNA(INDEX(Precip24!$B$3:$BE$200,MATCH(H$3&amp;" "&amp;H$4,Precip24!$A$3:$A$200,0),MATCH($D37,Precip24!$B$2:$BF$2,0))),"",INDEX(Precip24!$B$3:$BE$200,MATCH(H$3&amp;" "&amp;H$4,Precip24!$A$3:$A$200,0),MATCH($D37,Precip24!$B$2:$BF$2,0)))</f>
        <v/>
      </c>
      <c r="J37" s="7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7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7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7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132" t="str">
        <f ca="1">IF(ISNA(INDEX(Precip24!$B$3:$BE$200,MATCH(M$3&amp;" "&amp;M$4,Precip24!$A$3:$A$200,0),MATCH($D37,Precip24!$B$2:$BF$2,0))),"",INDEX(Precip24!$B$3:$BE$200,MATCH(M$3&amp;" "&amp;M$4,Precip24!$A$3:$A$200,0),MATCH($D37,Precip24!$B$2:$BF$2,0)))</f>
        <v/>
      </c>
    </row>
    <row r="38" spans="1:14" ht="15.2" customHeight="1" x14ac:dyDescent="0.25">
      <c r="A38" s="96"/>
      <c r="B38" s="6">
        <v>34</v>
      </c>
      <c r="C38" s="4" t="s">
        <v>52</v>
      </c>
      <c r="D38" s="3" t="s">
        <v>53</v>
      </c>
      <c r="E38" s="7">
        <f ca="1">IF(ISNA(INDEX(Precip!$B$3:$BE$200,MATCH(E$3&amp;" "&amp;E$4,Precip!$A$3:$A$200,0),MATCH($D38,Precip!$B$2:$BF$2,0))),"",INDEX(Precip!$B$3:$BE$200,MATCH(E$3&amp;" "&amp;E$4,Precip!$A$3:$A$200,0),MATCH($D38,Precip!$B$2:$BF$2,0)))</f>
        <v>0</v>
      </c>
      <c r="F38" s="7">
        <f ca="1">IF(ISNA(INDEX(Precip!$B$3:$BE$200,MATCH(F$3&amp;" "&amp;F$4,Precip!$A$3:$A$200,0),MATCH($D38,Precip!$B$2:$BF$2,0))),"",INDEX(Precip!$B$3:$BE$200,MATCH(F$3&amp;" "&amp;F$4,Precip!$A$3:$A$200,0),MATCH($D38,Precip!$B$2:$BF$2,0)))</f>
        <v>0</v>
      </c>
      <c r="G38" s="7">
        <f ca="1">IF(ISNA(INDEX(Precip!$B$3:$BE$200,MATCH(G$3&amp;" "&amp;G$4,Precip!$A$3:$A$200,0),MATCH($D38,Precip!$B$2:$BF$2,0))),"",INDEX(Precip!$B$3:$BE$200,MATCH(G$3&amp;" "&amp;G$4,Precip!$A$3:$A$200,0),MATCH($D38,Precip!$B$2:$BF$2,0)))</f>
        <v>0</v>
      </c>
      <c r="H38" s="7">
        <f ca="1">IF(ISNA(INDEX(Precip!$B$3:$BE$200,MATCH(H$3&amp;" "&amp;H$4,Precip!$A$3:$A$200,0),MATCH($D38,Precip!$B$2:$BF$2,0))),"",INDEX(Precip!$B$3:$BE$200,MATCH(H$3&amp;" "&amp;H$4,Precip!$A$3:$A$200,0),MATCH($D38,Precip!$B$2:$BF$2,0)))</f>
        <v>0.1</v>
      </c>
      <c r="I38" s="132" t="str">
        <f ca="1">IF(ISNA(INDEX(Precip24!$B$3:$BE$200,MATCH(H$3&amp;" "&amp;H$4,Precip24!$A$3:$A$200,0),MATCH($D38,Precip24!$B$2:$BF$2,0))),"",INDEX(Precip24!$B$3:$BE$200,MATCH(H$3&amp;" "&amp;H$4,Precip24!$A$3:$A$200,0),MATCH($D38,Precip24!$B$2:$BF$2,0)))</f>
        <v/>
      </c>
      <c r="J38" s="7">
        <f ca="1">IF(ISNA(INDEX(Precip!$B$3:$BE$200,MATCH(J$3&amp;" "&amp;J$4,Precip!$A$3:$A$200,0),MATCH($D38,Precip!$B$2:$BF$2,0))),"",INDEX(Precip!$B$3:$BE$200,MATCH(J$3&amp;" "&amp;J$4,Precip!$A$3:$A$200,0),MATCH($D38,Precip!$B$2:$BF$2,0)))</f>
        <v>2.7</v>
      </c>
      <c r="K38" s="7">
        <f ca="1">IF(ISNA(INDEX(Precip!$B$3:$BE$200,MATCH(K$3&amp;" "&amp;K$4,Precip!$A$3:$A$200,0),MATCH($D38,Precip!$B$2:$BF$2,0))),"",INDEX(Precip!$B$3:$BE$200,MATCH(K$3&amp;" "&amp;K$4,Precip!$A$3:$A$200,0),MATCH($D38,Precip!$B$2:$BF$2,0)))</f>
        <v>2.7</v>
      </c>
      <c r="L38" s="7">
        <f ca="1">IF(ISNA(INDEX(Precip!$B$3:$BE$200,MATCH(L$3&amp;" "&amp;L$4,Precip!$A$3:$A$200,0),MATCH($D38,Precip!$B$2:$BF$2,0))),"",INDEX(Precip!$B$3:$BE$200,MATCH(L$3&amp;" "&amp;L$4,Precip!$A$3:$A$200,0),MATCH($D38,Precip!$B$2:$BF$2,0)))</f>
        <v>2.8</v>
      </c>
      <c r="M38" s="7">
        <f ca="1">IF(ISNA(INDEX(Precip!$B$3:$BE$200,MATCH(M$3&amp;" "&amp;M$4,Precip!$A$3:$A$200,0),MATCH($D38,Precip!$B$2:$BF$2,0))),"",INDEX(Precip!$B$3:$BE$200,MATCH(M$3&amp;" "&amp;M$4,Precip!$A$3:$A$200,0),MATCH($D38,Precip!$B$2:$BF$2,0)))</f>
        <v>8.1</v>
      </c>
      <c r="N38" s="132">
        <f ca="1">IF(ISNA(INDEX(Precip24!$B$3:$BE$200,MATCH(M$3&amp;" "&amp;M$4,Precip24!$A$3:$A$200,0),MATCH($D38,Precip24!$B$2:$BF$2,0))),"",INDEX(Precip24!$B$3:$BE$200,MATCH(M$3&amp;" "&amp;M$4,Precip24!$A$3:$A$200,0),MATCH($D38,Precip24!$B$2:$BF$2,0)))</f>
        <v>8.1</v>
      </c>
    </row>
    <row r="39" spans="1:14" ht="15.2" customHeight="1" x14ac:dyDescent="0.25">
      <c r="A39" s="96"/>
      <c r="B39" s="6">
        <v>35</v>
      </c>
      <c r="C39" s="4" t="s">
        <v>54</v>
      </c>
      <c r="D39" s="3">
        <v>72432</v>
      </c>
      <c r="E39" s="7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7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7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7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132" t="str">
        <f ca="1">IF(ISNA(INDEX(Precip24!$B$3:$BE$200,MATCH(H$3&amp;" "&amp;H$4,Precip24!$A$3:$A$200,0),MATCH($D39,Precip24!$B$2:$BF$2,0))),"",INDEX(Precip24!$B$3:$BE$200,MATCH(H$3&amp;" "&amp;H$4,Precip24!$A$3:$A$200,0),MATCH($D39,Precip24!$B$2:$BF$2,0)))</f>
        <v/>
      </c>
      <c r="J39" s="7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7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7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7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132" t="str">
        <f ca="1">IF(ISNA(INDEX(Precip24!$B$3:$BE$200,MATCH(M$3&amp;" "&amp;M$4,Precip24!$A$3:$A$200,0),MATCH($D39,Precip24!$B$2:$BF$2,0))),"",INDEX(Precip24!$B$3:$BE$200,MATCH(M$3&amp;" "&amp;M$4,Precip24!$A$3:$A$200,0),MATCH($D39,Precip24!$B$2:$BF$2,0)))</f>
        <v/>
      </c>
    </row>
    <row r="40" spans="1:14" ht="15.2" customHeight="1" x14ac:dyDescent="0.25">
      <c r="A40" s="96"/>
      <c r="B40" s="6">
        <v>36</v>
      </c>
      <c r="C40" s="4" t="s">
        <v>55</v>
      </c>
      <c r="D40" s="3">
        <v>48844</v>
      </c>
      <c r="E40" s="7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7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7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7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132" t="str">
        <f ca="1">IF(ISNA(INDEX(Precip24!$B$3:$BE$200,MATCH(H$3&amp;" "&amp;H$4,Precip24!$A$3:$A$200,0),MATCH($D40,Precip24!$B$2:$BF$2,0))),"",INDEX(Precip24!$B$3:$BE$200,MATCH(H$3&amp;" "&amp;H$4,Precip24!$A$3:$A$200,0),MATCH($D40,Precip24!$B$2:$BF$2,0)))</f>
        <v/>
      </c>
      <c r="J40" s="7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7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7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7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132" t="str">
        <f ca="1">IF(ISNA(INDEX(Precip24!$B$3:$BE$200,MATCH(M$3&amp;" "&amp;M$4,Precip24!$A$3:$A$200,0),MATCH($D40,Precip24!$B$2:$BF$2,0))),"",INDEX(Precip24!$B$3:$BE$200,MATCH(M$3&amp;" "&amp;M$4,Precip24!$A$3:$A$200,0),MATCH($D40,Precip24!$B$2:$BF$2,0)))</f>
        <v/>
      </c>
    </row>
    <row r="41" spans="1:14" ht="15.2" customHeight="1" x14ac:dyDescent="0.25">
      <c r="A41" s="96"/>
      <c r="B41" s="6">
        <v>37</v>
      </c>
      <c r="C41" s="4" t="s">
        <v>56</v>
      </c>
      <c r="D41" s="3">
        <v>72425</v>
      </c>
      <c r="E41" s="7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7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7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7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132" t="str">
        <f ca="1">IF(ISNA(INDEX(Precip24!$B$3:$BE$200,MATCH(H$3&amp;" "&amp;H$4,Precip24!$A$3:$A$200,0),MATCH($D41,Precip24!$B$2:$BF$2,0))),"",INDEX(Precip24!$B$3:$BE$200,MATCH(H$3&amp;" "&amp;H$4,Precip24!$A$3:$A$200,0),MATCH($D41,Precip24!$B$2:$BF$2,0)))</f>
        <v/>
      </c>
      <c r="J41" s="7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7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7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7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132" t="str">
        <f ca="1">IF(ISNA(INDEX(Precip24!$B$3:$BE$200,MATCH(M$3&amp;" "&amp;M$4,Precip24!$A$3:$A$200,0),MATCH($D41,Precip24!$B$2:$BF$2,0))),"",INDEX(Precip24!$B$3:$BE$200,MATCH(M$3&amp;" "&amp;M$4,Precip24!$A$3:$A$200,0),MATCH($D41,Precip24!$B$2:$BF$2,0)))</f>
        <v/>
      </c>
    </row>
    <row r="42" spans="1:14" ht="15.2" customHeight="1" x14ac:dyDescent="0.25">
      <c r="A42" s="96"/>
      <c r="B42" s="6">
        <v>38</v>
      </c>
      <c r="C42" s="4" t="s">
        <v>57</v>
      </c>
      <c r="D42" s="3">
        <v>72426</v>
      </c>
      <c r="E42" s="7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7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7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7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132" t="str">
        <f ca="1">IF(ISNA(INDEX(Precip24!$B$3:$BE$200,MATCH(H$3&amp;" "&amp;H$4,Precip24!$A$3:$A$200,0),MATCH($D42,Precip24!$B$2:$BF$2,0))),"",INDEX(Precip24!$B$3:$BE$200,MATCH(H$3&amp;" "&amp;H$4,Precip24!$A$3:$A$200,0),MATCH($D42,Precip24!$B$2:$BF$2,0)))</f>
        <v/>
      </c>
      <c r="J42" s="7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7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7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7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132" t="str">
        <f ca="1">IF(ISNA(INDEX(Precip24!$B$3:$BE$200,MATCH(M$3&amp;" "&amp;M$4,Precip24!$A$3:$A$200,0),MATCH($D42,Precip24!$B$2:$BF$2,0))),"",INDEX(Precip24!$B$3:$BE$200,MATCH(M$3&amp;" "&amp;M$4,Precip24!$A$3:$A$200,0),MATCH($D42,Precip24!$B$2:$BF$2,0)))</f>
        <v/>
      </c>
    </row>
    <row r="43" spans="1:14" ht="15.2" customHeight="1" x14ac:dyDescent="0.25">
      <c r="A43" s="96"/>
      <c r="B43" s="6">
        <v>39</v>
      </c>
      <c r="C43" s="4" t="s">
        <v>58</v>
      </c>
      <c r="D43" s="3" t="s">
        <v>59</v>
      </c>
      <c r="E43" s="7">
        <f ca="1">IF(ISNA(INDEX(Precip!$B$3:$BE$200,MATCH(E$3&amp;" "&amp;E$4,Precip!$A$3:$A$200,0),MATCH($D43,Precip!$B$2:$BF$2,0))),"",INDEX(Precip!$B$3:$BE$200,MATCH(E$3&amp;" "&amp;E$4,Precip!$A$3:$A$200,0),MATCH($D43,Precip!$B$2:$BF$2,0)))</f>
        <v>0</v>
      </c>
      <c r="F43" s="7">
        <f ca="1">IF(ISNA(INDEX(Precip!$B$3:$BE$200,MATCH(F$3&amp;" "&amp;F$4,Precip!$A$3:$A$200,0),MATCH($D43,Precip!$B$2:$BF$2,0))),"",INDEX(Precip!$B$3:$BE$200,MATCH(F$3&amp;" "&amp;F$4,Precip!$A$3:$A$200,0),MATCH($D43,Precip!$B$2:$BF$2,0)))</f>
        <v>0</v>
      </c>
      <c r="G43" s="7">
        <f ca="1">IF(ISNA(INDEX(Precip!$B$3:$BE$200,MATCH(G$3&amp;" "&amp;G$4,Precip!$A$3:$A$200,0),MATCH($D43,Precip!$B$2:$BF$2,0))),"",INDEX(Precip!$B$3:$BE$200,MATCH(G$3&amp;" "&amp;G$4,Precip!$A$3:$A$200,0),MATCH($D43,Precip!$B$2:$BF$2,0)))</f>
        <v>0</v>
      </c>
      <c r="H43" s="7">
        <f ca="1">IF(ISNA(INDEX(Precip!$B$3:$BE$200,MATCH(H$3&amp;" "&amp;H$4,Precip!$A$3:$A$200,0),MATCH($D43,Precip!$B$2:$BF$2,0))),"",INDEX(Precip!$B$3:$BE$200,MATCH(H$3&amp;" "&amp;H$4,Precip!$A$3:$A$200,0),MATCH($D43,Precip!$B$2:$BF$2,0)))</f>
        <v>0</v>
      </c>
      <c r="I43" s="132" t="str">
        <f ca="1">IF(ISNA(INDEX(Precip24!$B$3:$BE$200,MATCH(H$3&amp;" "&amp;H$4,Precip24!$A$3:$A$200,0),MATCH($D43,Precip24!$B$2:$BF$2,0))),"",INDEX(Precip24!$B$3:$BE$200,MATCH(H$3&amp;" "&amp;H$4,Precip24!$A$3:$A$200,0),MATCH($D43,Precip24!$B$2:$BF$2,0)))</f>
        <v/>
      </c>
      <c r="J43" s="7">
        <f ca="1">IF(ISNA(INDEX(Precip!$B$3:$BE$200,MATCH(J$3&amp;" "&amp;J$4,Precip!$A$3:$A$200,0),MATCH($D43,Precip!$B$2:$BF$2,0))),"",INDEX(Precip!$B$3:$BE$200,MATCH(J$3&amp;" "&amp;J$4,Precip!$A$3:$A$200,0),MATCH($D43,Precip!$B$2:$BF$2,0)))</f>
        <v>3.3</v>
      </c>
      <c r="K43" s="7">
        <f ca="1">IF(ISNA(INDEX(Precip!$B$3:$BE$200,MATCH(K$3&amp;" "&amp;K$4,Precip!$A$3:$A$200,0),MATCH($D43,Precip!$B$2:$BF$2,0))),"",INDEX(Precip!$B$3:$BE$200,MATCH(K$3&amp;" "&amp;K$4,Precip!$A$3:$A$200,0),MATCH($D43,Precip!$B$2:$BF$2,0)))</f>
        <v>0</v>
      </c>
      <c r="L43" s="7">
        <f ca="1">IF(ISNA(INDEX(Precip!$B$3:$BE$200,MATCH(L$3&amp;" "&amp;L$4,Precip!$A$3:$A$200,0),MATCH($D43,Precip!$B$2:$BF$2,0))),"",INDEX(Precip!$B$3:$BE$200,MATCH(L$3&amp;" "&amp;L$4,Precip!$A$3:$A$200,0),MATCH($D43,Precip!$B$2:$BF$2,0)))</f>
        <v>0</v>
      </c>
      <c r="M43" s="7">
        <f ca="1">IF(ISNA(INDEX(Precip!$B$3:$BE$200,MATCH(M$3&amp;" "&amp;M$4,Precip!$A$3:$A$200,0),MATCH($D43,Precip!$B$2:$BF$2,0))),"",INDEX(Precip!$B$3:$BE$200,MATCH(M$3&amp;" "&amp;M$4,Precip!$A$3:$A$200,0),MATCH($D43,Precip!$B$2:$BF$2,0)))</f>
        <v>0</v>
      </c>
      <c r="N43" s="132">
        <f ca="1">IF(ISNA(INDEX(Precip24!$B$3:$BE$200,MATCH(M$3&amp;" "&amp;M$4,Precip24!$A$3:$A$200,0),MATCH($D43,Precip24!$B$2:$BF$2,0))),"",INDEX(Precip24!$B$3:$BE$200,MATCH(M$3&amp;" "&amp;M$4,Precip24!$A$3:$A$200,0),MATCH($D43,Precip24!$B$2:$BF$2,0)))</f>
        <v>24.2</v>
      </c>
    </row>
    <row r="44" spans="1:14" ht="15.2" customHeight="1" x14ac:dyDescent="0.25">
      <c r="A44" s="96"/>
      <c r="B44" s="6">
        <v>40</v>
      </c>
      <c r="C44" s="4" t="s">
        <v>60</v>
      </c>
      <c r="D44" s="3">
        <v>72427</v>
      </c>
      <c r="E44" s="7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7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7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7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132" t="str">
        <f ca="1">IF(ISNA(INDEX(Precip24!$B$3:$BE$200,MATCH(H$3&amp;" "&amp;H$4,Precip24!$A$3:$A$200,0),MATCH($D44,Precip24!$B$2:$BF$2,0))),"",INDEX(Precip24!$B$3:$BE$200,MATCH(H$3&amp;" "&amp;H$4,Precip24!$A$3:$A$200,0),MATCH($D44,Precip24!$B$2:$BF$2,0)))</f>
        <v/>
      </c>
      <c r="J44" s="7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7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7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7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132" t="str">
        <f ca="1">IF(ISNA(INDEX(Precip24!$B$3:$BE$200,MATCH(M$3&amp;" "&amp;M$4,Precip24!$A$3:$A$200,0),MATCH($D44,Precip24!$B$2:$BF$2,0))),"",INDEX(Precip24!$B$3:$BE$200,MATCH(M$3&amp;" "&amp;M$4,Precip24!$A$3:$A$200,0),MATCH($D44,Precip24!$B$2:$BF$2,0)))</f>
        <v/>
      </c>
    </row>
    <row r="45" spans="1:14" ht="15.2" customHeight="1" x14ac:dyDescent="0.25">
      <c r="A45" s="96"/>
      <c r="B45" s="6">
        <v>41</v>
      </c>
      <c r="C45" s="4" t="s">
        <v>61</v>
      </c>
      <c r="D45" s="3">
        <v>72428</v>
      </c>
      <c r="E45" s="7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7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7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7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132" t="str">
        <f ca="1">IF(ISNA(INDEX(Precip24!$B$3:$BE$200,MATCH(H$3&amp;" "&amp;H$4,Precip24!$A$3:$A$200,0),MATCH($D45,Precip24!$B$2:$BF$2,0))),"",INDEX(Precip24!$B$3:$BE$200,MATCH(H$3&amp;" "&amp;H$4,Precip24!$A$3:$A$200,0),MATCH($D45,Precip24!$B$2:$BF$2,0)))</f>
        <v/>
      </c>
      <c r="J45" s="7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7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7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7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132" t="str">
        <f ca="1">IF(ISNA(INDEX(Precip24!$B$3:$BE$200,MATCH(M$3&amp;" "&amp;M$4,Precip24!$A$3:$A$200,0),MATCH($D45,Precip24!$B$2:$BF$2,0))),"",INDEX(Precip24!$B$3:$BE$200,MATCH(M$3&amp;" "&amp;M$4,Precip24!$A$3:$A$200,0),MATCH($D45,Precip24!$B$2:$BF$2,0)))</f>
        <v/>
      </c>
    </row>
    <row r="46" spans="1:14" ht="15.2" customHeight="1" x14ac:dyDescent="0.25">
      <c r="A46" s="96"/>
      <c r="B46" s="6">
        <v>42</v>
      </c>
      <c r="C46" s="4" t="s">
        <v>62</v>
      </c>
      <c r="D46" s="3">
        <v>72429</v>
      </c>
      <c r="E46" s="7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7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7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7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132" t="str">
        <f ca="1">IF(ISNA(INDEX(Precip24!$B$3:$BE$200,MATCH(H$3&amp;" "&amp;H$4,Precip24!$A$3:$A$200,0),MATCH($D46,Precip24!$B$2:$BF$2,0))),"",INDEX(Precip24!$B$3:$BE$200,MATCH(H$3&amp;" "&amp;H$4,Precip24!$A$3:$A$200,0),MATCH($D46,Precip24!$B$2:$BF$2,0)))</f>
        <v/>
      </c>
      <c r="J46" s="7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7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7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7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132" t="str">
        <f ca="1">IF(ISNA(INDEX(Precip24!$B$3:$BE$200,MATCH(M$3&amp;" "&amp;M$4,Precip24!$A$3:$A$200,0),MATCH($D46,Precip24!$B$2:$BF$2,0))),"",INDEX(Precip24!$B$3:$BE$200,MATCH(M$3&amp;" "&amp;M$4,Precip24!$A$3:$A$200,0),MATCH($D46,Precip24!$B$2:$BF$2,0)))</f>
        <v/>
      </c>
    </row>
    <row r="47" spans="1:14" ht="15.2" customHeight="1" x14ac:dyDescent="0.25">
      <c r="A47" s="96"/>
      <c r="B47" s="6">
        <v>43</v>
      </c>
      <c r="C47" s="4" t="s">
        <v>63</v>
      </c>
      <c r="D47" s="3">
        <v>48845</v>
      </c>
      <c r="E47" s="7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7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7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7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132" t="str">
        <f ca="1">IF(ISNA(INDEX(Precip24!$B$3:$BE$200,MATCH(H$3&amp;" "&amp;H$4,Precip24!$A$3:$A$200,0),MATCH($D47,Precip24!$B$2:$BF$2,0))),"",INDEX(Precip24!$B$3:$BE$200,MATCH(H$3&amp;" "&amp;H$4,Precip24!$A$3:$A$200,0),MATCH($D47,Precip24!$B$2:$BF$2,0)))</f>
        <v/>
      </c>
      <c r="J47" s="7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7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7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7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132" t="str">
        <f ca="1">IF(ISNA(INDEX(Precip24!$B$3:$BE$200,MATCH(M$3&amp;" "&amp;M$4,Precip24!$A$3:$A$200,0),MATCH($D47,Precip24!$B$2:$BF$2,0))),"",INDEX(Precip24!$B$3:$BE$200,MATCH(M$3&amp;" "&amp;M$4,Precip24!$A$3:$A$200,0),MATCH($D47,Precip24!$B$2:$BF$2,0)))</f>
        <v/>
      </c>
    </row>
    <row r="48" spans="1:14" ht="15.2" customHeight="1" x14ac:dyDescent="0.25">
      <c r="A48" s="96"/>
      <c r="B48" s="6">
        <v>44</v>
      </c>
      <c r="C48" s="4" t="s">
        <v>64</v>
      </c>
      <c r="D48" s="3">
        <v>72436</v>
      </c>
      <c r="E48" s="7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7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7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7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132" t="str">
        <f ca="1">IF(ISNA(INDEX(Precip24!$B$3:$BE$200,MATCH(H$3&amp;" "&amp;H$4,Precip24!$A$3:$A$200,0),MATCH($D48,Precip24!$B$2:$BF$2,0))),"",INDEX(Precip24!$B$3:$BE$200,MATCH(H$3&amp;" "&amp;H$4,Precip24!$A$3:$A$200,0),MATCH($D48,Precip24!$B$2:$BF$2,0)))</f>
        <v/>
      </c>
      <c r="J48" s="7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7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7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7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132" t="str">
        <f ca="1">IF(ISNA(INDEX(Precip24!$B$3:$BE$200,MATCH(M$3&amp;" "&amp;M$4,Precip24!$A$3:$A$200,0),MATCH($D48,Precip24!$B$2:$BF$2,0))),"",INDEX(Precip24!$B$3:$BE$200,MATCH(M$3&amp;" "&amp;M$4,Precip24!$A$3:$A$200,0),MATCH($D48,Precip24!$B$2:$BF$2,0)))</f>
        <v/>
      </c>
    </row>
    <row r="49" spans="1:14" ht="15.2" customHeight="1" thickBot="1" x14ac:dyDescent="0.3">
      <c r="A49" s="90"/>
      <c r="B49" s="18">
        <v>45</v>
      </c>
      <c r="C49" s="21" t="s">
        <v>65</v>
      </c>
      <c r="D49" s="22" t="s">
        <v>66</v>
      </c>
      <c r="E49" s="30">
        <f ca="1">IF(ISNA(INDEX(Precip!$B$3:$BE$200,MATCH(E$3&amp;" "&amp;E$4,Precip!$A$3:$A$200,0),MATCH($D49,Precip!$B$2:$BF$2,0))),"",INDEX(Precip!$B$3:$BE$200,MATCH(E$3&amp;" "&amp;E$4,Precip!$A$3:$A$200,0),MATCH($D49,Precip!$B$2:$BF$2,0)))</f>
        <v>0</v>
      </c>
      <c r="F49" s="30">
        <f ca="1">IF(ISNA(INDEX(Precip!$B$3:$BE$200,MATCH(F$3&amp;" "&amp;F$4,Precip!$A$3:$A$200,0),MATCH($D49,Precip!$B$2:$BF$2,0))),"",INDEX(Precip!$B$3:$BE$200,MATCH(F$3&amp;" "&amp;F$4,Precip!$A$3:$A$200,0),MATCH($D49,Precip!$B$2:$BF$2,0)))</f>
        <v>0</v>
      </c>
      <c r="G49" s="30">
        <f ca="1">IF(ISNA(INDEX(Precip!$B$3:$BE$200,MATCH(G$3&amp;" "&amp;G$4,Precip!$A$3:$A$200,0),MATCH($D49,Precip!$B$2:$BF$2,0))),"",INDEX(Precip!$B$3:$BE$200,MATCH(G$3&amp;" "&amp;G$4,Precip!$A$3:$A$200,0),MATCH($D49,Precip!$B$2:$BF$2,0)))</f>
        <v>0</v>
      </c>
      <c r="H49" s="30">
        <f ca="1">IF(ISNA(INDEX(Precip!$B$3:$BE$200,MATCH(H$3&amp;" "&amp;H$4,Precip!$A$3:$A$200,0),MATCH($D49,Precip!$B$2:$BF$2,0))),"",INDEX(Precip!$B$3:$BE$200,MATCH(H$3&amp;" "&amp;H$4,Precip!$A$3:$A$200,0),MATCH($D49,Precip!$B$2:$BF$2,0)))</f>
        <v>0</v>
      </c>
      <c r="I49" s="136" t="str">
        <f ca="1">IF(ISNA(INDEX(Precip24!$B$3:$BE$200,MATCH(H$3&amp;" "&amp;H$4,Precip24!$A$3:$A$200,0),MATCH($D49,Precip24!$B$2:$BF$2,0))),"",INDEX(Precip24!$B$3:$BE$200,MATCH(H$3&amp;" "&amp;H$4,Precip24!$A$3:$A$200,0),MATCH($D49,Precip24!$B$2:$BF$2,0)))</f>
        <v/>
      </c>
      <c r="J49" s="30">
        <f ca="1">IF(ISNA(INDEX(Precip!$B$3:$BE$200,MATCH(J$3&amp;" "&amp;J$4,Precip!$A$3:$A$200,0),MATCH($D49,Precip!$B$2:$BF$2,0))),"",INDEX(Precip!$B$3:$BE$200,MATCH(J$3&amp;" "&amp;J$4,Precip!$A$3:$A$200,0),MATCH($D49,Precip!$B$2:$BF$2,0)))</f>
        <v>17.3</v>
      </c>
      <c r="K49" s="30">
        <f ca="1">IF(ISNA(INDEX(Precip!$B$3:$BE$200,MATCH(K$3&amp;" "&amp;K$4,Precip!$A$3:$A$200,0),MATCH($D49,Precip!$B$2:$BF$2,0))),"",INDEX(Precip!$B$3:$BE$200,MATCH(K$3&amp;" "&amp;K$4,Precip!$A$3:$A$200,0),MATCH($D49,Precip!$B$2:$BF$2,0)))</f>
        <v>24.1</v>
      </c>
      <c r="L49" s="30">
        <f ca="1">IF(ISNA(INDEX(Precip!$B$3:$BE$200,MATCH(L$3&amp;" "&amp;L$4,Precip!$A$3:$A$200,0),MATCH($D49,Precip!$B$2:$BF$2,0))),"",INDEX(Precip!$B$3:$BE$200,MATCH(L$3&amp;" "&amp;L$4,Precip!$A$3:$A$200,0),MATCH($D49,Precip!$B$2:$BF$2,0)))</f>
        <v>0</v>
      </c>
      <c r="M49" s="30">
        <f ca="1">IF(ISNA(INDEX(Precip!$B$3:$BE$200,MATCH(M$3&amp;" "&amp;M$4,Precip!$A$3:$A$200,0),MATCH($D49,Precip!$B$2:$BF$2,0))),"",INDEX(Precip!$B$3:$BE$200,MATCH(M$3&amp;" "&amp;M$4,Precip!$A$3:$A$200,0),MATCH($D49,Precip!$B$2:$BF$2,0)))</f>
        <v>0</v>
      </c>
      <c r="N49" s="136">
        <f ca="1">IF(ISNA(INDEX(Precip24!$B$3:$BE$200,MATCH(M$3&amp;" "&amp;M$4,Precip24!$A$3:$A$200,0),MATCH($D49,Precip24!$B$2:$BF$2,0))),"",INDEX(Precip24!$B$3:$BE$200,MATCH(M$3&amp;" "&amp;M$4,Precip24!$A$3:$A$200,0),MATCH($D49,Precip24!$B$2:$BF$2,0)))</f>
        <v>24.1</v>
      </c>
    </row>
    <row r="50" spans="1:14" ht="15.2" customHeight="1" x14ac:dyDescent="0.25">
      <c r="A50" s="95" t="s">
        <v>67</v>
      </c>
      <c r="B50" s="9">
        <v>46</v>
      </c>
      <c r="C50" s="26" t="s">
        <v>68</v>
      </c>
      <c r="D50" s="27">
        <v>72441</v>
      </c>
      <c r="E50" s="11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1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1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1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134" t="str">
        <f ca="1">IF(ISNA(INDEX(Precip24!$B$3:$BE$200,MATCH(H$3&amp;" "&amp;H$4,Precip24!$A$3:$A$200,0),MATCH($D50,Precip24!$B$2:$BF$2,0))),"",INDEX(Precip24!$B$3:$BE$200,MATCH(H$3&amp;" "&amp;H$4,Precip24!$A$3:$A$200,0),MATCH($D50,Precip24!$B$2:$BF$2,0)))</f>
        <v/>
      </c>
      <c r="J50" s="11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1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1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1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134" t="str">
        <f ca="1">IF(ISNA(INDEX(Precip24!$B$3:$BE$200,MATCH(M$3&amp;" "&amp;M$4,Precip24!$A$3:$A$200,0),MATCH($D50,Precip24!$B$2:$BF$2,0))),"",INDEX(Precip24!$B$3:$BE$200,MATCH(M$3&amp;" "&amp;M$4,Precip24!$A$3:$A$200,0),MATCH($D50,Precip24!$B$2:$BF$2,0)))</f>
        <v/>
      </c>
    </row>
    <row r="51" spans="1:14" ht="15.2" customHeight="1" x14ac:dyDescent="0.25">
      <c r="A51" s="96"/>
      <c r="B51" s="6">
        <v>47</v>
      </c>
      <c r="C51" s="4" t="s">
        <v>69</v>
      </c>
      <c r="D51" s="3" t="s">
        <v>70</v>
      </c>
      <c r="E51" s="7">
        <f ca="1">IF(ISNA(INDEX(Precip!$B$3:$BE$200,MATCH(E$3&amp;" "&amp;E$4,Precip!$A$3:$A$200,0),MATCH($D51,Precip!$B$2:$BF$2,0))),"",INDEX(Precip!$B$3:$BE$200,MATCH(E$3&amp;" "&amp;E$4,Precip!$A$3:$A$200,0),MATCH($D51,Precip!$B$2:$BF$2,0)))</f>
        <v>0</v>
      </c>
      <c r="F51" s="7">
        <f ca="1">IF(ISNA(INDEX(Precip!$B$3:$BE$200,MATCH(F$3&amp;" "&amp;F$4,Precip!$A$3:$A$200,0),MATCH($D51,Precip!$B$2:$BF$2,0))),"",INDEX(Precip!$B$3:$BE$200,MATCH(F$3&amp;" "&amp;F$4,Precip!$A$3:$A$200,0),MATCH($D51,Precip!$B$2:$BF$2,0)))</f>
        <v>0</v>
      </c>
      <c r="G51" s="7">
        <f ca="1">IF(ISNA(INDEX(Precip!$B$3:$BE$200,MATCH(G$3&amp;" "&amp;G$4,Precip!$A$3:$A$200,0),MATCH($D51,Precip!$B$2:$BF$2,0))),"",INDEX(Precip!$B$3:$BE$200,MATCH(G$3&amp;" "&amp;G$4,Precip!$A$3:$A$200,0),MATCH($D51,Precip!$B$2:$BF$2,0)))</f>
        <v>0</v>
      </c>
      <c r="H51" s="7">
        <f ca="1">IF(ISNA(INDEX(Precip!$B$3:$BE$200,MATCH(H$3&amp;" "&amp;H$4,Precip!$A$3:$A$200,0),MATCH($D51,Precip!$B$2:$BF$2,0))),"",INDEX(Precip!$B$3:$BE$200,MATCH(H$3&amp;" "&amp;H$4,Precip!$A$3:$A$200,0),MATCH($D51,Precip!$B$2:$BF$2,0)))</f>
        <v>0</v>
      </c>
      <c r="I51" s="132" t="str">
        <f ca="1">IF(ISNA(INDEX(Precip24!$B$3:$BE$200,MATCH(H$3&amp;" "&amp;H$4,Precip24!$A$3:$A$200,0),MATCH($D51,Precip24!$B$2:$BF$2,0))),"",INDEX(Precip24!$B$3:$BE$200,MATCH(H$3&amp;" "&amp;H$4,Precip24!$A$3:$A$200,0),MATCH($D51,Precip24!$B$2:$BF$2,0)))</f>
        <v/>
      </c>
      <c r="J51" s="7">
        <f ca="1">IF(ISNA(INDEX(Precip!$B$3:$BE$200,MATCH(J$3&amp;" "&amp;J$4,Precip!$A$3:$A$200,0),MATCH($D51,Precip!$B$2:$BF$2,0))),"",INDEX(Precip!$B$3:$BE$200,MATCH(J$3&amp;" "&amp;J$4,Precip!$A$3:$A$200,0),MATCH($D51,Precip!$B$2:$BF$2,0)))</f>
        <v>1.2</v>
      </c>
      <c r="K51" s="7">
        <f ca="1">IF(ISNA(INDEX(Precip!$B$3:$BE$200,MATCH(K$3&amp;" "&amp;K$4,Precip!$A$3:$A$200,0),MATCH($D51,Precip!$B$2:$BF$2,0))),"",INDEX(Precip!$B$3:$BE$200,MATCH(K$3&amp;" "&amp;K$4,Precip!$A$3:$A$200,0),MATCH($D51,Precip!$B$2:$BF$2,0)))</f>
        <v>0</v>
      </c>
      <c r="L51" s="7">
        <f ca="1">IF(ISNA(INDEX(Precip!$B$3:$BE$200,MATCH(L$3&amp;" "&amp;L$4,Precip!$A$3:$A$200,0),MATCH($D51,Precip!$B$2:$BF$2,0))),"",INDEX(Precip!$B$3:$BE$200,MATCH(L$3&amp;" "&amp;L$4,Precip!$A$3:$A$200,0),MATCH($D51,Precip!$B$2:$BF$2,0)))</f>
        <v>0</v>
      </c>
      <c r="M51" s="7">
        <f ca="1">IF(ISNA(INDEX(Precip!$B$3:$BE$200,MATCH(M$3&amp;" "&amp;M$4,Precip!$A$3:$A$200,0),MATCH($D51,Precip!$B$2:$BF$2,0))),"",INDEX(Precip!$B$3:$BE$200,MATCH(M$3&amp;" "&amp;M$4,Precip!$A$3:$A$200,0),MATCH($D51,Precip!$B$2:$BF$2,0)))</f>
        <v>1.2</v>
      </c>
      <c r="N51" s="132">
        <f ca="1">IF(ISNA(INDEX(Precip24!$B$3:$BE$200,MATCH(M$3&amp;" "&amp;M$4,Precip24!$A$3:$A$200,0),MATCH($D51,Precip24!$B$2:$BF$2,0))),"",INDEX(Precip24!$B$3:$BE$200,MATCH(M$3&amp;" "&amp;M$4,Precip24!$A$3:$A$200,0),MATCH($D51,Precip24!$B$2:$BF$2,0)))</f>
        <v>1.4</v>
      </c>
    </row>
    <row r="52" spans="1:14" ht="15.2" customHeight="1" x14ac:dyDescent="0.25">
      <c r="A52" s="96"/>
      <c r="B52" s="6">
        <v>48</v>
      </c>
      <c r="C52" s="4" t="s">
        <v>71</v>
      </c>
      <c r="D52" s="3">
        <v>72442</v>
      </c>
      <c r="E52" s="7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7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7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7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132" t="str">
        <f ca="1">IF(ISNA(INDEX(Precip24!$B$3:$BE$200,MATCH(H$3&amp;" "&amp;H$4,Precip24!$A$3:$A$200,0),MATCH($D52,Precip24!$B$2:$BF$2,0))),"",INDEX(Precip24!$B$3:$BE$200,MATCH(H$3&amp;" "&amp;H$4,Precip24!$A$3:$A$200,0),MATCH($D52,Precip24!$B$2:$BF$2,0)))</f>
        <v/>
      </c>
      <c r="J52" s="7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7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7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7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132" t="str">
        <f ca="1">IF(ISNA(INDEX(Precip24!$B$3:$BE$200,MATCH(M$3&amp;" "&amp;M$4,Precip24!$A$3:$A$200,0),MATCH($D52,Precip24!$B$2:$BF$2,0))),"",INDEX(Precip24!$B$3:$BE$200,MATCH(M$3&amp;" "&amp;M$4,Precip24!$A$3:$A$200,0),MATCH($D52,Precip24!$B$2:$BF$2,0)))</f>
        <v/>
      </c>
    </row>
    <row r="53" spans="1:14" ht="15.2" customHeight="1" x14ac:dyDescent="0.25">
      <c r="A53" s="96"/>
      <c r="B53" s="6">
        <v>49</v>
      </c>
      <c r="C53" s="4" t="s">
        <v>72</v>
      </c>
      <c r="D53" s="3">
        <v>72443</v>
      </c>
      <c r="E53" s="7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7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7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7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132" t="str">
        <f ca="1">IF(ISNA(INDEX(Precip24!$B$3:$BE$200,MATCH(H$3&amp;" "&amp;H$4,Precip24!$A$3:$A$200,0),MATCH($D53,Precip24!$B$2:$BF$2,0))),"",INDEX(Precip24!$B$3:$BE$200,MATCH(H$3&amp;" "&amp;H$4,Precip24!$A$3:$A$200,0),MATCH($D53,Precip24!$B$2:$BF$2,0)))</f>
        <v/>
      </c>
      <c r="J53" s="7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7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7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7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132" t="str">
        <f ca="1">IF(ISNA(INDEX(Precip24!$B$3:$BE$200,MATCH(M$3&amp;" "&amp;M$4,Precip24!$A$3:$A$200,0),MATCH($D53,Precip24!$B$2:$BF$2,0))),"",INDEX(Precip24!$B$3:$BE$200,MATCH(M$3&amp;" "&amp;M$4,Precip24!$A$3:$A$200,0),MATCH($D53,Precip24!$B$2:$BF$2,0)))</f>
        <v/>
      </c>
    </row>
    <row r="54" spans="1:14" ht="15.2" customHeight="1" x14ac:dyDescent="0.25">
      <c r="A54" s="96"/>
      <c r="B54" s="6">
        <v>50</v>
      </c>
      <c r="C54" s="4" t="s">
        <v>73</v>
      </c>
      <c r="D54" s="3" t="s">
        <v>74</v>
      </c>
      <c r="E54" s="7">
        <f ca="1">IF(ISNA(INDEX(Precip!$B$3:$BE$200,MATCH(E$3&amp;" "&amp;E$4,Precip!$A$3:$A$200,0),MATCH($D54,Precip!$B$2:$BF$2,0))),"",INDEX(Precip!$B$3:$BE$200,MATCH(E$3&amp;" "&amp;E$4,Precip!$A$3:$A$200,0),MATCH($D54,Precip!$B$2:$BF$2,0)))</f>
        <v>0</v>
      </c>
      <c r="F54" s="7">
        <f ca="1">IF(ISNA(INDEX(Precip!$B$3:$BE$200,MATCH(F$3&amp;" "&amp;F$4,Precip!$A$3:$A$200,0),MATCH($D54,Precip!$B$2:$BF$2,0))),"",INDEX(Precip!$B$3:$BE$200,MATCH(F$3&amp;" "&amp;F$4,Precip!$A$3:$A$200,0),MATCH($D54,Precip!$B$2:$BF$2,0)))</f>
        <v>0</v>
      </c>
      <c r="G54" s="7">
        <f ca="1">IF(ISNA(INDEX(Precip!$B$3:$BE$200,MATCH(G$3&amp;" "&amp;G$4,Precip!$A$3:$A$200,0),MATCH($D54,Precip!$B$2:$BF$2,0))),"",INDEX(Precip!$B$3:$BE$200,MATCH(G$3&amp;" "&amp;G$4,Precip!$A$3:$A$200,0),MATCH($D54,Precip!$B$2:$BF$2,0)))</f>
        <v>0</v>
      </c>
      <c r="H54" s="7">
        <f ca="1">IF(ISNA(INDEX(Precip!$B$3:$BE$200,MATCH(H$3&amp;" "&amp;H$4,Precip!$A$3:$A$200,0),MATCH($D54,Precip!$B$2:$BF$2,0))),"",INDEX(Precip!$B$3:$BE$200,MATCH(H$3&amp;" "&amp;H$4,Precip!$A$3:$A$200,0),MATCH($D54,Precip!$B$2:$BF$2,0)))</f>
        <v>0</v>
      </c>
      <c r="I54" s="132" t="str">
        <f ca="1">IF(ISNA(INDEX(Precip24!$B$3:$BE$200,MATCH(H$3&amp;" "&amp;H$4,Precip24!$A$3:$A$200,0),MATCH($D54,Precip24!$B$2:$BF$2,0))),"",INDEX(Precip24!$B$3:$BE$200,MATCH(H$3&amp;" "&amp;H$4,Precip24!$A$3:$A$200,0),MATCH($D54,Precip24!$B$2:$BF$2,0)))</f>
        <v/>
      </c>
      <c r="J54" s="7">
        <f ca="1">IF(ISNA(INDEX(Precip!$B$3:$BE$200,MATCH(J$3&amp;" "&amp;J$4,Precip!$A$3:$A$200,0),MATCH($D54,Precip!$B$2:$BF$2,0))),"",INDEX(Precip!$B$3:$BE$200,MATCH(J$3&amp;" "&amp;J$4,Precip!$A$3:$A$200,0),MATCH($D54,Precip!$B$2:$BF$2,0)))</f>
        <v>12.1</v>
      </c>
      <c r="K54" s="7">
        <f ca="1">IF(ISNA(INDEX(Precip!$B$3:$BE$200,MATCH(K$3&amp;" "&amp;K$4,Precip!$A$3:$A$200,0),MATCH($D54,Precip!$B$2:$BF$2,0))),"",INDEX(Precip!$B$3:$BE$200,MATCH(K$3&amp;" "&amp;K$4,Precip!$A$3:$A$200,0),MATCH($D54,Precip!$B$2:$BF$2,0)))</f>
        <v>0</v>
      </c>
      <c r="L54" s="7">
        <f ca="1">IF(ISNA(INDEX(Precip!$B$3:$BE$200,MATCH(L$3&amp;" "&amp;L$4,Precip!$A$3:$A$200,0),MATCH($D54,Precip!$B$2:$BF$2,0))),"",INDEX(Precip!$B$3:$BE$200,MATCH(L$3&amp;" "&amp;L$4,Precip!$A$3:$A$200,0),MATCH($D54,Precip!$B$2:$BF$2,0)))</f>
        <v>0</v>
      </c>
      <c r="M54" s="7">
        <f ca="1">IF(ISNA(INDEX(Precip!$B$3:$BE$200,MATCH(M$3&amp;" "&amp;M$4,Precip!$A$3:$A$200,0),MATCH($D54,Precip!$B$2:$BF$2,0))),"",INDEX(Precip!$B$3:$BE$200,MATCH(M$3&amp;" "&amp;M$4,Precip!$A$3:$A$200,0),MATCH($D54,Precip!$B$2:$BF$2,0)))</f>
        <v>0</v>
      </c>
      <c r="N54" s="132">
        <f ca="1">IF(ISNA(INDEX(Precip24!$B$3:$BE$200,MATCH(M$3&amp;" "&amp;M$4,Precip24!$A$3:$A$200,0),MATCH($D54,Precip24!$B$2:$BF$2,0))),"",INDEX(Precip24!$B$3:$BE$200,MATCH(M$3&amp;" "&amp;M$4,Precip24!$A$3:$A$200,0),MATCH($D54,Precip24!$B$2:$BF$2,0)))</f>
        <v>0</v>
      </c>
    </row>
    <row r="55" spans="1:14" ht="15.2" customHeight="1" x14ac:dyDescent="0.25">
      <c r="A55" s="96"/>
      <c r="B55" s="6">
        <v>51</v>
      </c>
      <c r="C55" s="4" t="s">
        <v>75</v>
      </c>
      <c r="D55" s="3">
        <v>72444</v>
      </c>
      <c r="E55" s="7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7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7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7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132" t="str">
        <f ca="1">IF(ISNA(INDEX(Precip24!$B$3:$BE$200,MATCH(H$3&amp;" "&amp;H$4,Precip24!$A$3:$A$200,0),MATCH($D55,Precip24!$B$2:$BF$2,0))),"",INDEX(Precip24!$B$3:$BE$200,MATCH(H$3&amp;" "&amp;H$4,Precip24!$A$3:$A$200,0),MATCH($D55,Precip24!$B$2:$BF$2,0)))</f>
        <v/>
      </c>
      <c r="J55" s="7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7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7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7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132" t="str">
        <f ca="1">IF(ISNA(INDEX(Precip24!$B$3:$BE$200,MATCH(M$3&amp;" "&amp;M$4,Precip24!$A$3:$A$200,0),MATCH($D55,Precip24!$B$2:$BF$2,0))),"",INDEX(Precip24!$B$3:$BE$200,MATCH(M$3&amp;" "&amp;M$4,Precip24!$A$3:$A$200,0),MATCH($D55,Precip24!$B$2:$BF$2,0)))</f>
        <v/>
      </c>
    </row>
    <row r="56" spans="1:14" ht="15.2" customHeight="1" x14ac:dyDescent="0.25">
      <c r="A56" s="96"/>
      <c r="B56" s="6">
        <v>52</v>
      </c>
      <c r="C56" s="4" t="s">
        <v>76</v>
      </c>
      <c r="D56" s="3">
        <v>48846</v>
      </c>
      <c r="E56" s="7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7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7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7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132" t="str">
        <f ca="1">IF(ISNA(INDEX(Precip24!$B$3:$BE$200,MATCH(H$3&amp;" "&amp;H$4,Precip24!$A$3:$A$200,0),MATCH($D56,Precip24!$B$2:$BF$2,0))),"",INDEX(Precip24!$B$3:$BE$200,MATCH(H$3&amp;" "&amp;H$4,Precip24!$A$3:$A$200,0),MATCH($D56,Precip24!$B$2:$BF$2,0)))</f>
        <v/>
      </c>
      <c r="J56" s="7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7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7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7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132" t="str">
        <f ca="1">IF(ISNA(INDEX(Precip24!$B$3:$BE$200,MATCH(M$3&amp;" "&amp;M$4,Precip24!$A$3:$A$200,0),MATCH($D56,Precip24!$B$2:$BF$2,0))),"",INDEX(Precip24!$B$3:$BE$200,MATCH(M$3&amp;" "&amp;M$4,Precip24!$A$3:$A$200,0),MATCH($D56,Precip24!$B$2:$BF$2,0)))</f>
        <v/>
      </c>
    </row>
    <row r="57" spans="1:14" ht="15.2" customHeight="1" x14ac:dyDescent="0.25">
      <c r="A57" s="96"/>
      <c r="B57" s="6">
        <v>53</v>
      </c>
      <c r="C57" s="4" t="s">
        <v>77</v>
      </c>
      <c r="D57" s="3">
        <v>72445</v>
      </c>
      <c r="E57" s="7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7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7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7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132" t="str">
        <f ca="1">IF(ISNA(INDEX(Precip24!$B$3:$BE$200,MATCH(H$3&amp;" "&amp;H$4,Precip24!$A$3:$A$200,0),MATCH($D57,Precip24!$B$2:$BF$2,0))),"",INDEX(Precip24!$B$3:$BE$200,MATCH(H$3&amp;" "&amp;H$4,Precip24!$A$3:$A$200,0),MATCH($D57,Precip24!$B$2:$BF$2,0)))</f>
        <v/>
      </c>
      <c r="J57" s="7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7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7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7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132" t="str">
        <f ca="1">IF(ISNA(INDEX(Precip24!$B$3:$BE$200,MATCH(M$3&amp;" "&amp;M$4,Precip24!$A$3:$A$200,0),MATCH($D57,Precip24!$B$2:$BF$2,0))),"",INDEX(Precip24!$B$3:$BE$200,MATCH(M$3&amp;" "&amp;M$4,Precip24!$A$3:$A$200,0),MATCH($D57,Precip24!$B$2:$BF$2,0)))</f>
        <v/>
      </c>
    </row>
    <row r="58" spans="1:14" ht="15.2" customHeight="1" x14ac:dyDescent="0.25">
      <c r="A58" s="96"/>
      <c r="B58" s="6">
        <v>54</v>
      </c>
      <c r="C58" s="4" t="s">
        <v>78</v>
      </c>
      <c r="D58" s="3">
        <v>72446</v>
      </c>
      <c r="E58" s="7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7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7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7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132" t="str">
        <f ca="1">IF(ISNA(INDEX(Precip24!$B$3:$BE$200,MATCH(H$3&amp;" "&amp;H$4,Precip24!$A$3:$A$200,0),MATCH($D58,Precip24!$B$2:$BF$2,0))),"",INDEX(Precip24!$B$3:$BE$200,MATCH(H$3&amp;" "&amp;H$4,Precip24!$A$3:$A$200,0),MATCH($D58,Precip24!$B$2:$BF$2,0)))</f>
        <v/>
      </c>
      <c r="J58" s="7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7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7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7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132" t="str">
        <f ca="1">IF(ISNA(INDEX(Precip24!$B$3:$BE$200,MATCH(M$3&amp;" "&amp;M$4,Precip24!$A$3:$A$200,0),MATCH($D58,Precip24!$B$2:$BF$2,0))),"",INDEX(Precip24!$B$3:$BE$200,MATCH(M$3&amp;" "&amp;M$4,Precip24!$A$3:$A$200,0),MATCH($D58,Precip24!$B$2:$BF$2,0)))</f>
        <v/>
      </c>
    </row>
    <row r="59" spans="1:14" ht="15.2" customHeight="1" x14ac:dyDescent="0.25">
      <c r="A59" s="96"/>
      <c r="B59" s="6">
        <v>55</v>
      </c>
      <c r="C59" s="4" t="s">
        <v>79</v>
      </c>
      <c r="D59" s="3" t="s">
        <v>80</v>
      </c>
      <c r="E59" s="7">
        <f ca="1">IF(ISNA(INDEX(Precip!$B$3:$BE$200,MATCH(E$3&amp;" "&amp;E$4,Precip!$A$3:$A$200,0),MATCH($D59,Precip!$B$2:$BF$2,0))),"",INDEX(Precip!$B$3:$BE$200,MATCH(E$3&amp;" "&amp;E$4,Precip!$A$3:$A$200,0),MATCH($D59,Precip!$B$2:$BF$2,0)))</f>
        <v>0</v>
      </c>
      <c r="F59" s="7">
        <f ca="1">IF(ISNA(INDEX(Precip!$B$3:$BE$200,MATCH(F$3&amp;" "&amp;F$4,Precip!$A$3:$A$200,0),MATCH($D59,Precip!$B$2:$BF$2,0))),"",INDEX(Precip!$B$3:$BE$200,MATCH(F$3&amp;" "&amp;F$4,Precip!$A$3:$A$200,0),MATCH($D59,Precip!$B$2:$BF$2,0)))</f>
        <v>0</v>
      </c>
      <c r="G59" s="7">
        <f ca="1">IF(ISNA(INDEX(Precip!$B$3:$BE$200,MATCH(G$3&amp;" "&amp;G$4,Precip!$A$3:$A$200,0),MATCH($D59,Precip!$B$2:$BF$2,0))),"",INDEX(Precip!$B$3:$BE$200,MATCH(G$3&amp;" "&amp;G$4,Precip!$A$3:$A$200,0),MATCH($D59,Precip!$B$2:$BF$2,0)))</f>
        <v>0</v>
      </c>
      <c r="H59" s="7">
        <f ca="1">IF(ISNA(INDEX(Precip!$B$3:$BE$200,MATCH(H$3&amp;" "&amp;H$4,Precip!$A$3:$A$200,0),MATCH($D59,Precip!$B$2:$BF$2,0))),"",INDEX(Precip!$B$3:$BE$200,MATCH(H$3&amp;" "&amp;H$4,Precip!$A$3:$A$200,0),MATCH($D59,Precip!$B$2:$BF$2,0)))</f>
        <v>0</v>
      </c>
      <c r="I59" s="132" t="str">
        <f ca="1">IF(ISNA(INDEX(Precip24!$B$3:$BE$200,MATCH(H$3&amp;" "&amp;H$4,Precip24!$A$3:$A$200,0),MATCH($D59,Precip24!$B$2:$BF$2,0))),"",INDEX(Precip24!$B$3:$BE$200,MATCH(H$3&amp;" "&amp;H$4,Precip24!$A$3:$A$200,0),MATCH($D59,Precip24!$B$2:$BF$2,0)))</f>
        <v/>
      </c>
      <c r="J59" s="7">
        <f ca="1">IF(ISNA(INDEX(Precip!$B$3:$BE$200,MATCH(J$3&amp;" "&amp;J$4,Precip!$A$3:$A$200,0),MATCH($D59,Precip!$B$2:$BF$2,0))),"",INDEX(Precip!$B$3:$BE$200,MATCH(J$3&amp;" "&amp;J$4,Precip!$A$3:$A$200,0),MATCH($D59,Precip!$B$2:$BF$2,0)))</f>
        <v>1</v>
      </c>
      <c r="K59" s="7">
        <f ca="1">IF(ISNA(INDEX(Precip!$B$3:$BE$200,MATCH(K$3&amp;" "&amp;K$4,Precip!$A$3:$A$200,0),MATCH($D59,Precip!$B$2:$BF$2,0))),"",INDEX(Precip!$B$3:$BE$200,MATCH(K$3&amp;" "&amp;K$4,Precip!$A$3:$A$200,0),MATCH($D59,Precip!$B$2:$BF$2,0)))</f>
        <v>0</v>
      </c>
      <c r="L59" s="7">
        <f ca="1">IF(ISNA(INDEX(Precip!$B$3:$BE$200,MATCH(L$3&amp;" "&amp;L$4,Precip!$A$3:$A$200,0),MATCH($D59,Precip!$B$2:$BF$2,0))),"",INDEX(Precip!$B$3:$BE$200,MATCH(L$3&amp;" "&amp;L$4,Precip!$A$3:$A$200,0),MATCH($D59,Precip!$B$2:$BF$2,0)))</f>
        <v>0</v>
      </c>
      <c r="M59" s="7">
        <f ca="1">IF(ISNA(INDEX(Precip!$B$3:$BE$200,MATCH(M$3&amp;" "&amp;M$4,Precip!$A$3:$A$200,0),MATCH($D59,Precip!$B$2:$BF$2,0))),"",INDEX(Precip!$B$3:$BE$200,MATCH(M$3&amp;" "&amp;M$4,Precip!$A$3:$A$200,0),MATCH($D59,Precip!$B$2:$BF$2,0)))</f>
        <v>0</v>
      </c>
      <c r="N59" s="132">
        <f ca="1">IF(ISNA(INDEX(Precip24!$B$3:$BE$200,MATCH(M$3&amp;" "&amp;M$4,Precip24!$A$3:$A$200,0),MATCH($D59,Precip24!$B$2:$BF$2,0))),"",INDEX(Precip24!$B$3:$BE$200,MATCH(M$3&amp;" "&amp;M$4,Precip24!$A$3:$A$200,0),MATCH($D59,Precip24!$B$2:$BF$2,0)))</f>
        <v>1</v>
      </c>
    </row>
    <row r="60" spans="1:14" ht="15.2" customHeight="1" thickBot="1" x14ac:dyDescent="0.3">
      <c r="A60" s="90"/>
      <c r="B60" s="18">
        <v>56</v>
      </c>
      <c r="C60" s="21" t="s">
        <v>81</v>
      </c>
      <c r="D60" s="22" t="s">
        <v>82</v>
      </c>
      <c r="E60" s="30">
        <f ca="1">IF(ISNA(INDEX(Precip!$B$3:$BE$200,MATCH(E$3&amp;" "&amp;E$4,Precip!$A$3:$A$200,0),MATCH($D60,Precip!$B$2:$BF$2,0))),"",INDEX(Precip!$B$3:$BE$200,MATCH(E$3&amp;" "&amp;E$4,Precip!$A$3:$A$200,0),MATCH($D60,Precip!$B$2:$BF$2,0)))</f>
        <v>0</v>
      </c>
      <c r="F60" s="30">
        <f ca="1">IF(ISNA(INDEX(Precip!$B$3:$BE$200,MATCH(F$3&amp;" "&amp;F$4,Precip!$A$3:$A$200,0),MATCH($D60,Precip!$B$2:$BF$2,0))),"",INDEX(Precip!$B$3:$BE$200,MATCH(F$3&amp;" "&amp;F$4,Precip!$A$3:$A$200,0),MATCH($D60,Precip!$B$2:$BF$2,0)))</f>
        <v>0</v>
      </c>
      <c r="G60" s="30">
        <f ca="1">IF(ISNA(INDEX(Precip!$B$3:$BE$200,MATCH(G$3&amp;" "&amp;G$4,Precip!$A$3:$A$200,0),MATCH($D60,Precip!$B$2:$BF$2,0))),"",INDEX(Precip!$B$3:$BE$200,MATCH(G$3&amp;" "&amp;G$4,Precip!$A$3:$A$200,0),MATCH($D60,Precip!$B$2:$BF$2,0)))</f>
        <v>0</v>
      </c>
      <c r="H60" s="30">
        <f ca="1">IF(ISNA(INDEX(Precip!$B$3:$BE$200,MATCH(H$3&amp;" "&amp;H$4,Precip!$A$3:$A$200,0),MATCH($D60,Precip!$B$2:$BF$2,0))),"",INDEX(Precip!$B$3:$BE$200,MATCH(H$3&amp;" "&amp;H$4,Precip!$A$3:$A$200,0),MATCH($D60,Precip!$B$2:$BF$2,0)))</f>
        <v>0</v>
      </c>
      <c r="I60" s="133" t="str">
        <f ca="1">IF(ISNA(INDEX(Precip24!$B$3:$BE$200,MATCH(H$3&amp;" "&amp;H$4,Precip24!$A$3:$A$200,0),MATCH($D60,Precip24!$B$2:$BF$2,0))),"",INDEX(Precip24!$B$3:$BE$200,MATCH(H$3&amp;" "&amp;H$4,Precip24!$A$3:$A$200,0),MATCH($D60,Precip24!$B$2:$BF$2,0)))</f>
        <v/>
      </c>
      <c r="J60" s="30">
        <f ca="1">IF(ISNA(INDEX(Precip!$B$3:$BE$200,MATCH(J$3&amp;" "&amp;J$4,Precip!$A$3:$A$200,0),MATCH($D60,Precip!$B$2:$BF$2,0))),"",INDEX(Precip!$B$3:$BE$200,MATCH(J$3&amp;" "&amp;J$4,Precip!$A$3:$A$200,0),MATCH($D60,Precip!$B$2:$BF$2,0)))</f>
        <v>8.5</v>
      </c>
      <c r="K60" s="30">
        <f ca="1">IF(ISNA(INDEX(Precip!$B$3:$BE$200,MATCH(K$3&amp;" "&amp;K$4,Precip!$A$3:$A$200,0),MATCH($D60,Precip!$B$2:$BF$2,0))),"",INDEX(Precip!$B$3:$BE$200,MATCH(K$3&amp;" "&amp;K$4,Precip!$A$3:$A$200,0),MATCH($D60,Precip!$B$2:$BF$2,0)))</f>
        <v>0</v>
      </c>
      <c r="L60" s="30">
        <f ca="1">IF(ISNA(INDEX(Precip!$B$3:$BE$200,MATCH(L$3&amp;" "&amp;L$4,Precip!$A$3:$A$200,0),MATCH($D60,Precip!$B$2:$BF$2,0))),"",INDEX(Precip!$B$3:$BE$200,MATCH(L$3&amp;" "&amp;L$4,Precip!$A$3:$A$200,0),MATCH($D60,Precip!$B$2:$BF$2,0)))</f>
        <v>0</v>
      </c>
      <c r="M60" s="30">
        <f ca="1">IF(ISNA(INDEX(Precip!$B$3:$BE$200,MATCH(M$3&amp;" "&amp;M$4,Precip!$A$3:$A$200,0),MATCH($D60,Precip!$B$2:$BF$2,0))),"",INDEX(Precip!$B$3:$BE$200,MATCH(M$3&amp;" "&amp;M$4,Precip!$A$3:$A$200,0),MATCH($D60,Precip!$B$2:$BF$2,0)))</f>
        <v>0</v>
      </c>
      <c r="N60" s="133">
        <f ca="1">IF(ISNA(INDEX(Precip24!$B$3:$BE$200,MATCH(M$3&amp;" "&amp;M$4,Precip24!$A$3:$A$200,0),MATCH($D60,Precip24!$B$2:$BF$2,0))),"",INDEX(Precip24!$B$3:$BE$200,MATCH(M$3&amp;" "&amp;M$4,Precip24!$A$3:$A$200,0),MATCH($D60,Precip24!$B$2:$BF$2,0)))</f>
        <v>8.5</v>
      </c>
    </row>
    <row r="61" spans="1:14" ht="15.2" customHeight="1" x14ac:dyDescent="0.25">
      <c r="A61" s="89" t="s">
        <v>83</v>
      </c>
      <c r="B61" s="9">
        <v>57</v>
      </c>
      <c r="C61" s="31" t="s">
        <v>84</v>
      </c>
      <c r="D61" s="32" t="s">
        <v>85</v>
      </c>
      <c r="E61" s="11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1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1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1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135" t="str">
        <f ca="1">IF(ISNA(INDEX(Precip24!$B$3:$BE$200,MATCH(H$3&amp;" "&amp;H$4,Precip24!$A$3:$A$200,0),MATCH($D61,Precip24!$B$2:$BF$2,0))),"",INDEX(Precip24!$B$3:$BE$200,MATCH(H$3&amp;" "&amp;H$4,Precip24!$A$3:$A$200,0),MATCH($D61,Precip24!$B$2:$BF$2,0)))</f>
        <v/>
      </c>
      <c r="J61" s="11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1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1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1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135" t="str">
        <f ca="1">IF(ISNA(INDEX(Precip24!$B$3:$BE$200,MATCH(M$3&amp;" "&amp;M$4,Precip24!$A$3:$A$200,0),MATCH($D61,Precip24!$B$2:$BF$2,0))),"",INDEX(Precip24!$B$3:$BE$200,MATCH(M$3&amp;" "&amp;M$4,Precip24!$A$3:$A$200,0),MATCH($D61,Precip24!$B$2:$BF$2,0)))</f>
        <v/>
      </c>
    </row>
    <row r="62" spans="1:14" ht="15.2" customHeight="1" thickBot="1" x14ac:dyDescent="0.3">
      <c r="A62" s="90"/>
      <c r="B62" s="18">
        <v>58</v>
      </c>
      <c r="C62" s="33" t="s">
        <v>86</v>
      </c>
      <c r="D62" s="34" t="s">
        <v>87</v>
      </c>
      <c r="E62" s="30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0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0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0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136" t="str">
        <f ca="1">IF(ISNA(INDEX(Precip24!$B$3:$BE$200,MATCH(H$3&amp;" "&amp;H$4,Precip24!$A$3:$A$200,0),MATCH($D62,Precip24!$B$2:$BF$2,0))),"",INDEX(Precip24!$B$3:$BE$200,MATCH(H$3&amp;" "&amp;H$4,Precip24!$A$3:$A$200,0),MATCH($D62,Precip24!$B$2:$BF$2,0)))</f>
        <v/>
      </c>
      <c r="J62" s="30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0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0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0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136" t="str">
        <f ca="1">IF(ISNA(INDEX(Precip24!$B$3:$BE$200,MATCH(M$3&amp;" "&amp;M$4,Precip24!$A$3:$A$200,0),MATCH($D62,Precip24!$B$2:$BF$2,0))),"",INDEX(Precip24!$B$3:$BE$200,MATCH(M$3&amp;" "&amp;M$4,Precip24!$A$3:$A$200,0),MATCH($D62,Precip24!$B$2:$BF$2,0)))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2"/>
  <sheetViews>
    <sheetView zoomScaleNormal="100"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N5" sqref="N5:N62"/>
    </sheetView>
  </sheetViews>
  <sheetFormatPr defaultRowHeight="11.25" customHeight="1" x14ac:dyDescent="0.25"/>
  <cols>
    <col min="1" max="1" width="4.140625" style="88" customWidth="1"/>
    <col min="2" max="2" width="4" style="84" bestFit="1" customWidth="1"/>
    <col min="3" max="3" width="15.28515625" style="88" customWidth="1"/>
    <col min="4" max="4" width="6.28515625" style="84" customWidth="1"/>
    <col min="5" max="8" width="5.7109375" style="83" customWidth="1"/>
    <col min="9" max="9" width="5.7109375" style="86" customWidth="1"/>
    <col min="10" max="13" width="5.7109375" style="83" customWidth="1"/>
    <col min="14" max="14" width="5.5703125" style="85" customWidth="1"/>
    <col min="15" max="16" width="9.140625" style="88" customWidth="1"/>
    <col min="17" max="16384" width="9.140625" style="88"/>
  </cols>
  <sheetData>
    <row r="1" spans="1:15" ht="18" customHeight="1" x14ac:dyDescent="0.3">
      <c r="C1" s="102" t="s">
        <v>94</v>
      </c>
      <c r="D1" s="103"/>
      <c r="E1" s="101"/>
      <c r="F1" s="101"/>
      <c r="G1" s="101"/>
      <c r="H1" s="101"/>
      <c r="I1" s="106"/>
      <c r="J1" s="101"/>
      <c r="K1" s="101"/>
      <c r="L1" s="101"/>
      <c r="M1" s="101"/>
      <c r="N1" s="104"/>
    </row>
    <row r="2" spans="1:15" ht="16.5" customHeight="1" thickBot="1" x14ac:dyDescent="0.3">
      <c r="D2" s="88"/>
      <c r="E2" s="88"/>
      <c r="F2" s="100" t="s">
        <v>0</v>
      </c>
      <c r="G2" s="101"/>
      <c r="H2" s="101"/>
      <c r="I2" s="106"/>
      <c r="J2" s="101"/>
      <c r="K2" s="88"/>
      <c r="L2" s="88"/>
      <c r="M2" s="1" t="s">
        <v>1</v>
      </c>
      <c r="N2" s="2"/>
    </row>
    <row r="3" spans="1:15" s="43" customFormat="1" ht="14.25" customHeight="1" x14ac:dyDescent="0.25">
      <c r="A3" s="8" t="s">
        <v>2</v>
      </c>
      <c r="B3" s="91" t="s">
        <v>3</v>
      </c>
      <c r="C3" s="98" t="s">
        <v>4</v>
      </c>
      <c r="D3" s="124" t="s">
        <v>5</v>
      </c>
      <c r="E3" s="69" t="str">
        <f ca="1">Thang!$F$1&amp;"-05"</f>
        <v>06-05</v>
      </c>
      <c r="F3" s="69" t="str">
        <f ca="1">Thang!$F$1&amp;"-05"</f>
        <v>06-05</v>
      </c>
      <c r="G3" s="69" t="str">
        <f ca="1">Thang!$F$1&amp;"-05"</f>
        <v>06-05</v>
      </c>
      <c r="H3" s="69" t="str">
        <f ca="1">Thang!$F$1&amp;"-05"</f>
        <v>06-05</v>
      </c>
      <c r="I3" s="122" t="s">
        <v>95</v>
      </c>
      <c r="J3" s="69" t="str">
        <f ca="1">Thang!$F$1&amp;"-06"</f>
        <v>06-06</v>
      </c>
      <c r="K3" s="69" t="str">
        <f ca="1">Thang!$F$1&amp;"-06"</f>
        <v>06-06</v>
      </c>
      <c r="L3" s="69" t="str">
        <f ca="1">Thang!$F$1&amp;"-06"</f>
        <v>06-06</v>
      </c>
      <c r="M3" s="69" t="str">
        <f ca="1">Thang!$F$1&amp;"-06"</f>
        <v>06-06</v>
      </c>
      <c r="N3" s="120" t="s">
        <v>95</v>
      </c>
    </row>
    <row r="4" spans="1:15" s="43" customFormat="1" ht="14.25" customHeight="1" thickBot="1" x14ac:dyDescent="0.3">
      <c r="A4" s="29"/>
      <c r="B4" s="92"/>
      <c r="C4" s="99"/>
      <c r="D4" s="125"/>
      <c r="E4" s="70" t="s">
        <v>96</v>
      </c>
      <c r="F4" s="71" t="s">
        <v>97</v>
      </c>
      <c r="G4" s="68">
        <v>13</v>
      </c>
      <c r="H4" s="67">
        <v>19</v>
      </c>
      <c r="I4" s="123"/>
      <c r="J4" s="70" t="s">
        <v>96</v>
      </c>
      <c r="K4" s="71" t="s">
        <v>97</v>
      </c>
      <c r="L4" s="68">
        <v>13</v>
      </c>
      <c r="M4" s="67">
        <v>19</v>
      </c>
      <c r="N4" s="121"/>
    </row>
    <row r="5" spans="1:15" s="85" customFormat="1" ht="15.2" customHeight="1" x14ac:dyDescent="0.25">
      <c r="A5" s="97" t="s">
        <v>7</v>
      </c>
      <c r="B5" s="9">
        <v>1</v>
      </c>
      <c r="C5" s="10" t="s">
        <v>8</v>
      </c>
      <c r="D5" s="9">
        <v>73401</v>
      </c>
      <c r="E5" s="11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1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1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1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134" t="str">
        <f ca="1">IF(ISNA(INDEX(Precip24!$B$3:$BE$200,MATCH(H$3&amp;" "&amp;H$4,Precip24!$A$3:$A$200,0),MATCH($D5,Precip24!$B$2:$BF$2,0))),"",INDEX(Precip24!$B$3:$BE$200,MATCH(H$3&amp;" "&amp;H$4,Precip24!$A$3:$A$200,0),MATCH($D5,Precip24!$B$2:$BF$2,0)))</f>
        <v/>
      </c>
      <c r="J5" s="11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1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1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1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134" t="str">
        <f ca="1">IF(ISNA(INDEX(Precip24!$B$3:$BE$200,MATCH(M$3&amp;" "&amp;M$4,Precip24!$A$3:$A$200,0),MATCH($D5,Precip24!$B$2:$BF$2,0))),"",INDEX(Precip24!$B$3:$BE$200,MATCH(M$3&amp;" "&amp;M$4,Precip24!$A$3:$A$200,0),MATCH($D5,Precip24!$B$2:$BF$2,0)))</f>
        <v/>
      </c>
    </row>
    <row r="6" spans="1:15" s="85" customFormat="1" ht="15.2" customHeight="1" x14ac:dyDescent="0.25">
      <c r="A6" s="96"/>
      <c r="B6" s="6">
        <v>2</v>
      </c>
      <c r="C6" s="13" t="s">
        <v>9</v>
      </c>
      <c r="D6" s="6">
        <v>73402</v>
      </c>
      <c r="E6" s="7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7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7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7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132" t="str">
        <f ca="1">IF(ISNA(INDEX(Precip24!$B$3:$BE$200,MATCH(H$3&amp;" "&amp;H$4,Precip24!$A$3:$A$200,0),MATCH($D6,Precip24!$B$2:$BF$2,0))),"",INDEX(Precip24!$B$3:$BE$200,MATCH(H$3&amp;" "&amp;H$4,Precip24!$A$3:$A$200,0),MATCH($D6,Precip24!$B$2:$BF$2,0)))</f>
        <v/>
      </c>
      <c r="J6" s="7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7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7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7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132" t="str">
        <f ca="1">IF(ISNA(INDEX(Precip24!$B$3:$BE$200,MATCH(M$3&amp;" "&amp;M$4,Precip24!$A$3:$A$200,0),MATCH($D6,Precip24!$B$2:$BF$2,0))),"",INDEX(Precip24!$B$3:$BE$200,MATCH(M$3&amp;" "&amp;M$4,Precip24!$A$3:$A$200,0),MATCH($D6,Precip24!$B$2:$BF$2,0)))</f>
        <v/>
      </c>
    </row>
    <row r="7" spans="1:15" s="85" customFormat="1" ht="15.2" customHeight="1" x14ac:dyDescent="0.25">
      <c r="A7" s="96"/>
      <c r="B7" s="6">
        <v>3</v>
      </c>
      <c r="C7" s="4" t="s">
        <v>10</v>
      </c>
      <c r="D7" s="3">
        <v>48842</v>
      </c>
      <c r="E7" s="7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7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7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7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132" t="str">
        <f ca="1">IF(ISNA(INDEX(Precip24!$B$3:$BE$200,MATCH(H$3&amp;" "&amp;H$4,Precip24!$A$3:$A$200,0),MATCH($D7,Precip24!$B$2:$BF$2,0))),"",INDEX(Precip24!$B$3:$BE$200,MATCH(H$3&amp;" "&amp;H$4,Precip24!$A$3:$A$200,0),MATCH($D7,Precip24!$B$2:$BF$2,0)))</f>
        <v/>
      </c>
      <c r="J7" s="7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7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7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7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132" t="str">
        <f ca="1">IF(ISNA(INDEX(Precip24!$B$3:$BE$200,MATCH(M$3&amp;" "&amp;M$4,Precip24!$A$3:$A$200,0),MATCH($D7,Precip24!$B$2:$BF$2,0))),"",INDEX(Precip24!$B$3:$BE$200,MATCH(M$3&amp;" "&amp;M$4,Precip24!$A$3:$A$200,0),MATCH($D7,Precip24!$B$2:$BF$2,0)))</f>
        <v/>
      </c>
    </row>
    <row r="8" spans="1:15" s="85" customFormat="1" ht="15.2" customHeight="1" x14ac:dyDescent="0.25">
      <c r="A8" s="96"/>
      <c r="B8" s="6">
        <v>4</v>
      </c>
      <c r="C8" s="4" t="s">
        <v>11</v>
      </c>
      <c r="D8" s="3">
        <v>73403</v>
      </c>
      <c r="E8" s="7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7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7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7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132" t="str">
        <f ca="1">IF(ISNA(INDEX(Precip24!$B$3:$BE$200,MATCH(H$3&amp;" "&amp;H$4,Precip24!$A$3:$A$200,0),MATCH($D8,Precip24!$B$2:$BF$2,0))),"",INDEX(Precip24!$B$3:$BE$200,MATCH(H$3&amp;" "&amp;H$4,Precip24!$A$3:$A$200,0),MATCH($D8,Precip24!$B$2:$BF$2,0)))</f>
        <v/>
      </c>
      <c r="J8" s="7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7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7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7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132" t="str">
        <f ca="1">IF(ISNA(INDEX(Precip24!$B$3:$BE$200,MATCH(M$3&amp;" "&amp;M$4,Precip24!$A$3:$A$200,0),MATCH($D8,Precip24!$B$2:$BF$2,0))),"",INDEX(Precip24!$B$3:$BE$200,MATCH(M$3&amp;" "&amp;M$4,Precip24!$A$3:$A$200,0),MATCH($D8,Precip24!$B$2:$BF$2,0)))</f>
        <v/>
      </c>
    </row>
    <row r="9" spans="1:15" s="85" customFormat="1" ht="15.2" customHeight="1" x14ac:dyDescent="0.25">
      <c r="A9" s="96"/>
      <c r="B9" s="6">
        <v>5</v>
      </c>
      <c r="C9" s="4" t="s">
        <v>12</v>
      </c>
      <c r="D9" s="3">
        <v>73420</v>
      </c>
      <c r="E9" s="7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7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7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7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132" t="str">
        <f ca="1">IF(ISNA(INDEX(Precip24!$B$3:$BE$200,MATCH(H$3&amp;" "&amp;H$4,Precip24!$A$3:$A$200,0),MATCH($D9,Precip24!$B$2:$BF$2,0))),"",INDEX(Precip24!$B$3:$BE$200,MATCH(H$3&amp;" "&amp;H$4,Precip24!$A$3:$A$200,0),MATCH($D9,Precip24!$B$2:$BF$2,0)))</f>
        <v/>
      </c>
      <c r="J9" s="7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7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7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7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132" t="str">
        <f ca="1">IF(ISNA(INDEX(Precip24!$B$3:$BE$200,MATCH(M$3&amp;" "&amp;M$4,Precip24!$A$3:$A$200,0),MATCH($D9,Precip24!$B$2:$BF$2,0))),"",INDEX(Precip24!$B$3:$BE$200,MATCH(M$3&amp;" "&amp;M$4,Precip24!$A$3:$A$200,0),MATCH($D9,Precip24!$B$2:$BF$2,0)))</f>
        <v/>
      </c>
    </row>
    <row r="10" spans="1:15" s="85" customFormat="1" ht="15.2" customHeight="1" x14ac:dyDescent="0.25">
      <c r="A10" s="96"/>
      <c r="B10" s="6">
        <v>6</v>
      </c>
      <c r="C10" s="4" t="s">
        <v>13</v>
      </c>
      <c r="D10" s="3">
        <v>73400</v>
      </c>
      <c r="E10" s="7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7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7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7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132" t="str">
        <f ca="1">IF(ISNA(INDEX(Precip24!$B$3:$BE$200,MATCH(H$3&amp;" "&amp;H$4,Precip24!$A$3:$A$200,0),MATCH($D10,Precip24!$B$2:$BF$2,0))),"",INDEX(Precip24!$B$3:$BE$200,MATCH(H$3&amp;" "&amp;H$4,Precip24!$A$3:$A$200,0),MATCH($D10,Precip24!$B$2:$BF$2,0)))</f>
        <v/>
      </c>
      <c r="J10" s="7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7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7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7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132" t="str">
        <f ca="1">IF(ISNA(INDEX(Precip24!$B$3:$BE$200,MATCH(M$3&amp;" "&amp;M$4,Precip24!$A$3:$A$200,0),MATCH($D10,Precip24!$B$2:$BF$2,0))),"",INDEX(Precip24!$B$3:$BE$200,MATCH(M$3&amp;" "&amp;M$4,Precip24!$A$3:$A$200,0),MATCH($D10,Precip24!$B$2:$BF$2,0)))</f>
        <v/>
      </c>
    </row>
    <row r="11" spans="1:15" s="85" customFormat="1" ht="15.2" customHeight="1" x14ac:dyDescent="0.25">
      <c r="A11" s="96"/>
      <c r="B11" s="6">
        <v>7</v>
      </c>
      <c r="C11" s="4" t="s">
        <v>14</v>
      </c>
      <c r="D11" s="3">
        <v>73404</v>
      </c>
      <c r="E11" s="7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7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7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7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132" t="str">
        <f ca="1">IF(ISNA(INDEX(Precip24!$B$3:$BE$200,MATCH(H$3&amp;" "&amp;H$4,Precip24!$A$3:$A$200,0),MATCH($D11,Precip24!$B$2:$BF$2,0))),"",INDEX(Precip24!$B$3:$BE$200,MATCH(H$3&amp;" "&amp;H$4,Precip24!$A$3:$A$200,0),MATCH($D11,Precip24!$B$2:$BF$2,0)))</f>
        <v/>
      </c>
      <c r="J11" s="7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7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7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7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132" t="str">
        <f ca="1">IF(ISNA(INDEX(Precip24!$B$3:$BE$200,MATCH(M$3&amp;" "&amp;M$4,Precip24!$A$3:$A$200,0),MATCH($D11,Precip24!$B$2:$BF$2,0))),"",INDEX(Precip24!$B$3:$BE$200,MATCH(M$3&amp;" "&amp;M$4,Precip24!$A$3:$A$200,0),MATCH($D11,Precip24!$B$2:$BF$2,0)))</f>
        <v/>
      </c>
    </row>
    <row r="12" spans="1:15" s="85" customFormat="1" ht="15.2" customHeight="1" x14ac:dyDescent="0.25">
      <c r="A12" s="96"/>
      <c r="B12" s="6">
        <v>8</v>
      </c>
      <c r="C12" s="4" t="s">
        <v>15</v>
      </c>
      <c r="D12" s="3" t="s">
        <v>16</v>
      </c>
      <c r="E12" s="7">
        <f ca="1">IF(ISNA(INDEX(Precip!$B$3:$BE$200,MATCH(E$3&amp;" "&amp;E$4,Precip!$A$3:$A$200,0),MATCH($D12,Precip!$B$2:$BF$2,0))),"",INDEX(Precip!$B$3:$BE$200,MATCH(E$3&amp;" "&amp;E$4,Precip!$A$3:$A$200,0),MATCH($D12,Precip!$B$2:$BF$2,0)))</f>
        <v>0</v>
      </c>
      <c r="F12" s="7">
        <f ca="1">IF(ISNA(INDEX(Precip!$B$3:$BE$200,MATCH(F$3&amp;" "&amp;F$4,Precip!$A$3:$A$200,0),MATCH($D12,Precip!$B$2:$BF$2,0))),"",INDEX(Precip!$B$3:$BE$200,MATCH(F$3&amp;" "&amp;F$4,Precip!$A$3:$A$200,0),MATCH($D12,Precip!$B$2:$BF$2,0)))</f>
        <v>0</v>
      </c>
      <c r="G12" s="7">
        <f ca="1">IF(ISNA(INDEX(Precip!$B$3:$BE$200,MATCH(G$3&amp;" "&amp;G$4,Precip!$A$3:$A$200,0),MATCH($D12,Precip!$B$2:$BF$2,0))),"",INDEX(Precip!$B$3:$BE$200,MATCH(G$3&amp;" "&amp;G$4,Precip!$A$3:$A$200,0),MATCH($D12,Precip!$B$2:$BF$2,0)))</f>
        <v>0</v>
      </c>
      <c r="H12" s="7">
        <f ca="1">IF(ISNA(INDEX(Precip!$B$3:$BE$200,MATCH(H$3&amp;" "&amp;H$4,Precip!$A$3:$A$200,0),MATCH($D12,Precip!$B$2:$BF$2,0))),"",INDEX(Precip!$B$3:$BE$200,MATCH(H$3&amp;" "&amp;H$4,Precip!$A$3:$A$200,0),MATCH($D12,Precip!$B$2:$BF$2,0)))</f>
        <v>5</v>
      </c>
      <c r="I12" s="132">
        <f ca="1">IF(ISNA(INDEX(Precip24!$B$3:$BE$200,MATCH(H$3&amp;" "&amp;H$4,Precip24!$A$3:$A$200,0),MATCH($D12,Precip24!$B$2:$BF$2,0))),"",INDEX(Precip24!$B$3:$BE$200,MATCH(H$3&amp;" "&amp;H$4,Precip24!$A$3:$A$200,0),MATCH($D12,Precip24!$B$2:$BF$2,0)))</f>
        <v>5.4</v>
      </c>
      <c r="J12" s="7">
        <f ca="1">IF(ISNA(INDEX(Precip!$B$3:$BE$200,MATCH(J$3&amp;" "&amp;J$4,Precip!$A$3:$A$200,0),MATCH($D12,Precip!$B$2:$BF$2,0))),"",INDEX(Precip!$B$3:$BE$200,MATCH(J$3&amp;" "&amp;J$4,Precip!$A$3:$A$200,0),MATCH($D12,Precip!$B$2:$BF$2,0)))</f>
        <v>11.4</v>
      </c>
      <c r="K12" s="7">
        <f ca="1">IF(ISNA(INDEX(Precip!$B$3:$BE$200,MATCH(K$3&amp;" "&amp;K$4,Precip!$A$3:$A$200,0),MATCH($D12,Precip!$B$2:$BF$2,0))),"",INDEX(Precip!$B$3:$BE$200,MATCH(K$3&amp;" "&amp;K$4,Precip!$A$3:$A$200,0),MATCH($D12,Precip!$B$2:$BF$2,0)))</f>
        <v>0</v>
      </c>
      <c r="L12" s="7">
        <f ca="1">IF(ISNA(INDEX(Precip!$B$3:$BE$200,MATCH(L$3&amp;" "&amp;L$4,Precip!$A$3:$A$200,0),MATCH($D12,Precip!$B$2:$BF$2,0))),"",INDEX(Precip!$B$3:$BE$200,MATCH(L$3&amp;" "&amp;L$4,Precip!$A$3:$A$200,0),MATCH($D12,Precip!$B$2:$BF$2,0)))</f>
        <v>0</v>
      </c>
      <c r="M12" s="7">
        <f ca="1">IF(ISNA(INDEX(Precip!$B$3:$BE$200,MATCH(M$3&amp;" "&amp;M$4,Precip!$A$3:$A$200,0),MATCH($D12,Precip!$B$2:$BF$2,0))),"",INDEX(Precip!$B$3:$BE$200,MATCH(M$3&amp;" "&amp;M$4,Precip!$A$3:$A$200,0),MATCH($D12,Precip!$B$2:$BF$2,0)))</f>
        <v>5</v>
      </c>
      <c r="N12" s="132" t="str">
        <f ca="1">IF(ISNA(INDEX(Precip24!$B$3:$BE$200,MATCH(M$3&amp;" "&amp;M$4,Precip24!$A$3:$A$200,0),MATCH($D12,Precip24!$B$2:$BF$2,0))),"",INDEX(Precip24!$B$3:$BE$200,MATCH(M$3&amp;" "&amp;M$4,Precip24!$A$3:$A$200,0),MATCH($D12,Precip24!$B$2:$BF$2,0)))</f>
        <v/>
      </c>
    </row>
    <row r="13" spans="1:15" s="85" customFormat="1" ht="15.2" customHeight="1" x14ac:dyDescent="0.25">
      <c r="A13" s="96"/>
      <c r="B13" s="6">
        <v>9</v>
      </c>
      <c r="C13" s="4" t="s">
        <v>17</v>
      </c>
      <c r="D13" s="3">
        <v>73405</v>
      </c>
      <c r="E13" s="7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7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7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7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132" t="str">
        <f ca="1">IF(ISNA(INDEX(Precip24!$B$3:$BE$200,MATCH(H$3&amp;" "&amp;H$4,Precip24!$A$3:$A$200,0),MATCH($D13,Precip24!$B$2:$BF$2,0))),"",INDEX(Precip24!$B$3:$BE$200,MATCH(H$3&amp;" "&amp;H$4,Precip24!$A$3:$A$200,0),MATCH($D13,Precip24!$B$2:$BF$2,0)))</f>
        <v/>
      </c>
      <c r="J13" s="7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7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7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7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132" t="str">
        <f ca="1">IF(ISNA(INDEX(Precip24!$B$3:$BE$200,MATCH(M$3&amp;" "&amp;M$4,Precip24!$A$3:$A$200,0),MATCH($D13,Precip24!$B$2:$BF$2,0))),"",INDEX(Precip24!$B$3:$BE$200,MATCH(M$3&amp;" "&amp;M$4,Precip24!$A$3:$A$200,0),MATCH($D13,Precip24!$B$2:$BF$2,0)))</f>
        <v/>
      </c>
    </row>
    <row r="14" spans="1:15" s="85" customFormat="1" ht="15.2" customHeight="1" x14ac:dyDescent="0.25">
      <c r="A14" s="96"/>
      <c r="B14" s="6">
        <v>10</v>
      </c>
      <c r="C14" s="4" t="s">
        <v>18</v>
      </c>
      <c r="D14" s="3">
        <v>73406</v>
      </c>
      <c r="E14" s="7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7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7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7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132" t="str">
        <f ca="1">IF(ISNA(INDEX(Precip24!$B$3:$BE$200,MATCH(H$3&amp;" "&amp;H$4,Precip24!$A$3:$A$200,0),MATCH($D14,Precip24!$B$2:$BF$2,0))),"",INDEX(Precip24!$B$3:$BE$200,MATCH(H$3&amp;" "&amp;H$4,Precip24!$A$3:$A$200,0),MATCH($D14,Precip24!$B$2:$BF$2,0)))</f>
        <v/>
      </c>
      <c r="J14" s="7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7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7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7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132" t="str">
        <f ca="1">IF(ISNA(INDEX(Precip24!$B$3:$BE$200,MATCH(M$3&amp;" "&amp;M$4,Precip24!$A$3:$A$200,0),MATCH($D14,Precip24!$B$2:$BF$2,0))),"",INDEX(Precip24!$B$3:$BE$200,MATCH(M$3&amp;" "&amp;M$4,Precip24!$A$3:$A$200,0),MATCH($D14,Precip24!$B$2:$BF$2,0)))</f>
        <v/>
      </c>
      <c r="O14" s="88"/>
    </row>
    <row r="15" spans="1:15" s="85" customFormat="1" ht="15.2" customHeight="1" x14ac:dyDescent="0.25">
      <c r="A15" s="96"/>
      <c r="B15" s="6">
        <v>11</v>
      </c>
      <c r="C15" s="4" t="s">
        <v>19</v>
      </c>
      <c r="D15" s="3">
        <v>73408</v>
      </c>
      <c r="E15" s="7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7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7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7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132" t="str">
        <f ca="1">IF(ISNA(INDEX(Precip24!$B$3:$BE$200,MATCH(H$3&amp;" "&amp;H$4,Precip24!$A$3:$A$200,0),MATCH($D15,Precip24!$B$2:$BF$2,0))),"",INDEX(Precip24!$B$3:$BE$200,MATCH(H$3&amp;" "&amp;H$4,Precip24!$A$3:$A$200,0),MATCH($D15,Precip24!$B$2:$BF$2,0)))</f>
        <v/>
      </c>
      <c r="J15" s="7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7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7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7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132" t="str">
        <f ca="1">IF(ISNA(INDEX(Precip24!$B$3:$BE$200,MATCH(M$3&amp;" "&amp;M$4,Precip24!$A$3:$A$200,0),MATCH($D15,Precip24!$B$2:$BF$2,0))),"",INDEX(Precip24!$B$3:$BE$200,MATCH(M$3&amp;" "&amp;M$4,Precip24!$A$3:$A$200,0),MATCH($D15,Precip24!$B$2:$BF$2,0)))</f>
        <v/>
      </c>
    </row>
    <row r="16" spans="1:15" ht="15.2" customHeight="1" x14ac:dyDescent="0.25">
      <c r="A16" s="96"/>
      <c r="B16" s="6">
        <v>12</v>
      </c>
      <c r="C16" s="4" t="s">
        <v>20</v>
      </c>
      <c r="D16" s="3">
        <v>73409</v>
      </c>
      <c r="E16" s="7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7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7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7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132" t="str">
        <f ca="1">IF(ISNA(INDEX(Precip24!$B$3:$BE$200,MATCH(H$3&amp;" "&amp;H$4,Precip24!$A$3:$A$200,0),MATCH($D16,Precip24!$B$2:$BF$2,0))),"",INDEX(Precip24!$B$3:$BE$200,MATCH(H$3&amp;" "&amp;H$4,Precip24!$A$3:$A$200,0),MATCH($D16,Precip24!$B$2:$BF$2,0)))</f>
        <v/>
      </c>
      <c r="J16" s="7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7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7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7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132" t="str">
        <f ca="1">IF(ISNA(INDEX(Precip24!$B$3:$BE$200,MATCH(M$3&amp;" "&amp;M$4,Precip24!$A$3:$A$200,0),MATCH($D16,Precip24!$B$2:$BF$2,0))),"",INDEX(Precip24!$B$3:$BE$200,MATCH(M$3&amp;" "&amp;M$4,Precip24!$A$3:$A$200,0),MATCH($D16,Precip24!$B$2:$BF$2,0)))</f>
        <v/>
      </c>
      <c r="O16" s="85"/>
    </row>
    <row r="17" spans="1:15" s="85" customFormat="1" ht="15.2" customHeight="1" x14ac:dyDescent="0.25">
      <c r="A17" s="96"/>
      <c r="B17" s="6">
        <v>13</v>
      </c>
      <c r="C17" s="4" t="s">
        <v>21</v>
      </c>
      <c r="D17" s="3" t="s">
        <v>22</v>
      </c>
      <c r="E17" s="7">
        <f ca="1">IF(ISNA(INDEX(Precip!$B$3:$BE$200,MATCH(E$3&amp;" "&amp;E$4,Precip!$A$3:$A$200,0),MATCH($D17,Precip!$B$2:$BF$2,0))),"",INDEX(Precip!$B$3:$BE$200,MATCH(E$3&amp;" "&amp;E$4,Precip!$A$3:$A$200,0),MATCH($D17,Precip!$B$2:$BF$2,0)))</f>
        <v>1</v>
      </c>
      <c r="F17" s="7">
        <f ca="1">IF(ISNA(INDEX(Precip!$B$3:$BE$200,MATCH(F$3&amp;" "&amp;F$4,Precip!$A$3:$A$200,0),MATCH($D17,Precip!$B$2:$BF$2,0))),"",INDEX(Precip!$B$3:$BE$200,MATCH(F$3&amp;" "&amp;F$4,Precip!$A$3:$A$200,0),MATCH($D17,Precip!$B$2:$BF$2,0)))</f>
        <v>1</v>
      </c>
      <c r="G17" s="7">
        <f ca="1">IF(ISNA(INDEX(Precip!$B$3:$BE$200,MATCH(G$3&amp;" "&amp;G$4,Precip!$A$3:$A$200,0),MATCH($D17,Precip!$B$2:$BF$2,0))),"",INDEX(Precip!$B$3:$BE$200,MATCH(G$3&amp;" "&amp;G$4,Precip!$A$3:$A$200,0),MATCH($D17,Precip!$B$2:$BF$2,0)))</f>
        <v>1</v>
      </c>
      <c r="H17" s="7">
        <f ca="1">IF(ISNA(INDEX(Precip!$B$3:$BE$200,MATCH(H$3&amp;" "&amp;H$4,Precip!$A$3:$A$200,0),MATCH($D17,Precip!$B$2:$BF$2,0))),"",INDEX(Precip!$B$3:$BE$200,MATCH(H$3&amp;" "&amp;H$4,Precip!$A$3:$A$200,0),MATCH($D17,Precip!$B$2:$BF$2,0)))</f>
        <v>1</v>
      </c>
      <c r="I17" s="132">
        <f ca="1">IF(ISNA(INDEX(Precip24!$B$3:$BE$200,MATCH(H$3&amp;" "&amp;H$4,Precip24!$A$3:$A$200,0),MATCH($D17,Precip24!$B$2:$BF$2,0))),"",INDEX(Precip24!$B$3:$BE$200,MATCH(H$3&amp;" "&amp;H$4,Precip24!$A$3:$A$200,0),MATCH($D17,Precip24!$B$2:$BF$2,0)))</f>
        <v>1.1000000000000001</v>
      </c>
      <c r="J17" s="7">
        <f ca="1">IF(ISNA(INDEX(Precip!$B$3:$BE$200,MATCH(J$3&amp;" "&amp;J$4,Precip!$A$3:$A$200,0),MATCH($D17,Precip!$B$2:$BF$2,0))),"",INDEX(Precip!$B$3:$BE$200,MATCH(J$3&amp;" "&amp;J$4,Precip!$A$3:$A$200,0),MATCH($D17,Precip!$B$2:$BF$2,0)))</f>
        <v>0.9</v>
      </c>
      <c r="K17" s="7">
        <f ca="1">IF(ISNA(INDEX(Precip!$B$3:$BE$200,MATCH(K$3&amp;" "&amp;K$4,Precip!$A$3:$A$200,0),MATCH($D17,Precip!$B$2:$BF$2,0))),"",INDEX(Precip!$B$3:$BE$200,MATCH(K$3&amp;" "&amp;K$4,Precip!$A$3:$A$200,0),MATCH($D17,Precip!$B$2:$BF$2,0)))</f>
        <v>0</v>
      </c>
      <c r="L17" s="7">
        <f ca="1">IF(ISNA(INDEX(Precip!$B$3:$BE$200,MATCH(L$3&amp;" "&amp;L$4,Precip!$A$3:$A$200,0),MATCH($D17,Precip!$B$2:$BF$2,0))),"",INDEX(Precip!$B$3:$BE$200,MATCH(L$3&amp;" "&amp;L$4,Precip!$A$3:$A$200,0),MATCH($D17,Precip!$B$2:$BF$2,0)))</f>
        <v>0.9</v>
      </c>
      <c r="M17" s="7">
        <f ca="1">IF(ISNA(INDEX(Precip!$B$3:$BE$200,MATCH(M$3&amp;" "&amp;M$4,Precip!$A$3:$A$200,0),MATCH($D17,Precip!$B$2:$BF$2,0))),"",INDEX(Precip!$B$3:$BE$200,MATCH(M$3&amp;" "&amp;M$4,Precip!$A$3:$A$200,0),MATCH($D17,Precip!$B$2:$BF$2,0)))</f>
        <v>0.9</v>
      </c>
      <c r="N17" s="132" t="str">
        <f ca="1">IF(ISNA(INDEX(Precip24!$B$3:$BE$200,MATCH(M$3&amp;" "&amp;M$4,Precip24!$A$3:$A$200,0),MATCH($D17,Precip24!$B$2:$BF$2,0))),"",INDEX(Precip24!$B$3:$BE$200,MATCH(M$3&amp;" "&amp;M$4,Precip24!$A$3:$A$200,0),MATCH($D17,Precip24!$B$2:$BF$2,0)))</f>
        <v/>
      </c>
      <c r="O17" s="88"/>
    </row>
    <row r="18" spans="1:15" s="85" customFormat="1" ht="15.2" customHeight="1" x14ac:dyDescent="0.25">
      <c r="A18" s="96"/>
      <c r="B18" s="6">
        <v>14</v>
      </c>
      <c r="C18" s="4" t="s">
        <v>23</v>
      </c>
      <c r="D18" s="3" t="s">
        <v>24</v>
      </c>
      <c r="E18" s="7">
        <f ca="1">IF(ISNA(INDEX(Precip!$B$3:$BE$200,MATCH(E$3&amp;" "&amp;E$4,Precip!$A$3:$A$200,0),MATCH($D18,Precip!$B$2:$BF$2,0))),"",INDEX(Precip!$B$3:$BE$200,MATCH(E$3&amp;" "&amp;E$4,Precip!$A$3:$A$200,0),MATCH($D18,Precip!$B$2:$BF$2,0)))</f>
        <v>0</v>
      </c>
      <c r="F18" s="7">
        <f ca="1">IF(ISNA(INDEX(Precip!$B$3:$BE$200,MATCH(F$3&amp;" "&amp;F$4,Precip!$A$3:$A$200,0),MATCH($D18,Precip!$B$2:$BF$2,0))),"",INDEX(Precip!$B$3:$BE$200,MATCH(F$3&amp;" "&amp;F$4,Precip!$A$3:$A$200,0),MATCH($D18,Precip!$B$2:$BF$2,0)))</f>
        <v>0</v>
      </c>
      <c r="G18" s="7">
        <f ca="1">IF(ISNA(INDEX(Precip!$B$3:$BE$200,MATCH(G$3&amp;" "&amp;G$4,Precip!$A$3:$A$200,0),MATCH($D18,Precip!$B$2:$BF$2,0))),"",INDEX(Precip!$B$3:$BE$200,MATCH(G$3&amp;" "&amp;G$4,Precip!$A$3:$A$200,0),MATCH($D18,Precip!$B$2:$BF$2,0)))</f>
        <v>0.1</v>
      </c>
      <c r="H18" s="7">
        <f ca="1">IF(ISNA(INDEX(Precip!$B$3:$BE$200,MATCH(H$3&amp;" "&amp;H$4,Precip!$A$3:$A$200,0),MATCH($D18,Precip!$B$2:$BF$2,0))),"",INDEX(Precip!$B$3:$BE$200,MATCH(H$3&amp;" "&amp;H$4,Precip!$A$3:$A$200,0),MATCH($D18,Precip!$B$2:$BF$2,0)))</f>
        <v>0</v>
      </c>
      <c r="I18" s="132">
        <f ca="1">IF(ISNA(INDEX(Precip24!$B$3:$BE$200,MATCH(H$3&amp;" "&amp;H$4,Precip24!$A$3:$A$200,0),MATCH($D18,Precip24!$B$2:$BF$2,0))),"",INDEX(Precip24!$B$3:$BE$200,MATCH(H$3&amp;" "&amp;H$4,Precip24!$A$3:$A$200,0),MATCH($D18,Precip24!$B$2:$BF$2,0)))</f>
        <v>0</v>
      </c>
      <c r="J18" s="7">
        <f ca="1">IF(ISNA(INDEX(Precip!$B$3:$BE$200,MATCH(J$3&amp;" "&amp;J$4,Precip!$A$3:$A$200,0),MATCH($D18,Precip!$B$2:$BF$2,0))),"",INDEX(Precip!$B$3:$BE$200,MATCH(J$3&amp;" "&amp;J$4,Precip!$A$3:$A$200,0),MATCH($D18,Precip!$B$2:$BF$2,0)))</f>
        <v>0</v>
      </c>
      <c r="K18" s="7">
        <f ca="1">IF(ISNA(INDEX(Precip!$B$3:$BE$200,MATCH(K$3&amp;" "&amp;K$4,Precip!$A$3:$A$200,0),MATCH($D18,Precip!$B$2:$BF$2,0))),"",INDEX(Precip!$B$3:$BE$200,MATCH(K$3&amp;" "&amp;K$4,Precip!$A$3:$A$200,0),MATCH($D18,Precip!$B$2:$BF$2,0)))</f>
        <v>0</v>
      </c>
      <c r="L18" s="7">
        <f ca="1">IF(ISNA(INDEX(Precip!$B$3:$BE$200,MATCH(L$3&amp;" "&amp;L$4,Precip!$A$3:$A$200,0),MATCH($D18,Precip!$B$2:$BF$2,0))),"",INDEX(Precip!$B$3:$BE$200,MATCH(L$3&amp;" "&amp;L$4,Precip!$A$3:$A$200,0),MATCH($D18,Precip!$B$2:$BF$2,0)))</f>
        <v>0</v>
      </c>
      <c r="M18" s="7">
        <f ca="1">IF(ISNA(INDEX(Precip!$B$3:$BE$200,MATCH(M$3&amp;" "&amp;M$4,Precip!$A$3:$A$200,0),MATCH($D18,Precip!$B$2:$BF$2,0))),"",INDEX(Precip!$B$3:$BE$200,MATCH(M$3&amp;" "&amp;M$4,Precip!$A$3:$A$200,0),MATCH($D18,Precip!$B$2:$BF$2,0)))</f>
        <v>0</v>
      </c>
      <c r="N18" s="132" t="str">
        <f ca="1">IF(ISNA(INDEX(Precip24!$B$3:$BE$200,MATCH(M$3&amp;" "&amp;M$4,Precip24!$A$3:$A$200,0),MATCH($D18,Precip24!$B$2:$BF$2,0))),"",INDEX(Precip24!$B$3:$BE$200,MATCH(M$3&amp;" "&amp;M$4,Precip24!$A$3:$A$200,0),MATCH($D18,Precip24!$B$2:$BF$2,0)))</f>
        <v/>
      </c>
      <c r="O18" s="88"/>
    </row>
    <row r="19" spans="1:15" ht="15.2" customHeight="1" x14ac:dyDescent="0.25">
      <c r="A19" s="96"/>
      <c r="B19" s="6">
        <v>15</v>
      </c>
      <c r="C19" s="4" t="s">
        <v>25</v>
      </c>
      <c r="D19" s="3">
        <v>73410</v>
      </c>
      <c r="E19" s="7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7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7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7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132" t="str">
        <f ca="1">IF(ISNA(INDEX(Precip24!$B$3:$BE$200,MATCH(H$3&amp;" "&amp;H$4,Precip24!$A$3:$A$200,0),MATCH($D19,Precip24!$B$2:$BF$2,0))),"",INDEX(Precip24!$B$3:$BE$200,MATCH(H$3&amp;" "&amp;H$4,Precip24!$A$3:$A$200,0),MATCH($D19,Precip24!$B$2:$BF$2,0)))</f>
        <v/>
      </c>
      <c r="J19" s="7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7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7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7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132" t="str">
        <f ca="1">IF(ISNA(INDEX(Precip24!$B$3:$BE$200,MATCH(M$3&amp;" "&amp;M$4,Precip24!$A$3:$A$200,0),MATCH($D19,Precip24!$B$2:$BF$2,0))),"",INDEX(Precip24!$B$3:$BE$200,MATCH(M$3&amp;" "&amp;M$4,Precip24!$A$3:$A$200,0),MATCH($D19,Precip24!$B$2:$BF$2,0)))</f>
        <v/>
      </c>
      <c r="O19" s="85"/>
    </row>
    <row r="20" spans="1:15" ht="15.2" customHeight="1" x14ac:dyDescent="0.25">
      <c r="A20" s="96"/>
      <c r="B20" s="6">
        <v>16</v>
      </c>
      <c r="C20" s="4" t="s">
        <v>26</v>
      </c>
      <c r="D20" s="3">
        <v>48840</v>
      </c>
      <c r="E20" s="7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7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7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7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132" t="str">
        <f ca="1">IF(ISNA(INDEX(Precip24!$B$3:$BE$200,MATCH(H$3&amp;" "&amp;H$4,Precip24!$A$3:$A$200,0),MATCH($D20,Precip24!$B$2:$BF$2,0))),"",INDEX(Precip24!$B$3:$BE$200,MATCH(H$3&amp;" "&amp;H$4,Precip24!$A$3:$A$200,0),MATCH($D20,Precip24!$B$2:$BF$2,0)))</f>
        <v/>
      </c>
      <c r="J20" s="7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7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7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7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132" t="str">
        <f ca="1">IF(ISNA(INDEX(Precip24!$B$3:$BE$200,MATCH(M$3&amp;" "&amp;M$4,Precip24!$A$3:$A$200,0),MATCH($D20,Precip24!$B$2:$BF$2,0))),"",INDEX(Precip24!$B$3:$BE$200,MATCH(M$3&amp;" "&amp;M$4,Precip24!$A$3:$A$200,0),MATCH($D20,Precip24!$B$2:$BF$2,0)))</f>
        <v/>
      </c>
    </row>
    <row r="21" spans="1:15" s="85" customFormat="1" ht="15.2" customHeight="1" x14ac:dyDescent="0.25">
      <c r="A21" s="96"/>
      <c r="B21" s="6">
        <v>17</v>
      </c>
      <c r="C21" s="4" t="s">
        <v>27</v>
      </c>
      <c r="D21" s="3">
        <v>73411</v>
      </c>
      <c r="E21" s="7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7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7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7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132" t="str">
        <f ca="1">IF(ISNA(INDEX(Precip24!$B$3:$BE$200,MATCH(H$3&amp;" "&amp;H$4,Precip24!$A$3:$A$200,0),MATCH($D21,Precip24!$B$2:$BF$2,0))),"",INDEX(Precip24!$B$3:$BE$200,MATCH(H$3&amp;" "&amp;H$4,Precip24!$A$3:$A$200,0),MATCH($D21,Precip24!$B$2:$BF$2,0)))</f>
        <v/>
      </c>
      <c r="J21" s="7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7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7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7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132" t="str">
        <f ca="1">IF(ISNA(INDEX(Precip24!$B$3:$BE$200,MATCH(M$3&amp;" "&amp;M$4,Precip24!$A$3:$A$200,0),MATCH($D21,Precip24!$B$2:$BF$2,0))),"",INDEX(Precip24!$B$3:$BE$200,MATCH(M$3&amp;" "&amp;M$4,Precip24!$A$3:$A$200,0),MATCH($D21,Precip24!$B$2:$BF$2,0)))</f>
        <v/>
      </c>
      <c r="O21" s="88"/>
    </row>
    <row r="22" spans="1:15" ht="15.2" customHeight="1" x14ac:dyDescent="0.25">
      <c r="A22" s="96"/>
      <c r="B22" s="6">
        <v>18</v>
      </c>
      <c r="C22" s="4" t="s">
        <v>28</v>
      </c>
      <c r="D22" s="3">
        <v>73412</v>
      </c>
      <c r="E22" s="7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7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7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7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132" t="str">
        <f ca="1">IF(ISNA(INDEX(Precip24!$B$3:$BE$200,MATCH(H$3&amp;" "&amp;H$4,Precip24!$A$3:$A$200,0),MATCH($D22,Precip24!$B$2:$BF$2,0))),"",INDEX(Precip24!$B$3:$BE$200,MATCH(H$3&amp;" "&amp;H$4,Precip24!$A$3:$A$200,0),MATCH($D22,Precip24!$B$2:$BF$2,0)))</f>
        <v/>
      </c>
      <c r="J22" s="7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7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7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7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132" t="str">
        <f ca="1">IF(ISNA(INDEX(Precip24!$B$3:$BE$200,MATCH(M$3&amp;" "&amp;M$4,Precip24!$A$3:$A$200,0),MATCH($D22,Precip24!$B$2:$BF$2,0))),"",INDEX(Precip24!$B$3:$BE$200,MATCH(M$3&amp;" "&amp;M$4,Precip24!$A$3:$A$200,0),MATCH($D22,Precip24!$B$2:$BF$2,0)))</f>
        <v/>
      </c>
      <c r="O22" s="85"/>
    </row>
    <row r="23" spans="1:15" ht="15.2" customHeight="1" x14ac:dyDescent="0.25">
      <c r="A23" s="96"/>
      <c r="B23" s="6">
        <v>19</v>
      </c>
      <c r="C23" s="4" t="s">
        <v>29</v>
      </c>
      <c r="D23" s="3">
        <v>73413</v>
      </c>
      <c r="E23" s="7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7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7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7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132" t="str">
        <f ca="1">IF(ISNA(INDEX(Precip24!$B$3:$BE$200,MATCH(H$3&amp;" "&amp;H$4,Precip24!$A$3:$A$200,0),MATCH($D23,Precip24!$B$2:$BF$2,0))),"",INDEX(Precip24!$B$3:$BE$200,MATCH(H$3&amp;" "&amp;H$4,Precip24!$A$3:$A$200,0),MATCH($D23,Precip24!$B$2:$BF$2,0)))</f>
        <v/>
      </c>
      <c r="J23" s="7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7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7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7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132" t="str">
        <f ca="1">IF(ISNA(INDEX(Precip24!$B$3:$BE$200,MATCH(M$3&amp;" "&amp;M$4,Precip24!$A$3:$A$200,0),MATCH($D23,Precip24!$B$2:$BF$2,0))),"",INDEX(Precip24!$B$3:$BE$200,MATCH(M$3&amp;" "&amp;M$4,Precip24!$A$3:$A$200,0),MATCH($D23,Precip24!$B$2:$BF$2,0)))</f>
        <v/>
      </c>
      <c r="O23" s="85"/>
    </row>
    <row r="24" spans="1:15" s="85" customFormat="1" ht="15.2" customHeight="1" x14ac:dyDescent="0.25">
      <c r="A24" s="96"/>
      <c r="B24" s="6">
        <v>20</v>
      </c>
      <c r="C24" s="4" t="s">
        <v>30</v>
      </c>
      <c r="D24" s="3">
        <v>73414</v>
      </c>
      <c r="E24" s="7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7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7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7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132" t="str">
        <f ca="1">IF(ISNA(INDEX(Precip24!$B$3:$BE$200,MATCH(H$3&amp;" "&amp;H$4,Precip24!$A$3:$A$200,0),MATCH($D24,Precip24!$B$2:$BF$2,0))),"",INDEX(Precip24!$B$3:$BE$200,MATCH(H$3&amp;" "&amp;H$4,Precip24!$A$3:$A$200,0),MATCH($D24,Precip24!$B$2:$BF$2,0)))</f>
        <v/>
      </c>
      <c r="J24" s="7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7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7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7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132" t="str">
        <f ca="1">IF(ISNA(INDEX(Precip24!$B$3:$BE$200,MATCH(M$3&amp;" "&amp;M$4,Precip24!$A$3:$A$200,0),MATCH($D24,Precip24!$B$2:$BF$2,0))),"",INDEX(Precip24!$B$3:$BE$200,MATCH(M$3&amp;" "&amp;M$4,Precip24!$A$3:$A$200,0),MATCH($D24,Precip24!$B$2:$BF$2,0)))</f>
        <v/>
      </c>
      <c r="O24" s="88"/>
    </row>
    <row r="25" spans="1:15" s="85" customFormat="1" ht="15.2" customHeight="1" x14ac:dyDescent="0.25">
      <c r="A25" s="96"/>
      <c r="B25" s="6">
        <v>21</v>
      </c>
      <c r="C25" s="17" t="s">
        <v>31</v>
      </c>
      <c r="D25" s="3">
        <v>73416</v>
      </c>
      <c r="E25" s="7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7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7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7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132" t="str">
        <f ca="1">IF(ISNA(INDEX(Precip24!$B$3:$BE$200,MATCH(H$3&amp;" "&amp;H$4,Precip24!$A$3:$A$200,0),MATCH($D25,Precip24!$B$2:$BF$2,0))),"",INDEX(Precip24!$B$3:$BE$200,MATCH(H$3&amp;" "&amp;H$4,Precip24!$A$3:$A$200,0),MATCH($D25,Precip24!$B$2:$BF$2,0)))</f>
        <v/>
      </c>
      <c r="J25" s="7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7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7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7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132" t="str">
        <f ca="1">IF(ISNA(INDEX(Precip24!$B$3:$BE$200,MATCH(M$3&amp;" "&amp;M$4,Precip24!$A$3:$A$200,0),MATCH($D25,Precip24!$B$2:$BF$2,0))),"",INDEX(Precip24!$B$3:$BE$200,MATCH(M$3&amp;" "&amp;M$4,Precip24!$A$3:$A$200,0),MATCH($D25,Precip24!$B$2:$BF$2,0)))</f>
        <v/>
      </c>
      <c r="O25" s="88"/>
    </row>
    <row r="26" spans="1:15" s="85" customFormat="1" ht="15.2" customHeight="1" x14ac:dyDescent="0.25">
      <c r="A26" s="96"/>
      <c r="B26" s="6">
        <v>22</v>
      </c>
      <c r="C26" s="4" t="s">
        <v>32</v>
      </c>
      <c r="D26" s="3">
        <v>73417</v>
      </c>
      <c r="E26" s="7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7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7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7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132" t="str">
        <f ca="1">IF(ISNA(INDEX(Precip24!$B$3:$BE$200,MATCH(H$3&amp;" "&amp;H$4,Precip24!$A$3:$A$200,0),MATCH($D26,Precip24!$B$2:$BF$2,0))),"",INDEX(Precip24!$B$3:$BE$200,MATCH(H$3&amp;" "&amp;H$4,Precip24!$A$3:$A$200,0),MATCH($D26,Precip24!$B$2:$BF$2,0)))</f>
        <v/>
      </c>
      <c r="J26" s="7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7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7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7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132" t="str">
        <f ca="1">IF(ISNA(INDEX(Precip24!$B$3:$BE$200,MATCH(M$3&amp;" "&amp;M$4,Precip24!$A$3:$A$200,0),MATCH($D26,Precip24!$B$2:$BF$2,0))),"",INDEX(Precip24!$B$3:$BE$200,MATCH(M$3&amp;" "&amp;M$4,Precip24!$A$3:$A$200,0),MATCH($D26,Precip24!$B$2:$BF$2,0)))</f>
        <v/>
      </c>
      <c r="O26" s="88"/>
    </row>
    <row r="27" spans="1:15" ht="15.2" customHeight="1" x14ac:dyDescent="0.25">
      <c r="A27" s="96"/>
      <c r="B27" s="6">
        <v>23</v>
      </c>
      <c r="C27" s="4" t="s">
        <v>33</v>
      </c>
      <c r="D27" s="3" t="s">
        <v>34</v>
      </c>
      <c r="E27" s="7">
        <f ca="1">IF(ISNA(INDEX(Precip!$B$3:$BE$200,MATCH(E$3&amp;" "&amp;E$4,Precip!$A$3:$A$200,0),MATCH($D27,Precip!$B$2:$BF$2,0))),"",INDEX(Precip!$B$3:$BE$200,MATCH(E$3&amp;" "&amp;E$4,Precip!$A$3:$A$200,0),MATCH($D27,Precip!$B$2:$BF$2,0)))</f>
        <v>0</v>
      </c>
      <c r="F27" s="7">
        <f ca="1">IF(ISNA(INDEX(Precip!$B$3:$BE$200,MATCH(F$3&amp;" "&amp;F$4,Precip!$A$3:$A$200,0),MATCH($D27,Precip!$B$2:$BF$2,0))),"",INDEX(Precip!$B$3:$BE$200,MATCH(F$3&amp;" "&amp;F$4,Precip!$A$3:$A$200,0),MATCH($D27,Precip!$B$2:$BF$2,0)))</f>
        <v>0</v>
      </c>
      <c r="G27" s="7">
        <f ca="1">IF(ISNA(INDEX(Precip!$B$3:$BE$200,MATCH(G$3&amp;" "&amp;G$4,Precip!$A$3:$A$200,0),MATCH($D27,Precip!$B$2:$BF$2,0))),"",INDEX(Precip!$B$3:$BE$200,MATCH(G$3&amp;" "&amp;G$4,Precip!$A$3:$A$200,0),MATCH($D27,Precip!$B$2:$BF$2,0)))</f>
        <v>0</v>
      </c>
      <c r="H27" s="7">
        <f ca="1">IF(ISNA(INDEX(Precip!$B$3:$BE$200,MATCH(H$3&amp;" "&amp;H$4,Precip!$A$3:$A$200,0),MATCH($D27,Precip!$B$2:$BF$2,0))),"",INDEX(Precip!$B$3:$BE$200,MATCH(H$3&amp;" "&amp;H$4,Precip!$A$3:$A$200,0),MATCH($D27,Precip!$B$2:$BF$2,0)))</f>
        <v>0</v>
      </c>
      <c r="I27" s="132">
        <f ca="1">IF(ISNA(INDEX(Precip24!$B$3:$BE$200,MATCH(H$3&amp;" "&amp;H$4,Precip24!$A$3:$A$200,0),MATCH($D27,Precip24!$B$2:$BF$2,0))),"",INDEX(Precip24!$B$3:$BE$200,MATCH(H$3&amp;" "&amp;H$4,Precip24!$A$3:$A$200,0),MATCH($D27,Precip24!$B$2:$BF$2,0)))</f>
        <v>0</v>
      </c>
      <c r="J27" s="7">
        <f ca="1">IF(ISNA(INDEX(Precip!$B$3:$BE$200,MATCH(J$3&amp;" "&amp;J$4,Precip!$A$3:$A$200,0),MATCH($D27,Precip!$B$2:$BF$2,0))),"",INDEX(Precip!$B$3:$BE$200,MATCH(J$3&amp;" "&amp;J$4,Precip!$A$3:$A$200,0),MATCH($D27,Precip!$B$2:$BF$2,0)))</f>
        <v>0.9</v>
      </c>
      <c r="K27" s="7">
        <f ca="1">IF(ISNA(INDEX(Precip!$B$3:$BE$200,MATCH(K$3&amp;" "&amp;K$4,Precip!$A$3:$A$200,0),MATCH($D27,Precip!$B$2:$BF$2,0))),"",INDEX(Precip!$B$3:$BE$200,MATCH(K$3&amp;" "&amp;K$4,Precip!$A$3:$A$200,0),MATCH($D27,Precip!$B$2:$BF$2,0)))</f>
        <v>0</v>
      </c>
      <c r="L27" s="7">
        <f ca="1">IF(ISNA(INDEX(Precip!$B$3:$BE$200,MATCH(L$3&amp;" "&amp;L$4,Precip!$A$3:$A$200,0),MATCH($D27,Precip!$B$2:$BF$2,0))),"",INDEX(Precip!$B$3:$BE$200,MATCH(L$3&amp;" "&amp;L$4,Precip!$A$3:$A$200,0),MATCH($D27,Precip!$B$2:$BF$2,0)))</f>
        <v>30</v>
      </c>
      <c r="M27" s="7">
        <f ca="1">IF(ISNA(INDEX(Precip!$B$3:$BE$200,MATCH(M$3&amp;" "&amp;M$4,Precip!$A$3:$A$200,0),MATCH($D27,Precip!$B$2:$BF$2,0))),"",INDEX(Precip!$B$3:$BE$200,MATCH(M$3&amp;" "&amp;M$4,Precip!$A$3:$A$200,0),MATCH($D27,Precip!$B$2:$BF$2,0)))</f>
        <v>0</v>
      </c>
      <c r="N27" s="132" t="str">
        <f ca="1">IF(ISNA(INDEX(Precip24!$B$3:$BE$200,MATCH(M$3&amp;" "&amp;M$4,Precip24!$A$3:$A$200,0),MATCH($D27,Precip24!$B$2:$BF$2,0))),"",INDEX(Precip24!$B$3:$BE$200,MATCH(M$3&amp;" "&amp;M$4,Precip24!$A$3:$A$200,0),MATCH($D27,Precip24!$B$2:$BF$2,0)))</f>
        <v/>
      </c>
      <c r="O27" s="85"/>
    </row>
    <row r="28" spans="1:15" ht="15.2" customHeight="1" x14ac:dyDescent="0.25">
      <c r="A28" s="96"/>
      <c r="B28" s="6">
        <v>24</v>
      </c>
      <c r="C28" s="4" t="s">
        <v>35</v>
      </c>
      <c r="D28" s="3" t="s">
        <v>36</v>
      </c>
      <c r="E28" s="7">
        <f ca="1">IF(ISNA(INDEX(Precip!$B$3:$BE$200,MATCH(E$3&amp;" "&amp;E$4,Precip!$A$3:$A$200,0),MATCH($D28,Precip!$B$2:$BF$2,0))),"",INDEX(Precip!$B$3:$BE$200,MATCH(E$3&amp;" "&amp;E$4,Precip!$A$3:$A$200,0),MATCH($D28,Precip!$B$2:$BF$2,0)))</f>
        <v>0</v>
      </c>
      <c r="F28" s="7">
        <f ca="1">IF(ISNA(INDEX(Precip!$B$3:$BE$200,MATCH(F$3&amp;" "&amp;F$4,Precip!$A$3:$A$200,0),MATCH($D28,Precip!$B$2:$BF$2,0))),"",INDEX(Precip!$B$3:$BE$200,MATCH(F$3&amp;" "&amp;F$4,Precip!$A$3:$A$200,0),MATCH($D28,Precip!$B$2:$BF$2,0)))</f>
        <v>0</v>
      </c>
      <c r="G28" s="7">
        <f ca="1">IF(ISNA(INDEX(Precip!$B$3:$BE$200,MATCH(G$3&amp;" "&amp;G$4,Precip!$A$3:$A$200,0),MATCH($D28,Precip!$B$2:$BF$2,0))),"",INDEX(Precip!$B$3:$BE$200,MATCH(G$3&amp;" "&amp;G$4,Precip!$A$3:$A$200,0),MATCH($D28,Precip!$B$2:$BF$2,0)))</f>
        <v>0</v>
      </c>
      <c r="H28" s="7">
        <f ca="1">IF(ISNA(INDEX(Precip!$B$3:$BE$200,MATCH(H$3&amp;" "&amp;H$4,Precip!$A$3:$A$200,0),MATCH($D28,Precip!$B$2:$BF$2,0))),"",INDEX(Precip!$B$3:$BE$200,MATCH(H$3&amp;" "&amp;H$4,Precip!$A$3:$A$200,0),MATCH($D28,Precip!$B$2:$BF$2,0)))</f>
        <v>0</v>
      </c>
      <c r="I28" s="132">
        <f ca="1">IF(ISNA(INDEX(Precip24!$B$3:$BE$200,MATCH(H$3&amp;" "&amp;H$4,Precip24!$A$3:$A$200,0),MATCH($D28,Precip24!$B$2:$BF$2,0))),"",INDEX(Precip24!$B$3:$BE$200,MATCH(H$3&amp;" "&amp;H$4,Precip24!$A$3:$A$200,0),MATCH($D28,Precip24!$B$2:$BF$2,0)))</f>
        <v>0</v>
      </c>
      <c r="J28" s="7">
        <f ca="1">IF(ISNA(INDEX(Precip!$B$3:$BE$200,MATCH(J$3&amp;" "&amp;J$4,Precip!$A$3:$A$200,0),MATCH($D28,Precip!$B$2:$BF$2,0))),"",INDEX(Precip!$B$3:$BE$200,MATCH(J$3&amp;" "&amp;J$4,Precip!$A$3:$A$200,0),MATCH($D28,Precip!$B$2:$BF$2,0)))</f>
        <v>0.3</v>
      </c>
      <c r="K28" s="7">
        <f ca="1">IF(ISNA(INDEX(Precip!$B$3:$BE$200,MATCH(K$3&amp;" "&amp;K$4,Precip!$A$3:$A$200,0),MATCH($D28,Precip!$B$2:$BF$2,0))),"",INDEX(Precip!$B$3:$BE$200,MATCH(K$3&amp;" "&amp;K$4,Precip!$A$3:$A$200,0),MATCH($D28,Precip!$B$2:$BF$2,0)))</f>
        <v>0</v>
      </c>
      <c r="L28" s="7">
        <f ca="1">IF(ISNA(INDEX(Precip!$B$3:$BE$200,MATCH(L$3&amp;" "&amp;L$4,Precip!$A$3:$A$200,0),MATCH($D28,Precip!$B$2:$BF$2,0))),"",INDEX(Precip!$B$3:$BE$200,MATCH(L$3&amp;" "&amp;L$4,Precip!$A$3:$A$200,0),MATCH($D28,Precip!$B$2:$BF$2,0)))</f>
        <v>0</v>
      </c>
      <c r="M28" s="7">
        <f ca="1">IF(ISNA(INDEX(Precip!$B$3:$BE$200,MATCH(M$3&amp;" "&amp;M$4,Precip!$A$3:$A$200,0),MATCH($D28,Precip!$B$2:$BF$2,0))),"",INDEX(Precip!$B$3:$BE$200,MATCH(M$3&amp;" "&amp;M$4,Precip!$A$3:$A$200,0),MATCH($D28,Precip!$B$2:$BF$2,0)))</f>
        <v>0</v>
      </c>
      <c r="N28" s="132" t="str">
        <f ca="1">IF(ISNA(INDEX(Precip24!$B$3:$BE$200,MATCH(M$3&amp;" "&amp;M$4,Precip24!$A$3:$A$200,0),MATCH($D28,Precip24!$B$2:$BF$2,0))),"",INDEX(Precip24!$B$3:$BE$200,MATCH(M$3&amp;" "&amp;M$4,Precip24!$A$3:$A$200,0),MATCH($D28,Precip24!$B$2:$BF$2,0)))</f>
        <v/>
      </c>
    </row>
    <row r="29" spans="1:15" ht="15.2" customHeight="1" thickBot="1" x14ac:dyDescent="0.3">
      <c r="A29" s="90"/>
      <c r="B29" s="18">
        <v>25</v>
      </c>
      <c r="C29" s="21" t="s">
        <v>37</v>
      </c>
      <c r="D29" s="22" t="s">
        <v>38</v>
      </c>
      <c r="E29" s="30">
        <f ca="1">IF(ISNA(INDEX(Precip!$B$3:$BE$200,MATCH(E$3&amp;" "&amp;E$4,Precip!$A$3:$A$200,0),MATCH($D29,Precip!$B$2:$BF$2,0))),"",INDEX(Precip!$B$3:$BE$200,MATCH(E$3&amp;" "&amp;E$4,Precip!$A$3:$A$200,0),MATCH($D29,Precip!$B$2:$BF$2,0)))</f>
        <v>5.8</v>
      </c>
      <c r="F29" s="30">
        <f ca="1">IF(ISNA(INDEX(Precip!$B$3:$BE$200,MATCH(F$3&amp;" "&amp;F$4,Precip!$A$3:$A$200,0),MATCH($D29,Precip!$B$2:$BF$2,0))),"",INDEX(Precip!$B$3:$BE$200,MATCH(F$3&amp;" "&amp;F$4,Precip!$A$3:$A$200,0),MATCH($D29,Precip!$B$2:$BF$2,0)))</f>
        <v>5.8</v>
      </c>
      <c r="G29" s="30">
        <f ca="1">IF(ISNA(INDEX(Precip!$B$3:$BE$200,MATCH(G$3&amp;" "&amp;G$4,Precip!$A$3:$A$200,0),MATCH($D29,Precip!$B$2:$BF$2,0))),"",INDEX(Precip!$B$3:$BE$200,MATCH(G$3&amp;" "&amp;G$4,Precip!$A$3:$A$200,0),MATCH($D29,Precip!$B$2:$BF$2,0)))</f>
        <v>5.8</v>
      </c>
      <c r="H29" s="30">
        <f ca="1">IF(ISNA(INDEX(Precip!$B$3:$BE$200,MATCH(H$3&amp;" "&amp;H$4,Precip!$A$3:$A$200,0),MATCH($D29,Precip!$B$2:$BF$2,0))),"",INDEX(Precip!$B$3:$BE$200,MATCH(H$3&amp;" "&amp;H$4,Precip!$A$3:$A$200,0),MATCH($D29,Precip!$B$2:$BF$2,0)))</f>
        <v>4.5</v>
      </c>
      <c r="I29" s="133">
        <f ca="1">IF(ISNA(INDEX(Precip24!$B$3:$BE$200,MATCH(H$3&amp;" "&amp;H$4,Precip24!$A$3:$A$200,0),MATCH($D29,Precip24!$B$2:$BF$2,0))),"",INDEX(Precip24!$B$3:$BE$200,MATCH(H$3&amp;" "&amp;H$4,Precip24!$A$3:$A$200,0),MATCH($D29,Precip24!$B$2:$BF$2,0)))</f>
        <v>5.8000000000000007</v>
      </c>
      <c r="J29" s="30">
        <f ca="1">IF(ISNA(INDEX(Precip!$B$3:$BE$200,MATCH(J$3&amp;" "&amp;J$4,Precip!$A$3:$A$200,0),MATCH($D29,Precip!$B$2:$BF$2,0))),"",INDEX(Precip!$B$3:$BE$200,MATCH(J$3&amp;" "&amp;J$4,Precip!$A$3:$A$200,0),MATCH($D29,Precip!$B$2:$BF$2,0)))</f>
        <v>0</v>
      </c>
      <c r="K29" s="30">
        <f ca="1">IF(ISNA(INDEX(Precip!$B$3:$BE$200,MATCH(K$3&amp;" "&amp;K$4,Precip!$A$3:$A$200,0),MATCH($D29,Precip!$B$2:$BF$2,0))),"",INDEX(Precip!$B$3:$BE$200,MATCH(K$3&amp;" "&amp;K$4,Precip!$A$3:$A$200,0),MATCH($D29,Precip!$B$2:$BF$2,0)))</f>
        <v>4.5</v>
      </c>
      <c r="L29" s="30">
        <f ca="1">IF(ISNA(INDEX(Precip!$B$3:$BE$200,MATCH(L$3&amp;" "&amp;L$4,Precip!$A$3:$A$200,0),MATCH($D29,Precip!$B$2:$BF$2,0))),"",INDEX(Precip!$B$3:$BE$200,MATCH(L$3&amp;" "&amp;L$4,Precip!$A$3:$A$200,0),MATCH($D29,Precip!$B$2:$BF$2,0)))</f>
        <v>0</v>
      </c>
      <c r="M29" s="30">
        <f ca="1">IF(ISNA(INDEX(Precip!$B$3:$BE$200,MATCH(M$3&amp;" "&amp;M$4,Precip!$A$3:$A$200,0),MATCH($D29,Precip!$B$2:$BF$2,0))),"",INDEX(Precip!$B$3:$BE$200,MATCH(M$3&amp;" "&amp;M$4,Precip!$A$3:$A$200,0),MATCH($D29,Precip!$B$2:$BF$2,0)))</f>
        <v>26</v>
      </c>
      <c r="N29" s="133" t="str">
        <f ca="1">IF(ISNA(INDEX(Precip24!$B$3:$BE$200,MATCH(M$3&amp;" "&amp;M$4,Precip24!$A$3:$A$200,0),MATCH($D29,Precip24!$B$2:$BF$2,0))),"",INDEX(Precip24!$B$3:$BE$200,MATCH(M$3&amp;" "&amp;M$4,Precip24!$A$3:$A$200,0),MATCH($D29,Precip24!$B$2:$BF$2,0)))</f>
        <v/>
      </c>
    </row>
    <row r="30" spans="1:15" ht="15.2" customHeight="1" x14ac:dyDescent="0.25">
      <c r="A30" s="105" t="s">
        <v>39</v>
      </c>
      <c r="B30" s="9">
        <v>26</v>
      </c>
      <c r="C30" s="26" t="s">
        <v>40</v>
      </c>
      <c r="D30" s="27" t="s">
        <v>41</v>
      </c>
      <c r="E30" s="11">
        <f ca="1">IF(ISNA(INDEX(Precip!$B$3:$BE$200,MATCH(E$3&amp;" "&amp;E$4,Precip!$A$3:$A$200,0),MATCH($D30,Precip!$B$2:$BF$2,0))),"",INDEX(Precip!$B$3:$BE$200,MATCH(E$3&amp;" "&amp;E$4,Precip!$A$3:$A$200,0),MATCH($D30,Precip!$B$2:$BF$2,0)))</f>
        <v>0.70000000000000007</v>
      </c>
      <c r="F30" s="11">
        <f ca="1">IF(ISNA(INDEX(Precip!$B$3:$BE$200,MATCH(F$3&amp;" "&amp;F$4,Precip!$A$3:$A$200,0),MATCH($D30,Precip!$B$2:$BF$2,0))),"",INDEX(Precip!$B$3:$BE$200,MATCH(F$3&amp;" "&amp;F$4,Precip!$A$3:$A$200,0),MATCH($D30,Precip!$B$2:$BF$2,0)))</f>
        <v>0</v>
      </c>
      <c r="G30" s="11">
        <f ca="1">IF(ISNA(INDEX(Precip!$B$3:$BE$200,MATCH(G$3&amp;" "&amp;G$4,Precip!$A$3:$A$200,0),MATCH($D30,Precip!$B$2:$BF$2,0))),"",INDEX(Precip!$B$3:$BE$200,MATCH(G$3&amp;" "&amp;G$4,Precip!$A$3:$A$200,0),MATCH($D30,Precip!$B$2:$BF$2,0)))</f>
        <v>0</v>
      </c>
      <c r="H30" s="11">
        <f ca="1">IF(ISNA(INDEX(Precip!$B$3:$BE$200,MATCH(H$3&amp;" "&amp;H$4,Precip!$A$3:$A$200,0),MATCH($D30,Precip!$B$2:$BF$2,0))),"",INDEX(Precip!$B$3:$BE$200,MATCH(H$3&amp;" "&amp;H$4,Precip!$A$3:$A$200,0),MATCH($D30,Precip!$B$2:$BF$2,0)))</f>
        <v>0</v>
      </c>
      <c r="I30" s="135">
        <f ca="1">IF(ISNA(INDEX(Precip24!$B$3:$BE$200,MATCH(H$3&amp;" "&amp;H$4,Precip24!$A$3:$A$200,0),MATCH($D30,Precip24!$B$2:$BF$2,0))),"",INDEX(Precip24!$B$3:$BE$200,MATCH(H$3&amp;" "&amp;H$4,Precip24!$A$3:$A$200,0),MATCH($D30,Precip24!$B$2:$BF$2,0)))</f>
        <v>0.70000000000000007</v>
      </c>
      <c r="J30" s="11">
        <f ca="1">IF(ISNA(INDEX(Precip!$B$3:$BE$200,MATCH(J$3&amp;" "&amp;J$4,Precip!$A$3:$A$200,0),MATCH($D30,Precip!$B$2:$BF$2,0))),"",INDEX(Precip!$B$3:$BE$200,MATCH(J$3&amp;" "&amp;J$4,Precip!$A$3:$A$200,0),MATCH($D30,Precip!$B$2:$BF$2,0)))</f>
        <v>4.0999999999999996</v>
      </c>
      <c r="K30" s="11">
        <f ca="1">IF(ISNA(INDEX(Precip!$B$3:$BE$200,MATCH(K$3&amp;" "&amp;K$4,Precip!$A$3:$A$200,0),MATCH($D30,Precip!$B$2:$BF$2,0))),"",INDEX(Precip!$B$3:$BE$200,MATCH(K$3&amp;" "&amp;K$4,Precip!$A$3:$A$200,0),MATCH($D30,Precip!$B$2:$BF$2,0)))</f>
        <v>7</v>
      </c>
      <c r="L30" s="11">
        <f ca="1">IF(ISNA(INDEX(Precip!$B$3:$BE$200,MATCH(L$3&amp;" "&amp;L$4,Precip!$A$3:$A$200,0),MATCH($D30,Precip!$B$2:$BF$2,0))),"",INDEX(Precip!$B$3:$BE$200,MATCH(L$3&amp;" "&amp;L$4,Precip!$A$3:$A$200,0),MATCH($D30,Precip!$B$2:$BF$2,0)))</f>
        <v>0</v>
      </c>
      <c r="M30" s="11">
        <f ca="1">IF(ISNA(INDEX(Precip!$B$3:$BE$200,MATCH(M$3&amp;" "&amp;M$4,Precip!$A$3:$A$200,0),MATCH($D30,Precip!$B$2:$BF$2,0))),"",INDEX(Precip!$B$3:$BE$200,MATCH(M$3&amp;" "&amp;M$4,Precip!$A$3:$A$200,0),MATCH($D30,Precip!$B$2:$BF$2,0)))</f>
        <v>0</v>
      </c>
      <c r="N30" s="135" t="str">
        <f ca="1">IF(ISNA(INDEX(Precip24!$B$3:$BE$200,MATCH(M$3&amp;" "&amp;M$4,Precip24!$A$3:$A$200,0),MATCH($D30,Precip24!$B$2:$BF$2,0))),"",INDEX(Precip24!$B$3:$BE$200,MATCH(M$3&amp;" "&amp;M$4,Precip24!$A$3:$A$200,0),MATCH($D30,Precip24!$B$2:$BF$2,0)))</f>
        <v/>
      </c>
    </row>
    <row r="31" spans="1:15" s="85" customFormat="1" ht="15.2" customHeight="1" x14ac:dyDescent="0.25">
      <c r="A31" s="96"/>
      <c r="B31" s="6">
        <v>27</v>
      </c>
      <c r="C31" s="4" t="s">
        <v>42</v>
      </c>
      <c r="D31" s="3" t="s">
        <v>43</v>
      </c>
      <c r="E31" s="7">
        <f ca="1">IF(ISNA(INDEX(Precip!$B$3:$BE$200,MATCH(E$3&amp;" "&amp;E$4,Precip!$A$3:$A$200,0),MATCH($D31,Precip!$B$2:$BF$2,0))),"",INDEX(Precip!$B$3:$BE$200,MATCH(E$3&amp;" "&amp;E$4,Precip!$A$3:$A$200,0),MATCH($D31,Precip!$B$2:$BF$2,0)))</f>
        <v>4</v>
      </c>
      <c r="F31" s="7">
        <f ca="1">IF(ISNA(INDEX(Precip!$B$3:$BE$200,MATCH(F$3&amp;" "&amp;F$4,Precip!$A$3:$A$200,0),MATCH($D31,Precip!$B$2:$BF$2,0))),"",INDEX(Precip!$B$3:$BE$200,MATCH(F$3&amp;" "&amp;F$4,Precip!$A$3:$A$200,0),MATCH($D31,Precip!$B$2:$BF$2,0)))</f>
        <v>0</v>
      </c>
      <c r="G31" s="7">
        <f ca="1">IF(ISNA(INDEX(Precip!$B$3:$BE$200,MATCH(G$3&amp;" "&amp;G$4,Precip!$A$3:$A$200,0),MATCH($D31,Precip!$B$2:$BF$2,0))),"",INDEX(Precip!$B$3:$BE$200,MATCH(G$3&amp;" "&amp;G$4,Precip!$A$3:$A$200,0),MATCH($D31,Precip!$B$2:$BF$2,0)))</f>
        <v>0</v>
      </c>
      <c r="H31" s="7">
        <f ca="1">IF(ISNA(INDEX(Precip!$B$3:$BE$200,MATCH(H$3&amp;" "&amp;H$4,Precip!$A$3:$A$200,0),MATCH($D31,Precip!$B$2:$BF$2,0))),"",INDEX(Precip!$B$3:$BE$200,MATCH(H$3&amp;" "&amp;H$4,Precip!$A$3:$A$200,0),MATCH($D31,Precip!$B$2:$BF$2,0)))</f>
        <v>0</v>
      </c>
      <c r="I31" s="132">
        <f ca="1">IF(ISNA(INDEX(Precip24!$B$3:$BE$200,MATCH(H$3&amp;" "&amp;H$4,Precip24!$A$3:$A$200,0),MATCH($D31,Precip24!$B$2:$BF$2,0))),"",INDEX(Precip24!$B$3:$BE$200,MATCH(H$3&amp;" "&amp;H$4,Precip24!$A$3:$A$200,0),MATCH($D31,Precip24!$B$2:$BF$2,0)))</f>
        <v>4.3</v>
      </c>
      <c r="J31" s="7">
        <f ca="1">IF(ISNA(INDEX(Precip!$B$3:$BE$200,MATCH(J$3&amp;" "&amp;J$4,Precip!$A$3:$A$200,0),MATCH($D31,Precip!$B$2:$BF$2,0))),"",INDEX(Precip!$B$3:$BE$200,MATCH(J$3&amp;" "&amp;J$4,Precip!$A$3:$A$200,0),MATCH($D31,Precip!$B$2:$BF$2,0)))</f>
        <v>0</v>
      </c>
      <c r="K31" s="7">
        <f ca="1">IF(ISNA(INDEX(Precip!$B$3:$BE$200,MATCH(K$3&amp;" "&amp;K$4,Precip!$A$3:$A$200,0),MATCH($D31,Precip!$B$2:$BF$2,0))),"",INDEX(Precip!$B$3:$BE$200,MATCH(K$3&amp;" "&amp;K$4,Precip!$A$3:$A$200,0),MATCH($D31,Precip!$B$2:$BF$2,0)))</f>
        <v>0</v>
      </c>
      <c r="L31" s="7">
        <f ca="1">IF(ISNA(INDEX(Precip!$B$3:$BE$200,MATCH(L$3&amp;" "&amp;L$4,Precip!$A$3:$A$200,0),MATCH($D31,Precip!$B$2:$BF$2,0))),"",INDEX(Precip!$B$3:$BE$200,MATCH(L$3&amp;" "&amp;L$4,Precip!$A$3:$A$200,0),MATCH($D31,Precip!$B$2:$BF$2,0)))</f>
        <v>0</v>
      </c>
      <c r="M31" s="7">
        <f ca="1">IF(ISNA(INDEX(Precip!$B$3:$BE$200,MATCH(M$3&amp;" "&amp;M$4,Precip!$A$3:$A$200,0),MATCH($D31,Precip!$B$2:$BF$2,0))),"",INDEX(Precip!$B$3:$BE$200,MATCH(M$3&amp;" "&amp;M$4,Precip!$A$3:$A$200,0),MATCH($D31,Precip!$B$2:$BF$2,0)))</f>
        <v>0</v>
      </c>
      <c r="N31" s="132" t="str">
        <f ca="1">IF(ISNA(INDEX(Precip24!$B$3:$BE$200,MATCH(M$3&amp;" "&amp;M$4,Precip24!$A$3:$A$200,0),MATCH($D31,Precip24!$B$2:$BF$2,0))),"",INDEX(Precip24!$B$3:$BE$200,MATCH(M$3&amp;" "&amp;M$4,Precip24!$A$3:$A$200,0),MATCH($D31,Precip24!$B$2:$BF$2,0)))</f>
        <v/>
      </c>
      <c r="O31" s="88"/>
    </row>
    <row r="32" spans="1:15" ht="15.2" customHeight="1" x14ac:dyDescent="0.25">
      <c r="A32" s="96"/>
      <c r="B32" s="6">
        <v>28</v>
      </c>
      <c r="C32" s="4" t="s">
        <v>44</v>
      </c>
      <c r="D32" s="3">
        <v>72421</v>
      </c>
      <c r="E32" s="7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7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7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7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132" t="str">
        <f ca="1">IF(ISNA(INDEX(Precip24!$B$3:$BE$200,MATCH(H$3&amp;" "&amp;H$4,Precip24!$A$3:$A$200,0),MATCH($D32,Precip24!$B$2:$BF$2,0))),"",INDEX(Precip24!$B$3:$BE$200,MATCH(H$3&amp;" "&amp;H$4,Precip24!$A$3:$A$200,0),MATCH($D32,Precip24!$B$2:$BF$2,0)))</f>
        <v/>
      </c>
      <c r="J32" s="7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7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7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7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132" t="str">
        <f ca="1">IF(ISNA(INDEX(Precip24!$B$3:$BE$200,MATCH(M$3&amp;" "&amp;M$4,Precip24!$A$3:$A$200,0),MATCH($D32,Precip24!$B$2:$BF$2,0))),"",INDEX(Precip24!$B$3:$BE$200,MATCH(M$3&amp;" "&amp;M$4,Precip24!$A$3:$A$200,0),MATCH($D32,Precip24!$B$2:$BF$2,0)))</f>
        <v/>
      </c>
    </row>
    <row r="33" spans="1:15" ht="15.2" customHeight="1" x14ac:dyDescent="0.25">
      <c r="A33" s="96"/>
      <c r="B33" s="6">
        <v>29</v>
      </c>
      <c r="C33" s="4" t="s">
        <v>45</v>
      </c>
      <c r="D33" s="3" t="s">
        <v>46</v>
      </c>
      <c r="E33" s="7">
        <f ca="1">IF(ISNA(INDEX(Precip!$B$3:$BE$200,MATCH(E$3&amp;" "&amp;E$4,Precip!$A$3:$A$200,0),MATCH($D33,Precip!$B$2:$BF$2,0))),"",INDEX(Precip!$B$3:$BE$200,MATCH(E$3&amp;" "&amp;E$4,Precip!$A$3:$A$200,0),MATCH($D33,Precip!$B$2:$BF$2,0)))</f>
        <v>1.4</v>
      </c>
      <c r="F33" s="7">
        <f ca="1">IF(ISNA(INDEX(Precip!$B$3:$BE$200,MATCH(F$3&amp;" "&amp;F$4,Precip!$A$3:$A$200,0),MATCH($D33,Precip!$B$2:$BF$2,0))),"",INDEX(Precip!$B$3:$BE$200,MATCH(F$3&amp;" "&amp;F$4,Precip!$A$3:$A$200,0),MATCH($D33,Precip!$B$2:$BF$2,0)))</f>
        <v>0.1</v>
      </c>
      <c r="G33" s="7">
        <f ca="1">IF(ISNA(INDEX(Precip!$B$3:$BE$200,MATCH(G$3&amp;" "&amp;G$4,Precip!$A$3:$A$200,0),MATCH($D33,Precip!$B$2:$BF$2,0))),"",INDEX(Precip!$B$3:$BE$200,MATCH(G$3&amp;" "&amp;G$4,Precip!$A$3:$A$200,0),MATCH($D33,Precip!$B$2:$BF$2,0)))</f>
        <v>1.4</v>
      </c>
      <c r="H33" s="7">
        <f ca="1">IF(ISNA(INDEX(Precip!$B$3:$BE$200,MATCH(H$3&amp;" "&amp;H$4,Precip!$A$3:$A$200,0),MATCH($D33,Precip!$B$2:$BF$2,0))),"",INDEX(Precip!$B$3:$BE$200,MATCH(H$3&amp;" "&amp;H$4,Precip!$A$3:$A$200,0),MATCH($D33,Precip!$B$2:$BF$2,0)))</f>
        <v>1.4</v>
      </c>
      <c r="I33" s="132">
        <f ca="1">IF(ISNA(INDEX(Precip24!$B$3:$BE$200,MATCH(H$3&amp;" "&amp;H$4,Precip24!$A$3:$A$200,0),MATCH($D33,Precip24!$B$2:$BF$2,0))),"",INDEX(Precip24!$B$3:$BE$200,MATCH(H$3&amp;" "&amp;H$4,Precip24!$A$3:$A$200,0),MATCH($D33,Precip24!$B$2:$BF$2,0)))</f>
        <v>1.4</v>
      </c>
      <c r="J33" s="7">
        <f ca="1">IF(ISNA(INDEX(Precip!$B$3:$BE$200,MATCH(J$3&amp;" "&amp;J$4,Precip!$A$3:$A$200,0),MATCH($D33,Precip!$B$2:$BF$2,0))),"",INDEX(Precip!$B$3:$BE$200,MATCH(J$3&amp;" "&amp;J$4,Precip!$A$3:$A$200,0),MATCH($D33,Precip!$B$2:$BF$2,0)))</f>
        <v>6.9</v>
      </c>
      <c r="K33" s="7">
        <f ca="1">IF(ISNA(INDEX(Precip!$B$3:$BE$200,MATCH(K$3&amp;" "&amp;K$4,Precip!$A$3:$A$200,0),MATCH($D33,Precip!$B$2:$BF$2,0))),"",INDEX(Precip!$B$3:$BE$200,MATCH(K$3&amp;" "&amp;K$4,Precip!$A$3:$A$200,0),MATCH($D33,Precip!$B$2:$BF$2,0)))</f>
        <v>7</v>
      </c>
      <c r="L33" s="7">
        <f ca="1">IF(ISNA(INDEX(Precip!$B$3:$BE$200,MATCH(L$3&amp;" "&amp;L$4,Precip!$A$3:$A$200,0),MATCH($D33,Precip!$B$2:$BF$2,0))),"",INDEX(Precip!$B$3:$BE$200,MATCH(L$3&amp;" "&amp;L$4,Precip!$A$3:$A$200,0),MATCH($D33,Precip!$B$2:$BF$2,0)))</f>
        <v>7</v>
      </c>
      <c r="M33" s="7">
        <f ca="1">IF(ISNA(INDEX(Precip!$B$3:$BE$200,MATCH(M$3&amp;" "&amp;M$4,Precip!$A$3:$A$200,0),MATCH($D33,Precip!$B$2:$BF$2,0))),"",INDEX(Precip!$B$3:$BE$200,MATCH(M$3&amp;" "&amp;M$4,Precip!$A$3:$A$200,0),MATCH($D33,Precip!$B$2:$BF$2,0)))</f>
        <v>7</v>
      </c>
      <c r="N33" s="132" t="str">
        <f ca="1">IF(ISNA(INDEX(Precip24!$B$3:$BE$200,MATCH(M$3&amp;" "&amp;M$4,Precip24!$A$3:$A$200,0),MATCH($D33,Precip24!$B$2:$BF$2,0))),"",INDEX(Precip24!$B$3:$BE$200,MATCH(M$3&amp;" "&amp;M$4,Precip24!$A$3:$A$200,0),MATCH($D33,Precip24!$B$2:$BF$2,0)))</f>
        <v/>
      </c>
      <c r="O33" s="85"/>
    </row>
    <row r="34" spans="1:15" ht="15.2" customHeight="1" x14ac:dyDescent="0.25">
      <c r="A34" s="96"/>
      <c r="B34" s="6">
        <v>30</v>
      </c>
      <c r="C34" s="4" t="s">
        <v>47</v>
      </c>
      <c r="D34" s="3" t="s">
        <v>48</v>
      </c>
      <c r="E34" s="7">
        <f ca="1">IF(ISNA(INDEX(Precip!$B$3:$BE$200,MATCH(E$3&amp;" "&amp;E$4,Precip!$A$3:$A$200,0),MATCH($D34,Precip!$B$2:$BF$2,0))),"",INDEX(Precip!$B$3:$BE$200,MATCH(E$3&amp;" "&amp;E$4,Precip!$A$3:$A$200,0),MATCH($D34,Precip!$B$2:$BF$2,0)))</f>
        <v>0.70000000000000007</v>
      </c>
      <c r="F34" s="7">
        <f ca="1">IF(ISNA(INDEX(Precip!$B$3:$BE$200,MATCH(F$3&amp;" "&amp;F$4,Precip!$A$3:$A$200,0),MATCH($D34,Precip!$B$2:$BF$2,0))),"",INDEX(Precip!$B$3:$BE$200,MATCH(F$3&amp;" "&amp;F$4,Precip!$A$3:$A$200,0),MATCH($D34,Precip!$B$2:$BF$2,0)))</f>
        <v>0</v>
      </c>
      <c r="G34" s="7">
        <f ca="1">IF(ISNA(INDEX(Precip!$B$3:$BE$200,MATCH(G$3&amp;" "&amp;G$4,Precip!$A$3:$A$200,0),MATCH($D34,Precip!$B$2:$BF$2,0))),"",INDEX(Precip!$B$3:$BE$200,MATCH(G$3&amp;" "&amp;G$4,Precip!$A$3:$A$200,0),MATCH($D34,Precip!$B$2:$BF$2,0)))</f>
        <v>0.70000000000000007</v>
      </c>
      <c r="H34" s="7">
        <f ca="1">IF(ISNA(INDEX(Precip!$B$3:$BE$200,MATCH(H$3&amp;" "&amp;H$4,Precip!$A$3:$A$200,0),MATCH($D34,Precip!$B$2:$BF$2,0))),"",INDEX(Precip!$B$3:$BE$200,MATCH(H$3&amp;" "&amp;H$4,Precip!$A$3:$A$200,0),MATCH($D34,Precip!$B$2:$BF$2,0)))</f>
        <v>0</v>
      </c>
      <c r="I34" s="132">
        <f ca="1">IF(ISNA(INDEX(Precip24!$B$3:$BE$200,MATCH(H$3&amp;" "&amp;H$4,Precip24!$A$3:$A$200,0),MATCH($D34,Precip24!$B$2:$BF$2,0))),"",INDEX(Precip24!$B$3:$BE$200,MATCH(H$3&amp;" "&amp;H$4,Precip24!$A$3:$A$200,0),MATCH($D34,Precip24!$B$2:$BF$2,0)))</f>
        <v>0</v>
      </c>
      <c r="J34" s="7">
        <f ca="1">IF(ISNA(INDEX(Precip!$B$3:$BE$200,MATCH(J$3&amp;" "&amp;J$4,Precip!$A$3:$A$200,0),MATCH($D34,Precip!$B$2:$BF$2,0))),"",INDEX(Precip!$B$3:$BE$200,MATCH(J$3&amp;" "&amp;J$4,Precip!$A$3:$A$200,0),MATCH($D34,Precip!$B$2:$BF$2,0)))</f>
        <v>0</v>
      </c>
      <c r="K34" s="7">
        <f ca="1">IF(ISNA(INDEX(Precip!$B$3:$BE$200,MATCH(K$3&amp;" "&amp;K$4,Precip!$A$3:$A$200,0),MATCH($D34,Precip!$B$2:$BF$2,0))),"",INDEX(Precip!$B$3:$BE$200,MATCH(K$3&amp;" "&amp;K$4,Precip!$A$3:$A$200,0),MATCH($D34,Precip!$B$2:$BF$2,0)))</f>
        <v>0</v>
      </c>
      <c r="L34" s="7">
        <f ca="1">IF(ISNA(INDEX(Precip!$B$3:$BE$200,MATCH(L$3&amp;" "&amp;L$4,Precip!$A$3:$A$200,0),MATCH($D34,Precip!$B$2:$BF$2,0))),"",INDEX(Precip!$B$3:$BE$200,MATCH(L$3&amp;" "&amp;L$4,Precip!$A$3:$A$200,0),MATCH($D34,Precip!$B$2:$BF$2,0)))</f>
        <v>0</v>
      </c>
      <c r="M34" s="7">
        <f ca="1">IF(ISNA(INDEX(Precip!$B$3:$BE$200,MATCH(M$3&amp;" "&amp;M$4,Precip!$A$3:$A$200,0),MATCH($D34,Precip!$B$2:$BF$2,0))),"",INDEX(Precip!$B$3:$BE$200,MATCH(M$3&amp;" "&amp;M$4,Precip!$A$3:$A$200,0),MATCH($D34,Precip!$B$2:$BF$2,0)))</f>
        <v>0</v>
      </c>
      <c r="N34" s="132" t="str">
        <f ca="1">IF(ISNA(INDEX(Precip24!$B$3:$BE$200,MATCH(M$3&amp;" "&amp;M$4,Precip24!$A$3:$A$200,0),MATCH($D34,Precip24!$B$2:$BF$2,0))),"",INDEX(Precip24!$B$3:$BE$200,MATCH(M$3&amp;" "&amp;M$4,Precip24!$A$3:$A$200,0),MATCH($D34,Precip24!$B$2:$BF$2,0)))</f>
        <v/>
      </c>
    </row>
    <row r="35" spans="1:15" ht="15.2" customHeight="1" x14ac:dyDescent="0.25">
      <c r="A35" s="96"/>
      <c r="B35" s="6">
        <v>31</v>
      </c>
      <c r="C35" s="4" t="s">
        <v>49</v>
      </c>
      <c r="D35" s="3">
        <v>72422</v>
      </c>
      <c r="E35" s="7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7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7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7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132" t="str">
        <f ca="1">IF(ISNA(INDEX(Precip24!$B$3:$BE$200,MATCH(H$3&amp;" "&amp;H$4,Precip24!$A$3:$A$200,0),MATCH($D35,Precip24!$B$2:$BF$2,0))),"",INDEX(Precip24!$B$3:$BE$200,MATCH(H$3&amp;" "&amp;H$4,Precip24!$A$3:$A$200,0),MATCH($D35,Precip24!$B$2:$BF$2,0)))</f>
        <v/>
      </c>
      <c r="J35" s="7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7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7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7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132" t="str">
        <f ca="1">IF(ISNA(INDEX(Precip24!$B$3:$BE$200,MATCH(M$3&amp;" "&amp;M$4,Precip24!$A$3:$A$200,0),MATCH($D35,Precip24!$B$2:$BF$2,0))),"",INDEX(Precip24!$B$3:$BE$200,MATCH(M$3&amp;" "&amp;M$4,Precip24!$A$3:$A$200,0),MATCH($D35,Precip24!$B$2:$BF$2,0)))</f>
        <v/>
      </c>
    </row>
    <row r="36" spans="1:15" ht="15.2" customHeight="1" x14ac:dyDescent="0.25">
      <c r="A36" s="96"/>
      <c r="B36" s="6">
        <v>32</v>
      </c>
      <c r="C36" s="4" t="s">
        <v>50</v>
      </c>
      <c r="D36" s="3">
        <v>72423</v>
      </c>
      <c r="E36" s="7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7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7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7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132" t="str">
        <f ca="1">IF(ISNA(INDEX(Precip24!$B$3:$BE$200,MATCH(H$3&amp;" "&amp;H$4,Precip24!$A$3:$A$200,0),MATCH($D36,Precip24!$B$2:$BF$2,0))),"",INDEX(Precip24!$B$3:$BE$200,MATCH(H$3&amp;" "&amp;H$4,Precip24!$A$3:$A$200,0),MATCH($D36,Precip24!$B$2:$BF$2,0)))</f>
        <v/>
      </c>
      <c r="J36" s="7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7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7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7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132" t="str">
        <f ca="1">IF(ISNA(INDEX(Precip24!$B$3:$BE$200,MATCH(M$3&amp;" "&amp;M$4,Precip24!$A$3:$A$200,0),MATCH($D36,Precip24!$B$2:$BF$2,0))),"",INDEX(Precip24!$B$3:$BE$200,MATCH(M$3&amp;" "&amp;M$4,Precip24!$A$3:$A$200,0),MATCH($D36,Precip24!$B$2:$BF$2,0)))</f>
        <v/>
      </c>
    </row>
    <row r="37" spans="1:15" s="85" customFormat="1" ht="15.2" customHeight="1" x14ac:dyDescent="0.25">
      <c r="A37" s="96"/>
      <c r="B37" s="6">
        <v>33</v>
      </c>
      <c r="C37" s="4" t="s">
        <v>51</v>
      </c>
      <c r="D37" s="3">
        <v>72424</v>
      </c>
      <c r="E37" s="7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7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7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7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132" t="str">
        <f ca="1">IF(ISNA(INDEX(Precip24!$B$3:$BE$200,MATCH(H$3&amp;" "&amp;H$4,Precip24!$A$3:$A$200,0),MATCH($D37,Precip24!$B$2:$BF$2,0))),"",INDEX(Precip24!$B$3:$BE$200,MATCH(H$3&amp;" "&amp;H$4,Precip24!$A$3:$A$200,0),MATCH($D37,Precip24!$B$2:$BF$2,0)))</f>
        <v/>
      </c>
      <c r="J37" s="7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7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7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7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132" t="str">
        <f ca="1">IF(ISNA(INDEX(Precip24!$B$3:$BE$200,MATCH(M$3&amp;" "&amp;M$4,Precip24!$A$3:$A$200,0),MATCH($D37,Precip24!$B$2:$BF$2,0))),"",INDEX(Precip24!$B$3:$BE$200,MATCH(M$3&amp;" "&amp;M$4,Precip24!$A$3:$A$200,0),MATCH($D37,Precip24!$B$2:$BF$2,0)))</f>
        <v/>
      </c>
      <c r="O37" s="88"/>
    </row>
    <row r="38" spans="1:15" ht="15.2" customHeight="1" x14ac:dyDescent="0.25">
      <c r="A38" s="96"/>
      <c r="B38" s="6">
        <v>34</v>
      </c>
      <c r="C38" s="4" t="s">
        <v>52</v>
      </c>
      <c r="D38" s="3" t="s">
        <v>53</v>
      </c>
      <c r="E38" s="7">
        <f ca="1">IF(ISNA(INDEX(Precip!$B$3:$BE$200,MATCH(E$3&amp;" "&amp;E$4,Precip!$A$3:$A$200,0),MATCH($D38,Precip!$B$2:$BF$2,0))),"",INDEX(Precip!$B$3:$BE$200,MATCH(E$3&amp;" "&amp;E$4,Precip!$A$3:$A$200,0),MATCH($D38,Precip!$B$2:$BF$2,0)))</f>
        <v>1.2</v>
      </c>
      <c r="F38" s="7">
        <f ca="1">IF(ISNA(INDEX(Precip!$B$3:$BE$200,MATCH(F$3&amp;" "&amp;F$4,Precip!$A$3:$A$200,0),MATCH($D38,Precip!$B$2:$BF$2,0))),"",INDEX(Precip!$B$3:$BE$200,MATCH(F$3&amp;" "&amp;F$4,Precip!$A$3:$A$200,0),MATCH($D38,Precip!$B$2:$BF$2,0)))</f>
        <v>1.3</v>
      </c>
      <c r="G38" s="7">
        <f ca="1">IF(ISNA(INDEX(Precip!$B$3:$BE$200,MATCH(G$3&amp;" "&amp;G$4,Precip!$A$3:$A$200,0),MATCH($D38,Precip!$B$2:$BF$2,0))),"",INDEX(Precip!$B$3:$BE$200,MATCH(G$3&amp;" "&amp;G$4,Precip!$A$3:$A$200,0),MATCH($D38,Precip!$B$2:$BF$2,0)))</f>
        <v>1.4</v>
      </c>
      <c r="H38" s="7">
        <f ca="1">IF(ISNA(INDEX(Precip!$B$3:$BE$200,MATCH(H$3&amp;" "&amp;H$4,Precip!$A$3:$A$200,0),MATCH($D38,Precip!$B$2:$BF$2,0))),"",INDEX(Precip!$B$3:$BE$200,MATCH(H$3&amp;" "&amp;H$4,Precip!$A$3:$A$200,0),MATCH($D38,Precip!$B$2:$BF$2,0)))</f>
        <v>0</v>
      </c>
      <c r="I38" s="132">
        <f ca="1">IF(ISNA(INDEX(Precip24!$B$3:$BE$200,MATCH(H$3&amp;" "&amp;H$4,Precip24!$A$3:$A$200,0),MATCH($D38,Precip24!$B$2:$BF$2,0))),"",INDEX(Precip24!$B$3:$BE$200,MATCH(H$3&amp;" "&amp;H$4,Precip24!$A$3:$A$200,0),MATCH($D38,Precip24!$B$2:$BF$2,0)))</f>
        <v>0</v>
      </c>
      <c r="J38" s="7">
        <f ca="1">IF(ISNA(INDEX(Precip!$B$3:$BE$200,MATCH(J$3&amp;" "&amp;J$4,Precip!$A$3:$A$200,0),MATCH($D38,Precip!$B$2:$BF$2,0))),"",INDEX(Precip!$B$3:$BE$200,MATCH(J$3&amp;" "&amp;J$4,Precip!$A$3:$A$200,0),MATCH($D38,Precip!$B$2:$BF$2,0)))</f>
        <v>28.3</v>
      </c>
      <c r="K38" s="7">
        <f ca="1">IF(ISNA(INDEX(Precip!$B$3:$BE$200,MATCH(K$3&amp;" "&amp;K$4,Precip!$A$3:$A$200,0),MATCH($D38,Precip!$B$2:$BF$2,0))),"",INDEX(Precip!$B$3:$BE$200,MATCH(K$3&amp;" "&amp;K$4,Precip!$A$3:$A$200,0),MATCH($D38,Precip!$B$2:$BF$2,0)))</f>
        <v>28.3</v>
      </c>
      <c r="L38" s="7">
        <f ca="1">IF(ISNA(INDEX(Precip!$B$3:$BE$200,MATCH(L$3&amp;" "&amp;L$4,Precip!$A$3:$A$200,0),MATCH($D38,Precip!$B$2:$BF$2,0))),"",INDEX(Precip!$B$3:$BE$200,MATCH(L$3&amp;" "&amp;L$4,Precip!$A$3:$A$200,0),MATCH($D38,Precip!$B$2:$BF$2,0)))</f>
        <v>28.3</v>
      </c>
      <c r="M38" s="7">
        <f ca="1">IF(ISNA(INDEX(Precip!$B$3:$BE$200,MATCH(M$3&amp;" "&amp;M$4,Precip!$A$3:$A$200,0),MATCH($D38,Precip!$B$2:$BF$2,0))),"",INDEX(Precip!$B$3:$BE$200,MATCH(M$3&amp;" "&amp;M$4,Precip!$A$3:$A$200,0),MATCH($D38,Precip!$B$2:$BF$2,0)))</f>
        <v>28.3</v>
      </c>
      <c r="N38" s="132" t="str">
        <f ca="1">IF(ISNA(INDEX(Precip24!$B$3:$BE$200,MATCH(M$3&amp;" "&amp;M$4,Precip24!$A$3:$A$200,0),MATCH($D38,Precip24!$B$2:$BF$2,0))),"",INDEX(Precip24!$B$3:$BE$200,MATCH(M$3&amp;" "&amp;M$4,Precip24!$A$3:$A$200,0),MATCH($D38,Precip24!$B$2:$BF$2,0)))</f>
        <v/>
      </c>
    </row>
    <row r="39" spans="1:15" ht="15.2" customHeight="1" x14ac:dyDescent="0.25">
      <c r="A39" s="96"/>
      <c r="B39" s="6">
        <v>35</v>
      </c>
      <c r="C39" s="4" t="s">
        <v>54</v>
      </c>
      <c r="D39" s="3">
        <v>72432</v>
      </c>
      <c r="E39" s="7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7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7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7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132" t="str">
        <f ca="1">IF(ISNA(INDEX(Precip24!$B$3:$BE$200,MATCH(H$3&amp;" "&amp;H$4,Precip24!$A$3:$A$200,0),MATCH($D39,Precip24!$B$2:$BF$2,0))),"",INDEX(Precip24!$B$3:$BE$200,MATCH(H$3&amp;" "&amp;H$4,Precip24!$A$3:$A$200,0),MATCH($D39,Precip24!$B$2:$BF$2,0)))</f>
        <v/>
      </c>
      <c r="J39" s="7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7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7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7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132" t="str">
        <f ca="1">IF(ISNA(INDEX(Precip24!$B$3:$BE$200,MATCH(M$3&amp;" "&amp;M$4,Precip24!$A$3:$A$200,0),MATCH($D39,Precip24!$B$2:$BF$2,0))),"",INDEX(Precip24!$B$3:$BE$200,MATCH(M$3&amp;" "&amp;M$4,Precip24!$A$3:$A$200,0),MATCH($D39,Precip24!$B$2:$BF$2,0)))</f>
        <v/>
      </c>
    </row>
    <row r="40" spans="1:15" ht="15.2" customHeight="1" x14ac:dyDescent="0.25">
      <c r="A40" s="96"/>
      <c r="B40" s="6">
        <v>36</v>
      </c>
      <c r="C40" s="4" t="s">
        <v>55</v>
      </c>
      <c r="D40" s="3">
        <v>48844</v>
      </c>
      <c r="E40" s="7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7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7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7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132" t="str">
        <f ca="1">IF(ISNA(INDEX(Precip24!$B$3:$BE$200,MATCH(H$3&amp;" "&amp;H$4,Precip24!$A$3:$A$200,0),MATCH($D40,Precip24!$B$2:$BF$2,0))),"",INDEX(Precip24!$B$3:$BE$200,MATCH(H$3&amp;" "&amp;H$4,Precip24!$A$3:$A$200,0),MATCH($D40,Precip24!$B$2:$BF$2,0)))</f>
        <v/>
      </c>
      <c r="J40" s="7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7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7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7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132" t="str">
        <f ca="1">IF(ISNA(INDEX(Precip24!$B$3:$BE$200,MATCH(M$3&amp;" "&amp;M$4,Precip24!$A$3:$A$200,0),MATCH($D40,Precip24!$B$2:$BF$2,0))),"",INDEX(Precip24!$B$3:$BE$200,MATCH(M$3&amp;" "&amp;M$4,Precip24!$A$3:$A$200,0),MATCH($D40,Precip24!$B$2:$BF$2,0)))</f>
        <v/>
      </c>
    </row>
    <row r="41" spans="1:15" ht="15.2" customHeight="1" x14ac:dyDescent="0.25">
      <c r="A41" s="96"/>
      <c r="B41" s="6">
        <v>37</v>
      </c>
      <c r="C41" s="4" t="s">
        <v>56</v>
      </c>
      <c r="D41" s="3">
        <v>72425</v>
      </c>
      <c r="E41" s="7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7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7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7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132" t="str">
        <f ca="1">IF(ISNA(INDEX(Precip24!$B$3:$BE$200,MATCH(H$3&amp;" "&amp;H$4,Precip24!$A$3:$A$200,0),MATCH($D41,Precip24!$B$2:$BF$2,0))),"",INDEX(Precip24!$B$3:$BE$200,MATCH(H$3&amp;" "&amp;H$4,Precip24!$A$3:$A$200,0),MATCH($D41,Precip24!$B$2:$BF$2,0)))</f>
        <v/>
      </c>
      <c r="J41" s="7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7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7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7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132" t="str">
        <f ca="1">IF(ISNA(INDEX(Precip24!$B$3:$BE$200,MATCH(M$3&amp;" "&amp;M$4,Precip24!$A$3:$A$200,0),MATCH($D41,Precip24!$B$2:$BF$2,0))),"",INDEX(Precip24!$B$3:$BE$200,MATCH(M$3&amp;" "&amp;M$4,Precip24!$A$3:$A$200,0),MATCH($D41,Precip24!$B$2:$BF$2,0)))</f>
        <v/>
      </c>
    </row>
    <row r="42" spans="1:15" ht="15.2" customHeight="1" x14ac:dyDescent="0.25">
      <c r="A42" s="96"/>
      <c r="B42" s="6">
        <v>38</v>
      </c>
      <c r="C42" s="4" t="s">
        <v>57</v>
      </c>
      <c r="D42" s="3">
        <v>72426</v>
      </c>
      <c r="E42" s="7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7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7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7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132" t="str">
        <f ca="1">IF(ISNA(INDEX(Precip24!$B$3:$BE$200,MATCH(H$3&amp;" "&amp;H$4,Precip24!$A$3:$A$200,0),MATCH($D42,Precip24!$B$2:$BF$2,0))),"",INDEX(Precip24!$B$3:$BE$200,MATCH(H$3&amp;" "&amp;H$4,Precip24!$A$3:$A$200,0),MATCH($D42,Precip24!$B$2:$BF$2,0)))</f>
        <v/>
      </c>
      <c r="J42" s="7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7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7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7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132" t="str">
        <f ca="1">IF(ISNA(INDEX(Precip24!$B$3:$BE$200,MATCH(M$3&amp;" "&amp;M$4,Precip24!$A$3:$A$200,0),MATCH($D42,Precip24!$B$2:$BF$2,0))),"",INDEX(Precip24!$B$3:$BE$200,MATCH(M$3&amp;" "&amp;M$4,Precip24!$A$3:$A$200,0),MATCH($D42,Precip24!$B$2:$BF$2,0)))</f>
        <v/>
      </c>
    </row>
    <row r="43" spans="1:15" ht="15.2" customHeight="1" x14ac:dyDescent="0.25">
      <c r="A43" s="96"/>
      <c r="B43" s="6">
        <v>39</v>
      </c>
      <c r="C43" s="4" t="s">
        <v>58</v>
      </c>
      <c r="D43" s="3" t="s">
        <v>59</v>
      </c>
      <c r="E43" s="7">
        <f ca="1">IF(ISNA(INDEX(Precip!$B$3:$BE$200,MATCH(E$3&amp;" "&amp;E$4,Precip!$A$3:$A$200,0),MATCH($D43,Precip!$B$2:$BF$2,0))),"",INDEX(Precip!$B$3:$BE$200,MATCH(E$3&amp;" "&amp;E$4,Precip!$A$3:$A$200,0),MATCH($D43,Precip!$B$2:$BF$2,0)))</f>
        <v>0</v>
      </c>
      <c r="F43" s="7">
        <f ca="1">IF(ISNA(INDEX(Precip!$B$3:$BE$200,MATCH(F$3&amp;" "&amp;F$4,Precip!$A$3:$A$200,0),MATCH($D43,Precip!$B$2:$BF$2,0))),"",INDEX(Precip!$B$3:$BE$200,MATCH(F$3&amp;" "&amp;F$4,Precip!$A$3:$A$200,0),MATCH($D43,Precip!$B$2:$BF$2,0)))</f>
        <v>0</v>
      </c>
      <c r="G43" s="7">
        <f ca="1">IF(ISNA(INDEX(Precip!$B$3:$BE$200,MATCH(G$3&amp;" "&amp;G$4,Precip!$A$3:$A$200,0),MATCH($D43,Precip!$B$2:$BF$2,0))),"",INDEX(Precip!$B$3:$BE$200,MATCH(G$3&amp;" "&amp;G$4,Precip!$A$3:$A$200,0),MATCH($D43,Precip!$B$2:$BF$2,0)))</f>
        <v>0</v>
      </c>
      <c r="H43" s="7">
        <f ca="1">IF(ISNA(INDEX(Precip!$B$3:$BE$200,MATCH(H$3&amp;" "&amp;H$4,Precip!$A$3:$A$200,0),MATCH($D43,Precip!$B$2:$BF$2,0))),"",INDEX(Precip!$B$3:$BE$200,MATCH(H$3&amp;" "&amp;H$4,Precip!$A$3:$A$200,0),MATCH($D43,Precip!$B$2:$BF$2,0)))</f>
        <v>0</v>
      </c>
      <c r="I43" s="132">
        <f ca="1">IF(ISNA(INDEX(Precip24!$B$3:$BE$200,MATCH(H$3&amp;" "&amp;H$4,Precip24!$A$3:$A$200,0),MATCH($D43,Precip24!$B$2:$BF$2,0))),"",INDEX(Precip24!$B$3:$BE$200,MATCH(H$3&amp;" "&amp;H$4,Precip24!$A$3:$A$200,0),MATCH($D43,Precip24!$B$2:$BF$2,0)))</f>
        <v>0</v>
      </c>
      <c r="J43" s="7">
        <f ca="1">IF(ISNA(INDEX(Precip!$B$3:$BE$200,MATCH(J$3&amp;" "&amp;J$4,Precip!$A$3:$A$200,0),MATCH($D43,Precip!$B$2:$BF$2,0))),"",INDEX(Precip!$B$3:$BE$200,MATCH(J$3&amp;" "&amp;J$4,Precip!$A$3:$A$200,0),MATCH($D43,Precip!$B$2:$BF$2,0)))</f>
        <v>11.1</v>
      </c>
      <c r="K43" s="7">
        <f ca="1">IF(ISNA(INDEX(Precip!$B$3:$BE$200,MATCH(K$3&amp;" "&amp;K$4,Precip!$A$3:$A$200,0),MATCH($D43,Precip!$B$2:$BF$2,0))),"",INDEX(Precip!$B$3:$BE$200,MATCH(K$3&amp;" "&amp;K$4,Precip!$A$3:$A$200,0),MATCH($D43,Precip!$B$2:$BF$2,0)))</f>
        <v>0</v>
      </c>
      <c r="L43" s="7">
        <f ca="1">IF(ISNA(INDEX(Precip!$B$3:$BE$200,MATCH(L$3&amp;" "&amp;L$4,Precip!$A$3:$A$200,0),MATCH($D43,Precip!$B$2:$BF$2,0))),"",INDEX(Precip!$B$3:$BE$200,MATCH(L$3&amp;" "&amp;L$4,Precip!$A$3:$A$200,0),MATCH($D43,Precip!$B$2:$BF$2,0)))</f>
        <v>0</v>
      </c>
      <c r="M43" s="7">
        <f ca="1">IF(ISNA(INDEX(Precip!$B$3:$BE$200,MATCH(M$3&amp;" "&amp;M$4,Precip!$A$3:$A$200,0),MATCH($D43,Precip!$B$2:$BF$2,0))),"",INDEX(Precip!$B$3:$BE$200,MATCH(M$3&amp;" "&amp;M$4,Precip!$A$3:$A$200,0),MATCH($D43,Precip!$B$2:$BF$2,0)))</f>
        <v>0</v>
      </c>
      <c r="N43" s="132" t="str">
        <f ca="1">IF(ISNA(INDEX(Precip24!$B$3:$BE$200,MATCH(M$3&amp;" "&amp;M$4,Precip24!$A$3:$A$200,0),MATCH($D43,Precip24!$B$2:$BF$2,0))),"",INDEX(Precip24!$B$3:$BE$200,MATCH(M$3&amp;" "&amp;M$4,Precip24!$A$3:$A$200,0),MATCH($D43,Precip24!$B$2:$BF$2,0)))</f>
        <v/>
      </c>
    </row>
    <row r="44" spans="1:15" ht="15.2" customHeight="1" x14ac:dyDescent="0.25">
      <c r="A44" s="96"/>
      <c r="B44" s="6">
        <v>40</v>
      </c>
      <c r="C44" s="4" t="s">
        <v>60</v>
      </c>
      <c r="D44" s="3">
        <v>72427</v>
      </c>
      <c r="E44" s="7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7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7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7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132" t="str">
        <f ca="1">IF(ISNA(INDEX(Precip24!$B$3:$BE$200,MATCH(H$3&amp;" "&amp;H$4,Precip24!$A$3:$A$200,0),MATCH($D44,Precip24!$B$2:$BF$2,0))),"",INDEX(Precip24!$B$3:$BE$200,MATCH(H$3&amp;" "&amp;H$4,Precip24!$A$3:$A$200,0),MATCH($D44,Precip24!$B$2:$BF$2,0)))</f>
        <v/>
      </c>
      <c r="J44" s="7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7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7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7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132" t="str">
        <f ca="1">IF(ISNA(INDEX(Precip24!$B$3:$BE$200,MATCH(M$3&amp;" "&amp;M$4,Precip24!$A$3:$A$200,0),MATCH($D44,Precip24!$B$2:$BF$2,0))),"",INDEX(Precip24!$B$3:$BE$200,MATCH(M$3&amp;" "&amp;M$4,Precip24!$A$3:$A$200,0),MATCH($D44,Precip24!$B$2:$BF$2,0)))</f>
        <v/>
      </c>
    </row>
    <row r="45" spans="1:15" ht="15.2" customHeight="1" x14ac:dyDescent="0.25">
      <c r="A45" s="96"/>
      <c r="B45" s="6">
        <v>41</v>
      </c>
      <c r="C45" s="4" t="s">
        <v>61</v>
      </c>
      <c r="D45" s="3">
        <v>72428</v>
      </c>
      <c r="E45" s="7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7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7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7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132" t="str">
        <f ca="1">IF(ISNA(INDEX(Precip24!$B$3:$BE$200,MATCH(H$3&amp;" "&amp;H$4,Precip24!$A$3:$A$200,0),MATCH($D45,Precip24!$B$2:$BF$2,0))),"",INDEX(Precip24!$B$3:$BE$200,MATCH(H$3&amp;" "&amp;H$4,Precip24!$A$3:$A$200,0),MATCH($D45,Precip24!$B$2:$BF$2,0)))</f>
        <v/>
      </c>
      <c r="J45" s="7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7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7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7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132" t="str">
        <f ca="1">IF(ISNA(INDEX(Precip24!$B$3:$BE$200,MATCH(M$3&amp;" "&amp;M$4,Precip24!$A$3:$A$200,0),MATCH($D45,Precip24!$B$2:$BF$2,0))),"",INDEX(Precip24!$B$3:$BE$200,MATCH(M$3&amp;" "&amp;M$4,Precip24!$A$3:$A$200,0),MATCH($D45,Precip24!$B$2:$BF$2,0)))</f>
        <v/>
      </c>
    </row>
    <row r="46" spans="1:15" ht="15.2" customHeight="1" x14ac:dyDescent="0.25">
      <c r="A46" s="96"/>
      <c r="B46" s="6">
        <v>42</v>
      </c>
      <c r="C46" s="4" t="s">
        <v>62</v>
      </c>
      <c r="D46" s="3">
        <v>72429</v>
      </c>
      <c r="E46" s="7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7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7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7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132" t="str">
        <f ca="1">IF(ISNA(INDEX(Precip24!$B$3:$BE$200,MATCH(H$3&amp;" "&amp;H$4,Precip24!$A$3:$A$200,0),MATCH($D46,Precip24!$B$2:$BF$2,0))),"",INDEX(Precip24!$B$3:$BE$200,MATCH(H$3&amp;" "&amp;H$4,Precip24!$A$3:$A$200,0),MATCH($D46,Precip24!$B$2:$BF$2,0)))</f>
        <v/>
      </c>
      <c r="J46" s="7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7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7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7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132" t="str">
        <f ca="1">IF(ISNA(INDEX(Precip24!$B$3:$BE$200,MATCH(M$3&amp;" "&amp;M$4,Precip24!$A$3:$A$200,0),MATCH($D46,Precip24!$B$2:$BF$2,0))),"",INDEX(Precip24!$B$3:$BE$200,MATCH(M$3&amp;" "&amp;M$4,Precip24!$A$3:$A$200,0),MATCH($D46,Precip24!$B$2:$BF$2,0)))</f>
        <v/>
      </c>
    </row>
    <row r="47" spans="1:15" ht="15.2" customHeight="1" x14ac:dyDescent="0.25">
      <c r="A47" s="96"/>
      <c r="B47" s="6">
        <v>43</v>
      </c>
      <c r="C47" s="4" t="s">
        <v>63</v>
      </c>
      <c r="D47" s="3">
        <v>48845</v>
      </c>
      <c r="E47" s="7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7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7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7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132" t="str">
        <f ca="1">IF(ISNA(INDEX(Precip24!$B$3:$BE$200,MATCH(H$3&amp;" "&amp;H$4,Precip24!$A$3:$A$200,0),MATCH($D47,Precip24!$B$2:$BF$2,0))),"",INDEX(Precip24!$B$3:$BE$200,MATCH(H$3&amp;" "&amp;H$4,Precip24!$A$3:$A$200,0),MATCH($D47,Precip24!$B$2:$BF$2,0)))</f>
        <v/>
      </c>
      <c r="J47" s="7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7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7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7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132" t="str">
        <f ca="1">IF(ISNA(INDEX(Precip24!$B$3:$BE$200,MATCH(M$3&amp;" "&amp;M$4,Precip24!$A$3:$A$200,0),MATCH($D47,Precip24!$B$2:$BF$2,0))),"",INDEX(Precip24!$B$3:$BE$200,MATCH(M$3&amp;" "&amp;M$4,Precip24!$A$3:$A$200,0),MATCH($D47,Precip24!$B$2:$BF$2,0)))</f>
        <v/>
      </c>
    </row>
    <row r="48" spans="1:15" ht="15.2" customHeight="1" x14ac:dyDescent="0.25">
      <c r="A48" s="96"/>
      <c r="B48" s="6">
        <v>44</v>
      </c>
      <c r="C48" s="4" t="s">
        <v>64</v>
      </c>
      <c r="D48" s="3">
        <v>72436</v>
      </c>
      <c r="E48" s="7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7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7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7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132" t="str">
        <f ca="1">IF(ISNA(INDEX(Precip24!$B$3:$BE$200,MATCH(H$3&amp;" "&amp;H$4,Precip24!$A$3:$A$200,0),MATCH($D48,Precip24!$B$2:$BF$2,0))),"",INDEX(Precip24!$B$3:$BE$200,MATCH(H$3&amp;" "&amp;H$4,Precip24!$A$3:$A$200,0),MATCH($D48,Precip24!$B$2:$BF$2,0)))</f>
        <v/>
      </c>
      <c r="J48" s="7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7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7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7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132" t="str">
        <f ca="1">IF(ISNA(INDEX(Precip24!$B$3:$BE$200,MATCH(M$3&amp;" "&amp;M$4,Precip24!$A$3:$A$200,0),MATCH($D48,Precip24!$B$2:$BF$2,0))),"",INDEX(Precip24!$B$3:$BE$200,MATCH(M$3&amp;" "&amp;M$4,Precip24!$A$3:$A$200,0),MATCH($D48,Precip24!$B$2:$BF$2,0)))</f>
        <v/>
      </c>
    </row>
    <row r="49" spans="1:14" ht="15.2" customHeight="1" thickBot="1" x14ac:dyDescent="0.3">
      <c r="A49" s="90"/>
      <c r="B49" s="18">
        <v>45</v>
      </c>
      <c r="C49" s="21" t="s">
        <v>65</v>
      </c>
      <c r="D49" s="22" t="s">
        <v>66</v>
      </c>
      <c r="E49" s="30">
        <f ca="1">IF(ISNA(INDEX(Precip!$B$3:$BE$200,MATCH(E$3&amp;" "&amp;E$4,Precip!$A$3:$A$200,0),MATCH($D49,Precip!$B$2:$BF$2,0))),"",INDEX(Precip!$B$3:$BE$200,MATCH(E$3&amp;" "&amp;E$4,Precip!$A$3:$A$200,0),MATCH($D49,Precip!$B$2:$BF$2,0)))</f>
        <v>0</v>
      </c>
      <c r="F49" s="30">
        <f ca="1">IF(ISNA(INDEX(Precip!$B$3:$BE$200,MATCH(F$3&amp;" "&amp;F$4,Precip!$A$3:$A$200,0),MATCH($D49,Precip!$B$2:$BF$2,0))),"",INDEX(Precip!$B$3:$BE$200,MATCH(F$3&amp;" "&amp;F$4,Precip!$A$3:$A$200,0),MATCH($D49,Precip!$B$2:$BF$2,0)))</f>
        <v>0</v>
      </c>
      <c r="G49" s="30">
        <f ca="1">IF(ISNA(INDEX(Precip!$B$3:$BE$200,MATCH(G$3&amp;" "&amp;G$4,Precip!$A$3:$A$200,0),MATCH($D49,Precip!$B$2:$BF$2,0))),"",INDEX(Precip!$B$3:$BE$200,MATCH(G$3&amp;" "&amp;G$4,Precip!$A$3:$A$200,0),MATCH($D49,Precip!$B$2:$BF$2,0)))</f>
        <v>0</v>
      </c>
      <c r="H49" s="30">
        <f ca="1">IF(ISNA(INDEX(Precip!$B$3:$BE$200,MATCH(H$3&amp;" "&amp;H$4,Precip!$A$3:$A$200,0),MATCH($D49,Precip!$B$2:$BF$2,0))),"",INDEX(Precip!$B$3:$BE$200,MATCH(H$3&amp;" "&amp;H$4,Precip!$A$3:$A$200,0),MATCH($D49,Precip!$B$2:$BF$2,0)))</f>
        <v>0</v>
      </c>
      <c r="I49" s="136">
        <f ca="1">IF(ISNA(INDEX(Precip24!$B$3:$BE$200,MATCH(H$3&amp;" "&amp;H$4,Precip24!$A$3:$A$200,0),MATCH($D49,Precip24!$B$2:$BF$2,0))),"",INDEX(Precip24!$B$3:$BE$200,MATCH(H$3&amp;" "&amp;H$4,Precip24!$A$3:$A$200,0),MATCH($D49,Precip24!$B$2:$BF$2,0)))</f>
        <v>0</v>
      </c>
      <c r="J49" s="30">
        <f ca="1">IF(ISNA(INDEX(Precip!$B$3:$BE$200,MATCH(J$3&amp;" "&amp;J$4,Precip!$A$3:$A$200,0),MATCH($D49,Precip!$B$2:$BF$2,0))),"",INDEX(Precip!$B$3:$BE$200,MATCH(J$3&amp;" "&amp;J$4,Precip!$A$3:$A$200,0),MATCH($D49,Precip!$B$2:$BF$2,0)))</f>
        <v>0</v>
      </c>
      <c r="K49" s="30">
        <f ca="1">IF(ISNA(INDEX(Precip!$B$3:$BE$200,MATCH(K$3&amp;" "&amp;K$4,Precip!$A$3:$A$200,0),MATCH($D49,Precip!$B$2:$BF$2,0))),"",INDEX(Precip!$B$3:$BE$200,MATCH(K$3&amp;" "&amp;K$4,Precip!$A$3:$A$200,0),MATCH($D49,Precip!$B$2:$BF$2,0)))</f>
        <v>0</v>
      </c>
      <c r="L49" s="30">
        <f ca="1">IF(ISNA(INDEX(Precip!$B$3:$BE$200,MATCH(L$3&amp;" "&amp;L$4,Precip!$A$3:$A$200,0),MATCH($D49,Precip!$B$2:$BF$2,0))),"",INDEX(Precip!$B$3:$BE$200,MATCH(L$3&amp;" "&amp;L$4,Precip!$A$3:$A$200,0),MATCH($D49,Precip!$B$2:$BF$2,0)))</f>
        <v>0</v>
      </c>
      <c r="M49" s="30">
        <f ca="1">IF(ISNA(INDEX(Precip!$B$3:$BE$200,MATCH(M$3&amp;" "&amp;M$4,Precip!$A$3:$A$200,0),MATCH($D49,Precip!$B$2:$BF$2,0))),"",INDEX(Precip!$B$3:$BE$200,MATCH(M$3&amp;" "&amp;M$4,Precip!$A$3:$A$200,0),MATCH($D49,Precip!$B$2:$BF$2,0)))</f>
        <v>0</v>
      </c>
      <c r="N49" s="136" t="str">
        <f ca="1">IF(ISNA(INDEX(Precip24!$B$3:$BE$200,MATCH(M$3&amp;" "&amp;M$4,Precip24!$A$3:$A$200,0),MATCH($D49,Precip24!$B$2:$BF$2,0))),"",INDEX(Precip24!$B$3:$BE$200,MATCH(M$3&amp;" "&amp;M$4,Precip24!$A$3:$A$200,0),MATCH($D49,Precip24!$B$2:$BF$2,0)))</f>
        <v/>
      </c>
    </row>
    <row r="50" spans="1:14" ht="15.2" customHeight="1" x14ac:dyDescent="0.25">
      <c r="A50" s="95" t="s">
        <v>67</v>
      </c>
      <c r="B50" s="9">
        <v>46</v>
      </c>
      <c r="C50" s="26" t="s">
        <v>68</v>
      </c>
      <c r="D50" s="27">
        <v>72441</v>
      </c>
      <c r="E50" s="11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1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1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1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134" t="str">
        <f ca="1">IF(ISNA(INDEX(Precip24!$B$3:$BE$200,MATCH(H$3&amp;" "&amp;H$4,Precip24!$A$3:$A$200,0),MATCH($D50,Precip24!$B$2:$BF$2,0))),"",INDEX(Precip24!$B$3:$BE$200,MATCH(H$3&amp;" "&amp;H$4,Precip24!$A$3:$A$200,0),MATCH($D50,Precip24!$B$2:$BF$2,0)))</f>
        <v/>
      </c>
      <c r="J50" s="11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1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1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1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134" t="str">
        <f ca="1">IF(ISNA(INDEX(Precip24!$B$3:$BE$200,MATCH(M$3&amp;" "&amp;M$4,Precip24!$A$3:$A$200,0),MATCH($D50,Precip24!$B$2:$BF$2,0))),"",INDEX(Precip24!$B$3:$BE$200,MATCH(M$3&amp;" "&amp;M$4,Precip24!$A$3:$A$200,0),MATCH($D50,Precip24!$B$2:$BF$2,0)))</f>
        <v/>
      </c>
    </row>
    <row r="51" spans="1:14" ht="15.2" customHeight="1" x14ac:dyDescent="0.25">
      <c r="A51" s="96"/>
      <c r="B51" s="6">
        <v>47</v>
      </c>
      <c r="C51" s="4" t="s">
        <v>69</v>
      </c>
      <c r="D51" s="3" t="s">
        <v>70</v>
      </c>
      <c r="E51" s="7">
        <f ca="1">IF(ISNA(INDEX(Precip!$B$3:$BE$200,MATCH(E$3&amp;" "&amp;E$4,Precip!$A$3:$A$200,0),MATCH($D51,Precip!$B$2:$BF$2,0))),"",INDEX(Precip!$B$3:$BE$200,MATCH(E$3&amp;" "&amp;E$4,Precip!$A$3:$A$200,0),MATCH($D51,Precip!$B$2:$BF$2,0)))</f>
        <v>10</v>
      </c>
      <c r="F51" s="7">
        <f ca="1">IF(ISNA(INDEX(Precip!$B$3:$BE$200,MATCH(F$3&amp;" "&amp;F$4,Precip!$A$3:$A$200,0),MATCH($D51,Precip!$B$2:$BF$2,0))),"",INDEX(Precip!$B$3:$BE$200,MATCH(F$3&amp;" "&amp;F$4,Precip!$A$3:$A$200,0),MATCH($D51,Precip!$B$2:$BF$2,0)))</f>
        <v>9.5</v>
      </c>
      <c r="G51" s="7">
        <f ca="1">IF(ISNA(INDEX(Precip!$B$3:$BE$200,MATCH(G$3&amp;" "&amp;G$4,Precip!$A$3:$A$200,0),MATCH($D51,Precip!$B$2:$BF$2,0))),"",INDEX(Precip!$B$3:$BE$200,MATCH(G$3&amp;" "&amp;G$4,Precip!$A$3:$A$200,0),MATCH($D51,Precip!$B$2:$BF$2,0)))</f>
        <v>9.5</v>
      </c>
      <c r="H51" s="7">
        <f ca="1">IF(ISNA(INDEX(Precip!$B$3:$BE$200,MATCH(H$3&amp;" "&amp;H$4,Precip!$A$3:$A$200,0),MATCH($D51,Precip!$B$2:$BF$2,0))),"",INDEX(Precip!$B$3:$BE$200,MATCH(H$3&amp;" "&amp;H$4,Precip!$A$3:$A$200,0),MATCH($D51,Precip!$B$2:$BF$2,0)))</f>
        <v>9.5</v>
      </c>
      <c r="I51" s="132">
        <f ca="1">IF(ISNA(INDEX(Precip24!$B$3:$BE$200,MATCH(H$3&amp;" "&amp;H$4,Precip24!$A$3:$A$200,0),MATCH($D51,Precip24!$B$2:$BF$2,0))),"",INDEX(Precip24!$B$3:$BE$200,MATCH(H$3&amp;" "&amp;H$4,Precip24!$A$3:$A$200,0),MATCH($D51,Precip24!$B$2:$BF$2,0)))</f>
        <v>9.7000000000000011</v>
      </c>
      <c r="J51" s="7">
        <f ca="1">IF(ISNA(INDEX(Precip!$B$3:$BE$200,MATCH(J$3&amp;" "&amp;J$4,Precip!$A$3:$A$200,0),MATCH($D51,Precip!$B$2:$BF$2,0))),"",INDEX(Precip!$B$3:$BE$200,MATCH(J$3&amp;" "&amp;J$4,Precip!$A$3:$A$200,0),MATCH($D51,Precip!$B$2:$BF$2,0)))</f>
        <v>0</v>
      </c>
      <c r="K51" s="7">
        <f ca="1">IF(ISNA(INDEX(Precip!$B$3:$BE$200,MATCH(K$3&amp;" "&amp;K$4,Precip!$A$3:$A$200,0),MATCH($D51,Precip!$B$2:$BF$2,0))),"",INDEX(Precip!$B$3:$BE$200,MATCH(K$3&amp;" "&amp;K$4,Precip!$A$3:$A$200,0),MATCH($D51,Precip!$B$2:$BF$2,0)))</f>
        <v>0</v>
      </c>
      <c r="L51" s="7">
        <f ca="1">IF(ISNA(INDEX(Precip!$B$3:$BE$200,MATCH(L$3&amp;" "&amp;L$4,Precip!$A$3:$A$200,0),MATCH($D51,Precip!$B$2:$BF$2,0))),"",INDEX(Precip!$B$3:$BE$200,MATCH(L$3&amp;" "&amp;L$4,Precip!$A$3:$A$200,0),MATCH($D51,Precip!$B$2:$BF$2,0)))</f>
        <v>0</v>
      </c>
      <c r="M51" s="7">
        <f ca="1">IF(ISNA(INDEX(Precip!$B$3:$BE$200,MATCH(M$3&amp;" "&amp;M$4,Precip!$A$3:$A$200,0),MATCH($D51,Precip!$B$2:$BF$2,0))),"",INDEX(Precip!$B$3:$BE$200,MATCH(M$3&amp;" "&amp;M$4,Precip!$A$3:$A$200,0),MATCH($D51,Precip!$B$2:$BF$2,0)))</f>
        <v>0</v>
      </c>
      <c r="N51" s="132" t="str">
        <f ca="1">IF(ISNA(INDEX(Precip24!$B$3:$BE$200,MATCH(M$3&amp;" "&amp;M$4,Precip24!$A$3:$A$200,0),MATCH($D51,Precip24!$B$2:$BF$2,0))),"",INDEX(Precip24!$B$3:$BE$200,MATCH(M$3&amp;" "&amp;M$4,Precip24!$A$3:$A$200,0),MATCH($D51,Precip24!$B$2:$BF$2,0)))</f>
        <v/>
      </c>
    </row>
    <row r="52" spans="1:14" ht="15.2" customHeight="1" x14ac:dyDescent="0.25">
      <c r="A52" s="96"/>
      <c r="B52" s="6">
        <v>48</v>
      </c>
      <c r="C52" s="4" t="s">
        <v>71</v>
      </c>
      <c r="D52" s="3">
        <v>72442</v>
      </c>
      <c r="E52" s="7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7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7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7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132" t="str">
        <f ca="1">IF(ISNA(INDEX(Precip24!$B$3:$BE$200,MATCH(H$3&amp;" "&amp;H$4,Precip24!$A$3:$A$200,0),MATCH($D52,Precip24!$B$2:$BF$2,0))),"",INDEX(Precip24!$B$3:$BE$200,MATCH(H$3&amp;" "&amp;H$4,Precip24!$A$3:$A$200,0),MATCH($D52,Precip24!$B$2:$BF$2,0)))</f>
        <v/>
      </c>
      <c r="J52" s="7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7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7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7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132" t="str">
        <f ca="1">IF(ISNA(INDEX(Precip24!$B$3:$BE$200,MATCH(M$3&amp;" "&amp;M$4,Precip24!$A$3:$A$200,0),MATCH($D52,Precip24!$B$2:$BF$2,0))),"",INDEX(Precip24!$B$3:$BE$200,MATCH(M$3&amp;" "&amp;M$4,Precip24!$A$3:$A$200,0),MATCH($D52,Precip24!$B$2:$BF$2,0)))</f>
        <v/>
      </c>
    </row>
    <row r="53" spans="1:14" ht="15.2" customHeight="1" x14ac:dyDescent="0.25">
      <c r="A53" s="96"/>
      <c r="B53" s="6">
        <v>49</v>
      </c>
      <c r="C53" s="4" t="s">
        <v>72</v>
      </c>
      <c r="D53" s="3">
        <v>72443</v>
      </c>
      <c r="E53" s="7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7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7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7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132" t="str">
        <f ca="1">IF(ISNA(INDEX(Precip24!$B$3:$BE$200,MATCH(H$3&amp;" "&amp;H$4,Precip24!$A$3:$A$200,0),MATCH($D53,Precip24!$B$2:$BF$2,0))),"",INDEX(Precip24!$B$3:$BE$200,MATCH(H$3&amp;" "&amp;H$4,Precip24!$A$3:$A$200,0),MATCH($D53,Precip24!$B$2:$BF$2,0)))</f>
        <v/>
      </c>
      <c r="J53" s="7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7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7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7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132" t="str">
        <f ca="1">IF(ISNA(INDEX(Precip24!$B$3:$BE$200,MATCH(M$3&amp;" "&amp;M$4,Precip24!$A$3:$A$200,0),MATCH($D53,Precip24!$B$2:$BF$2,0))),"",INDEX(Precip24!$B$3:$BE$200,MATCH(M$3&amp;" "&amp;M$4,Precip24!$A$3:$A$200,0),MATCH($D53,Precip24!$B$2:$BF$2,0)))</f>
        <v/>
      </c>
    </row>
    <row r="54" spans="1:14" ht="15.2" customHeight="1" x14ac:dyDescent="0.25">
      <c r="A54" s="96"/>
      <c r="B54" s="6">
        <v>50</v>
      </c>
      <c r="C54" s="4" t="s">
        <v>73</v>
      </c>
      <c r="D54" s="3" t="s">
        <v>74</v>
      </c>
      <c r="E54" s="7">
        <f ca="1">IF(ISNA(INDEX(Precip!$B$3:$BE$200,MATCH(E$3&amp;" "&amp;E$4,Precip!$A$3:$A$200,0),MATCH($D54,Precip!$B$2:$BF$2,0))),"",INDEX(Precip!$B$3:$BE$200,MATCH(E$3&amp;" "&amp;E$4,Precip!$A$3:$A$200,0),MATCH($D54,Precip!$B$2:$BF$2,0)))</f>
        <v>0</v>
      </c>
      <c r="F54" s="7">
        <f ca="1">IF(ISNA(INDEX(Precip!$B$3:$BE$200,MATCH(F$3&amp;" "&amp;F$4,Precip!$A$3:$A$200,0),MATCH($D54,Precip!$B$2:$BF$2,0))),"",INDEX(Precip!$B$3:$BE$200,MATCH(F$3&amp;" "&amp;F$4,Precip!$A$3:$A$200,0),MATCH($D54,Precip!$B$2:$BF$2,0)))</f>
        <v>0</v>
      </c>
      <c r="G54" s="7">
        <f ca="1">IF(ISNA(INDEX(Precip!$B$3:$BE$200,MATCH(G$3&amp;" "&amp;G$4,Precip!$A$3:$A$200,0),MATCH($D54,Precip!$B$2:$BF$2,0))),"",INDEX(Precip!$B$3:$BE$200,MATCH(G$3&amp;" "&amp;G$4,Precip!$A$3:$A$200,0),MATCH($D54,Precip!$B$2:$BF$2,0)))</f>
        <v>0</v>
      </c>
      <c r="H54" s="7">
        <f ca="1">IF(ISNA(INDEX(Precip!$B$3:$BE$200,MATCH(H$3&amp;" "&amp;H$4,Precip!$A$3:$A$200,0),MATCH($D54,Precip!$B$2:$BF$2,0))),"",INDEX(Precip!$B$3:$BE$200,MATCH(H$3&amp;" "&amp;H$4,Precip!$A$3:$A$200,0),MATCH($D54,Precip!$B$2:$BF$2,0)))</f>
        <v>0</v>
      </c>
      <c r="I54" s="132">
        <f ca="1">IF(ISNA(INDEX(Precip24!$B$3:$BE$200,MATCH(H$3&amp;" "&amp;H$4,Precip24!$A$3:$A$200,0),MATCH($D54,Precip24!$B$2:$BF$2,0))),"",INDEX(Precip24!$B$3:$BE$200,MATCH(H$3&amp;" "&amp;H$4,Precip24!$A$3:$A$200,0),MATCH($D54,Precip24!$B$2:$BF$2,0)))</f>
        <v>0</v>
      </c>
      <c r="J54" s="7">
        <f ca="1">IF(ISNA(INDEX(Precip!$B$3:$BE$200,MATCH(J$3&amp;" "&amp;J$4,Precip!$A$3:$A$200,0),MATCH($D54,Precip!$B$2:$BF$2,0))),"",INDEX(Precip!$B$3:$BE$200,MATCH(J$3&amp;" "&amp;J$4,Precip!$A$3:$A$200,0),MATCH($D54,Precip!$B$2:$BF$2,0)))</f>
        <v>5.8</v>
      </c>
      <c r="K54" s="7">
        <f ca="1">IF(ISNA(INDEX(Precip!$B$3:$BE$200,MATCH(K$3&amp;" "&amp;K$4,Precip!$A$3:$A$200,0),MATCH($D54,Precip!$B$2:$BF$2,0))),"",INDEX(Precip!$B$3:$BE$200,MATCH(K$3&amp;" "&amp;K$4,Precip!$A$3:$A$200,0),MATCH($D54,Precip!$B$2:$BF$2,0)))</f>
        <v>0</v>
      </c>
      <c r="L54" s="7">
        <f ca="1">IF(ISNA(INDEX(Precip!$B$3:$BE$200,MATCH(L$3&amp;" "&amp;L$4,Precip!$A$3:$A$200,0),MATCH($D54,Precip!$B$2:$BF$2,0))),"",INDEX(Precip!$B$3:$BE$200,MATCH(L$3&amp;" "&amp;L$4,Precip!$A$3:$A$200,0),MATCH($D54,Precip!$B$2:$BF$2,0)))</f>
        <v>0</v>
      </c>
      <c r="M54" s="7">
        <f ca="1">IF(ISNA(INDEX(Precip!$B$3:$BE$200,MATCH(M$3&amp;" "&amp;M$4,Precip!$A$3:$A$200,0),MATCH($D54,Precip!$B$2:$BF$2,0))),"",INDEX(Precip!$B$3:$BE$200,MATCH(M$3&amp;" "&amp;M$4,Precip!$A$3:$A$200,0),MATCH($D54,Precip!$B$2:$BF$2,0)))</f>
        <v>0</v>
      </c>
      <c r="N54" s="132" t="str">
        <f ca="1">IF(ISNA(INDEX(Precip24!$B$3:$BE$200,MATCH(M$3&amp;" "&amp;M$4,Precip24!$A$3:$A$200,0),MATCH($D54,Precip24!$B$2:$BF$2,0))),"",INDEX(Precip24!$B$3:$BE$200,MATCH(M$3&amp;" "&amp;M$4,Precip24!$A$3:$A$200,0),MATCH($D54,Precip24!$B$2:$BF$2,0)))</f>
        <v/>
      </c>
    </row>
    <row r="55" spans="1:14" ht="15.2" customHeight="1" x14ac:dyDescent="0.25">
      <c r="A55" s="96"/>
      <c r="B55" s="6">
        <v>51</v>
      </c>
      <c r="C55" s="4" t="s">
        <v>75</v>
      </c>
      <c r="D55" s="3">
        <v>72444</v>
      </c>
      <c r="E55" s="7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7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7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7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132" t="str">
        <f ca="1">IF(ISNA(INDEX(Precip24!$B$3:$BE$200,MATCH(H$3&amp;" "&amp;H$4,Precip24!$A$3:$A$200,0),MATCH($D55,Precip24!$B$2:$BF$2,0))),"",INDEX(Precip24!$B$3:$BE$200,MATCH(H$3&amp;" "&amp;H$4,Precip24!$A$3:$A$200,0),MATCH($D55,Precip24!$B$2:$BF$2,0)))</f>
        <v/>
      </c>
      <c r="J55" s="7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7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7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7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132" t="str">
        <f ca="1">IF(ISNA(INDEX(Precip24!$B$3:$BE$200,MATCH(M$3&amp;" "&amp;M$4,Precip24!$A$3:$A$200,0),MATCH($D55,Precip24!$B$2:$BF$2,0))),"",INDEX(Precip24!$B$3:$BE$200,MATCH(M$3&amp;" "&amp;M$4,Precip24!$A$3:$A$200,0),MATCH($D55,Precip24!$B$2:$BF$2,0)))</f>
        <v/>
      </c>
    </row>
    <row r="56" spans="1:14" ht="15.2" customHeight="1" x14ac:dyDescent="0.25">
      <c r="A56" s="96"/>
      <c r="B56" s="6">
        <v>52</v>
      </c>
      <c r="C56" s="4" t="s">
        <v>76</v>
      </c>
      <c r="D56" s="3">
        <v>48846</v>
      </c>
      <c r="E56" s="7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7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7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7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132" t="str">
        <f ca="1">IF(ISNA(INDEX(Precip24!$B$3:$BE$200,MATCH(H$3&amp;" "&amp;H$4,Precip24!$A$3:$A$200,0),MATCH($D56,Precip24!$B$2:$BF$2,0))),"",INDEX(Precip24!$B$3:$BE$200,MATCH(H$3&amp;" "&amp;H$4,Precip24!$A$3:$A$200,0),MATCH($D56,Precip24!$B$2:$BF$2,0)))</f>
        <v/>
      </c>
      <c r="J56" s="7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7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7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7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132" t="str">
        <f ca="1">IF(ISNA(INDEX(Precip24!$B$3:$BE$200,MATCH(M$3&amp;" "&amp;M$4,Precip24!$A$3:$A$200,0),MATCH($D56,Precip24!$B$2:$BF$2,0))),"",INDEX(Precip24!$B$3:$BE$200,MATCH(M$3&amp;" "&amp;M$4,Precip24!$A$3:$A$200,0),MATCH($D56,Precip24!$B$2:$BF$2,0)))</f>
        <v/>
      </c>
    </row>
    <row r="57" spans="1:14" ht="15.2" customHeight="1" x14ac:dyDescent="0.25">
      <c r="A57" s="96"/>
      <c r="B57" s="6">
        <v>53</v>
      </c>
      <c r="C57" s="4" t="s">
        <v>77</v>
      </c>
      <c r="D57" s="3">
        <v>72445</v>
      </c>
      <c r="E57" s="7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7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7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7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132" t="str">
        <f ca="1">IF(ISNA(INDEX(Precip24!$B$3:$BE$200,MATCH(H$3&amp;" "&amp;H$4,Precip24!$A$3:$A$200,0),MATCH($D57,Precip24!$B$2:$BF$2,0))),"",INDEX(Precip24!$B$3:$BE$200,MATCH(H$3&amp;" "&amp;H$4,Precip24!$A$3:$A$200,0),MATCH($D57,Precip24!$B$2:$BF$2,0)))</f>
        <v/>
      </c>
      <c r="J57" s="7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7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7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7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132" t="str">
        <f ca="1">IF(ISNA(INDEX(Precip24!$B$3:$BE$200,MATCH(M$3&amp;" "&amp;M$4,Precip24!$A$3:$A$200,0),MATCH($D57,Precip24!$B$2:$BF$2,0))),"",INDEX(Precip24!$B$3:$BE$200,MATCH(M$3&amp;" "&amp;M$4,Precip24!$A$3:$A$200,0),MATCH($D57,Precip24!$B$2:$BF$2,0)))</f>
        <v/>
      </c>
    </row>
    <row r="58" spans="1:14" ht="15.2" customHeight="1" x14ac:dyDescent="0.25">
      <c r="A58" s="96"/>
      <c r="B58" s="6">
        <v>54</v>
      </c>
      <c r="C58" s="4" t="s">
        <v>78</v>
      </c>
      <c r="D58" s="3">
        <v>72446</v>
      </c>
      <c r="E58" s="7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7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7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7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132" t="str">
        <f ca="1">IF(ISNA(INDEX(Precip24!$B$3:$BE$200,MATCH(H$3&amp;" "&amp;H$4,Precip24!$A$3:$A$200,0),MATCH($D58,Precip24!$B$2:$BF$2,0))),"",INDEX(Precip24!$B$3:$BE$200,MATCH(H$3&amp;" "&amp;H$4,Precip24!$A$3:$A$200,0),MATCH($D58,Precip24!$B$2:$BF$2,0)))</f>
        <v/>
      </c>
      <c r="J58" s="7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7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7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7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132" t="str">
        <f ca="1">IF(ISNA(INDEX(Precip24!$B$3:$BE$200,MATCH(M$3&amp;" "&amp;M$4,Precip24!$A$3:$A$200,0),MATCH($D58,Precip24!$B$2:$BF$2,0))),"",INDEX(Precip24!$B$3:$BE$200,MATCH(M$3&amp;" "&amp;M$4,Precip24!$A$3:$A$200,0),MATCH($D58,Precip24!$B$2:$BF$2,0)))</f>
        <v/>
      </c>
    </row>
    <row r="59" spans="1:14" ht="15.2" customHeight="1" x14ac:dyDescent="0.25">
      <c r="A59" s="96"/>
      <c r="B59" s="6">
        <v>55</v>
      </c>
      <c r="C59" s="4" t="s">
        <v>79</v>
      </c>
      <c r="D59" s="3" t="s">
        <v>80</v>
      </c>
      <c r="E59" s="7">
        <f ca="1">IF(ISNA(INDEX(Precip!$B$3:$BE$200,MATCH(E$3&amp;" "&amp;E$4,Precip!$A$3:$A$200,0),MATCH($D59,Precip!$B$2:$BF$2,0))),"",INDEX(Precip!$B$3:$BE$200,MATCH(E$3&amp;" "&amp;E$4,Precip!$A$3:$A$200,0),MATCH($D59,Precip!$B$2:$BF$2,0)))</f>
        <v>0</v>
      </c>
      <c r="F59" s="7">
        <f ca="1">IF(ISNA(INDEX(Precip!$B$3:$BE$200,MATCH(F$3&amp;" "&amp;F$4,Precip!$A$3:$A$200,0),MATCH($D59,Precip!$B$2:$BF$2,0))),"",INDEX(Precip!$B$3:$BE$200,MATCH(F$3&amp;" "&amp;F$4,Precip!$A$3:$A$200,0),MATCH($D59,Precip!$B$2:$BF$2,0)))</f>
        <v>0.4</v>
      </c>
      <c r="G59" s="7">
        <f ca="1">IF(ISNA(INDEX(Precip!$B$3:$BE$200,MATCH(G$3&amp;" "&amp;G$4,Precip!$A$3:$A$200,0),MATCH($D59,Precip!$B$2:$BF$2,0))),"",INDEX(Precip!$B$3:$BE$200,MATCH(G$3&amp;" "&amp;G$4,Precip!$A$3:$A$200,0),MATCH($D59,Precip!$B$2:$BF$2,0)))</f>
        <v>0.4</v>
      </c>
      <c r="H59" s="7">
        <f ca="1">IF(ISNA(INDEX(Precip!$B$3:$BE$200,MATCH(H$3&amp;" "&amp;H$4,Precip!$A$3:$A$200,0),MATCH($D59,Precip!$B$2:$BF$2,0))),"",INDEX(Precip!$B$3:$BE$200,MATCH(H$3&amp;" "&amp;H$4,Precip!$A$3:$A$200,0),MATCH($D59,Precip!$B$2:$BF$2,0)))</f>
        <v>0.4</v>
      </c>
      <c r="I59" s="132">
        <f ca="1">IF(ISNA(INDEX(Precip24!$B$3:$BE$200,MATCH(H$3&amp;" "&amp;H$4,Precip24!$A$3:$A$200,0),MATCH($D59,Precip24!$B$2:$BF$2,0))),"",INDEX(Precip24!$B$3:$BE$200,MATCH(H$3&amp;" "&amp;H$4,Precip24!$A$3:$A$200,0),MATCH($D59,Precip24!$B$2:$BF$2,0)))</f>
        <v>0.4</v>
      </c>
      <c r="J59" s="7">
        <f ca="1">IF(ISNA(INDEX(Precip!$B$3:$BE$200,MATCH(J$3&amp;" "&amp;J$4,Precip!$A$3:$A$200,0),MATCH($D59,Precip!$B$2:$BF$2,0))),"",INDEX(Precip!$B$3:$BE$200,MATCH(J$3&amp;" "&amp;J$4,Precip!$A$3:$A$200,0),MATCH($D59,Precip!$B$2:$BF$2,0)))</f>
        <v>0</v>
      </c>
      <c r="K59" s="7">
        <f ca="1">IF(ISNA(INDEX(Precip!$B$3:$BE$200,MATCH(K$3&amp;" "&amp;K$4,Precip!$A$3:$A$200,0),MATCH($D59,Precip!$B$2:$BF$2,0))),"",INDEX(Precip!$B$3:$BE$200,MATCH(K$3&amp;" "&amp;K$4,Precip!$A$3:$A$200,0),MATCH($D59,Precip!$B$2:$BF$2,0)))</f>
        <v>0</v>
      </c>
      <c r="L59" s="7">
        <f ca="1">IF(ISNA(INDEX(Precip!$B$3:$BE$200,MATCH(L$3&amp;" "&amp;L$4,Precip!$A$3:$A$200,0),MATCH($D59,Precip!$B$2:$BF$2,0))),"",INDEX(Precip!$B$3:$BE$200,MATCH(L$3&amp;" "&amp;L$4,Precip!$A$3:$A$200,0),MATCH($D59,Precip!$B$2:$BF$2,0)))</f>
        <v>0</v>
      </c>
      <c r="M59" s="7">
        <f ca="1">IF(ISNA(INDEX(Precip!$B$3:$BE$200,MATCH(M$3&amp;" "&amp;M$4,Precip!$A$3:$A$200,0),MATCH($D59,Precip!$B$2:$BF$2,0))),"",INDEX(Precip!$B$3:$BE$200,MATCH(M$3&amp;" "&amp;M$4,Precip!$A$3:$A$200,0),MATCH($D59,Precip!$B$2:$BF$2,0)))</f>
        <v>0</v>
      </c>
      <c r="N59" s="132" t="str">
        <f ca="1">IF(ISNA(INDEX(Precip24!$B$3:$BE$200,MATCH(M$3&amp;" "&amp;M$4,Precip24!$A$3:$A$200,0),MATCH($D59,Precip24!$B$2:$BF$2,0))),"",INDEX(Precip24!$B$3:$BE$200,MATCH(M$3&amp;" "&amp;M$4,Precip24!$A$3:$A$200,0),MATCH($D59,Precip24!$B$2:$BF$2,0)))</f>
        <v/>
      </c>
    </row>
    <row r="60" spans="1:14" ht="15.2" customHeight="1" thickBot="1" x14ac:dyDescent="0.3">
      <c r="A60" s="90"/>
      <c r="B60" s="18">
        <v>56</v>
      </c>
      <c r="C60" s="21" t="s">
        <v>81</v>
      </c>
      <c r="D60" s="22" t="s">
        <v>82</v>
      </c>
      <c r="E60" s="30">
        <f ca="1">IF(ISNA(INDEX(Precip!$B$3:$BE$200,MATCH(E$3&amp;" "&amp;E$4,Precip!$A$3:$A$200,0),MATCH($D60,Precip!$B$2:$BF$2,0))),"",INDEX(Precip!$B$3:$BE$200,MATCH(E$3&amp;" "&amp;E$4,Precip!$A$3:$A$200,0),MATCH($D60,Precip!$B$2:$BF$2,0)))</f>
        <v>0</v>
      </c>
      <c r="F60" s="30">
        <f ca="1">IF(ISNA(INDEX(Precip!$B$3:$BE$200,MATCH(F$3&amp;" "&amp;F$4,Precip!$A$3:$A$200,0),MATCH($D60,Precip!$B$2:$BF$2,0))),"",INDEX(Precip!$B$3:$BE$200,MATCH(F$3&amp;" "&amp;F$4,Precip!$A$3:$A$200,0),MATCH($D60,Precip!$B$2:$BF$2,0)))</f>
        <v>0</v>
      </c>
      <c r="G60" s="30">
        <f ca="1">IF(ISNA(INDEX(Precip!$B$3:$BE$200,MATCH(G$3&amp;" "&amp;G$4,Precip!$A$3:$A$200,0),MATCH($D60,Precip!$B$2:$BF$2,0))),"",INDEX(Precip!$B$3:$BE$200,MATCH(G$3&amp;" "&amp;G$4,Precip!$A$3:$A$200,0),MATCH($D60,Precip!$B$2:$BF$2,0)))</f>
        <v>0</v>
      </c>
      <c r="H60" s="30">
        <f ca="1">IF(ISNA(INDEX(Precip!$B$3:$BE$200,MATCH(H$3&amp;" "&amp;H$4,Precip!$A$3:$A$200,0),MATCH($D60,Precip!$B$2:$BF$2,0))),"",INDEX(Precip!$B$3:$BE$200,MATCH(H$3&amp;" "&amp;H$4,Precip!$A$3:$A$200,0),MATCH($D60,Precip!$B$2:$BF$2,0)))</f>
        <v>0</v>
      </c>
      <c r="I60" s="133">
        <f ca="1">IF(ISNA(INDEX(Precip24!$B$3:$BE$200,MATCH(H$3&amp;" "&amp;H$4,Precip24!$A$3:$A$200,0),MATCH($D60,Precip24!$B$2:$BF$2,0))),"",INDEX(Precip24!$B$3:$BE$200,MATCH(H$3&amp;" "&amp;H$4,Precip24!$A$3:$A$200,0),MATCH($D60,Precip24!$B$2:$BF$2,0)))</f>
        <v>0</v>
      </c>
      <c r="J60" s="30">
        <f ca="1">IF(ISNA(INDEX(Precip!$B$3:$BE$200,MATCH(J$3&amp;" "&amp;J$4,Precip!$A$3:$A$200,0),MATCH($D60,Precip!$B$2:$BF$2,0))),"",INDEX(Precip!$B$3:$BE$200,MATCH(J$3&amp;" "&amp;J$4,Precip!$A$3:$A$200,0),MATCH($D60,Precip!$B$2:$BF$2,0)))</f>
        <v>0</v>
      </c>
      <c r="K60" s="30">
        <f ca="1">IF(ISNA(INDEX(Precip!$B$3:$BE$200,MATCH(K$3&amp;" "&amp;K$4,Precip!$A$3:$A$200,0),MATCH($D60,Precip!$B$2:$BF$2,0))),"",INDEX(Precip!$B$3:$BE$200,MATCH(K$3&amp;" "&amp;K$4,Precip!$A$3:$A$200,0),MATCH($D60,Precip!$B$2:$BF$2,0)))</f>
        <v>0</v>
      </c>
      <c r="L60" s="30">
        <f ca="1">IF(ISNA(INDEX(Precip!$B$3:$BE$200,MATCH(L$3&amp;" "&amp;L$4,Precip!$A$3:$A$200,0),MATCH($D60,Precip!$B$2:$BF$2,0))),"",INDEX(Precip!$B$3:$BE$200,MATCH(L$3&amp;" "&amp;L$4,Precip!$A$3:$A$200,0),MATCH($D60,Precip!$B$2:$BF$2,0)))</f>
        <v>0</v>
      </c>
      <c r="M60" s="30">
        <f ca="1">IF(ISNA(INDEX(Precip!$B$3:$BE$200,MATCH(M$3&amp;" "&amp;M$4,Precip!$A$3:$A$200,0),MATCH($D60,Precip!$B$2:$BF$2,0))),"",INDEX(Precip!$B$3:$BE$200,MATCH(M$3&amp;" "&amp;M$4,Precip!$A$3:$A$200,0),MATCH($D60,Precip!$B$2:$BF$2,0)))</f>
        <v>4</v>
      </c>
      <c r="N60" s="133" t="str">
        <f ca="1">IF(ISNA(INDEX(Precip24!$B$3:$BE$200,MATCH(M$3&amp;" "&amp;M$4,Precip24!$A$3:$A$200,0),MATCH($D60,Precip24!$B$2:$BF$2,0))),"",INDEX(Precip24!$B$3:$BE$200,MATCH(M$3&amp;" "&amp;M$4,Precip24!$A$3:$A$200,0),MATCH($D60,Precip24!$B$2:$BF$2,0)))</f>
        <v/>
      </c>
    </row>
    <row r="61" spans="1:14" ht="15.2" customHeight="1" x14ac:dyDescent="0.25">
      <c r="A61" s="89" t="s">
        <v>83</v>
      </c>
      <c r="B61" s="9">
        <v>57</v>
      </c>
      <c r="C61" s="31" t="s">
        <v>84</v>
      </c>
      <c r="D61" s="32" t="s">
        <v>85</v>
      </c>
      <c r="E61" s="11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1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1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1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135" t="str">
        <f ca="1">IF(ISNA(INDEX(Precip24!$B$3:$BE$200,MATCH(H$3&amp;" "&amp;H$4,Precip24!$A$3:$A$200,0),MATCH($D61,Precip24!$B$2:$BF$2,0))),"",INDEX(Precip24!$B$3:$BE$200,MATCH(H$3&amp;" "&amp;H$4,Precip24!$A$3:$A$200,0),MATCH($D61,Precip24!$B$2:$BF$2,0)))</f>
        <v/>
      </c>
      <c r="J61" s="11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1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1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1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135" t="str">
        <f ca="1">IF(ISNA(INDEX(Precip24!$B$3:$BE$200,MATCH(M$3&amp;" "&amp;M$4,Precip24!$A$3:$A$200,0),MATCH($D61,Precip24!$B$2:$BF$2,0))),"",INDEX(Precip24!$B$3:$BE$200,MATCH(M$3&amp;" "&amp;M$4,Precip24!$A$3:$A$200,0),MATCH($D61,Precip24!$B$2:$BF$2,0)))</f>
        <v/>
      </c>
    </row>
    <row r="62" spans="1:14" ht="15.2" customHeight="1" thickBot="1" x14ac:dyDescent="0.3">
      <c r="A62" s="90"/>
      <c r="B62" s="18">
        <v>58</v>
      </c>
      <c r="C62" s="33" t="s">
        <v>86</v>
      </c>
      <c r="D62" s="34" t="s">
        <v>87</v>
      </c>
      <c r="E62" s="30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0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0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0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136" t="str">
        <f ca="1">IF(ISNA(INDEX(Precip24!$B$3:$BE$200,MATCH(H$3&amp;" "&amp;H$4,Precip24!$A$3:$A$200,0),MATCH($D62,Precip24!$B$2:$BF$2,0))),"",INDEX(Precip24!$B$3:$BE$200,MATCH(H$3&amp;" "&amp;H$4,Precip24!$A$3:$A$200,0),MATCH($D62,Precip24!$B$2:$BF$2,0)))</f>
        <v/>
      </c>
      <c r="J62" s="30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0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0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0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136" t="str">
        <f ca="1">IF(ISNA(INDEX(Precip24!$B$3:$BE$200,MATCH(M$3&amp;" "&amp;M$4,Precip24!$A$3:$A$200,0),MATCH($D62,Precip24!$B$2:$BF$2,0))),"",INDEX(Precip24!$B$3:$BE$200,MATCH(M$3&amp;" "&amp;M$4,Precip24!$A$3:$A$200,0),MATCH($D62,Precip24!$B$2:$BF$2,0)))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2"/>
  <sheetViews>
    <sheetView zoomScaleNormal="100"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F3" sqref="F3"/>
    </sheetView>
  </sheetViews>
  <sheetFormatPr defaultRowHeight="11.25" customHeight="1" x14ac:dyDescent="0.25"/>
  <cols>
    <col min="1" max="1" width="4.140625" style="88" customWidth="1"/>
    <col min="2" max="2" width="4" style="84" bestFit="1" customWidth="1"/>
    <col min="3" max="3" width="15.28515625" style="88" customWidth="1"/>
    <col min="4" max="4" width="6.28515625" style="84" customWidth="1"/>
    <col min="5" max="8" width="5.7109375" style="83" customWidth="1"/>
    <col min="9" max="9" width="5.7109375" style="86" customWidth="1"/>
    <col min="10" max="13" width="5.7109375" style="83" customWidth="1"/>
    <col min="14" max="14" width="5.5703125" style="85" customWidth="1"/>
    <col min="15" max="16" width="9.140625" style="88" customWidth="1"/>
    <col min="17" max="16384" width="9.140625" style="88"/>
  </cols>
  <sheetData>
    <row r="1" spans="1:15" ht="18" customHeight="1" x14ac:dyDescent="0.3">
      <c r="C1" s="102" t="s">
        <v>94</v>
      </c>
      <c r="D1" s="103"/>
      <c r="E1" s="101"/>
      <c r="F1" s="101"/>
      <c r="G1" s="101"/>
      <c r="H1" s="101"/>
      <c r="I1" s="106"/>
      <c r="J1" s="101"/>
      <c r="K1" s="101"/>
      <c r="L1" s="101"/>
      <c r="M1" s="101"/>
      <c r="N1" s="104"/>
    </row>
    <row r="2" spans="1:15" ht="16.5" customHeight="1" thickBot="1" x14ac:dyDescent="0.3">
      <c r="D2" s="88"/>
      <c r="E2" s="88"/>
      <c r="F2" s="100" t="s">
        <v>0</v>
      </c>
      <c r="G2" s="101"/>
      <c r="H2" s="101"/>
      <c r="I2" s="106"/>
      <c r="J2" s="101"/>
      <c r="K2" s="88"/>
      <c r="L2" s="88"/>
      <c r="M2" s="1" t="s">
        <v>1</v>
      </c>
      <c r="N2" s="2"/>
    </row>
    <row r="3" spans="1:15" s="43" customFormat="1" ht="13.5" customHeight="1" x14ac:dyDescent="0.25">
      <c r="A3" s="8" t="s">
        <v>2</v>
      </c>
      <c r="B3" s="91" t="s">
        <v>3</v>
      </c>
      <c r="C3" s="98" t="s">
        <v>4</v>
      </c>
      <c r="D3" s="124" t="s">
        <v>5</v>
      </c>
      <c r="E3" s="69" t="str">
        <f ca="1">Thang!$F$1&amp;"-07"</f>
        <v>06-07</v>
      </c>
      <c r="F3" s="69" t="str">
        <f ca="1">$E$3</f>
        <v>06-07</v>
      </c>
      <c r="G3" s="69" t="str">
        <f ca="1">$E$3</f>
        <v>06-07</v>
      </c>
      <c r="H3" s="69" t="str">
        <f ca="1">$E$3</f>
        <v>06-07</v>
      </c>
      <c r="I3" s="122" t="s">
        <v>95</v>
      </c>
      <c r="J3" s="69" t="str">
        <f ca="1">Thang!$F$1&amp;"-08"</f>
        <v>06-08</v>
      </c>
      <c r="K3" s="69" t="str">
        <f ca="1">$J$3</f>
        <v>06-08</v>
      </c>
      <c r="L3" s="69" t="str">
        <f ca="1">$J$3</f>
        <v>06-08</v>
      </c>
      <c r="M3" s="69" t="str">
        <f ca="1">$J$3</f>
        <v>06-08</v>
      </c>
      <c r="N3" s="120" t="s">
        <v>95</v>
      </c>
    </row>
    <row r="4" spans="1:15" s="43" customFormat="1" ht="13.5" customHeight="1" thickBot="1" x14ac:dyDescent="0.3">
      <c r="A4" s="29"/>
      <c r="B4" s="92"/>
      <c r="C4" s="99"/>
      <c r="D4" s="125"/>
      <c r="E4" s="70" t="s">
        <v>96</v>
      </c>
      <c r="F4" s="71" t="s">
        <v>97</v>
      </c>
      <c r="G4" s="68">
        <v>13</v>
      </c>
      <c r="H4" s="67">
        <v>19</v>
      </c>
      <c r="I4" s="123"/>
      <c r="J4" s="70" t="s">
        <v>96</v>
      </c>
      <c r="K4" s="71" t="s">
        <v>97</v>
      </c>
      <c r="L4" s="68">
        <v>13</v>
      </c>
      <c r="M4" s="67">
        <v>19</v>
      </c>
      <c r="N4" s="121"/>
    </row>
    <row r="5" spans="1:15" s="85" customFormat="1" ht="15.2" customHeight="1" x14ac:dyDescent="0.25">
      <c r="A5" s="97" t="s">
        <v>7</v>
      </c>
      <c r="B5" s="9">
        <v>1</v>
      </c>
      <c r="C5" s="10" t="s">
        <v>8</v>
      </c>
      <c r="D5" s="9">
        <v>73401</v>
      </c>
      <c r="E5" s="11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1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1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1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0" t="str">
        <f t="shared" ref="I5:I36" ca="1" si="0">+IF(AND(OR(E5="-",E5=""),OR(F5="-",F5=""),OR(G5="-",G5=""),OR(H5="-",H5="")),"-",SUM(E5:H5))</f>
        <v>-</v>
      </c>
      <c r="J5" s="11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1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1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1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38" t="str">
        <f t="shared" ref="N5:N36" ca="1" si="1">+IF(AND(OR(J5="-",J5=""),OR(K5="-",K5=""),OR(L5="-",L5=""),OR(M5="-",M5="")),"-",SUM(J5:M5))</f>
        <v>-</v>
      </c>
    </row>
    <row r="6" spans="1:15" s="85" customFormat="1" ht="15.2" customHeight="1" x14ac:dyDescent="0.25">
      <c r="A6" s="96"/>
      <c r="B6" s="6">
        <v>2</v>
      </c>
      <c r="C6" s="13" t="s">
        <v>98</v>
      </c>
      <c r="D6" s="6">
        <v>73402</v>
      </c>
      <c r="E6" s="7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7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7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7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1" t="str">
        <f t="shared" ca="1" si="0"/>
        <v>-</v>
      </c>
      <c r="J6" s="7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7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7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7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39" t="str">
        <f t="shared" ca="1" si="1"/>
        <v>-</v>
      </c>
    </row>
    <row r="7" spans="1:15" s="85" customFormat="1" ht="15.2" customHeight="1" x14ac:dyDescent="0.25">
      <c r="A7" s="96"/>
      <c r="B7" s="6">
        <v>3</v>
      </c>
      <c r="C7" s="4" t="s">
        <v>99</v>
      </c>
      <c r="D7" s="3">
        <v>48842</v>
      </c>
      <c r="E7" s="7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7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7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7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1" t="str">
        <f t="shared" ca="1" si="0"/>
        <v>-</v>
      </c>
      <c r="J7" s="7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7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7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7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39" t="str">
        <f t="shared" ca="1" si="1"/>
        <v>-</v>
      </c>
    </row>
    <row r="8" spans="1:15" s="85" customFormat="1" ht="15.2" customHeight="1" x14ac:dyDescent="0.25">
      <c r="A8" s="96"/>
      <c r="B8" s="6">
        <v>4</v>
      </c>
      <c r="C8" s="4" t="s">
        <v>11</v>
      </c>
      <c r="D8" s="3">
        <v>73403</v>
      </c>
      <c r="E8" s="7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7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7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7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1" t="str">
        <f t="shared" ca="1" si="0"/>
        <v>-</v>
      </c>
      <c r="J8" s="7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7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7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7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39" t="str">
        <f t="shared" ca="1" si="1"/>
        <v>-</v>
      </c>
    </row>
    <row r="9" spans="1:15" s="85" customFormat="1" ht="15.2" customHeight="1" x14ac:dyDescent="0.25">
      <c r="A9" s="96"/>
      <c r="B9" s="6">
        <v>5</v>
      </c>
      <c r="C9" s="4" t="s">
        <v>12</v>
      </c>
      <c r="D9" s="3">
        <v>73420</v>
      </c>
      <c r="E9" s="7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7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7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7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1" t="str">
        <f t="shared" ca="1" si="0"/>
        <v>-</v>
      </c>
      <c r="J9" s="7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7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7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7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39" t="str">
        <f t="shared" ca="1" si="1"/>
        <v>-</v>
      </c>
    </row>
    <row r="10" spans="1:15" s="85" customFormat="1" ht="15.2" customHeight="1" x14ac:dyDescent="0.25">
      <c r="A10" s="96"/>
      <c r="B10" s="6">
        <v>6</v>
      </c>
      <c r="C10" s="4" t="s">
        <v>13</v>
      </c>
      <c r="D10" s="3">
        <v>73400</v>
      </c>
      <c r="E10" s="7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7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7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7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1" t="str">
        <f t="shared" ca="1" si="0"/>
        <v>-</v>
      </c>
      <c r="J10" s="7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7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7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7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39" t="str">
        <f t="shared" ca="1" si="1"/>
        <v>-</v>
      </c>
    </row>
    <row r="11" spans="1:15" s="85" customFormat="1" ht="15.2" customHeight="1" x14ac:dyDescent="0.25">
      <c r="A11" s="96"/>
      <c r="B11" s="6">
        <v>7</v>
      </c>
      <c r="C11" s="4" t="s">
        <v>14</v>
      </c>
      <c r="D11" s="3">
        <v>73404</v>
      </c>
      <c r="E11" s="7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7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7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7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1" t="str">
        <f t="shared" ca="1" si="0"/>
        <v>-</v>
      </c>
      <c r="J11" s="7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7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7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7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39" t="str">
        <f t="shared" ca="1" si="1"/>
        <v>-</v>
      </c>
    </row>
    <row r="12" spans="1:15" s="85" customFormat="1" ht="15.2" customHeight="1" x14ac:dyDescent="0.25">
      <c r="A12" s="96"/>
      <c r="B12" s="6">
        <v>8</v>
      </c>
      <c r="C12" s="4" t="s">
        <v>15</v>
      </c>
      <c r="D12" s="3" t="s">
        <v>16</v>
      </c>
      <c r="E12" s="7">
        <f ca="1">IF(ISNA(INDEX(Precip!$B$3:$BE$200,MATCH(E$3&amp;" "&amp;E$4,Precip!$A$3:$A$200,0),MATCH($D12,Precip!$B$2:$BF$2,0))),"",INDEX(Precip!$B$3:$BE$200,MATCH(E$3&amp;" "&amp;E$4,Precip!$A$3:$A$200,0),MATCH($D12,Precip!$B$2:$BF$2,0)))</f>
        <v>0</v>
      </c>
      <c r="F12" s="7">
        <f ca="1">IF(ISNA(INDEX(Precip!$B$3:$BE$200,MATCH(F$3&amp;" "&amp;F$4,Precip!$A$3:$A$200,0),MATCH($D12,Precip!$B$2:$BF$2,0))),"",INDEX(Precip!$B$3:$BE$200,MATCH(F$3&amp;" "&amp;F$4,Precip!$A$3:$A$200,0),MATCH($D12,Precip!$B$2:$BF$2,0)))</f>
        <v>0</v>
      </c>
      <c r="G12" s="7">
        <f ca="1">IF(ISNA(INDEX(Precip!$B$3:$BE$200,MATCH(G$3&amp;" "&amp;G$4,Precip!$A$3:$A$200,0),MATCH($D12,Precip!$B$2:$BF$2,0))),"",INDEX(Precip!$B$3:$BE$200,MATCH(G$3&amp;" "&amp;G$4,Precip!$A$3:$A$200,0),MATCH($D12,Precip!$B$2:$BF$2,0)))</f>
        <v>0</v>
      </c>
      <c r="H12" s="7">
        <f ca="1">IF(ISNA(INDEX(Precip!$B$3:$BE$200,MATCH(H$3&amp;" "&amp;H$4,Precip!$A$3:$A$200,0),MATCH($D12,Precip!$B$2:$BF$2,0))),"",INDEX(Precip!$B$3:$BE$200,MATCH(H$3&amp;" "&amp;H$4,Precip!$A$3:$A$200,0),MATCH($D12,Precip!$B$2:$BF$2,0)))</f>
        <v>0</v>
      </c>
      <c r="I12" s="81">
        <f t="shared" ca="1" si="0"/>
        <v>0</v>
      </c>
      <c r="J12" s="7">
        <f ca="1">IF(ISNA(INDEX(Precip!$B$3:$BE$200,MATCH(J$3&amp;" "&amp;J$4,Precip!$A$3:$A$200,0),MATCH($D12,Precip!$B$2:$BF$2,0))),"",INDEX(Precip!$B$3:$BE$200,MATCH(J$3&amp;" "&amp;J$4,Precip!$A$3:$A$200,0),MATCH($D12,Precip!$B$2:$BF$2,0)))</f>
        <v>0</v>
      </c>
      <c r="K12" s="7">
        <f ca="1">IF(ISNA(INDEX(Precip!$B$3:$BE$200,MATCH(K$3&amp;" "&amp;K$4,Precip!$A$3:$A$200,0),MATCH($D12,Precip!$B$2:$BF$2,0))),"",INDEX(Precip!$B$3:$BE$200,MATCH(K$3&amp;" "&amp;K$4,Precip!$A$3:$A$200,0),MATCH($D12,Precip!$B$2:$BF$2,0)))</f>
        <v>0</v>
      </c>
      <c r="L12" s="7">
        <f ca="1">IF(ISNA(INDEX(Precip!$B$3:$BE$200,MATCH(L$3&amp;" "&amp;L$4,Precip!$A$3:$A$200,0),MATCH($D12,Precip!$B$2:$BF$2,0))),"",INDEX(Precip!$B$3:$BE$200,MATCH(L$3&amp;" "&amp;L$4,Precip!$A$3:$A$200,0),MATCH($D12,Precip!$B$2:$BF$2,0)))</f>
        <v>0</v>
      </c>
      <c r="M12" s="7">
        <f ca="1">IF(ISNA(INDEX(Precip!$B$3:$BE$200,MATCH(M$3&amp;" "&amp;M$4,Precip!$A$3:$A$200,0),MATCH($D12,Precip!$B$2:$BF$2,0))),"",INDEX(Precip!$B$3:$BE$200,MATCH(M$3&amp;" "&amp;M$4,Precip!$A$3:$A$200,0),MATCH($D12,Precip!$B$2:$BF$2,0)))</f>
        <v>0</v>
      </c>
      <c r="N12" s="39">
        <f t="shared" ca="1" si="1"/>
        <v>0</v>
      </c>
    </row>
    <row r="13" spans="1:15" s="85" customFormat="1" ht="15.2" customHeight="1" x14ac:dyDescent="0.25">
      <c r="A13" s="96"/>
      <c r="B13" s="6">
        <v>9</v>
      </c>
      <c r="C13" s="4" t="s">
        <v>17</v>
      </c>
      <c r="D13" s="3">
        <v>73405</v>
      </c>
      <c r="E13" s="7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7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7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7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1" t="str">
        <f t="shared" ca="1" si="0"/>
        <v>-</v>
      </c>
      <c r="J13" s="7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7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7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7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39" t="str">
        <f t="shared" ca="1" si="1"/>
        <v>-</v>
      </c>
    </row>
    <row r="14" spans="1:15" s="85" customFormat="1" ht="15.2" customHeight="1" x14ac:dyDescent="0.25">
      <c r="A14" s="96"/>
      <c r="B14" s="6">
        <v>10</v>
      </c>
      <c r="C14" s="4" t="s">
        <v>18</v>
      </c>
      <c r="D14" s="3">
        <v>73406</v>
      </c>
      <c r="E14" s="7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7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7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7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1" t="str">
        <f t="shared" ca="1" si="0"/>
        <v>-</v>
      </c>
      <c r="J14" s="7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7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7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7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39" t="str">
        <f t="shared" ca="1" si="1"/>
        <v>-</v>
      </c>
      <c r="O14" s="88"/>
    </row>
    <row r="15" spans="1:15" s="85" customFormat="1" ht="15.2" customHeight="1" x14ac:dyDescent="0.25">
      <c r="A15" s="96"/>
      <c r="B15" s="6">
        <v>11</v>
      </c>
      <c r="C15" s="4" t="s">
        <v>19</v>
      </c>
      <c r="D15" s="3">
        <v>73408</v>
      </c>
      <c r="E15" s="7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7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7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7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1" t="str">
        <f t="shared" ca="1" si="0"/>
        <v>-</v>
      </c>
      <c r="J15" s="7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7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7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7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39" t="str">
        <f t="shared" ca="1" si="1"/>
        <v>-</v>
      </c>
    </row>
    <row r="16" spans="1:15" ht="15.2" customHeight="1" x14ac:dyDescent="0.25">
      <c r="A16" s="96"/>
      <c r="B16" s="6">
        <v>12</v>
      </c>
      <c r="C16" s="4" t="s">
        <v>20</v>
      </c>
      <c r="D16" s="3">
        <v>73409</v>
      </c>
      <c r="E16" s="7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7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7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7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1" t="str">
        <f t="shared" ca="1" si="0"/>
        <v>-</v>
      </c>
      <c r="J16" s="7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7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7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7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39" t="str">
        <f t="shared" ca="1" si="1"/>
        <v>-</v>
      </c>
      <c r="O16" s="85"/>
    </row>
    <row r="17" spans="1:15" s="85" customFormat="1" ht="15.2" customHeight="1" x14ac:dyDescent="0.25">
      <c r="A17" s="96"/>
      <c r="B17" s="6">
        <v>13</v>
      </c>
      <c r="C17" s="4" t="s">
        <v>21</v>
      </c>
      <c r="D17" s="3" t="s">
        <v>22</v>
      </c>
      <c r="E17" s="7">
        <f ca="1">IF(ISNA(INDEX(Precip!$B$3:$BE$200,MATCH(E$3&amp;" "&amp;E$4,Precip!$A$3:$A$200,0),MATCH($D17,Precip!$B$2:$BF$2,0))),"",INDEX(Precip!$B$3:$BE$200,MATCH(E$3&amp;" "&amp;E$4,Precip!$A$3:$A$200,0),MATCH($D17,Precip!$B$2:$BF$2,0)))</f>
        <v>0</v>
      </c>
      <c r="F17" s="7">
        <f ca="1">IF(ISNA(INDEX(Precip!$B$3:$BE$200,MATCH(F$3&amp;" "&amp;F$4,Precip!$A$3:$A$200,0),MATCH($D17,Precip!$B$2:$BF$2,0))),"",INDEX(Precip!$B$3:$BE$200,MATCH(F$3&amp;" "&amp;F$4,Precip!$A$3:$A$200,0),MATCH($D17,Precip!$B$2:$BF$2,0)))</f>
        <v>0</v>
      </c>
      <c r="G17" s="7">
        <f ca="1">IF(ISNA(INDEX(Precip!$B$3:$BE$200,MATCH(G$3&amp;" "&amp;G$4,Precip!$A$3:$A$200,0),MATCH($D17,Precip!$B$2:$BF$2,0))),"",INDEX(Precip!$B$3:$BE$200,MATCH(G$3&amp;" "&amp;G$4,Precip!$A$3:$A$200,0),MATCH($D17,Precip!$B$2:$BF$2,0)))</f>
        <v>0</v>
      </c>
      <c r="H17" s="7">
        <f ca="1">IF(ISNA(INDEX(Precip!$B$3:$BE$200,MATCH(H$3&amp;" "&amp;H$4,Precip!$A$3:$A$200,0),MATCH($D17,Precip!$B$2:$BF$2,0))),"",INDEX(Precip!$B$3:$BE$200,MATCH(H$3&amp;" "&amp;H$4,Precip!$A$3:$A$200,0),MATCH($D17,Precip!$B$2:$BF$2,0)))</f>
        <v>0</v>
      </c>
      <c r="I17" s="81">
        <f t="shared" ca="1" si="0"/>
        <v>0</v>
      </c>
      <c r="J17" s="7">
        <f ca="1">IF(ISNA(INDEX(Precip!$B$3:$BE$200,MATCH(J$3&amp;" "&amp;J$4,Precip!$A$3:$A$200,0),MATCH($D17,Precip!$B$2:$BF$2,0))),"",INDEX(Precip!$B$3:$BE$200,MATCH(J$3&amp;" "&amp;J$4,Precip!$A$3:$A$200,0),MATCH($D17,Precip!$B$2:$BF$2,0)))</f>
        <v>0</v>
      </c>
      <c r="K17" s="7">
        <f ca="1">IF(ISNA(INDEX(Precip!$B$3:$BE$200,MATCH(K$3&amp;" "&amp;K$4,Precip!$A$3:$A$200,0),MATCH($D17,Precip!$B$2:$BF$2,0))),"",INDEX(Precip!$B$3:$BE$200,MATCH(K$3&amp;" "&amp;K$4,Precip!$A$3:$A$200,0),MATCH($D17,Precip!$B$2:$BF$2,0)))</f>
        <v>0</v>
      </c>
      <c r="L17" s="7">
        <f ca="1">IF(ISNA(INDEX(Precip!$B$3:$BE$200,MATCH(L$3&amp;" "&amp;L$4,Precip!$A$3:$A$200,0),MATCH($D17,Precip!$B$2:$BF$2,0))),"",INDEX(Precip!$B$3:$BE$200,MATCH(L$3&amp;" "&amp;L$4,Precip!$A$3:$A$200,0),MATCH($D17,Precip!$B$2:$BF$2,0)))</f>
        <v>21.2</v>
      </c>
      <c r="M17" s="7">
        <f ca="1">IF(ISNA(INDEX(Precip!$B$3:$BE$200,MATCH(M$3&amp;" "&amp;M$4,Precip!$A$3:$A$200,0),MATCH($D17,Precip!$B$2:$BF$2,0))),"",INDEX(Precip!$B$3:$BE$200,MATCH(M$3&amp;" "&amp;M$4,Precip!$A$3:$A$200,0),MATCH($D17,Precip!$B$2:$BF$2,0)))</f>
        <v>0</v>
      </c>
      <c r="N17" s="39">
        <f t="shared" ca="1" si="1"/>
        <v>21.2</v>
      </c>
      <c r="O17" s="88"/>
    </row>
    <row r="18" spans="1:15" s="85" customFormat="1" ht="15.2" customHeight="1" x14ac:dyDescent="0.25">
      <c r="A18" s="96"/>
      <c r="B18" s="6">
        <v>14</v>
      </c>
      <c r="C18" s="4" t="s">
        <v>100</v>
      </c>
      <c r="D18" s="3" t="s">
        <v>24</v>
      </c>
      <c r="E18" s="7">
        <f ca="1">IF(ISNA(INDEX(Precip!$B$3:$BE$200,MATCH(E$3&amp;" "&amp;E$4,Precip!$A$3:$A$200,0),MATCH($D18,Precip!$B$2:$BF$2,0))),"",INDEX(Precip!$B$3:$BE$200,MATCH(E$3&amp;" "&amp;E$4,Precip!$A$3:$A$200,0),MATCH($D18,Precip!$B$2:$BF$2,0)))</f>
        <v>0</v>
      </c>
      <c r="F18" s="7">
        <f ca="1">IF(ISNA(INDEX(Precip!$B$3:$BE$200,MATCH(F$3&amp;" "&amp;F$4,Precip!$A$3:$A$200,0),MATCH($D18,Precip!$B$2:$BF$2,0))),"",INDEX(Precip!$B$3:$BE$200,MATCH(F$3&amp;" "&amp;F$4,Precip!$A$3:$A$200,0),MATCH($D18,Precip!$B$2:$BF$2,0)))</f>
        <v>0</v>
      </c>
      <c r="G18" s="7">
        <f ca="1">IF(ISNA(INDEX(Precip!$B$3:$BE$200,MATCH(G$3&amp;" "&amp;G$4,Precip!$A$3:$A$200,0),MATCH($D18,Precip!$B$2:$BF$2,0))),"",INDEX(Precip!$B$3:$BE$200,MATCH(G$3&amp;" "&amp;G$4,Precip!$A$3:$A$200,0),MATCH($D18,Precip!$B$2:$BF$2,0)))</f>
        <v>0</v>
      </c>
      <c r="H18" s="7">
        <f ca="1">IF(ISNA(INDEX(Precip!$B$3:$BE$200,MATCH(H$3&amp;" "&amp;H$4,Precip!$A$3:$A$200,0),MATCH($D18,Precip!$B$2:$BF$2,0))),"",INDEX(Precip!$B$3:$BE$200,MATCH(H$3&amp;" "&amp;H$4,Precip!$A$3:$A$200,0),MATCH($D18,Precip!$B$2:$BF$2,0)))</f>
        <v>0</v>
      </c>
      <c r="I18" s="81">
        <f t="shared" ca="1" si="0"/>
        <v>0</v>
      </c>
      <c r="J18" s="7">
        <f ca="1">IF(ISNA(INDEX(Precip!$B$3:$BE$200,MATCH(J$3&amp;" "&amp;J$4,Precip!$A$3:$A$200,0),MATCH($D18,Precip!$B$2:$BF$2,0))),"",INDEX(Precip!$B$3:$BE$200,MATCH(J$3&amp;" "&amp;J$4,Precip!$A$3:$A$200,0),MATCH($D18,Precip!$B$2:$BF$2,0)))</f>
        <v>0</v>
      </c>
      <c r="K18" s="7">
        <f ca="1">IF(ISNA(INDEX(Precip!$B$3:$BE$200,MATCH(K$3&amp;" "&amp;K$4,Precip!$A$3:$A$200,0),MATCH($D18,Precip!$B$2:$BF$2,0))),"",INDEX(Precip!$B$3:$BE$200,MATCH(K$3&amp;" "&amp;K$4,Precip!$A$3:$A$200,0),MATCH($D18,Precip!$B$2:$BF$2,0)))</f>
        <v>0</v>
      </c>
      <c r="L18" s="7">
        <f ca="1">IF(ISNA(INDEX(Precip!$B$3:$BE$200,MATCH(L$3&amp;" "&amp;L$4,Precip!$A$3:$A$200,0),MATCH($D18,Precip!$B$2:$BF$2,0))),"",INDEX(Precip!$B$3:$BE$200,MATCH(L$3&amp;" "&amp;L$4,Precip!$A$3:$A$200,0),MATCH($D18,Precip!$B$2:$BF$2,0)))</f>
        <v>0</v>
      </c>
      <c r="M18" s="7">
        <f ca="1">IF(ISNA(INDEX(Precip!$B$3:$BE$200,MATCH(M$3&amp;" "&amp;M$4,Precip!$A$3:$A$200,0),MATCH($D18,Precip!$B$2:$BF$2,0))),"",INDEX(Precip!$B$3:$BE$200,MATCH(M$3&amp;" "&amp;M$4,Precip!$A$3:$A$200,0),MATCH($D18,Precip!$B$2:$BF$2,0)))</f>
        <v>0</v>
      </c>
      <c r="N18" s="39">
        <f t="shared" ca="1" si="1"/>
        <v>0</v>
      </c>
      <c r="O18" s="88"/>
    </row>
    <row r="19" spans="1:15" ht="15.2" customHeight="1" x14ac:dyDescent="0.25">
      <c r="A19" s="96"/>
      <c r="B19" s="6">
        <v>15</v>
      </c>
      <c r="C19" s="4" t="s">
        <v>101</v>
      </c>
      <c r="D19" s="3">
        <v>73410</v>
      </c>
      <c r="E19" s="7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7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7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7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1" t="str">
        <f t="shared" ca="1" si="0"/>
        <v>-</v>
      </c>
      <c r="J19" s="7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7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7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7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39" t="str">
        <f t="shared" ca="1" si="1"/>
        <v>-</v>
      </c>
      <c r="O19" s="85"/>
    </row>
    <row r="20" spans="1:15" ht="15.2" customHeight="1" x14ac:dyDescent="0.25">
      <c r="A20" s="96"/>
      <c r="B20" s="6">
        <v>16</v>
      </c>
      <c r="C20" s="4" t="s">
        <v>26</v>
      </c>
      <c r="D20" s="3">
        <v>48840</v>
      </c>
      <c r="E20" s="7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7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7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7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1" t="str">
        <f t="shared" ca="1" si="0"/>
        <v>-</v>
      </c>
      <c r="J20" s="7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7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7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7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39" t="str">
        <f t="shared" ca="1" si="1"/>
        <v>-</v>
      </c>
    </row>
    <row r="21" spans="1:15" s="85" customFormat="1" ht="15.2" customHeight="1" x14ac:dyDescent="0.25">
      <c r="A21" s="96"/>
      <c r="B21" s="6">
        <v>17</v>
      </c>
      <c r="C21" s="4" t="s">
        <v>27</v>
      </c>
      <c r="D21" s="3">
        <v>73411</v>
      </c>
      <c r="E21" s="7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7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7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7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1" t="str">
        <f t="shared" ca="1" si="0"/>
        <v>-</v>
      </c>
      <c r="J21" s="7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7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7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7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39" t="str">
        <f t="shared" ca="1" si="1"/>
        <v>-</v>
      </c>
      <c r="O21" s="88"/>
    </row>
    <row r="22" spans="1:15" ht="15.2" customHeight="1" x14ac:dyDescent="0.25">
      <c r="A22" s="96"/>
      <c r="B22" s="6">
        <v>18</v>
      </c>
      <c r="C22" s="4" t="s">
        <v>28</v>
      </c>
      <c r="D22" s="3">
        <v>73412</v>
      </c>
      <c r="E22" s="7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7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7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7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1" t="str">
        <f t="shared" ca="1" si="0"/>
        <v>-</v>
      </c>
      <c r="J22" s="7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7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7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7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39" t="str">
        <f t="shared" ca="1" si="1"/>
        <v>-</v>
      </c>
      <c r="O22" s="85"/>
    </row>
    <row r="23" spans="1:15" ht="15.2" customHeight="1" x14ac:dyDescent="0.25">
      <c r="A23" s="96"/>
      <c r="B23" s="6">
        <v>19</v>
      </c>
      <c r="C23" s="4" t="s">
        <v>29</v>
      </c>
      <c r="D23" s="3">
        <v>73413</v>
      </c>
      <c r="E23" s="7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7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7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7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1" t="str">
        <f t="shared" ca="1" si="0"/>
        <v>-</v>
      </c>
      <c r="J23" s="7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7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7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7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39" t="str">
        <f t="shared" ca="1" si="1"/>
        <v>-</v>
      </c>
      <c r="O23" s="85"/>
    </row>
    <row r="24" spans="1:15" s="85" customFormat="1" ht="15.2" customHeight="1" x14ac:dyDescent="0.25">
      <c r="A24" s="96"/>
      <c r="B24" s="6">
        <v>20</v>
      </c>
      <c r="C24" s="4" t="s">
        <v>30</v>
      </c>
      <c r="D24" s="3">
        <v>73414</v>
      </c>
      <c r="E24" s="7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7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7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7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1" t="str">
        <f t="shared" ca="1" si="0"/>
        <v>-</v>
      </c>
      <c r="J24" s="7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7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7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7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39" t="str">
        <f t="shared" ca="1" si="1"/>
        <v>-</v>
      </c>
      <c r="O24" s="88"/>
    </row>
    <row r="25" spans="1:15" s="85" customFormat="1" ht="15.2" customHeight="1" x14ac:dyDescent="0.25">
      <c r="A25" s="96"/>
      <c r="B25" s="6">
        <v>21</v>
      </c>
      <c r="C25" s="17" t="s">
        <v>31</v>
      </c>
      <c r="D25" s="3">
        <v>73416</v>
      </c>
      <c r="E25" s="7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7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7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7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1" t="str">
        <f t="shared" ca="1" si="0"/>
        <v>-</v>
      </c>
      <c r="J25" s="7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7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7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7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39" t="str">
        <f t="shared" ca="1" si="1"/>
        <v>-</v>
      </c>
      <c r="O25" s="88"/>
    </row>
    <row r="26" spans="1:15" s="85" customFormat="1" ht="15.2" customHeight="1" x14ac:dyDescent="0.25">
      <c r="A26" s="96"/>
      <c r="B26" s="6">
        <v>22</v>
      </c>
      <c r="C26" s="4" t="s">
        <v>32</v>
      </c>
      <c r="D26" s="3">
        <v>73417</v>
      </c>
      <c r="E26" s="7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7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7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7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1" t="str">
        <f t="shared" ca="1" si="0"/>
        <v>-</v>
      </c>
      <c r="J26" s="7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7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7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7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39" t="str">
        <f t="shared" ca="1" si="1"/>
        <v>-</v>
      </c>
      <c r="O26" s="88"/>
    </row>
    <row r="27" spans="1:15" ht="15.2" customHeight="1" x14ac:dyDescent="0.25">
      <c r="A27" s="96"/>
      <c r="B27" s="6">
        <v>23</v>
      </c>
      <c r="C27" s="4" t="s">
        <v>33</v>
      </c>
      <c r="D27" s="3" t="s">
        <v>34</v>
      </c>
      <c r="E27" s="7">
        <f ca="1">IF(ISNA(INDEX(Precip!$B$3:$BE$200,MATCH(E$3&amp;" "&amp;E$4,Precip!$A$3:$A$200,0),MATCH($D27,Precip!$B$2:$BF$2,0))),"",INDEX(Precip!$B$3:$BE$200,MATCH(E$3&amp;" "&amp;E$4,Precip!$A$3:$A$200,0),MATCH($D27,Precip!$B$2:$BF$2,0)))</f>
        <v>0</v>
      </c>
      <c r="F27" s="7">
        <f ca="1">IF(ISNA(INDEX(Precip!$B$3:$BE$200,MATCH(F$3&amp;" "&amp;F$4,Precip!$A$3:$A$200,0),MATCH($D27,Precip!$B$2:$BF$2,0))),"",INDEX(Precip!$B$3:$BE$200,MATCH(F$3&amp;" "&amp;F$4,Precip!$A$3:$A$200,0),MATCH($D27,Precip!$B$2:$BF$2,0)))</f>
        <v>0</v>
      </c>
      <c r="G27" s="7">
        <f ca="1">IF(ISNA(INDEX(Precip!$B$3:$BE$200,MATCH(G$3&amp;" "&amp;G$4,Precip!$A$3:$A$200,0),MATCH($D27,Precip!$B$2:$BF$2,0))),"",INDEX(Precip!$B$3:$BE$200,MATCH(G$3&amp;" "&amp;G$4,Precip!$A$3:$A$200,0),MATCH($D27,Precip!$B$2:$BF$2,0)))</f>
        <v>1.4</v>
      </c>
      <c r="H27" s="7">
        <f ca="1">IF(ISNA(INDEX(Precip!$B$3:$BE$200,MATCH(H$3&amp;" "&amp;H$4,Precip!$A$3:$A$200,0),MATCH($D27,Precip!$B$2:$BF$2,0))),"",INDEX(Precip!$B$3:$BE$200,MATCH(H$3&amp;" "&amp;H$4,Precip!$A$3:$A$200,0),MATCH($D27,Precip!$B$2:$BF$2,0)))</f>
        <v>0</v>
      </c>
      <c r="I27" s="81">
        <f t="shared" ca="1" si="0"/>
        <v>1.4</v>
      </c>
      <c r="J27" s="7">
        <f ca="1">IF(ISNA(INDEX(Precip!$B$3:$BE$200,MATCH(J$3&amp;" "&amp;J$4,Precip!$A$3:$A$200,0),MATCH($D27,Precip!$B$2:$BF$2,0))),"",INDEX(Precip!$B$3:$BE$200,MATCH(J$3&amp;" "&amp;J$4,Precip!$A$3:$A$200,0),MATCH($D27,Precip!$B$2:$BF$2,0)))</f>
        <v>0</v>
      </c>
      <c r="K27" s="7">
        <f ca="1">IF(ISNA(INDEX(Precip!$B$3:$BE$200,MATCH(K$3&amp;" "&amp;K$4,Precip!$A$3:$A$200,0),MATCH($D27,Precip!$B$2:$BF$2,0))),"",INDEX(Precip!$B$3:$BE$200,MATCH(K$3&amp;" "&amp;K$4,Precip!$A$3:$A$200,0),MATCH($D27,Precip!$B$2:$BF$2,0)))</f>
        <v>0</v>
      </c>
      <c r="L27" s="7">
        <f ca="1">IF(ISNA(INDEX(Precip!$B$3:$BE$200,MATCH(L$3&amp;" "&amp;L$4,Precip!$A$3:$A$200,0),MATCH($D27,Precip!$B$2:$BF$2,0))),"",INDEX(Precip!$B$3:$BE$200,MATCH(L$3&amp;" "&amp;L$4,Precip!$A$3:$A$200,0),MATCH($D27,Precip!$B$2:$BF$2,0)))</f>
        <v>0</v>
      </c>
      <c r="M27" s="7">
        <f ca="1">IF(ISNA(INDEX(Precip!$B$3:$BE$200,MATCH(M$3&amp;" "&amp;M$4,Precip!$A$3:$A$200,0),MATCH($D27,Precip!$B$2:$BF$2,0))),"",INDEX(Precip!$B$3:$BE$200,MATCH(M$3&amp;" "&amp;M$4,Precip!$A$3:$A$200,0),MATCH($D27,Precip!$B$2:$BF$2,0)))</f>
        <v>0</v>
      </c>
      <c r="N27" s="39">
        <f t="shared" ca="1" si="1"/>
        <v>0</v>
      </c>
      <c r="O27" s="85"/>
    </row>
    <row r="28" spans="1:15" ht="15.2" customHeight="1" x14ac:dyDescent="0.25">
      <c r="A28" s="96"/>
      <c r="B28" s="6">
        <v>24</v>
      </c>
      <c r="C28" s="4" t="s">
        <v>35</v>
      </c>
      <c r="D28" s="3" t="s">
        <v>36</v>
      </c>
      <c r="E28" s="7">
        <f ca="1">IF(ISNA(INDEX(Precip!$B$3:$BE$200,MATCH(E$3&amp;" "&amp;E$4,Precip!$A$3:$A$200,0),MATCH($D28,Precip!$B$2:$BF$2,0))),"",INDEX(Precip!$B$3:$BE$200,MATCH(E$3&amp;" "&amp;E$4,Precip!$A$3:$A$200,0),MATCH($D28,Precip!$B$2:$BF$2,0)))</f>
        <v>0</v>
      </c>
      <c r="F28" s="7">
        <f ca="1">IF(ISNA(INDEX(Precip!$B$3:$BE$200,MATCH(F$3&amp;" "&amp;F$4,Precip!$A$3:$A$200,0),MATCH($D28,Precip!$B$2:$BF$2,0))),"",INDEX(Precip!$B$3:$BE$200,MATCH(F$3&amp;" "&amp;F$4,Precip!$A$3:$A$200,0),MATCH($D28,Precip!$B$2:$BF$2,0)))</f>
        <v>0</v>
      </c>
      <c r="G28" s="7">
        <f ca="1">IF(ISNA(INDEX(Precip!$B$3:$BE$200,MATCH(G$3&amp;" "&amp;G$4,Precip!$A$3:$A$200,0),MATCH($D28,Precip!$B$2:$BF$2,0))),"",INDEX(Precip!$B$3:$BE$200,MATCH(G$3&amp;" "&amp;G$4,Precip!$A$3:$A$200,0),MATCH($D28,Precip!$B$2:$BF$2,0)))</f>
        <v>0</v>
      </c>
      <c r="H28" s="7">
        <f ca="1">IF(ISNA(INDEX(Precip!$B$3:$BE$200,MATCH(H$3&amp;" "&amp;H$4,Precip!$A$3:$A$200,0),MATCH($D28,Precip!$B$2:$BF$2,0))),"",INDEX(Precip!$B$3:$BE$200,MATCH(H$3&amp;" "&amp;H$4,Precip!$A$3:$A$200,0),MATCH($D28,Precip!$B$2:$BF$2,0)))</f>
        <v>0</v>
      </c>
      <c r="I28" s="81">
        <f t="shared" ca="1" si="0"/>
        <v>0</v>
      </c>
      <c r="J28" s="7">
        <f ca="1">IF(ISNA(INDEX(Precip!$B$3:$BE$200,MATCH(J$3&amp;" "&amp;J$4,Precip!$A$3:$A$200,0),MATCH($D28,Precip!$B$2:$BF$2,0))),"",INDEX(Precip!$B$3:$BE$200,MATCH(J$3&amp;" "&amp;J$4,Precip!$A$3:$A$200,0),MATCH($D28,Precip!$B$2:$BF$2,0)))</f>
        <v>0</v>
      </c>
      <c r="K28" s="7">
        <f ca="1">IF(ISNA(INDEX(Precip!$B$3:$BE$200,MATCH(K$3&amp;" "&amp;K$4,Precip!$A$3:$A$200,0),MATCH($D28,Precip!$B$2:$BF$2,0))),"",INDEX(Precip!$B$3:$BE$200,MATCH(K$3&amp;" "&amp;K$4,Precip!$A$3:$A$200,0),MATCH($D28,Precip!$B$2:$BF$2,0)))</f>
        <v>0</v>
      </c>
      <c r="L28" s="7">
        <f ca="1">IF(ISNA(INDEX(Precip!$B$3:$BE$200,MATCH(L$3&amp;" "&amp;L$4,Precip!$A$3:$A$200,0),MATCH($D28,Precip!$B$2:$BF$2,0))),"",INDEX(Precip!$B$3:$BE$200,MATCH(L$3&amp;" "&amp;L$4,Precip!$A$3:$A$200,0),MATCH($D28,Precip!$B$2:$BF$2,0)))</f>
        <v>0</v>
      </c>
      <c r="M28" s="7">
        <f ca="1">IF(ISNA(INDEX(Precip!$B$3:$BE$200,MATCH(M$3&amp;" "&amp;M$4,Precip!$A$3:$A$200,0),MATCH($D28,Precip!$B$2:$BF$2,0))),"",INDEX(Precip!$B$3:$BE$200,MATCH(M$3&amp;" "&amp;M$4,Precip!$A$3:$A$200,0),MATCH($D28,Precip!$B$2:$BF$2,0)))</f>
        <v>0</v>
      </c>
      <c r="N28" s="39">
        <f t="shared" ca="1" si="1"/>
        <v>0</v>
      </c>
    </row>
    <row r="29" spans="1:15" ht="15.2" customHeight="1" thickBot="1" x14ac:dyDescent="0.3">
      <c r="A29" s="90"/>
      <c r="B29" s="18">
        <v>25</v>
      </c>
      <c r="C29" s="21" t="s">
        <v>37</v>
      </c>
      <c r="D29" s="22" t="s">
        <v>38</v>
      </c>
      <c r="E29" s="30">
        <f ca="1">IF(ISNA(INDEX(Precip!$B$3:$BE$200,MATCH(E$3&amp;" "&amp;E$4,Precip!$A$3:$A$200,0),MATCH($D29,Precip!$B$2:$BF$2,0))),"",INDEX(Precip!$B$3:$BE$200,MATCH(E$3&amp;" "&amp;E$4,Precip!$A$3:$A$200,0),MATCH($D29,Precip!$B$2:$BF$2,0)))</f>
        <v>0</v>
      </c>
      <c r="F29" s="30">
        <f ca="1">IF(ISNA(INDEX(Precip!$B$3:$BE$200,MATCH(F$3&amp;" "&amp;F$4,Precip!$A$3:$A$200,0),MATCH($D29,Precip!$B$2:$BF$2,0))),"",INDEX(Precip!$B$3:$BE$200,MATCH(F$3&amp;" "&amp;F$4,Precip!$A$3:$A$200,0),MATCH($D29,Precip!$B$2:$BF$2,0)))</f>
        <v>0</v>
      </c>
      <c r="G29" s="30">
        <f ca="1">IF(ISNA(INDEX(Precip!$B$3:$BE$200,MATCH(G$3&amp;" "&amp;G$4,Precip!$A$3:$A$200,0),MATCH($D29,Precip!$B$2:$BF$2,0))),"",INDEX(Precip!$B$3:$BE$200,MATCH(G$3&amp;" "&amp;G$4,Precip!$A$3:$A$200,0),MATCH($D29,Precip!$B$2:$BF$2,0)))</f>
        <v>0</v>
      </c>
      <c r="H29" s="30">
        <f ca="1">IF(ISNA(INDEX(Precip!$B$3:$BE$200,MATCH(H$3&amp;" "&amp;H$4,Precip!$A$3:$A$200,0),MATCH($D29,Precip!$B$2:$BF$2,0))),"",INDEX(Precip!$B$3:$BE$200,MATCH(H$3&amp;" "&amp;H$4,Precip!$A$3:$A$200,0),MATCH($D29,Precip!$B$2:$BF$2,0)))</f>
        <v>0</v>
      </c>
      <c r="I29" s="82">
        <f t="shared" ca="1" si="0"/>
        <v>0</v>
      </c>
      <c r="J29" s="30">
        <f ca="1">IF(ISNA(INDEX(Precip!$B$3:$BE$200,MATCH(J$3&amp;" "&amp;J$4,Precip!$A$3:$A$200,0),MATCH($D29,Precip!$B$2:$BF$2,0))),"",INDEX(Precip!$B$3:$BE$200,MATCH(J$3&amp;" "&amp;J$4,Precip!$A$3:$A$200,0),MATCH($D29,Precip!$B$2:$BF$2,0)))</f>
        <v>0</v>
      </c>
      <c r="K29" s="30">
        <f ca="1">IF(ISNA(INDEX(Precip!$B$3:$BE$200,MATCH(K$3&amp;" "&amp;K$4,Precip!$A$3:$A$200,0),MATCH($D29,Precip!$B$2:$BF$2,0))),"",INDEX(Precip!$B$3:$BE$200,MATCH(K$3&amp;" "&amp;K$4,Precip!$A$3:$A$200,0),MATCH($D29,Precip!$B$2:$BF$2,0)))</f>
        <v>0</v>
      </c>
      <c r="L29" s="30">
        <f ca="1">IF(ISNA(INDEX(Precip!$B$3:$BE$200,MATCH(L$3&amp;" "&amp;L$4,Precip!$A$3:$A$200,0),MATCH($D29,Precip!$B$2:$BF$2,0))),"",INDEX(Precip!$B$3:$BE$200,MATCH(L$3&amp;" "&amp;L$4,Precip!$A$3:$A$200,0),MATCH($D29,Precip!$B$2:$BF$2,0)))</f>
        <v>1.3</v>
      </c>
      <c r="M29" s="30">
        <f ca="1">IF(ISNA(INDEX(Precip!$B$3:$BE$200,MATCH(M$3&amp;" "&amp;M$4,Precip!$A$3:$A$200,0),MATCH($D29,Precip!$B$2:$BF$2,0))),"",INDEX(Precip!$B$3:$BE$200,MATCH(M$3&amp;" "&amp;M$4,Precip!$A$3:$A$200,0),MATCH($D29,Precip!$B$2:$BF$2,0)))</f>
        <v>0</v>
      </c>
      <c r="N29" s="40">
        <f t="shared" ca="1" si="1"/>
        <v>1.3</v>
      </c>
    </row>
    <row r="30" spans="1:15" ht="15.2" customHeight="1" x14ac:dyDescent="0.25">
      <c r="A30" s="105" t="s">
        <v>39</v>
      </c>
      <c r="B30" s="9">
        <v>26</v>
      </c>
      <c r="C30" s="26" t="s">
        <v>40</v>
      </c>
      <c r="D30" s="27" t="s">
        <v>41</v>
      </c>
      <c r="E30" s="11">
        <f ca="1">IF(ISNA(INDEX(Precip!$B$3:$BE$200,MATCH(E$3&amp;" "&amp;E$4,Precip!$A$3:$A$200,0),MATCH($D30,Precip!$B$2:$BF$2,0))),"",INDEX(Precip!$B$3:$BE$200,MATCH(E$3&amp;" "&amp;E$4,Precip!$A$3:$A$200,0),MATCH($D30,Precip!$B$2:$BF$2,0)))</f>
        <v>0</v>
      </c>
      <c r="F30" s="11">
        <f ca="1">IF(ISNA(INDEX(Precip!$B$3:$BE$200,MATCH(F$3&amp;" "&amp;F$4,Precip!$A$3:$A$200,0),MATCH($D30,Precip!$B$2:$BF$2,0))),"",INDEX(Precip!$B$3:$BE$200,MATCH(F$3&amp;" "&amp;F$4,Precip!$A$3:$A$200,0),MATCH($D30,Precip!$B$2:$BF$2,0)))</f>
        <v>0</v>
      </c>
      <c r="G30" s="11">
        <f ca="1">IF(ISNA(INDEX(Precip!$B$3:$BE$200,MATCH(G$3&amp;" "&amp;G$4,Precip!$A$3:$A$200,0),MATCH($D30,Precip!$B$2:$BF$2,0))),"",INDEX(Precip!$B$3:$BE$200,MATCH(G$3&amp;" "&amp;G$4,Precip!$A$3:$A$200,0),MATCH($D30,Precip!$B$2:$BF$2,0)))</f>
        <v>8</v>
      </c>
      <c r="H30" s="11">
        <f ca="1">IF(ISNA(INDEX(Precip!$B$3:$BE$200,MATCH(H$3&amp;" "&amp;H$4,Precip!$A$3:$A$200,0),MATCH($D30,Precip!$B$2:$BF$2,0))),"",INDEX(Precip!$B$3:$BE$200,MATCH(H$3&amp;" "&amp;H$4,Precip!$A$3:$A$200,0),MATCH($D30,Precip!$B$2:$BF$2,0)))</f>
        <v>10.3</v>
      </c>
      <c r="I30" s="80">
        <f t="shared" ca="1" si="0"/>
        <v>18.3</v>
      </c>
      <c r="J30" s="11">
        <f ca="1">IF(ISNA(INDEX(Precip!$B$3:$BE$200,MATCH(J$3&amp;" "&amp;J$4,Precip!$A$3:$A$200,0),MATCH($D30,Precip!$B$2:$BF$2,0))),"",INDEX(Precip!$B$3:$BE$200,MATCH(J$3&amp;" "&amp;J$4,Precip!$A$3:$A$200,0),MATCH($D30,Precip!$B$2:$BF$2,0)))</f>
        <v>0</v>
      </c>
      <c r="K30" s="11">
        <f ca="1">IF(ISNA(INDEX(Precip!$B$3:$BE$200,MATCH(K$3&amp;" "&amp;K$4,Precip!$A$3:$A$200,0),MATCH($D30,Precip!$B$2:$BF$2,0))),"",INDEX(Precip!$B$3:$BE$200,MATCH(K$3&amp;" "&amp;K$4,Precip!$A$3:$A$200,0),MATCH($D30,Precip!$B$2:$BF$2,0)))</f>
        <v>0</v>
      </c>
      <c r="L30" s="11">
        <f ca="1">IF(ISNA(INDEX(Precip!$B$3:$BE$200,MATCH(L$3&amp;" "&amp;L$4,Precip!$A$3:$A$200,0),MATCH($D30,Precip!$B$2:$BF$2,0))),"",INDEX(Precip!$B$3:$BE$200,MATCH(L$3&amp;" "&amp;L$4,Precip!$A$3:$A$200,0),MATCH($D30,Precip!$B$2:$BF$2,0)))</f>
        <v>0</v>
      </c>
      <c r="M30" s="11">
        <f ca="1">IF(ISNA(INDEX(Precip!$B$3:$BE$200,MATCH(M$3&amp;" "&amp;M$4,Precip!$A$3:$A$200,0),MATCH($D30,Precip!$B$2:$BF$2,0))),"",INDEX(Precip!$B$3:$BE$200,MATCH(M$3&amp;" "&amp;M$4,Precip!$A$3:$A$200,0),MATCH($D30,Precip!$B$2:$BF$2,0)))</f>
        <v>0</v>
      </c>
      <c r="N30" s="38">
        <f t="shared" ca="1" si="1"/>
        <v>0</v>
      </c>
    </row>
    <row r="31" spans="1:15" s="85" customFormat="1" ht="15.2" customHeight="1" x14ac:dyDescent="0.25">
      <c r="A31" s="96"/>
      <c r="B31" s="6">
        <v>27</v>
      </c>
      <c r="C31" s="4" t="s">
        <v>42</v>
      </c>
      <c r="D31" s="3" t="s">
        <v>43</v>
      </c>
      <c r="E31" s="7">
        <f ca="1">IF(ISNA(INDEX(Precip!$B$3:$BE$200,MATCH(E$3&amp;" "&amp;E$4,Precip!$A$3:$A$200,0),MATCH($D31,Precip!$B$2:$BF$2,0))),"",INDEX(Precip!$B$3:$BE$200,MATCH(E$3&amp;" "&amp;E$4,Precip!$A$3:$A$200,0),MATCH($D31,Precip!$B$2:$BF$2,0)))</f>
        <v>0</v>
      </c>
      <c r="F31" s="7">
        <f ca="1">IF(ISNA(INDEX(Precip!$B$3:$BE$200,MATCH(F$3&amp;" "&amp;F$4,Precip!$A$3:$A$200,0),MATCH($D31,Precip!$B$2:$BF$2,0))),"",INDEX(Precip!$B$3:$BE$200,MATCH(F$3&amp;" "&amp;F$4,Precip!$A$3:$A$200,0),MATCH($D31,Precip!$B$2:$BF$2,0)))</f>
        <v>0</v>
      </c>
      <c r="G31" s="7">
        <f ca="1">IF(ISNA(INDEX(Precip!$B$3:$BE$200,MATCH(G$3&amp;" "&amp;G$4,Precip!$A$3:$A$200,0),MATCH($D31,Precip!$B$2:$BF$2,0))),"",INDEX(Precip!$B$3:$BE$200,MATCH(G$3&amp;" "&amp;G$4,Precip!$A$3:$A$200,0),MATCH($D31,Precip!$B$2:$BF$2,0)))</f>
        <v>0</v>
      </c>
      <c r="H31" s="7">
        <f ca="1">IF(ISNA(INDEX(Precip!$B$3:$BE$200,MATCH(H$3&amp;" "&amp;H$4,Precip!$A$3:$A$200,0),MATCH($D31,Precip!$B$2:$BF$2,0))),"",INDEX(Precip!$B$3:$BE$200,MATCH(H$3&amp;" "&amp;H$4,Precip!$A$3:$A$200,0),MATCH($D31,Precip!$B$2:$BF$2,0)))</f>
        <v>0</v>
      </c>
      <c r="I31" s="81">
        <f t="shared" ca="1" si="0"/>
        <v>0</v>
      </c>
      <c r="J31" s="7">
        <f ca="1">IF(ISNA(INDEX(Precip!$B$3:$BE$200,MATCH(J$3&amp;" "&amp;J$4,Precip!$A$3:$A$200,0),MATCH($D31,Precip!$B$2:$BF$2,0))),"",INDEX(Precip!$B$3:$BE$200,MATCH(J$3&amp;" "&amp;J$4,Precip!$A$3:$A$200,0),MATCH($D31,Precip!$B$2:$BF$2,0)))</f>
        <v>0</v>
      </c>
      <c r="K31" s="7">
        <f ca="1">IF(ISNA(INDEX(Precip!$B$3:$BE$200,MATCH(K$3&amp;" "&amp;K$4,Precip!$A$3:$A$200,0),MATCH($D31,Precip!$B$2:$BF$2,0))),"",INDEX(Precip!$B$3:$BE$200,MATCH(K$3&amp;" "&amp;K$4,Precip!$A$3:$A$200,0),MATCH($D31,Precip!$B$2:$BF$2,0)))</f>
        <v>0</v>
      </c>
      <c r="L31" s="7">
        <f ca="1">IF(ISNA(INDEX(Precip!$B$3:$BE$200,MATCH(L$3&amp;" "&amp;L$4,Precip!$A$3:$A$200,0),MATCH($D31,Precip!$B$2:$BF$2,0))),"",INDEX(Precip!$B$3:$BE$200,MATCH(L$3&amp;" "&amp;L$4,Precip!$A$3:$A$200,0),MATCH($D31,Precip!$B$2:$BF$2,0)))</f>
        <v>0</v>
      </c>
      <c r="M31" s="7">
        <f ca="1">IF(ISNA(INDEX(Precip!$B$3:$BE$200,MATCH(M$3&amp;" "&amp;M$4,Precip!$A$3:$A$200,0),MATCH($D31,Precip!$B$2:$BF$2,0))),"",INDEX(Precip!$B$3:$BE$200,MATCH(M$3&amp;" "&amp;M$4,Precip!$A$3:$A$200,0),MATCH($D31,Precip!$B$2:$BF$2,0)))</f>
        <v>0</v>
      </c>
      <c r="N31" s="39">
        <f t="shared" ca="1" si="1"/>
        <v>0</v>
      </c>
      <c r="O31" s="88"/>
    </row>
    <row r="32" spans="1:15" ht="15.2" customHeight="1" x14ac:dyDescent="0.25">
      <c r="A32" s="96"/>
      <c r="B32" s="6">
        <v>28</v>
      </c>
      <c r="C32" s="4" t="s">
        <v>44</v>
      </c>
      <c r="D32" s="3">
        <v>72421</v>
      </c>
      <c r="E32" s="7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7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7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7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1" t="str">
        <f t="shared" ca="1" si="0"/>
        <v>-</v>
      </c>
      <c r="J32" s="7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7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7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7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39" t="str">
        <f t="shared" ca="1" si="1"/>
        <v>-</v>
      </c>
    </row>
    <row r="33" spans="1:15" ht="15.2" customHeight="1" x14ac:dyDescent="0.25">
      <c r="A33" s="96"/>
      <c r="B33" s="6">
        <v>29</v>
      </c>
      <c r="C33" s="4" t="s">
        <v>45</v>
      </c>
      <c r="D33" s="3" t="s">
        <v>46</v>
      </c>
      <c r="E33" s="7">
        <f ca="1">IF(ISNA(INDEX(Precip!$B$3:$BE$200,MATCH(E$3&amp;" "&amp;E$4,Precip!$A$3:$A$200,0),MATCH($D33,Precip!$B$2:$BF$2,0))),"",INDEX(Precip!$B$3:$BE$200,MATCH(E$3&amp;" "&amp;E$4,Precip!$A$3:$A$200,0),MATCH($D33,Precip!$B$2:$BF$2,0)))</f>
        <v>0</v>
      </c>
      <c r="F33" s="7">
        <f ca="1">IF(ISNA(INDEX(Precip!$B$3:$BE$200,MATCH(F$3&amp;" "&amp;F$4,Precip!$A$3:$A$200,0),MATCH($D33,Precip!$B$2:$BF$2,0))),"",INDEX(Precip!$B$3:$BE$200,MATCH(F$3&amp;" "&amp;F$4,Precip!$A$3:$A$200,0),MATCH($D33,Precip!$B$2:$BF$2,0)))</f>
        <v>0</v>
      </c>
      <c r="G33" s="7">
        <f ca="1">IF(ISNA(INDEX(Precip!$B$3:$BE$200,MATCH(G$3&amp;" "&amp;G$4,Precip!$A$3:$A$200,0),MATCH($D33,Precip!$B$2:$BF$2,0))),"",INDEX(Precip!$B$3:$BE$200,MATCH(G$3&amp;" "&amp;G$4,Precip!$A$3:$A$200,0),MATCH($D33,Precip!$B$2:$BF$2,0)))</f>
        <v>0</v>
      </c>
      <c r="H33" s="7">
        <f ca="1">IF(ISNA(INDEX(Precip!$B$3:$BE$200,MATCH(H$3&amp;" "&amp;H$4,Precip!$A$3:$A$200,0),MATCH($D33,Precip!$B$2:$BF$2,0))),"",INDEX(Precip!$B$3:$BE$200,MATCH(H$3&amp;" "&amp;H$4,Precip!$A$3:$A$200,0),MATCH($D33,Precip!$B$2:$BF$2,0)))</f>
        <v>0</v>
      </c>
      <c r="I33" s="81">
        <f t="shared" ca="1" si="0"/>
        <v>0</v>
      </c>
      <c r="J33" s="7">
        <f ca="1">IF(ISNA(INDEX(Precip!$B$3:$BE$200,MATCH(J$3&amp;" "&amp;J$4,Precip!$A$3:$A$200,0),MATCH($D33,Precip!$B$2:$BF$2,0))),"",INDEX(Precip!$B$3:$BE$200,MATCH(J$3&amp;" "&amp;J$4,Precip!$A$3:$A$200,0),MATCH($D33,Precip!$B$2:$BF$2,0)))</f>
        <v>0</v>
      </c>
      <c r="K33" s="7">
        <f ca="1">IF(ISNA(INDEX(Precip!$B$3:$BE$200,MATCH(K$3&amp;" "&amp;K$4,Precip!$A$3:$A$200,0),MATCH($D33,Precip!$B$2:$BF$2,0))),"",INDEX(Precip!$B$3:$BE$200,MATCH(K$3&amp;" "&amp;K$4,Precip!$A$3:$A$200,0),MATCH($D33,Precip!$B$2:$BF$2,0)))</f>
        <v>0</v>
      </c>
      <c r="L33" s="7">
        <f ca="1">IF(ISNA(INDEX(Precip!$B$3:$BE$200,MATCH(L$3&amp;" "&amp;L$4,Precip!$A$3:$A$200,0),MATCH($D33,Precip!$B$2:$BF$2,0))),"",INDEX(Precip!$B$3:$BE$200,MATCH(L$3&amp;" "&amp;L$4,Precip!$A$3:$A$200,0),MATCH($D33,Precip!$B$2:$BF$2,0)))</f>
        <v>0</v>
      </c>
      <c r="M33" s="7">
        <f ca="1">IF(ISNA(INDEX(Precip!$B$3:$BE$200,MATCH(M$3&amp;" "&amp;M$4,Precip!$A$3:$A$200,0),MATCH($D33,Precip!$B$2:$BF$2,0))),"",INDEX(Precip!$B$3:$BE$200,MATCH(M$3&amp;" "&amp;M$4,Precip!$A$3:$A$200,0),MATCH($D33,Precip!$B$2:$BF$2,0)))</f>
        <v>0</v>
      </c>
      <c r="N33" s="39">
        <f t="shared" ca="1" si="1"/>
        <v>0</v>
      </c>
      <c r="O33" s="85"/>
    </row>
    <row r="34" spans="1:15" ht="15.2" customHeight="1" x14ac:dyDescent="0.25">
      <c r="A34" s="96"/>
      <c r="B34" s="6">
        <v>30</v>
      </c>
      <c r="C34" s="4" t="s">
        <v>47</v>
      </c>
      <c r="D34" s="3" t="s">
        <v>48</v>
      </c>
      <c r="E34" s="7">
        <f ca="1">IF(ISNA(INDEX(Precip!$B$3:$BE$200,MATCH(E$3&amp;" "&amp;E$4,Precip!$A$3:$A$200,0),MATCH($D34,Precip!$B$2:$BF$2,0))),"",INDEX(Precip!$B$3:$BE$200,MATCH(E$3&amp;" "&amp;E$4,Precip!$A$3:$A$200,0),MATCH($D34,Precip!$B$2:$BF$2,0)))</f>
        <v>0</v>
      </c>
      <c r="F34" s="7">
        <f ca="1">IF(ISNA(INDEX(Precip!$B$3:$BE$200,MATCH(F$3&amp;" "&amp;F$4,Precip!$A$3:$A$200,0),MATCH($D34,Precip!$B$2:$BF$2,0))),"",INDEX(Precip!$B$3:$BE$200,MATCH(F$3&amp;" "&amp;F$4,Precip!$A$3:$A$200,0),MATCH($D34,Precip!$B$2:$BF$2,0)))</f>
        <v>0</v>
      </c>
      <c r="G34" s="7">
        <f ca="1">IF(ISNA(INDEX(Precip!$B$3:$BE$200,MATCH(G$3&amp;" "&amp;G$4,Precip!$A$3:$A$200,0),MATCH($D34,Precip!$B$2:$BF$2,0))),"",INDEX(Precip!$B$3:$BE$200,MATCH(G$3&amp;" "&amp;G$4,Precip!$A$3:$A$200,0),MATCH($D34,Precip!$B$2:$BF$2,0)))</f>
        <v>0</v>
      </c>
      <c r="H34" s="7">
        <f ca="1">IF(ISNA(INDEX(Precip!$B$3:$BE$200,MATCH(H$3&amp;" "&amp;H$4,Precip!$A$3:$A$200,0),MATCH($D34,Precip!$B$2:$BF$2,0))),"",INDEX(Precip!$B$3:$BE$200,MATCH(H$3&amp;" "&amp;H$4,Precip!$A$3:$A$200,0),MATCH($D34,Precip!$B$2:$BF$2,0)))</f>
        <v>0</v>
      </c>
      <c r="I34" s="81">
        <f t="shared" ca="1" si="0"/>
        <v>0</v>
      </c>
      <c r="J34" s="7">
        <f ca="1">IF(ISNA(INDEX(Precip!$B$3:$BE$200,MATCH(J$3&amp;" "&amp;J$4,Precip!$A$3:$A$200,0),MATCH($D34,Precip!$B$2:$BF$2,0))),"",INDEX(Precip!$B$3:$BE$200,MATCH(J$3&amp;" "&amp;J$4,Precip!$A$3:$A$200,0),MATCH($D34,Precip!$B$2:$BF$2,0)))</f>
        <v>0</v>
      </c>
      <c r="K34" s="7">
        <f ca="1">IF(ISNA(INDEX(Precip!$B$3:$BE$200,MATCH(K$3&amp;" "&amp;K$4,Precip!$A$3:$A$200,0),MATCH($D34,Precip!$B$2:$BF$2,0))),"",INDEX(Precip!$B$3:$BE$200,MATCH(K$3&amp;" "&amp;K$4,Precip!$A$3:$A$200,0),MATCH($D34,Precip!$B$2:$BF$2,0)))</f>
        <v>0</v>
      </c>
      <c r="L34" s="7">
        <f ca="1">IF(ISNA(INDEX(Precip!$B$3:$BE$200,MATCH(L$3&amp;" "&amp;L$4,Precip!$A$3:$A$200,0),MATCH($D34,Precip!$B$2:$BF$2,0))),"",INDEX(Precip!$B$3:$BE$200,MATCH(L$3&amp;" "&amp;L$4,Precip!$A$3:$A$200,0),MATCH($D34,Precip!$B$2:$BF$2,0)))</f>
        <v>0</v>
      </c>
      <c r="M34" s="7">
        <f ca="1">IF(ISNA(INDEX(Precip!$B$3:$BE$200,MATCH(M$3&amp;" "&amp;M$4,Precip!$A$3:$A$200,0),MATCH($D34,Precip!$B$2:$BF$2,0))),"",INDEX(Precip!$B$3:$BE$200,MATCH(M$3&amp;" "&amp;M$4,Precip!$A$3:$A$200,0),MATCH($D34,Precip!$B$2:$BF$2,0)))</f>
        <v>0</v>
      </c>
      <c r="N34" s="39">
        <f t="shared" ca="1" si="1"/>
        <v>0</v>
      </c>
    </row>
    <row r="35" spans="1:15" ht="15.2" customHeight="1" x14ac:dyDescent="0.25">
      <c r="A35" s="96"/>
      <c r="B35" s="6">
        <v>31</v>
      </c>
      <c r="C35" s="4" t="s">
        <v>49</v>
      </c>
      <c r="D35" s="3">
        <v>72422</v>
      </c>
      <c r="E35" s="7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7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7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7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1" t="str">
        <f t="shared" ca="1" si="0"/>
        <v>-</v>
      </c>
      <c r="J35" s="7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7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7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7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39" t="str">
        <f t="shared" ca="1" si="1"/>
        <v>-</v>
      </c>
    </row>
    <row r="36" spans="1:15" ht="15.2" customHeight="1" x14ac:dyDescent="0.25">
      <c r="A36" s="96"/>
      <c r="B36" s="6">
        <v>32</v>
      </c>
      <c r="C36" s="4" t="s">
        <v>102</v>
      </c>
      <c r="D36" s="3">
        <v>72423</v>
      </c>
      <c r="E36" s="7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7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7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7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1" t="str">
        <f t="shared" ca="1" si="0"/>
        <v>-</v>
      </c>
      <c r="J36" s="7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7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7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7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39" t="str">
        <f t="shared" ca="1" si="1"/>
        <v>-</v>
      </c>
    </row>
    <row r="37" spans="1:15" s="85" customFormat="1" ht="15.2" customHeight="1" x14ac:dyDescent="0.25">
      <c r="A37" s="96"/>
      <c r="B37" s="6">
        <v>33</v>
      </c>
      <c r="C37" s="4" t="s">
        <v>51</v>
      </c>
      <c r="D37" s="3">
        <v>72424</v>
      </c>
      <c r="E37" s="7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7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7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7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1" t="str">
        <f t="shared" ref="I37:I68" ca="1" si="2">+IF(AND(OR(E37="-",E37=""),OR(F37="-",F37=""),OR(G37="-",G37=""),OR(H37="-",H37="")),"-",SUM(E37:H37))</f>
        <v>-</v>
      </c>
      <c r="J37" s="7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7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7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7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39" t="str">
        <f t="shared" ref="N37:N68" ca="1" si="3">+IF(AND(OR(J37="-",J37=""),OR(K37="-",K37=""),OR(L37="-",L37=""),OR(M37="-",M37="")),"-",SUM(J37:M37))</f>
        <v>-</v>
      </c>
      <c r="O37" s="88"/>
    </row>
    <row r="38" spans="1:15" ht="15.2" customHeight="1" x14ac:dyDescent="0.25">
      <c r="A38" s="96"/>
      <c r="B38" s="6">
        <v>34</v>
      </c>
      <c r="C38" s="4" t="s">
        <v>52</v>
      </c>
      <c r="D38" s="3" t="s">
        <v>53</v>
      </c>
      <c r="E38" s="7">
        <f ca="1">IF(ISNA(INDEX(Precip!$B$3:$BE$200,MATCH(E$3&amp;" "&amp;E$4,Precip!$A$3:$A$200,0),MATCH($D38,Precip!$B$2:$BF$2,0))),"",INDEX(Precip!$B$3:$BE$200,MATCH(E$3&amp;" "&amp;E$4,Precip!$A$3:$A$200,0),MATCH($D38,Precip!$B$2:$BF$2,0)))</f>
        <v>21.4</v>
      </c>
      <c r="F38" s="7">
        <f ca="1">IF(ISNA(INDEX(Precip!$B$3:$BE$200,MATCH(F$3&amp;" "&amp;F$4,Precip!$A$3:$A$200,0),MATCH($D38,Precip!$B$2:$BF$2,0))),"",INDEX(Precip!$B$3:$BE$200,MATCH(F$3&amp;" "&amp;F$4,Precip!$A$3:$A$200,0),MATCH($D38,Precip!$B$2:$BF$2,0)))</f>
        <v>21.4</v>
      </c>
      <c r="G38" s="7">
        <f ca="1">IF(ISNA(INDEX(Precip!$B$3:$BE$200,MATCH(G$3&amp;" "&amp;G$4,Precip!$A$3:$A$200,0),MATCH($D38,Precip!$B$2:$BF$2,0))),"",INDEX(Precip!$B$3:$BE$200,MATCH(G$3&amp;" "&amp;G$4,Precip!$A$3:$A$200,0),MATCH($D38,Precip!$B$2:$BF$2,0)))</f>
        <v>21.4</v>
      </c>
      <c r="H38" s="7">
        <f ca="1">IF(ISNA(INDEX(Precip!$B$3:$BE$200,MATCH(H$3&amp;" "&amp;H$4,Precip!$A$3:$A$200,0),MATCH($D38,Precip!$B$2:$BF$2,0))),"",INDEX(Precip!$B$3:$BE$200,MATCH(H$3&amp;" "&amp;H$4,Precip!$A$3:$A$200,0),MATCH($D38,Precip!$B$2:$BF$2,0)))</f>
        <v>21.4</v>
      </c>
      <c r="I38" s="81">
        <f t="shared" ca="1" si="2"/>
        <v>85.6</v>
      </c>
      <c r="J38" s="7">
        <f ca="1">IF(ISNA(INDEX(Precip!$B$3:$BE$200,MATCH(J$3&amp;" "&amp;J$4,Precip!$A$3:$A$200,0),MATCH($D38,Precip!$B$2:$BF$2,0))),"",INDEX(Precip!$B$3:$BE$200,MATCH(J$3&amp;" "&amp;J$4,Precip!$A$3:$A$200,0),MATCH($D38,Precip!$B$2:$BF$2,0)))</f>
        <v>0.2</v>
      </c>
      <c r="K38" s="7">
        <f ca="1">IF(ISNA(INDEX(Precip!$B$3:$BE$200,MATCH(K$3&amp;" "&amp;K$4,Precip!$A$3:$A$200,0),MATCH($D38,Precip!$B$2:$BF$2,0))),"",INDEX(Precip!$B$3:$BE$200,MATCH(K$3&amp;" "&amp;K$4,Precip!$A$3:$A$200,0),MATCH($D38,Precip!$B$2:$BF$2,0)))</f>
        <v>0.2</v>
      </c>
      <c r="L38" s="7">
        <f ca="1">IF(ISNA(INDEX(Precip!$B$3:$BE$200,MATCH(L$3&amp;" "&amp;L$4,Precip!$A$3:$A$200,0),MATCH($D38,Precip!$B$2:$BF$2,0))),"",INDEX(Precip!$B$3:$BE$200,MATCH(L$3&amp;" "&amp;L$4,Precip!$A$3:$A$200,0),MATCH($D38,Precip!$B$2:$BF$2,0)))</f>
        <v>0.2</v>
      </c>
      <c r="M38" s="7">
        <f ca="1">IF(ISNA(INDEX(Precip!$B$3:$BE$200,MATCH(M$3&amp;" "&amp;M$4,Precip!$A$3:$A$200,0),MATCH($D38,Precip!$B$2:$BF$2,0))),"",INDEX(Precip!$B$3:$BE$200,MATCH(M$3&amp;" "&amp;M$4,Precip!$A$3:$A$200,0),MATCH($D38,Precip!$B$2:$BF$2,0)))</f>
        <v>0.2</v>
      </c>
      <c r="N38" s="39">
        <f t="shared" ca="1" si="3"/>
        <v>0.8</v>
      </c>
    </row>
    <row r="39" spans="1:15" ht="15.2" customHeight="1" x14ac:dyDescent="0.25">
      <c r="A39" s="96"/>
      <c r="B39" s="6">
        <v>35</v>
      </c>
      <c r="C39" s="4" t="s">
        <v>54</v>
      </c>
      <c r="D39" s="3">
        <v>72432</v>
      </c>
      <c r="E39" s="7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7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7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7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1" t="str">
        <f t="shared" ca="1" si="2"/>
        <v>-</v>
      </c>
      <c r="J39" s="7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7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7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7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39" t="str">
        <f t="shared" ca="1" si="3"/>
        <v>-</v>
      </c>
    </row>
    <row r="40" spans="1:15" ht="15.2" customHeight="1" x14ac:dyDescent="0.25">
      <c r="A40" s="96"/>
      <c r="B40" s="6">
        <v>36</v>
      </c>
      <c r="C40" s="4" t="s">
        <v>55</v>
      </c>
      <c r="D40" s="3">
        <v>48844</v>
      </c>
      <c r="E40" s="7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7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7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7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1" t="str">
        <f t="shared" ca="1" si="2"/>
        <v>-</v>
      </c>
      <c r="J40" s="7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7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7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7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39" t="str">
        <f t="shared" ca="1" si="3"/>
        <v>-</v>
      </c>
    </row>
    <row r="41" spans="1:15" ht="15.2" customHeight="1" x14ac:dyDescent="0.25">
      <c r="A41" s="96"/>
      <c r="B41" s="6">
        <v>37</v>
      </c>
      <c r="C41" s="4" t="s">
        <v>56</v>
      </c>
      <c r="D41" s="3">
        <v>72425</v>
      </c>
      <c r="E41" s="7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7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7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7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1" t="str">
        <f t="shared" ca="1" si="2"/>
        <v>-</v>
      </c>
      <c r="J41" s="7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7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7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7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39" t="str">
        <f t="shared" ca="1" si="3"/>
        <v>-</v>
      </c>
    </row>
    <row r="42" spans="1:15" ht="15.2" customHeight="1" x14ac:dyDescent="0.25">
      <c r="A42" s="96"/>
      <c r="B42" s="6">
        <v>38</v>
      </c>
      <c r="C42" s="4" t="s">
        <v>57</v>
      </c>
      <c r="D42" s="3">
        <v>72426</v>
      </c>
      <c r="E42" s="7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7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7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7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1" t="str">
        <f t="shared" ca="1" si="2"/>
        <v>-</v>
      </c>
      <c r="J42" s="7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7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7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7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39" t="str">
        <f t="shared" ca="1" si="3"/>
        <v>-</v>
      </c>
    </row>
    <row r="43" spans="1:15" ht="15.2" customHeight="1" x14ac:dyDescent="0.25">
      <c r="A43" s="96"/>
      <c r="B43" s="6">
        <v>39</v>
      </c>
      <c r="C43" s="4" t="s">
        <v>58</v>
      </c>
      <c r="D43" s="3" t="s">
        <v>59</v>
      </c>
      <c r="E43" s="7">
        <f ca="1">IF(ISNA(INDEX(Precip!$B$3:$BE$200,MATCH(E$3&amp;" "&amp;E$4,Precip!$A$3:$A$200,0),MATCH($D43,Precip!$B$2:$BF$2,0))),"",INDEX(Precip!$B$3:$BE$200,MATCH(E$3&amp;" "&amp;E$4,Precip!$A$3:$A$200,0),MATCH($D43,Precip!$B$2:$BF$2,0)))</f>
        <v>10.6</v>
      </c>
      <c r="F43" s="7">
        <f ca="1">IF(ISNA(INDEX(Precip!$B$3:$BE$200,MATCH(F$3&amp;" "&amp;F$4,Precip!$A$3:$A$200,0),MATCH($D43,Precip!$B$2:$BF$2,0))),"",INDEX(Precip!$B$3:$BE$200,MATCH(F$3&amp;" "&amp;F$4,Precip!$A$3:$A$200,0),MATCH($D43,Precip!$B$2:$BF$2,0)))</f>
        <v>11</v>
      </c>
      <c r="G43" s="7">
        <f ca="1">IF(ISNA(INDEX(Precip!$B$3:$BE$200,MATCH(G$3&amp;" "&amp;G$4,Precip!$A$3:$A$200,0),MATCH($D43,Precip!$B$2:$BF$2,0))),"",INDEX(Precip!$B$3:$BE$200,MATCH(G$3&amp;" "&amp;G$4,Precip!$A$3:$A$200,0),MATCH($D43,Precip!$B$2:$BF$2,0)))</f>
        <v>11</v>
      </c>
      <c r="H43" s="7">
        <f ca="1">IF(ISNA(INDEX(Precip!$B$3:$BE$200,MATCH(H$3&amp;" "&amp;H$4,Precip!$A$3:$A$200,0),MATCH($D43,Precip!$B$2:$BF$2,0))),"",INDEX(Precip!$B$3:$BE$200,MATCH(H$3&amp;" "&amp;H$4,Precip!$A$3:$A$200,0),MATCH($D43,Precip!$B$2:$BF$2,0)))</f>
        <v>11</v>
      </c>
      <c r="I43" s="81">
        <f t="shared" ca="1" si="2"/>
        <v>43.6</v>
      </c>
      <c r="J43" s="7">
        <f ca="1">IF(ISNA(INDEX(Precip!$B$3:$BE$200,MATCH(J$3&amp;" "&amp;J$4,Precip!$A$3:$A$200,0),MATCH($D43,Precip!$B$2:$BF$2,0))),"",INDEX(Precip!$B$3:$BE$200,MATCH(J$3&amp;" "&amp;J$4,Precip!$A$3:$A$200,0),MATCH($D43,Precip!$B$2:$BF$2,0)))</f>
        <v>0</v>
      </c>
      <c r="K43" s="7">
        <f ca="1">IF(ISNA(INDEX(Precip!$B$3:$BE$200,MATCH(K$3&amp;" "&amp;K$4,Precip!$A$3:$A$200,0),MATCH($D43,Precip!$B$2:$BF$2,0))),"",INDEX(Precip!$B$3:$BE$200,MATCH(K$3&amp;" "&amp;K$4,Precip!$A$3:$A$200,0),MATCH($D43,Precip!$B$2:$BF$2,0)))</f>
        <v>0</v>
      </c>
      <c r="L43" s="7">
        <f ca="1">IF(ISNA(INDEX(Precip!$B$3:$BE$200,MATCH(L$3&amp;" "&amp;L$4,Precip!$A$3:$A$200,0),MATCH($D43,Precip!$B$2:$BF$2,0))),"",INDEX(Precip!$B$3:$BE$200,MATCH(L$3&amp;" "&amp;L$4,Precip!$A$3:$A$200,0),MATCH($D43,Precip!$B$2:$BF$2,0)))</f>
        <v>0</v>
      </c>
      <c r="M43" s="7">
        <f ca="1">IF(ISNA(INDEX(Precip!$B$3:$BE$200,MATCH(M$3&amp;" "&amp;M$4,Precip!$A$3:$A$200,0),MATCH($D43,Precip!$B$2:$BF$2,0))),"",INDEX(Precip!$B$3:$BE$200,MATCH(M$3&amp;" "&amp;M$4,Precip!$A$3:$A$200,0),MATCH($D43,Precip!$B$2:$BF$2,0)))</f>
        <v>0</v>
      </c>
      <c r="N43" s="39">
        <f t="shared" ca="1" si="3"/>
        <v>0</v>
      </c>
    </row>
    <row r="44" spans="1:15" ht="15.2" customHeight="1" x14ac:dyDescent="0.25">
      <c r="A44" s="96"/>
      <c r="B44" s="6">
        <v>40</v>
      </c>
      <c r="C44" s="4" t="s">
        <v>60</v>
      </c>
      <c r="D44" s="3">
        <v>72427</v>
      </c>
      <c r="E44" s="7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7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7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7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1" t="str">
        <f t="shared" ca="1" si="2"/>
        <v>-</v>
      </c>
      <c r="J44" s="7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7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7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7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39" t="str">
        <f t="shared" ca="1" si="3"/>
        <v>-</v>
      </c>
    </row>
    <row r="45" spans="1:15" ht="15.2" customHeight="1" x14ac:dyDescent="0.25">
      <c r="A45" s="96"/>
      <c r="B45" s="6">
        <v>41</v>
      </c>
      <c r="C45" s="4" t="s">
        <v>61</v>
      </c>
      <c r="D45" s="3">
        <v>72428</v>
      </c>
      <c r="E45" s="7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7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7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7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1" t="str">
        <f t="shared" ca="1" si="2"/>
        <v>-</v>
      </c>
      <c r="J45" s="7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7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7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7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39" t="str">
        <f t="shared" ca="1" si="3"/>
        <v>-</v>
      </c>
    </row>
    <row r="46" spans="1:15" ht="15.2" customHeight="1" x14ac:dyDescent="0.25">
      <c r="A46" s="96"/>
      <c r="B46" s="6">
        <v>42</v>
      </c>
      <c r="C46" s="4" t="s">
        <v>62</v>
      </c>
      <c r="D46" s="3">
        <v>72429</v>
      </c>
      <c r="E46" s="7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7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7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7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1" t="str">
        <f t="shared" ca="1" si="2"/>
        <v>-</v>
      </c>
      <c r="J46" s="7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7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7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7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39" t="str">
        <f t="shared" ca="1" si="3"/>
        <v>-</v>
      </c>
    </row>
    <row r="47" spans="1:15" ht="15.2" customHeight="1" x14ac:dyDescent="0.25">
      <c r="A47" s="96"/>
      <c r="B47" s="6">
        <v>43</v>
      </c>
      <c r="C47" s="4" t="s">
        <v>63</v>
      </c>
      <c r="D47" s="3">
        <v>48845</v>
      </c>
      <c r="E47" s="7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7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7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7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1" t="str">
        <f t="shared" ca="1" si="2"/>
        <v>-</v>
      </c>
      <c r="J47" s="7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7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7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7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39" t="str">
        <f t="shared" ca="1" si="3"/>
        <v>-</v>
      </c>
    </row>
    <row r="48" spans="1:15" ht="15.2" customHeight="1" x14ac:dyDescent="0.25">
      <c r="A48" s="96"/>
      <c r="B48" s="6">
        <v>44</v>
      </c>
      <c r="C48" s="4" t="s">
        <v>64</v>
      </c>
      <c r="D48" s="3">
        <v>72436</v>
      </c>
      <c r="E48" s="7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7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7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7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1" t="str">
        <f t="shared" ca="1" si="2"/>
        <v>-</v>
      </c>
      <c r="J48" s="7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7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7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7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39" t="str">
        <f t="shared" ca="1" si="3"/>
        <v>-</v>
      </c>
    </row>
    <row r="49" spans="1:14" ht="15.2" customHeight="1" thickBot="1" x14ac:dyDescent="0.3">
      <c r="A49" s="90"/>
      <c r="B49" s="18">
        <v>45</v>
      </c>
      <c r="C49" s="21" t="s">
        <v>65</v>
      </c>
      <c r="D49" s="22" t="s">
        <v>66</v>
      </c>
      <c r="E49" s="30">
        <f ca="1">IF(ISNA(INDEX(Precip!$B$3:$BE$200,MATCH(E$3&amp;" "&amp;E$4,Precip!$A$3:$A$200,0),MATCH($D49,Precip!$B$2:$BF$2,0))),"",INDEX(Precip!$B$3:$BE$200,MATCH(E$3&amp;" "&amp;E$4,Precip!$A$3:$A$200,0),MATCH($D49,Precip!$B$2:$BF$2,0)))</f>
        <v>0</v>
      </c>
      <c r="F49" s="30">
        <f ca="1">IF(ISNA(INDEX(Precip!$B$3:$BE$200,MATCH(F$3&amp;" "&amp;F$4,Precip!$A$3:$A$200,0),MATCH($D49,Precip!$B$2:$BF$2,0))),"",INDEX(Precip!$B$3:$BE$200,MATCH(F$3&amp;" "&amp;F$4,Precip!$A$3:$A$200,0),MATCH($D49,Precip!$B$2:$BF$2,0)))</f>
        <v>0</v>
      </c>
      <c r="G49" s="30">
        <f ca="1">IF(ISNA(INDEX(Precip!$B$3:$BE$200,MATCH(G$3&amp;" "&amp;G$4,Precip!$A$3:$A$200,0),MATCH($D49,Precip!$B$2:$BF$2,0))),"",INDEX(Precip!$B$3:$BE$200,MATCH(G$3&amp;" "&amp;G$4,Precip!$A$3:$A$200,0),MATCH($D49,Precip!$B$2:$BF$2,0)))</f>
        <v>0</v>
      </c>
      <c r="H49" s="30">
        <f ca="1">IF(ISNA(INDEX(Precip!$B$3:$BE$200,MATCH(H$3&amp;" "&amp;H$4,Precip!$A$3:$A$200,0),MATCH($D49,Precip!$B$2:$BF$2,0))),"",INDEX(Precip!$B$3:$BE$200,MATCH(H$3&amp;" "&amp;H$4,Precip!$A$3:$A$200,0),MATCH($D49,Precip!$B$2:$BF$2,0)))</f>
        <v>0</v>
      </c>
      <c r="I49" s="82">
        <f t="shared" ca="1" si="2"/>
        <v>0</v>
      </c>
      <c r="J49" s="30">
        <f ca="1">IF(ISNA(INDEX(Precip!$B$3:$BE$200,MATCH(J$3&amp;" "&amp;J$4,Precip!$A$3:$A$200,0),MATCH($D49,Precip!$B$2:$BF$2,0))),"",INDEX(Precip!$B$3:$BE$200,MATCH(J$3&amp;" "&amp;J$4,Precip!$A$3:$A$200,0),MATCH($D49,Precip!$B$2:$BF$2,0)))</f>
        <v>0</v>
      </c>
      <c r="K49" s="30">
        <f ca="1">IF(ISNA(INDEX(Precip!$B$3:$BE$200,MATCH(K$3&amp;" "&amp;K$4,Precip!$A$3:$A$200,0),MATCH($D49,Precip!$B$2:$BF$2,0))),"",INDEX(Precip!$B$3:$BE$200,MATCH(K$3&amp;" "&amp;K$4,Precip!$A$3:$A$200,0),MATCH($D49,Precip!$B$2:$BF$2,0)))</f>
        <v>0</v>
      </c>
      <c r="L49" s="30">
        <f ca="1">IF(ISNA(INDEX(Precip!$B$3:$BE$200,MATCH(L$3&amp;" "&amp;L$4,Precip!$A$3:$A$200,0),MATCH($D49,Precip!$B$2:$BF$2,0))),"",INDEX(Precip!$B$3:$BE$200,MATCH(L$3&amp;" "&amp;L$4,Precip!$A$3:$A$200,0),MATCH($D49,Precip!$B$2:$BF$2,0)))</f>
        <v>0.2</v>
      </c>
      <c r="M49" s="30">
        <f ca="1">IF(ISNA(INDEX(Precip!$B$3:$BE$200,MATCH(M$3&amp;" "&amp;M$4,Precip!$A$3:$A$200,0),MATCH($D49,Precip!$B$2:$BF$2,0))),"",INDEX(Precip!$B$3:$BE$200,MATCH(M$3&amp;" "&amp;M$4,Precip!$A$3:$A$200,0),MATCH($D49,Precip!$B$2:$BF$2,0)))</f>
        <v>0</v>
      </c>
      <c r="N49" s="40">
        <f t="shared" ca="1" si="3"/>
        <v>0.2</v>
      </c>
    </row>
    <row r="50" spans="1:14" ht="15.2" customHeight="1" x14ac:dyDescent="0.25">
      <c r="A50" s="95" t="s">
        <v>67</v>
      </c>
      <c r="B50" s="9">
        <v>46</v>
      </c>
      <c r="C50" s="26" t="s">
        <v>68</v>
      </c>
      <c r="D50" s="27">
        <v>72441</v>
      </c>
      <c r="E50" s="11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1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1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1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0" t="str">
        <f t="shared" ca="1" si="2"/>
        <v>-</v>
      </c>
      <c r="J50" s="11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1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1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1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38" t="str">
        <f t="shared" ca="1" si="3"/>
        <v>-</v>
      </c>
    </row>
    <row r="51" spans="1:14" ht="15.2" customHeight="1" x14ac:dyDescent="0.25">
      <c r="A51" s="96"/>
      <c r="B51" s="6">
        <v>47</v>
      </c>
      <c r="C51" s="4" t="s">
        <v>69</v>
      </c>
      <c r="D51" s="3" t="s">
        <v>70</v>
      </c>
      <c r="E51" s="7">
        <f ca="1">IF(ISNA(INDEX(Precip!$B$3:$BE$200,MATCH(E$3&amp;" "&amp;E$4,Precip!$A$3:$A$200,0),MATCH($D51,Precip!$B$2:$BF$2,0))),"",INDEX(Precip!$B$3:$BE$200,MATCH(E$3&amp;" "&amp;E$4,Precip!$A$3:$A$200,0),MATCH($D51,Precip!$B$2:$BF$2,0)))</f>
        <v>9.2000000000000011</v>
      </c>
      <c r="F51" s="7">
        <f ca="1">IF(ISNA(INDEX(Precip!$B$3:$BE$200,MATCH(F$3&amp;" "&amp;F$4,Precip!$A$3:$A$200,0),MATCH($D51,Precip!$B$2:$BF$2,0))),"",INDEX(Precip!$B$3:$BE$200,MATCH(F$3&amp;" "&amp;F$4,Precip!$A$3:$A$200,0),MATCH($D51,Precip!$B$2:$BF$2,0)))</f>
        <v>0</v>
      </c>
      <c r="G51" s="7">
        <f ca="1">IF(ISNA(INDEX(Precip!$B$3:$BE$200,MATCH(G$3&amp;" "&amp;G$4,Precip!$A$3:$A$200,0),MATCH($D51,Precip!$B$2:$BF$2,0))),"",INDEX(Precip!$B$3:$BE$200,MATCH(G$3&amp;" "&amp;G$4,Precip!$A$3:$A$200,0),MATCH($D51,Precip!$B$2:$BF$2,0)))</f>
        <v>0</v>
      </c>
      <c r="H51" s="7">
        <f ca="1">IF(ISNA(INDEX(Precip!$B$3:$BE$200,MATCH(H$3&amp;" "&amp;H$4,Precip!$A$3:$A$200,0),MATCH($D51,Precip!$B$2:$BF$2,0))),"",INDEX(Precip!$B$3:$BE$200,MATCH(H$3&amp;" "&amp;H$4,Precip!$A$3:$A$200,0),MATCH($D51,Precip!$B$2:$BF$2,0)))</f>
        <v>0</v>
      </c>
      <c r="I51" s="81">
        <f t="shared" ca="1" si="2"/>
        <v>9.2000000000000011</v>
      </c>
      <c r="J51" s="7">
        <f ca="1">IF(ISNA(INDEX(Precip!$B$3:$BE$200,MATCH(J$3&amp;" "&amp;J$4,Precip!$A$3:$A$200,0),MATCH($D51,Precip!$B$2:$BF$2,0))),"",INDEX(Precip!$B$3:$BE$200,MATCH(J$3&amp;" "&amp;J$4,Precip!$A$3:$A$200,0),MATCH($D51,Precip!$B$2:$BF$2,0)))</f>
        <v>0</v>
      </c>
      <c r="K51" s="7">
        <f ca="1">IF(ISNA(INDEX(Precip!$B$3:$BE$200,MATCH(K$3&amp;" "&amp;K$4,Precip!$A$3:$A$200,0),MATCH($D51,Precip!$B$2:$BF$2,0))),"",INDEX(Precip!$B$3:$BE$200,MATCH(K$3&amp;" "&amp;K$4,Precip!$A$3:$A$200,0),MATCH($D51,Precip!$B$2:$BF$2,0)))</f>
        <v>0</v>
      </c>
      <c r="L51" s="7">
        <f ca="1">IF(ISNA(INDEX(Precip!$B$3:$BE$200,MATCH(L$3&amp;" "&amp;L$4,Precip!$A$3:$A$200,0),MATCH($D51,Precip!$B$2:$BF$2,0))),"",INDEX(Precip!$B$3:$BE$200,MATCH(L$3&amp;" "&amp;L$4,Precip!$A$3:$A$200,0),MATCH($D51,Precip!$B$2:$BF$2,0)))</f>
        <v>0</v>
      </c>
      <c r="M51" s="7">
        <f ca="1">IF(ISNA(INDEX(Precip!$B$3:$BE$200,MATCH(M$3&amp;" "&amp;M$4,Precip!$A$3:$A$200,0),MATCH($D51,Precip!$B$2:$BF$2,0))),"",INDEX(Precip!$B$3:$BE$200,MATCH(M$3&amp;" "&amp;M$4,Precip!$A$3:$A$200,0),MATCH($D51,Precip!$B$2:$BF$2,0)))</f>
        <v>0</v>
      </c>
      <c r="N51" s="39">
        <f t="shared" ca="1" si="3"/>
        <v>0</v>
      </c>
    </row>
    <row r="52" spans="1:14" ht="15.2" customHeight="1" x14ac:dyDescent="0.25">
      <c r="A52" s="96"/>
      <c r="B52" s="6">
        <v>48</v>
      </c>
      <c r="C52" s="4" t="s">
        <v>71</v>
      </c>
      <c r="D52" s="3">
        <v>72442</v>
      </c>
      <c r="E52" s="7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7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7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7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1" t="str">
        <f t="shared" ca="1" si="2"/>
        <v>-</v>
      </c>
      <c r="J52" s="7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7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7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7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39" t="str">
        <f t="shared" ca="1" si="3"/>
        <v>-</v>
      </c>
    </row>
    <row r="53" spans="1:14" ht="15.2" customHeight="1" x14ac:dyDescent="0.25">
      <c r="A53" s="96"/>
      <c r="B53" s="6">
        <v>49</v>
      </c>
      <c r="C53" s="4" t="s">
        <v>72</v>
      </c>
      <c r="D53" s="3">
        <v>72443</v>
      </c>
      <c r="E53" s="7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7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7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7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1" t="str">
        <f t="shared" ca="1" si="2"/>
        <v>-</v>
      </c>
      <c r="J53" s="7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7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7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7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39" t="str">
        <f t="shared" ca="1" si="3"/>
        <v>-</v>
      </c>
    </row>
    <row r="54" spans="1:14" ht="15.2" customHeight="1" x14ac:dyDescent="0.25">
      <c r="A54" s="96"/>
      <c r="B54" s="6">
        <v>50</v>
      </c>
      <c r="C54" s="4" t="s">
        <v>73</v>
      </c>
      <c r="D54" s="3" t="s">
        <v>74</v>
      </c>
      <c r="E54" s="7">
        <f ca="1">IF(ISNA(INDEX(Precip!$B$3:$BE$200,MATCH(E$3&amp;" "&amp;E$4,Precip!$A$3:$A$200,0),MATCH($D54,Precip!$B$2:$BF$2,0))),"",INDEX(Precip!$B$3:$BE$200,MATCH(E$3&amp;" "&amp;E$4,Precip!$A$3:$A$200,0),MATCH($D54,Precip!$B$2:$BF$2,0)))</f>
        <v>0</v>
      </c>
      <c r="F54" s="7">
        <f ca="1">IF(ISNA(INDEX(Precip!$B$3:$BE$200,MATCH(F$3&amp;" "&amp;F$4,Precip!$A$3:$A$200,0),MATCH($D54,Precip!$B$2:$BF$2,0))),"",INDEX(Precip!$B$3:$BE$200,MATCH(F$3&amp;" "&amp;F$4,Precip!$A$3:$A$200,0),MATCH($D54,Precip!$B$2:$BF$2,0)))</f>
        <v>0</v>
      </c>
      <c r="G54" s="7">
        <f ca="1">IF(ISNA(INDEX(Precip!$B$3:$BE$200,MATCH(G$3&amp;" "&amp;G$4,Precip!$A$3:$A$200,0),MATCH($D54,Precip!$B$2:$BF$2,0))),"",INDEX(Precip!$B$3:$BE$200,MATCH(G$3&amp;" "&amp;G$4,Precip!$A$3:$A$200,0),MATCH($D54,Precip!$B$2:$BF$2,0)))</f>
        <v>0</v>
      </c>
      <c r="H54" s="7">
        <f ca="1">IF(ISNA(INDEX(Precip!$B$3:$BE$200,MATCH(H$3&amp;" "&amp;H$4,Precip!$A$3:$A$200,0),MATCH($D54,Precip!$B$2:$BF$2,0))),"",INDEX(Precip!$B$3:$BE$200,MATCH(H$3&amp;" "&amp;H$4,Precip!$A$3:$A$200,0),MATCH($D54,Precip!$B$2:$BF$2,0)))</f>
        <v>0</v>
      </c>
      <c r="I54" s="81">
        <f t="shared" ca="1" si="2"/>
        <v>0</v>
      </c>
      <c r="J54" s="7">
        <f ca="1">IF(ISNA(INDEX(Precip!$B$3:$BE$200,MATCH(J$3&amp;" "&amp;J$4,Precip!$A$3:$A$200,0),MATCH($D54,Precip!$B$2:$BF$2,0))),"",INDEX(Precip!$B$3:$BE$200,MATCH(J$3&amp;" "&amp;J$4,Precip!$A$3:$A$200,0),MATCH($D54,Precip!$B$2:$BF$2,0)))</f>
        <v>0</v>
      </c>
      <c r="K54" s="7">
        <f ca="1">IF(ISNA(INDEX(Precip!$B$3:$BE$200,MATCH(K$3&amp;" "&amp;K$4,Precip!$A$3:$A$200,0),MATCH($D54,Precip!$B$2:$BF$2,0))),"",INDEX(Precip!$B$3:$BE$200,MATCH(K$3&amp;" "&amp;K$4,Precip!$A$3:$A$200,0),MATCH($D54,Precip!$B$2:$BF$2,0)))</f>
        <v>0</v>
      </c>
      <c r="L54" s="7">
        <f ca="1">IF(ISNA(INDEX(Precip!$B$3:$BE$200,MATCH(L$3&amp;" "&amp;L$4,Precip!$A$3:$A$200,0),MATCH($D54,Precip!$B$2:$BF$2,0))),"",INDEX(Precip!$B$3:$BE$200,MATCH(L$3&amp;" "&amp;L$4,Precip!$A$3:$A$200,0),MATCH($D54,Precip!$B$2:$BF$2,0)))</f>
        <v>0</v>
      </c>
      <c r="M54" s="7">
        <f ca="1">IF(ISNA(INDEX(Precip!$B$3:$BE$200,MATCH(M$3&amp;" "&amp;M$4,Precip!$A$3:$A$200,0),MATCH($D54,Precip!$B$2:$BF$2,0))),"",INDEX(Precip!$B$3:$BE$200,MATCH(M$3&amp;" "&amp;M$4,Precip!$A$3:$A$200,0),MATCH($D54,Precip!$B$2:$BF$2,0)))</f>
        <v>0</v>
      </c>
      <c r="N54" s="39">
        <f t="shared" ca="1" si="3"/>
        <v>0</v>
      </c>
    </row>
    <row r="55" spans="1:14" ht="15.2" customHeight="1" x14ac:dyDescent="0.25">
      <c r="A55" s="96"/>
      <c r="B55" s="6">
        <v>51</v>
      </c>
      <c r="C55" s="4" t="s">
        <v>75</v>
      </c>
      <c r="D55" s="3">
        <v>72444</v>
      </c>
      <c r="E55" s="7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7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7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7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1" t="str">
        <f t="shared" ca="1" si="2"/>
        <v>-</v>
      </c>
      <c r="J55" s="7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7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7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7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39" t="str">
        <f t="shared" ca="1" si="3"/>
        <v>-</v>
      </c>
    </row>
    <row r="56" spans="1:14" ht="15.2" customHeight="1" x14ac:dyDescent="0.25">
      <c r="A56" s="96"/>
      <c r="B56" s="6">
        <v>52</v>
      </c>
      <c r="C56" s="4" t="s">
        <v>76</v>
      </c>
      <c r="D56" s="3">
        <v>48846</v>
      </c>
      <c r="E56" s="7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7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7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7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1" t="str">
        <f t="shared" ca="1" si="2"/>
        <v>-</v>
      </c>
      <c r="J56" s="7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7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7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7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39" t="str">
        <f t="shared" ca="1" si="3"/>
        <v>-</v>
      </c>
    </row>
    <row r="57" spans="1:14" ht="15.2" customHeight="1" x14ac:dyDescent="0.25">
      <c r="A57" s="96"/>
      <c r="B57" s="6">
        <v>53</v>
      </c>
      <c r="C57" s="4" t="s">
        <v>77</v>
      </c>
      <c r="D57" s="3">
        <v>72445</v>
      </c>
      <c r="E57" s="7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7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7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7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1" t="str">
        <f t="shared" ca="1" si="2"/>
        <v>-</v>
      </c>
      <c r="J57" s="7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7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7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7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39" t="str">
        <f t="shared" ca="1" si="3"/>
        <v>-</v>
      </c>
    </row>
    <row r="58" spans="1:14" ht="15.2" customHeight="1" x14ac:dyDescent="0.25">
      <c r="A58" s="96"/>
      <c r="B58" s="6">
        <v>54</v>
      </c>
      <c r="C58" s="4" t="s">
        <v>78</v>
      </c>
      <c r="D58" s="3">
        <v>72446</v>
      </c>
      <c r="E58" s="7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7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7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7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1" t="str">
        <f t="shared" ca="1" si="2"/>
        <v>-</v>
      </c>
      <c r="J58" s="7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7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7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7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39" t="str">
        <f t="shared" ca="1" si="3"/>
        <v>-</v>
      </c>
    </row>
    <row r="59" spans="1:14" ht="15.2" customHeight="1" x14ac:dyDescent="0.25">
      <c r="A59" s="96"/>
      <c r="B59" s="6">
        <v>55</v>
      </c>
      <c r="C59" s="4" t="s">
        <v>79</v>
      </c>
      <c r="D59" s="3" t="s">
        <v>80</v>
      </c>
      <c r="E59" s="7">
        <f ca="1">IF(ISNA(INDEX(Precip!$B$3:$BE$200,MATCH(E$3&amp;" "&amp;E$4,Precip!$A$3:$A$200,0),MATCH($D59,Precip!$B$2:$BF$2,0))),"",INDEX(Precip!$B$3:$BE$200,MATCH(E$3&amp;" "&amp;E$4,Precip!$A$3:$A$200,0),MATCH($D59,Precip!$B$2:$BF$2,0)))</f>
        <v>0</v>
      </c>
      <c r="F59" s="7">
        <f ca="1">IF(ISNA(INDEX(Precip!$B$3:$BE$200,MATCH(F$3&amp;" "&amp;F$4,Precip!$A$3:$A$200,0),MATCH($D59,Precip!$B$2:$BF$2,0))),"",INDEX(Precip!$B$3:$BE$200,MATCH(F$3&amp;" "&amp;F$4,Precip!$A$3:$A$200,0),MATCH($D59,Precip!$B$2:$BF$2,0)))</f>
        <v>0</v>
      </c>
      <c r="G59" s="7">
        <f ca="1">IF(ISNA(INDEX(Precip!$B$3:$BE$200,MATCH(G$3&amp;" "&amp;G$4,Precip!$A$3:$A$200,0),MATCH($D59,Precip!$B$2:$BF$2,0))),"",INDEX(Precip!$B$3:$BE$200,MATCH(G$3&amp;" "&amp;G$4,Precip!$A$3:$A$200,0),MATCH($D59,Precip!$B$2:$BF$2,0)))</f>
        <v>0</v>
      </c>
      <c r="H59" s="7">
        <f ca="1">IF(ISNA(INDEX(Precip!$B$3:$BE$200,MATCH(H$3&amp;" "&amp;H$4,Precip!$A$3:$A$200,0),MATCH($D59,Precip!$B$2:$BF$2,0))),"",INDEX(Precip!$B$3:$BE$200,MATCH(H$3&amp;" "&amp;H$4,Precip!$A$3:$A$200,0),MATCH($D59,Precip!$B$2:$BF$2,0)))</f>
        <v>0</v>
      </c>
      <c r="I59" s="81">
        <f t="shared" ca="1" si="2"/>
        <v>0</v>
      </c>
      <c r="J59" s="7">
        <f ca="1">IF(ISNA(INDEX(Precip!$B$3:$BE$200,MATCH(J$3&amp;" "&amp;J$4,Precip!$A$3:$A$200,0),MATCH($D59,Precip!$B$2:$BF$2,0))),"",INDEX(Precip!$B$3:$BE$200,MATCH(J$3&amp;" "&amp;J$4,Precip!$A$3:$A$200,0),MATCH($D59,Precip!$B$2:$BF$2,0)))</f>
        <v>0</v>
      </c>
      <c r="K59" s="7">
        <f ca="1">IF(ISNA(INDEX(Precip!$B$3:$BE$200,MATCH(K$3&amp;" "&amp;K$4,Precip!$A$3:$A$200,0),MATCH($D59,Precip!$B$2:$BF$2,0))),"",INDEX(Precip!$B$3:$BE$200,MATCH(K$3&amp;" "&amp;K$4,Precip!$A$3:$A$200,0),MATCH($D59,Precip!$B$2:$BF$2,0)))</f>
        <v>0</v>
      </c>
      <c r="L59" s="7">
        <f ca="1">IF(ISNA(INDEX(Precip!$B$3:$BE$200,MATCH(L$3&amp;" "&amp;L$4,Precip!$A$3:$A$200,0),MATCH($D59,Precip!$B$2:$BF$2,0))),"",INDEX(Precip!$B$3:$BE$200,MATCH(L$3&amp;" "&amp;L$4,Precip!$A$3:$A$200,0),MATCH($D59,Precip!$B$2:$BF$2,0)))</f>
        <v>0</v>
      </c>
      <c r="M59" s="7">
        <f ca="1">IF(ISNA(INDEX(Precip!$B$3:$BE$200,MATCH(M$3&amp;" "&amp;M$4,Precip!$A$3:$A$200,0),MATCH($D59,Precip!$B$2:$BF$2,0))),"",INDEX(Precip!$B$3:$BE$200,MATCH(M$3&amp;" "&amp;M$4,Precip!$A$3:$A$200,0),MATCH($D59,Precip!$B$2:$BF$2,0)))</f>
        <v>0</v>
      </c>
      <c r="N59" s="39">
        <f t="shared" ca="1" si="3"/>
        <v>0</v>
      </c>
    </row>
    <row r="60" spans="1:14" ht="15.2" customHeight="1" thickBot="1" x14ac:dyDescent="0.3">
      <c r="A60" s="90"/>
      <c r="B60" s="18">
        <v>56</v>
      </c>
      <c r="C60" s="21" t="s">
        <v>81</v>
      </c>
      <c r="D60" s="22" t="s">
        <v>82</v>
      </c>
      <c r="E60" s="30">
        <f ca="1">IF(ISNA(INDEX(Precip!$B$3:$BE$200,MATCH(E$3&amp;" "&amp;E$4,Precip!$A$3:$A$200,0),MATCH($D60,Precip!$B$2:$BF$2,0))),"",INDEX(Precip!$B$3:$BE$200,MATCH(E$3&amp;" "&amp;E$4,Precip!$A$3:$A$200,0),MATCH($D60,Precip!$B$2:$BF$2,0)))</f>
        <v>0</v>
      </c>
      <c r="F60" s="30">
        <f ca="1">IF(ISNA(INDEX(Precip!$B$3:$BE$200,MATCH(F$3&amp;" "&amp;F$4,Precip!$A$3:$A$200,0),MATCH($D60,Precip!$B$2:$BF$2,0))),"",INDEX(Precip!$B$3:$BE$200,MATCH(F$3&amp;" "&amp;F$4,Precip!$A$3:$A$200,0),MATCH($D60,Precip!$B$2:$BF$2,0)))</f>
        <v>0</v>
      </c>
      <c r="G60" s="30">
        <f ca="1">IF(ISNA(INDEX(Precip!$B$3:$BE$200,MATCH(G$3&amp;" "&amp;G$4,Precip!$A$3:$A$200,0),MATCH($D60,Precip!$B$2:$BF$2,0))),"",INDEX(Precip!$B$3:$BE$200,MATCH(G$3&amp;" "&amp;G$4,Precip!$A$3:$A$200,0),MATCH($D60,Precip!$B$2:$BF$2,0)))</f>
        <v>0</v>
      </c>
      <c r="H60" s="30">
        <f ca="1">IF(ISNA(INDEX(Precip!$B$3:$BE$200,MATCH(H$3&amp;" "&amp;H$4,Precip!$A$3:$A$200,0),MATCH($D60,Precip!$B$2:$BF$2,0))),"",INDEX(Precip!$B$3:$BE$200,MATCH(H$3&amp;" "&amp;H$4,Precip!$A$3:$A$200,0),MATCH($D60,Precip!$B$2:$BF$2,0)))</f>
        <v>0</v>
      </c>
      <c r="I60" s="82">
        <f t="shared" ca="1" si="2"/>
        <v>0</v>
      </c>
      <c r="J60" s="30">
        <f ca="1">IF(ISNA(INDEX(Precip!$B$3:$BE$200,MATCH(J$3&amp;" "&amp;J$4,Precip!$A$3:$A$200,0),MATCH($D60,Precip!$B$2:$BF$2,0))),"",INDEX(Precip!$B$3:$BE$200,MATCH(J$3&amp;" "&amp;J$4,Precip!$A$3:$A$200,0),MATCH($D60,Precip!$B$2:$BF$2,0)))</f>
        <v>0</v>
      </c>
      <c r="K60" s="30">
        <f ca="1">IF(ISNA(INDEX(Precip!$B$3:$BE$200,MATCH(K$3&amp;" "&amp;K$4,Precip!$A$3:$A$200,0),MATCH($D60,Precip!$B$2:$BF$2,0))),"",INDEX(Precip!$B$3:$BE$200,MATCH(K$3&amp;" "&amp;K$4,Precip!$A$3:$A$200,0),MATCH($D60,Precip!$B$2:$BF$2,0)))</f>
        <v>0</v>
      </c>
      <c r="L60" s="30">
        <f ca="1">IF(ISNA(INDEX(Precip!$B$3:$BE$200,MATCH(L$3&amp;" "&amp;L$4,Precip!$A$3:$A$200,0),MATCH($D60,Precip!$B$2:$BF$2,0))),"",INDEX(Precip!$B$3:$BE$200,MATCH(L$3&amp;" "&amp;L$4,Precip!$A$3:$A$200,0),MATCH($D60,Precip!$B$2:$BF$2,0)))</f>
        <v>0</v>
      </c>
      <c r="M60" s="30">
        <f ca="1">IF(ISNA(INDEX(Precip!$B$3:$BE$200,MATCH(M$3&amp;" "&amp;M$4,Precip!$A$3:$A$200,0),MATCH($D60,Precip!$B$2:$BF$2,0))),"",INDEX(Precip!$B$3:$BE$200,MATCH(M$3&amp;" "&amp;M$4,Precip!$A$3:$A$200,0),MATCH($D60,Precip!$B$2:$BF$2,0)))</f>
        <v>0</v>
      </c>
      <c r="N60" s="40">
        <f t="shared" ca="1" si="3"/>
        <v>0</v>
      </c>
    </row>
    <row r="61" spans="1:14" ht="15.2" customHeight="1" x14ac:dyDescent="0.25">
      <c r="A61" s="89" t="s">
        <v>83</v>
      </c>
      <c r="B61" s="9">
        <v>57</v>
      </c>
      <c r="C61" s="31" t="s">
        <v>84</v>
      </c>
      <c r="D61" s="32" t="s">
        <v>85</v>
      </c>
      <c r="E61" s="11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1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1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1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0" t="str">
        <f t="shared" ca="1" si="2"/>
        <v>-</v>
      </c>
      <c r="J61" s="11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1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1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1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38" t="str">
        <f t="shared" ca="1" si="3"/>
        <v>-</v>
      </c>
    </row>
    <row r="62" spans="1:14" ht="15.2" customHeight="1" thickBot="1" x14ac:dyDescent="0.3">
      <c r="A62" s="90"/>
      <c r="B62" s="18">
        <v>58</v>
      </c>
      <c r="C62" s="33" t="s">
        <v>86</v>
      </c>
      <c r="D62" s="34" t="s">
        <v>87</v>
      </c>
      <c r="E62" s="30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0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0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0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2" t="str">
        <f t="shared" ca="1" si="2"/>
        <v>-</v>
      </c>
      <c r="J62" s="30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0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0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0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0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A50:A60"/>
    <mergeCell ref="D3:D4"/>
    <mergeCell ref="A5:A29"/>
    <mergeCell ref="F2:J2"/>
  </mergeCells>
  <pageMargins left="0.75" right="0.25" top="0.25" bottom="0.25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2"/>
  <sheetViews>
    <sheetView zoomScaleNormal="100" workbookViewId="0">
      <pane xSplit="1" ySplit="4" topLeftCell="B35" activePane="bottomRight" state="frozen"/>
      <selection pane="topRight" activeCell="B1" sqref="B1"/>
      <selection pane="bottomLeft" activeCell="A5" sqref="A5"/>
      <selection pane="bottomRight" activeCell="E3" sqref="E3:N62"/>
    </sheetView>
  </sheetViews>
  <sheetFormatPr defaultRowHeight="11.25" customHeight="1" x14ac:dyDescent="0.25"/>
  <cols>
    <col min="1" max="1" width="4.140625" style="88" customWidth="1"/>
    <col min="2" max="2" width="4" style="84" bestFit="1" customWidth="1"/>
    <col min="3" max="3" width="15.28515625" style="88" customWidth="1"/>
    <col min="4" max="4" width="6.28515625" style="84" customWidth="1"/>
    <col min="5" max="8" width="5.7109375" style="83" customWidth="1"/>
    <col min="9" max="9" width="5.7109375" style="86" customWidth="1"/>
    <col min="10" max="13" width="5.7109375" style="83" customWidth="1"/>
    <col min="14" max="14" width="5.5703125" style="85" customWidth="1"/>
    <col min="15" max="16" width="9.140625" style="88" customWidth="1"/>
    <col min="17" max="16384" width="9.140625" style="88"/>
  </cols>
  <sheetData>
    <row r="1" spans="1:15" ht="18" customHeight="1" x14ac:dyDescent="0.3">
      <c r="C1" s="102" t="s">
        <v>94</v>
      </c>
      <c r="D1" s="103"/>
      <c r="E1" s="101"/>
      <c r="F1" s="101"/>
      <c r="G1" s="101"/>
      <c r="H1" s="101"/>
      <c r="I1" s="106"/>
      <c r="J1" s="101"/>
      <c r="K1" s="101"/>
      <c r="L1" s="101"/>
      <c r="M1" s="101"/>
      <c r="N1" s="104"/>
    </row>
    <row r="2" spans="1:15" ht="16.5" customHeight="1" thickBot="1" x14ac:dyDescent="0.3">
      <c r="D2" s="88"/>
      <c r="E2" s="88"/>
      <c r="F2" s="100" t="s">
        <v>0</v>
      </c>
      <c r="G2" s="101"/>
      <c r="H2" s="101"/>
      <c r="I2" s="106"/>
      <c r="J2" s="101"/>
      <c r="K2" s="88"/>
      <c r="L2" s="88"/>
      <c r="M2" s="1" t="s">
        <v>1</v>
      </c>
      <c r="N2" s="2"/>
    </row>
    <row r="3" spans="1:15" s="43" customFormat="1" ht="14.25" customHeight="1" x14ac:dyDescent="0.25">
      <c r="A3" s="8" t="s">
        <v>2</v>
      </c>
      <c r="B3" s="91" t="s">
        <v>3</v>
      </c>
      <c r="C3" s="98" t="s">
        <v>4</v>
      </c>
      <c r="D3" s="124" t="s">
        <v>5</v>
      </c>
      <c r="E3" s="69" t="str">
        <f ca="1">Thang!$F$1&amp;"-09"</f>
        <v>06-09</v>
      </c>
      <c r="F3" s="69" t="str">
        <f ca="1">$E$3</f>
        <v>06-09</v>
      </c>
      <c r="G3" s="69" t="str">
        <f ca="1">$E$3</f>
        <v>06-09</v>
      </c>
      <c r="H3" s="69" t="str">
        <f ca="1">$E$3</f>
        <v>06-09</v>
      </c>
      <c r="I3" s="122" t="s">
        <v>95</v>
      </c>
      <c r="J3" s="69" t="str">
        <f ca="1">Thang!$F$1&amp;"-10"</f>
        <v>06-10</v>
      </c>
      <c r="K3" s="69" t="str">
        <f ca="1">$J$3</f>
        <v>06-10</v>
      </c>
      <c r="L3" s="69" t="str">
        <f ca="1">$J$3</f>
        <v>06-10</v>
      </c>
      <c r="M3" s="69" t="str">
        <f ca="1">$J$3</f>
        <v>06-10</v>
      </c>
      <c r="N3" s="120" t="s">
        <v>95</v>
      </c>
    </row>
    <row r="4" spans="1:15" s="43" customFormat="1" ht="14.25" customHeight="1" thickBot="1" x14ac:dyDescent="0.3">
      <c r="A4" s="29"/>
      <c r="B4" s="92"/>
      <c r="C4" s="99"/>
      <c r="D4" s="125"/>
      <c r="E4" s="70" t="s">
        <v>96</v>
      </c>
      <c r="F4" s="71" t="s">
        <v>97</v>
      </c>
      <c r="G4" s="68">
        <v>13</v>
      </c>
      <c r="H4" s="67">
        <v>19</v>
      </c>
      <c r="I4" s="123"/>
      <c r="J4" s="70" t="s">
        <v>96</v>
      </c>
      <c r="K4" s="71" t="s">
        <v>97</v>
      </c>
      <c r="L4" s="68">
        <v>13</v>
      </c>
      <c r="M4" s="67">
        <v>19</v>
      </c>
      <c r="N4" s="121"/>
    </row>
    <row r="5" spans="1:15" s="85" customFormat="1" ht="15.2" customHeight="1" x14ac:dyDescent="0.25">
      <c r="A5" s="97" t="s">
        <v>7</v>
      </c>
      <c r="B5" s="9">
        <v>1</v>
      </c>
      <c r="C5" s="10" t="s">
        <v>8</v>
      </c>
      <c r="D5" s="9">
        <v>73401</v>
      </c>
      <c r="E5" s="11" t="str">
        <f ca="1">IF(ISNA(INDEX(Precip!$B$3:$BE$200,MATCH(E$3&amp;" "&amp;E$4,Precip!$A$3:$A$200,0),MATCH($D5,Precip!$B$2:$BF$2,0))),"",INDEX(Precip!$B$3:$BE$200,MATCH(E$3&amp;" "&amp;E$4,Precip!$A$3:$A$200,0),MATCH($D5,Precip!$B$2:$BF$2,0)))</f>
        <v/>
      </c>
      <c r="F5" s="11" t="str">
        <f ca="1">IF(ISNA(INDEX(Precip!$B$3:$BE$200,MATCH(F$3&amp;" "&amp;F$4,Precip!$A$3:$A$200,0),MATCH($D5,Precip!$B$2:$BF$2,0))),"",INDEX(Precip!$B$3:$BE$200,MATCH(F$3&amp;" "&amp;F$4,Precip!$A$3:$A$200,0),MATCH($D5,Precip!$B$2:$BF$2,0)))</f>
        <v/>
      </c>
      <c r="G5" s="11" t="str">
        <f ca="1">IF(ISNA(INDEX(Precip!$B$3:$BE$200,MATCH(G$3&amp;" "&amp;G$4,Precip!$A$3:$A$200,0),MATCH($D5,Precip!$B$2:$BF$2,0))),"",INDEX(Precip!$B$3:$BE$200,MATCH(G$3&amp;" "&amp;G$4,Precip!$A$3:$A$200,0),MATCH($D5,Precip!$B$2:$BF$2,0)))</f>
        <v/>
      </c>
      <c r="H5" s="11" t="str">
        <f ca="1">IF(ISNA(INDEX(Precip!$B$3:$BE$200,MATCH(H$3&amp;" "&amp;H$4,Precip!$A$3:$A$200,0),MATCH($D5,Precip!$B$2:$BF$2,0))),"",INDEX(Precip!$B$3:$BE$200,MATCH(H$3&amp;" "&amp;H$4,Precip!$A$3:$A$200,0),MATCH($D5,Precip!$B$2:$BF$2,0)))</f>
        <v/>
      </c>
      <c r="I5" s="80" t="str">
        <f t="shared" ref="I5:I36" ca="1" si="0">+IF(AND(OR(E5="-",E5=""),OR(F5="-",F5=""),OR(G5="-",G5=""),OR(H5="-",H5="")),"-",SUM(E5:H5))</f>
        <v>-</v>
      </c>
      <c r="J5" s="11" t="str">
        <f ca="1">IF(ISNA(INDEX(Precip!$B$3:$BE$200,MATCH(J$3&amp;" "&amp;J$4,Precip!$A$3:$A$200,0),MATCH($D5,Precip!$B$2:$BF$2,0))),"",INDEX(Precip!$B$3:$BE$200,MATCH(J$3&amp;" "&amp;J$4,Precip!$A$3:$A$200,0),MATCH($D5,Precip!$B$2:$BF$2,0)))</f>
        <v/>
      </c>
      <c r="K5" s="11" t="str">
        <f ca="1">IF(ISNA(INDEX(Precip!$B$3:$BE$200,MATCH(K$3&amp;" "&amp;K$4,Precip!$A$3:$A$200,0),MATCH($D5,Precip!$B$2:$BF$2,0))),"",INDEX(Precip!$B$3:$BE$200,MATCH(K$3&amp;" "&amp;K$4,Precip!$A$3:$A$200,0),MATCH($D5,Precip!$B$2:$BF$2,0)))</f>
        <v/>
      </c>
      <c r="L5" s="11" t="str">
        <f ca="1">IF(ISNA(INDEX(Precip!$B$3:$BE$200,MATCH(L$3&amp;" "&amp;L$4,Precip!$A$3:$A$200,0),MATCH($D5,Precip!$B$2:$BF$2,0))),"",INDEX(Precip!$B$3:$BE$200,MATCH(L$3&amp;" "&amp;L$4,Precip!$A$3:$A$200,0),MATCH($D5,Precip!$B$2:$BF$2,0)))</f>
        <v/>
      </c>
      <c r="M5" s="11" t="str">
        <f ca="1">IF(ISNA(INDEX(Precip!$B$3:$BE$200,MATCH(M$3&amp;" "&amp;M$4,Precip!$A$3:$A$200,0),MATCH($D5,Precip!$B$2:$BF$2,0))),"",INDEX(Precip!$B$3:$BE$200,MATCH(M$3&amp;" "&amp;M$4,Precip!$A$3:$A$200,0),MATCH($D5,Precip!$B$2:$BF$2,0)))</f>
        <v/>
      </c>
      <c r="N5" s="38" t="str">
        <f t="shared" ref="N5:N36" ca="1" si="1">+IF(AND(OR(J5="-",J5=""),OR(K5="-",K5=""),OR(L5="-",L5=""),OR(M5="-",M5="")),"-",SUM(J5:M5))</f>
        <v>-</v>
      </c>
    </row>
    <row r="6" spans="1:15" s="85" customFormat="1" ht="15.2" customHeight="1" x14ac:dyDescent="0.25">
      <c r="A6" s="96"/>
      <c r="B6" s="6">
        <v>2</v>
      </c>
      <c r="C6" s="13" t="s">
        <v>9</v>
      </c>
      <c r="D6" s="6">
        <v>73402</v>
      </c>
      <c r="E6" s="7" t="str">
        <f ca="1">IF(ISNA(INDEX(Precip!$B$3:$BE$200,MATCH(E$3&amp;" "&amp;E$4,Precip!$A$3:$A$200,0),MATCH($D6,Precip!$B$2:$BF$2,0))),"",INDEX(Precip!$B$3:$BE$200,MATCH(E$3&amp;" "&amp;E$4,Precip!$A$3:$A$200,0),MATCH($D6,Precip!$B$2:$BF$2,0)))</f>
        <v/>
      </c>
      <c r="F6" s="7" t="str">
        <f ca="1">IF(ISNA(INDEX(Precip!$B$3:$BE$200,MATCH(F$3&amp;" "&amp;F$4,Precip!$A$3:$A$200,0),MATCH($D6,Precip!$B$2:$BF$2,0))),"",INDEX(Precip!$B$3:$BE$200,MATCH(F$3&amp;" "&amp;F$4,Precip!$A$3:$A$200,0),MATCH($D6,Precip!$B$2:$BF$2,0)))</f>
        <v/>
      </c>
      <c r="G6" s="7" t="str">
        <f ca="1">IF(ISNA(INDEX(Precip!$B$3:$BE$200,MATCH(G$3&amp;" "&amp;G$4,Precip!$A$3:$A$200,0),MATCH($D6,Precip!$B$2:$BF$2,0))),"",INDEX(Precip!$B$3:$BE$200,MATCH(G$3&amp;" "&amp;G$4,Precip!$A$3:$A$200,0),MATCH($D6,Precip!$B$2:$BF$2,0)))</f>
        <v/>
      </c>
      <c r="H6" s="7" t="str">
        <f ca="1">IF(ISNA(INDEX(Precip!$B$3:$BE$200,MATCH(H$3&amp;" "&amp;H$4,Precip!$A$3:$A$200,0),MATCH($D6,Precip!$B$2:$BF$2,0))),"",INDEX(Precip!$B$3:$BE$200,MATCH(H$3&amp;" "&amp;H$4,Precip!$A$3:$A$200,0),MATCH($D6,Precip!$B$2:$BF$2,0)))</f>
        <v/>
      </c>
      <c r="I6" s="81" t="str">
        <f t="shared" ca="1" si="0"/>
        <v>-</v>
      </c>
      <c r="J6" s="7" t="str">
        <f ca="1">IF(ISNA(INDEX(Precip!$B$3:$BE$200,MATCH(J$3&amp;" "&amp;J$4,Precip!$A$3:$A$200,0),MATCH($D6,Precip!$B$2:$BF$2,0))),"",INDEX(Precip!$B$3:$BE$200,MATCH(J$3&amp;" "&amp;J$4,Precip!$A$3:$A$200,0),MATCH($D6,Precip!$B$2:$BF$2,0)))</f>
        <v/>
      </c>
      <c r="K6" s="7" t="str">
        <f ca="1">IF(ISNA(INDEX(Precip!$B$3:$BE$200,MATCH(K$3&amp;" "&amp;K$4,Precip!$A$3:$A$200,0),MATCH($D6,Precip!$B$2:$BF$2,0))),"",INDEX(Precip!$B$3:$BE$200,MATCH(K$3&amp;" "&amp;K$4,Precip!$A$3:$A$200,0),MATCH($D6,Precip!$B$2:$BF$2,0)))</f>
        <v/>
      </c>
      <c r="L6" s="7" t="str">
        <f ca="1">IF(ISNA(INDEX(Precip!$B$3:$BE$200,MATCH(L$3&amp;" "&amp;L$4,Precip!$A$3:$A$200,0),MATCH($D6,Precip!$B$2:$BF$2,0))),"",INDEX(Precip!$B$3:$BE$200,MATCH(L$3&amp;" "&amp;L$4,Precip!$A$3:$A$200,0),MATCH($D6,Precip!$B$2:$BF$2,0)))</f>
        <v/>
      </c>
      <c r="M6" s="7" t="str">
        <f ca="1">IF(ISNA(INDEX(Precip!$B$3:$BE$200,MATCH(M$3&amp;" "&amp;M$4,Precip!$A$3:$A$200,0),MATCH($D6,Precip!$B$2:$BF$2,0))),"",INDEX(Precip!$B$3:$BE$200,MATCH(M$3&amp;" "&amp;M$4,Precip!$A$3:$A$200,0),MATCH($D6,Precip!$B$2:$BF$2,0)))</f>
        <v/>
      </c>
      <c r="N6" s="39" t="str">
        <f t="shared" ca="1" si="1"/>
        <v>-</v>
      </c>
    </row>
    <row r="7" spans="1:15" s="85" customFormat="1" ht="15.2" customHeight="1" x14ac:dyDescent="0.25">
      <c r="A7" s="96"/>
      <c r="B7" s="6">
        <v>3</v>
      </c>
      <c r="C7" s="4" t="s">
        <v>10</v>
      </c>
      <c r="D7" s="3">
        <v>48842</v>
      </c>
      <c r="E7" s="7" t="str">
        <f ca="1">IF(ISNA(INDEX(Precip!$B$3:$BE$200,MATCH(E$3&amp;" "&amp;E$4,Precip!$A$3:$A$200,0),MATCH($D7,Precip!$B$2:$BF$2,0))),"",INDEX(Precip!$B$3:$BE$200,MATCH(E$3&amp;" "&amp;E$4,Precip!$A$3:$A$200,0),MATCH($D7,Precip!$B$2:$BF$2,0)))</f>
        <v/>
      </c>
      <c r="F7" s="7" t="str">
        <f ca="1">IF(ISNA(INDEX(Precip!$B$3:$BE$200,MATCH(F$3&amp;" "&amp;F$4,Precip!$A$3:$A$200,0),MATCH($D7,Precip!$B$2:$BF$2,0))),"",INDEX(Precip!$B$3:$BE$200,MATCH(F$3&amp;" "&amp;F$4,Precip!$A$3:$A$200,0),MATCH($D7,Precip!$B$2:$BF$2,0)))</f>
        <v/>
      </c>
      <c r="G7" s="7" t="str">
        <f ca="1">IF(ISNA(INDEX(Precip!$B$3:$BE$200,MATCH(G$3&amp;" "&amp;G$4,Precip!$A$3:$A$200,0),MATCH($D7,Precip!$B$2:$BF$2,0))),"",INDEX(Precip!$B$3:$BE$200,MATCH(G$3&amp;" "&amp;G$4,Precip!$A$3:$A$200,0),MATCH($D7,Precip!$B$2:$BF$2,0)))</f>
        <v/>
      </c>
      <c r="H7" s="7" t="str">
        <f ca="1">IF(ISNA(INDEX(Precip!$B$3:$BE$200,MATCH(H$3&amp;" "&amp;H$4,Precip!$A$3:$A$200,0),MATCH($D7,Precip!$B$2:$BF$2,0))),"",INDEX(Precip!$B$3:$BE$200,MATCH(H$3&amp;" "&amp;H$4,Precip!$A$3:$A$200,0),MATCH($D7,Precip!$B$2:$BF$2,0)))</f>
        <v/>
      </c>
      <c r="I7" s="81" t="str">
        <f t="shared" ca="1" si="0"/>
        <v>-</v>
      </c>
      <c r="J7" s="7" t="str">
        <f ca="1">IF(ISNA(INDEX(Precip!$B$3:$BE$200,MATCH(J$3&amp;" "&amp;J$4,Precip!$A$3:$A$200,0),MATCH($D7,Precip!$B$2:$BF$2,0))),"",INDEX(Precip!$B$3:$BE$200,MATCH(J$3&amp;" "&amp;J$4,Precip!$A$3:$A$200,0),MATCH($D7,Precip!$B$2:$BF$2,0)))</f>
        <v/>
      </c>
      <c r="K7" s="7" t="str">
        <f ca="1">IF(ISNA(INDEX(Precip!$B$3:$BE$200,MATCH(K$3&amp;" "&amp;K$4,Precip!$A$3:$A$200,0),MATCH($D7,Precip!$B$2:$BF$2,0))),"",INDEX(Precip!$B$3:$BE$200,MATCH(K$3&amp;" "&amp;K$4,Precip!$A$3:$A$200,0),MATCH($D7,Precip!$B$2:$BF$2,0)))</f>
        <v/>
      </c>
      <c r="L7" s="7" t="str">
        <f ca="1">IF(ISNA(INDEX(Precip!$B$3:$BE$200,MATCH(L$3&amp;" "&amp;L$4,Precip!$A$3:$A$200,0),MATCH($D7,Precip!$B$2:$BF$2,0))),"",INDEX(Precip!$B$3:$BE$200,MATCH(L$3&amp;" "&amp;L$4,Precip!$A$3:$A$200,0),MATCH($D7,Precip!$B$2:$BF$2,0)))</f>
        <v/>
      </c>
      <c r="M7" s="7" t="str">
        <f ca="1">IF(ISNA(INDEX(Precip!$B$3:$BE$200,MATCH(M$3&amp;" "&amp;M$4,Precip!$A$3:$A$200,0),MATCH($D7,Precip!$B$2:$BF$2,0))),"",INDEX(Precip!$B$3:$BE$200,MATCH(M$3&amp;" "&amp;M$4,Precip!$A$3:$A$200,0),MATCH($D7,Precip!$B$2:$BF$2,0)))</f>
        <v/>
      </c>
      <c r="N7" s="39" t="str">
        <f t="shared" ca="1" si="1"/>
        <v>-</v>
      </c>
    </row>
    <row r="8" spans="1:15" s="85" customFormat="1" ht="15.2" customHeight="1" x14ac:dyDescent="0.25">
      <c r="A8" s="96"/>
      <c r="B8" s="6">
        <v>4</v>
      </c>
      <c r="C8" s="4" t="s">
        <v>11</v>
      </c>
      <c r="D8" s="3">
        <v>73403</v>
      </c>
      <c r="E8" s="7" t="str">
        <f ca="1">IF(ISNA(INDEX(Precip!$B$3:$BE$200,MATCH(E$3&amp;" "&amp;E$4,Precip!$A$3:$A$200,0),MATCH($D8,Precip!$B$2:$BF$2,0))),"",INDEX(Precip!$B$3:$BE$200,MATCH(E$3&amp;" "&amp;E$4,Precip!$A$3:$A$200,0),MATCH($D8,Precip!$B$2:$BF$2,0)))</f>
        <v/>
      </c>
      <c r="F8" s="7" t="str">
        <f ca="1">IF(ISNA(INDEX(Precip!$B$3:$BE$200,MATCH(F$3&amp;" "&amp;F$4,Precip!$A$3:$A$200,0),MATCH($D8,Precip!$B$2:$BF$2,0))),"",INDEX(Precip!$B$3:$BE$200,MATCH(F$3&amp;" "&amp;F$4,Precip!$A$3:$A$200,0),MATCH($D8,Precip!$B$2:$BF$2,0)))</f>
        <v/>
      </c>
      <c r="G8" s="7" t="str">
        <f ca="1">IF(ISNA(INDEX(Precip!$B$3:$BE$200,MATCH(G$3&amp;" "&amp;G$4,Precip!$A$3:$A$200,0),MATCH($D8,Precip!$B$2:$BF$2,0))),"",INDEX(Precip!$B$3:$BE$200,MATCH(G$3&amp;" "&amp;G$4,Precip!$A$3:$A$200,0),MATCH($D8,Precip!$B$2:$BF$2,0)))</f>
        <v/>
      </c>
      <c r="H8" s="7" t="str">
        <f ca="1">IF(ISNA(INDEX(Precip!$B$3:$BE$200,MATCH(H$3&amp;" "&amp;H$4,Precip!$A$3:$A$200,0),MATCH($D8,Precip!$B$2:$BF$2,0))),"",INDEX(Precip!$B$3:$BE$200,MATCH(H$3&amp;" "&amp;H$4,Precip!$A$3:$A$200,0),MATCH($D8,Precip!$B$2:$BF$2,0)))</f>
        <v/>
      </c>
      <c r="I8" s="81" t="str">
        <f t="shared" ca="1" si="0"/>
        <v>-</v>
      </c>
      <c r="J8" s="7" t="str">
        <f ca="1">IF(ISNA(INDEX(Precip!$B$3:$BE$200,MATCH(J$3&amp;" "&amp;J$4,Precip!$A$3:$A$200,0),MATCH($D8,Precip!$B$2:$BF$2,0))),"",INDEX(Precip!$B$3:$BE$200,MATCH(J$3&amp;" "&amp;J$4,Precip!$A$3:$A$200,0),MATCH($D8,Precip!$B$2:$BF$2,0)))</f>
        <v/>
      </c>
      <c r="K8" s="7" t="str">
        <f ca="1">IF(ISNA(INDEX(Precip!$B$3:$BE$200,MATCH(K$3&amp;" "&amp;K$4,Precip!$A$3:$A$200,0),MATCH($D8,Precip!$B$2:$BF$2,0))),"",INDEX(Precip!$B$3:$BE$200,MATCH(K$3&amp;" "&amp;K$4,Precip!$A$3:$A$200,0),MATCH($D8,Precip!$B$2:$BF$2,0)))</f>
        <v/>
      </c>
      <c r="L8" s="7" t="str">
        <f ca="1">IF(ISNA(INDEX(Precip!$B$3:$BE$200,MATCH(L$3&amp;" "&amp;L$4,Precip!$A$3:$A$200,0),MATCH($D8,Precip!$B$2:$BF$2,0))),"",INDEX(Precip!$B$3:$BE$200,MATCH(L$3&amp;" "&amp;L$4,Precip!$A$3:$A$200,0),MATCH($D8,Precip!$B$2:$BF$2,0)))</f>
        <v/>
      </c>
      <c r="M8" s="7" t="str">
        <f ca="1">IF(ISNA(INDEX(Precip!$B$3:$BE$200,MATCH(M$3&amp;" "&amp;M$4,Precip!$A$3:$A$200,0),MATCH($D8,Precip!$B$2:$BF$2,0))),"",INDEX(Precip!$B$3:$BE$200,MATCH(M$3&amp;" "&amp;M$4,Precip!$A$3:$A$200,0),MATCH($D8,Precip!$B$2:$BF$2,0)))</f>
        <v/>
      </c>
      <c r="N8" s="39" t="str">
        <f t="shared" ca="1" si="1"/>
        <v>-</v>
      </c>
    </row>
    <row r="9" spans="1:15" s="85" customFormat="1" ht="15.2" customHeight="1" x14ac:dyDescent="0.25">
      <c r="A9" s="96"/>
      <c r="B9" s="6">
        <v>5</v>
      </c>
      <c r="C9" s="4" t="s">
        <v>12</v>
      </c>
      <c r="D9" s="3">
        <v>73420</v>
      </c>
      <c r="E9" s="7" t="str">
        <f ca="1">IF(ISNA(INDEX(Precip!$B$3:$BE$200,MATCH(E$3&amp;" "&amp;E$4,Precip!$A$3:$A$200,0),MATCH($D9,Precip!$B$2:$BF$2,0))),"",INDEX(Precip!$B$3:$BE$200,MATCH(E$3&amp;" "&amp;E$4,Precip!$A$3:$A$200,0),MATCH($D9,Precip!$B$2:$BF$2,0)))</f>
        <v/>
      </c>
      <c r="F9" s="7" t="str">
        <f ca="1">IF(ISNA(INDEX(Precip!$B$3:$BE$200,MATCH(F$3&amp;" "&amp;F$4,Precip!$A$3:$A$200,0),MATCH($D9,Precip!$B$2:$BF$2,0))),"",INDEX(Precip!$B$3:$BE$200,MATCH(F$3&amp;" "&amp;F$4,Precip!$A$3:$A$200,0),MATCH($D9,Precip!$B$2:$BF$2,0)))</f>
        <v/>
      </c>
      <c r="G9" s="7" t="str">
        <f ca="1">IF(ISNA(INDEX(Precip!$B$3:$BE$200,MATCH(G$3&amp;" "&amp;G$4,Precip!$A$3:$A$200,0),MATCH($D9,Precip!$B$2:$BF$2,0))),"",INDEX(Precip!$B$3:$BE$200,MATCH(G$3&amp;" "&amp;G$4,Precip!$A$3:$A$200,0),MATCH($D9,Precip!$B$2:$BF$2,0)))</f>
        <v/>
      </c>
      <c r="H9" s="7" t="str">
        <f ca="1">IF(ISNA(INDEX(Precip!$B$3:$BE$200,MATCH(H$3&amp;" "&amp;H$4,Precip!$A$3:$A$200,0),MATCH($D9,Precip!$B$2:$BF$2,0))),"",INDEX(Precip!$B$3:$BE$200,MATCH(H$3&amp;" "&amp;H$4,Precip!$A$3:$A$200,0),MATCH($D9,Precip!$B$2:$BF$2,0)))</f>
        <v/>
      </c>
      <c r="I9" s="81" t="str">
        <f t="shared" ca="1" si="0"/>
        <v>-</v>
      </c>
      <c r="J9" s="7" t="str">
        <f ca="1">IF(ISNA(INDEX(Precip!$B$3:$BE$200,MATCH(J$3&amp;" "&amp;J$4,Precip!$A$3:$A$200,0),MATCH($D9,Precip!$B$2:$BF$2,0))),"",INDEX(Precip!$B$3:$BE$200,MATCH(J$3&amp;" "&amp;J$4,Precip!$A$3:$A$200,0),MATCH($D9,Precip!$B$2:$BF$2,0)))</f>
        <v/>
      </c>
      <c r="K9" s="7" t="str">
        <f ca="1">IF(ISNA(INDEX(Precip!$B$3:$BE$200,MATCH(K$3&amp;" "&amp;K$4,Precip!$A$3:$A$200,0),MATCH($D9,Precip!$B$2:$BF$2,0))),"",INDEX(Precip!$B$3:$BE$200,MATCH(K$3&amp;" "&amp;K$4,Precip!$A$3:$A$200,0),MATCH($D9,Precip!$B$2:$BF$2,0)))</f>
        <v/>
      </c>
      <c r="L9" s="7" t="str">
        <f ca="1">IF(ISNA(INDEX(Precip!$B$3:$BE$200,MATCH(L$3&amp;" "&amp;L$4,Precip!$A$3:$A$200,0),MATCH($D9,Precip!$B$2:$BF$2,0))),"",INDEX(Precip!$B$3:$BE$200,MATCH(L$3&amp;" "&amp;L$4,Precip!$A$3:$A$200,0),MATCH($D9,Precip!$B$2:$BF$2,0)))</f>
        <v/>
      </c>
      <c r="M9" s="7" t="str">
        <f ca="1">IF(ISNA(INDEX(Precip!$B$3:$BE$200,MATCH(M$3&amp;" "&amp;M$4,Precip!$A$3:$A$200,0),MATCH($D9,Precip!$B$2:$BF$2,0))),"",INDEX(Precip!$B$3:$BE$200,MATCH(M$3&amp;" "&amp;M$4,Precip!$A$3:$A$200,0),MATCH($D9,Precip!$B$2:$BF$2,0)))</f>
        <v/>
      </c>
      <c r="N9" s="39" t="str">
        <f t="shared" ca="1" si="1"/>
        <v>-</v>
      </c>
    </row>
    <row r="10" spans="1:15" s="85" customFormat="1" ht="15.2" customHeight="1" x14ac:dyDescent="0.25">
      <c r="A10" s="96"/>
      <c r="B10" s="6">
        <v>6</v>
      </c>
      <c r="C10" s="4" t="s">
        <v>13</v>
      </c>
      <c r="D10" s="3">
        <v>73400</v>
      </c>
      <c r="E10" s="7" t="str">
        <f ca="1">IF(ISNA(INDEX(Precip!$B$3:$BE$200,MATCH(E$3&amp;" "&amp;E$4,Precip!$A$3:$A$200,0),MATCH($D10,Precip!$B$2:$BF$2,0))),"",INDEX(Precip!$B$3:$BE$200,MATCH(E$3&amp;" "&amp;E$4,Precip!$A$3:$A$200,0),MATCH($D10,Precip!$B$2:$BF$2,0)))</f>
        <v/>
      </c>
      <c r="F10" s="7" t="str">
        <f ca="1">IF(ISNA(INDEX(Precip!$B$3:$BE$200,MATCH(F$3&amp;" "&amp;F$4,Precip!$A$3:$A$200,0),MATCH($D10,Precip!$B$2:$BF$2,0))),"",INDEX(Precip!$B$3:$BE$200,MATCH(F$3&amp;" "&amp;F$4,Precip!$A$3:$A$200,0),MATCH($D10,Precip!$B$2:$BF$2,0)))</f>
        <v/>
      </c>
      <c r="G10" s="7" t="str">
        <f ca="1">IF(ISNA(INDEX(Precip!$B$3:$BE$200,MATCH(G$3&amp;" "&amp;G$4,Precip!$A$3:$A$200,0),MATCH($D10,Precip!$B$2:$BF$2,0))),"",INDEX(Precip!$B$3:$BE$200,MATCH(G$3&amp;" "&amp;G$4,Precip!$A$3:$A$200,0),MATCH($D10,Precip!$B$2:$BF$2,0)))</f>
        <v/>
      </c>
      <c r="H10" s="7" t="str">
        <f ca="1">IF(ISNA(INDEX(Precip!$B$3:$BE$200,MATCH(H$3&amp;" "&amp;H$4,Precip!$A$3:$A$200,0),MATCH($D10,Precip!$B$2:$BF$2,0))),"",INDEX(Precip!$B$3:$BE$200,MATCH(H$3&amp;" "&amp;H$4,Precip!$A$3:$A$200,0),MATCH($D10,Precip!$B$2:$BF$2,0)))</f>
        <v/>
      </c>
      <c r="I10" s="81" t="str">
        <f t="shared" ca="1" si="0"/>
        <v>-</v>
      </c>
      <c r="J10" s="7" t="str">
        <f ca="1">IF(ISNA(INDEX(Precip!$B$3:$BE$200,MATCH(J$3&amp;" "&amp;J$4,Precip!$A$3:$A$200,0),MATCH($D10,Precip!$B$2:$BF$2,0))),"",INDEX(Precip!$B$3:$BE$200,MATCH(J$3&amp;" "&amp;J$4,Precip!$A$3:$A$200,0),MATCH($D10,Precip!$B$2:$BF$2,0)))</f>
        <v/>
      </c>
      <c r="K10" s="7" t="str">
        <f ca="1">IF(ISNA(INDEX(Precip!$B$3:$BE$200,MATCH(K$3&amp;" "&amp;K$4,Precip!$A$3:$A$200,0),MATCH($D10,Precip!$B$2:$BF$2,0))),"",INDEX(Precip!$B$3:$BE$200,MATCH(K$3&amp;" "&amp;K$4,Precip!$A$3:$A$200,0),MATCH($D10,Precip!$B$2:$BF$2,0)))</f>
        <v/>
      </c>
      <c r="L10" s="7" t="str">
        <f ca="1">IF(ISNA(INDEX(Precip!$B$3:$BE$200,MATCH(L$3&amp;" "&amp;L$4,Precip!$A$3:$A$200,0),MATCH($D10,Precip!$B$2:$BF$2,0))),"",INDEX(Precip!$B$3:$BE$200,MATCH(L$3&amp;" "&amp;L$4,Precip!$A$3:$A$200,0),MATCH($D10,Precip!$B$2:$BF$2,0)))</f>
        <v/>
      </c>
      <c r="M10" s="7" t="str">
        <f ca="1">IF(ISNA(INDEX(Precip!$B$3:$BE$200,MATCH(M$3&amp;" "&amp;M$4,Precip!$A$3:$A$200,0),MATCH($D10,Precip!$B$2:$BF$2,0))),"",INDEX(Precip!$B$3:$BE$200,MATCH(M$3&amp;" "&amp;M$4,Precip!$A$3:$A$200,0),MATCH($D10,Precip!$B$2:$BF$2,0)))</f>
        <v/>
      </c>
      <c r="N10" s="39" t="str">
        <f t="shared" ca="1" si="1"/>
        <v>-</v>
      </c>
    </row>
    <row r="11" spans="1:15" s="85" customFormat="1" ht="15.2" customHeight="1" x14ac:dyDescent="0.25">
      <c r="A11" s="96"/>
      <c r="B11" s="6">
        <v>7</v>
      </c>
      <c r="C11" s="4" t="s">
        <v>14</v>
      </c>
      <c r="D11" s="3">
        <v>73404</v>
      </c>
      <c r="E11" s="7" t="str">
        <f ca="1">IF(ISNA(INDEX(Precip!$B$3:$BE$200,MATCH(E$3&amp;" "&amp;E$4,Precip!$A$3:$A$200,0),MATCH($D11,Precip!$B$2:$BF$2,0))),"",INDEX(Precip!$B$3:$BE$200,MATCH(E$3&amp;" "&amp;E$4,Precip!$A$3:$A$200,0),MATCH($D11,Precip!$B$2:$BF$2,0)))</f>
        <v/>
      </c>
      <c r="F11" s="7" t="str">
        <f ca="1">IF(ISNA(INDEX(Precip!$B$3:$BE$200,MATCH(F$3&amp;" "&amp;F$4,Precip!$A$3:$A$200,0),MATCH($D11,Precip!$B$2:$BF$2,0))),"",INDEX(Precip!$B$3:$BE$200,MATCH(F$3&amp;" "&amp;F$4,Precip!$A$3:$A$200,0),MATCH($D11,Precip!$B$2:$BF$2,0)))</f>
        <v/>
      </c>
      <c r="G11" s="7" t="str">
        <f ca="1">IF(ISNA(INDEX(Precip!$B$3:$BE$200,MATCH(G$3&amp;" "&amp;G$4,Precip!$A$3:$A$200,0),MATCH($D11,Precip!$B$2:$BF$2,0))),"",INDEX(Precip!$B$3:$BE$200,MATCH(G$3&amp;" "&amp;G$4,Precip!$A$3:$A$200,0),MATCH($D11,Precip!$B$2:$BF$2,0)))</f>
        <v/>
      </c>
      <c r="H11" s="7" t="str">
        <f ca="1">IF(ISNA(INDEX(Precip!$B$3:$BE$200,MATCH(H$3&amp;" "&amp;H$4,Precip!$A$3:$A$200,0),MATCH($D11,Precip!$B$2:$BF$2,0))),"",INDEX(Precip!$B$3:$BE$200,MATCH(H$3&amp;" "&amp;H$4,Precip!$A$3:$A$200,0),MATCH($D11,Precip!$B$2:$BF$2,0)))</f>
        <v/>
      </c>
      <c r="I11" s="81" t="str">
        <f t="shared" ca="1" si="0"/>
        <v>-</v>
      </c>
      <c r="J11" s="7" t="str">
        <f ca="1">IF(ISNA(INDEX(Precip!$B$3:$BE$200,MATCH(J$3&amp;" "&amp;J$4,Precip!$A$3:$A$200,0),MATCH($D11,Precip!$B$2:$BF$2,0))),"",INDEX(Precip!$B$3:$BE$200,MATCH(J$3&amp;" "&amp;J$4,Precip!$A$3:$A$200,0),MATCH($D11,Precip!$B$2:$BF$2,0)))</f>
        <v/>
      </c>
      <c r="K11" s="7" t="str">
        <f ca="1">IF(ISNA(INDEX(Precip!$B$3:$BE$200,MATCH(K$3&amp;" "&amp;K$4,Precip!$A$3:$A$200,0),MATCH($D11,Precip!$B$2:$BF$2,0))),"",INDEX(Precip!$B$3:$BE$200,MATCH(K$3&amp;" "&amp;K$4,Precip!$A$3:$A$200,0),MATCH($D11,Precip!$B$2:$BF$2,0)))</f>
        <v/>
      </c>
      <c r="L11" s="7" t="str">
        <f ca="1">IF(ISNA(INDEX(Precip!$B$3:$BE$200,MATCH(L$3&amp;" "&amp;L$4,Precip!$A$3:$A$200,0),MATCH($D11,Precip!$B$2:$BF$2,0))),"",INDEX(Precip!$B$3:$BE$200,MATCH(L$3&amp;" "&amp;L$4,Precip!$A$3:$A$200,0),MATCH($D11,Precip!$B$2:$BF$2,0)))</f>
        <v/>
      </c>
      <c r="M11" s="7" t="str">
        <f ca="1">IF(ISNA(INDEX(Precip!$B$3:$BE$200,MATCH(M$3&amp;" "&amp;M$4,Precip!$A$3:$A$200,0),MATCH($D11,Precip!$B$2:$BF$2,0))),"",INDEX(Precip!$B$3:$BE$200,MATCH(M$3&amp;" "&amp;M$4,Precip!$A$3:$A$200,0),MATCH($D11,Precip!$B$2:$BF$2,0)))</f>
        <v/>
      </c>
      <c r="N11" s="39" t="str">
        <f t="shared" ca="1" si="1"/>
        <v>-</v>
      </c>
    </row>
    <row r="12" spans="1:15" s="85" customFormat="1" ht="15.2" customHeight="1" x14ac:dyDescent="0.25">
      <c r="A12" s="96"/>
      <c r="B12" s="6">
        <v>8</v>
      </c>
      <c r="C12" s="4" t="s">
        <v>15</v>
      </c>
      <c r="D12" s="3" t="s">
        <v>16</v>
      </c>
      <c r="E12" s="7">
        <f ca="1">IF(ISNA(INDEX(Precip!$B$3:$BE$200,MATCH(E$3&amp;" "&amp;E$4,Precip!$A$3:$A$200,0),MATCH($D12,Precip!$B$2:$BF$2,0))),"",INDEX(Precip!$B$3:$BE$200,MATCH(E$3&amp;" "&amp;E$4,Precip!$A$3:$A$200,0),MATCH($D12,Precip!$B$2:$BF$2,0)))</f>
        <v>0</v>
      </c>
      <c r="F12" s="7">
        <f ca="1">IF(ISNA(INDEX(Precip!$B$3:$BE$200,MATCH(F$3&amp;" "&amp;F$4,Precip!$A$3:$A$200,0),MATCH($D12,Precip!$B$2:$BF$2,0))),"",INDEX(Precip!$B$3:$BE$200,MATCH(F$3&amp;" "&amp;F$4,Precip!$A$3:$A$200,0),MATCH($D12,Precip!$B$2:$BF$2,0)))</f>
        <v>81.5</v>
      </c>
      <c r="G12" s="7">
        <f ca="1">IF(ISNA(INDEX(Precip!$B$3:$BE$200,MATCH(G$3&amp;" "&amp;G$4,Precip!$A$3:$A$200,0),MATCH($D12,Precip!$B$2:$BF$2,0))),"",INDEX(Precip!$B$3:$BE$200,MATCH(G$3&amp;" "&amp;G$4,Precip!$A$3:$A$200,0),MATCH($D12,Precip!$B$2:$BF$2,0)))</f>
        <v>3.2</v>
      </c>
      <c r="H12" s="7">
        <f ca="1">IF(ISNA(INDEX(Precip!$B$3:$BE$200,MATCH(H$3&amp;" "&amp;H$4,Precip!$A$3:$A$200,0),MATCH($D12,Precip!$B$2:$BF$2,0))),"",INDEX(Precip!$B$3:$BE$200,MATCH(H$3&amp;" "&amp;H$4,Precip!$A$3:$A$200,0),MATCH($D12,Precip!$B$2:$BF$2,0)))</f>
        <v>0</v>
      </c>
      <c r="I12" s="81">
        <f t="shared" ca="1" si="0"/>
        <v>84.7</v>
      </c>
      <c r="J12" s="7">
        <f ca="1">IF(ISNA(INDEX(Precip!$B$3:$BE$200,MATCH(J$3&amp;" "&amp;J$4,Precip!$A$3:$A$200,0),MATCH($D12,Precip!$B$2:$BF$2,0))),"",INDEX(Precip!$B$3:$BE$200,MATCH(J$3&amp;" "&amp;J$4,Precip!$A$3:$A$200,0),MATCH($D12,Precip!$B$2:$BF$2,0)))</f>
        <v>0</v>
      </c>
      <c r="K12" s="7">
        <f ca="1">IF(ISNA(INDEX(Precip!$B$3:$BE$200,MATCH(K$3&amp;" "&amp;K$4,Precip!$A$3:$A$200,0),MATCH($D12,Precip!$B$2:$BF$2,0))),"",INDEX(Precip!$B$3:$BE$200,MATCH(K$3&amp;" "&amp;K$4,Precip!$A$3:$A$200,0),MATCH($D12,Precip!$B$2:$BF$2,0)))</f>
        <v>0</v>
      </c>
      <c r="L12" s="7">
        <f ca="1">IF(ISNA(INDEX(Precip!$B$3:$BE$200,MATCH(L$3&amp;" "&amp;L$4,Precip!$A$3:$A$200,0),MATCH($D12,Precip!$B$2:$BF$2,0))),"",INDEX(Precip!$B$3:$BE$200,MATCH(L$3&amp;" "&amp;L$4,Precip!$A$3:$A$200,0),MATCH($D12,Precip!$B$2:$BF$2,0)))</f>
        <v>0</v>
      </c>
      <c r="M12" s="7">
        <f ca="1">IF(ISNA(INDEX(Precip!$B$3:$BE$200,MATCH(M$3&amp;" "&amp;M$4,Precip!$A$3:$A$200,0),MATCH($D12,Precip!$B$2:$BF$2,0))),"",INDEX(Precip!$B$3:$BE$200,MATCH(M$3&amp;" "&amp;M$4,Precip!$A$3:$A$200,0),MATCH($D12,Precip!$B$2:$BF$2,0)))</f>
        <v>0</v>
      </c>
      <c r="N12" s="39">
        <f t="shared" ca="1" si="1"/>
        <v>0</v>
      </c>
    </row>
    <row r="13" spans="1:15" s="85" customFormat="1" ht="15.2" customHeight="1" x14ac:dyDescent="0.25">
      <c r="A13" s="96"/>
      <c r="B13" s="6">
        <v>9</v>
      </c>
      <c r="C13" s="4" t="s">
        <v>17</v>
      </c>
      <c r="D13" s="3">
        <v>73405</v>
      </c>
      <c r="E13" s="7" t="str">
        <f ca="1">IF(ISNA(INDEX(Precip!$B$3:$BE$200,MATCH(E$3&amp;" "&amp;E$4,Precip!$A$3:$A$200,0),MATCH($D13,Precip!$B$2:$BF$2,0))),"",INDEX(Precip!$B$3:$BE$200,MATCH(E$3&amp;" "&amp;E$4,Precip!$A$3:$A$200,0),MATCH($D13,Precip!$B$2:$BF$2,0)))</f>
        <v/>
      </c>
      <c r="F13" s="7" t="str">
        <f ca="1">IF(ISNA(INDEX(Precip!$B$3:$BE$200,MATCH(F$3&amp;" "&amp;F$4,Precip!$A$3:$A$200,0),MATCH($D13,Precip!$B$2:$BF$2,0))),"",INDEX(Precip!$B$3:$BE$200,MATCH(F$3&amp;" "&amp;F$4,Precip!$A$3:$A$200,0),MATCH($D13,Precip!$B$2:$BF$2,0)))</f>
        <v/>
      </c>
      <c r="G13" s="7" t="str">
        <f ca="1">IF(ISNA(INDEX(Precip!$B$3:$BE$200,MATCH(G$3&amp;" "&amp;G$4,Precip!$A$3:$A$200,0),MATCH($D13,Precip!$B$2:$BF$2,0))),"",INDEX(Precip!$B$3:$BE$200,MATCH(G$3&amp;" "&amp;G$4,Precip!$A$3:$A$200,0),MATCH($D13,Precip!$B$2:$BF$2,0)))</f>
        <v/>
      </c>
      <c r="H13" s="7" t="str">
        <f ca="1">IF(ISNA(INDEX(Precip!$B$3:$BE$200,MATCH(H$3&amp;" "&amp;H$4,Precip!$A$3:$A$200,0),MATCH($D13,Precip!$B$2:$BF$2,0))),"",INDEX(Precip!$B$3:$BE$200,MATCH(H$3&amp;" "&amp;H$4,Precip!$A$3:$A$200,0),MATCH($D13,Precip!$B$2:$BF$2,0)))</f>
        <v/>
      </c>
      <c r="I13" s="81" t="str">
        <f t="shared" ca="1" si="0"/>
        <v>-</v>
      </c>
      <c r="J13" s="7" t="str">
        <f ca="1">IF(ISNA(INDEX(Precip!$B$3:$BE$200,MATCH(J$3&amp;" "&amp;J$4,Precip!$A$3:$A$200,0),MATCH($D13,Precip!$B$2:$BF$2,0))),"",INDEX(Precip!$B$3:$BE$200,MATCH(J$3&amp;" "&amp;J$4,Precip!$A$3:$A$200,0),MATCH($D13,Precip!$B$2:$BF$2,0)))</f>
        <v/>
      </c>
      <c r="K13" s="7" t="str">
        <f ca="1">IF(ISNA(INDEX(Precip!$B$3:$BE$200,MATCH(K$3&amp;" "&amp;K$4,Precip!$A$3:$A$200,0),MATCH($D13,Precip!$B$2:$BF$2,0))),"",INDEX(Precip!$B$3:$BE$200,MATCH(K$3&amp;" "&amp;K$4,Precip!$A$3:$A$200,0),MATCH($D13,Precip!$B$2:$BF$2,0)))</f>
        <v/>
      </c>
      <c r="L13" s="7" t="str">
        <f ca="1">IF(ISNA(INDEX(Precip!$B$3:$BE$200,MATCH(L$3&amp;" "&amp;L$4,Precip!$A$3:$A$200,0),MATCH($D13,Precip!$B$2:$BF$2,0))),"",INDEX(Precip!$B$3:$BE$200,MATCH(L$3&amp;" "&amp;L$4,Precip!$A$3:$A$200,0),MATCH($D13,Precip!$B$2:$BF$2,0)))</f>
        <v/>
      </c>
      <c r="M13" s="7" t="str">
        <f ca="1">IF(ISNA(INDEX(Precip!$B$3:$BE$200,MATCH(M$3&amp;" "&amp;M$4,Precip!$A$3:$A$200,0),MATCH($D13,Precip!$B$2:$BF$2,0))),"",INDEX(Precip!$B$3:$BE$200,MATCH(M$3&amp;" "&amp;M$4,Precip!$A$3:$A$200,0),MATCH($D13,Precip!$B$2:$BF$2,0)))</f>
        <v/>
      </c>
      <c r="N13" s="39" t="str">
        <f t="shared" ca="1" si="1"/>
        <v>-</v>
      </c>
    </row>
    <row r="14" spans="1:15" s="85" customFormat="1" ht="15.2" customHeight="1" x14ac:dyDescent="0.25">
      <c r="A14" s="96"/>
      <c r="B14" s="6">
        <v>10</v>
      </c>
      <c r="C14" s="4" t="s">
        <v>18</v>
      </c>
      <c r="D14" s="3">
        <v>73406</v>
      </c>
      <c r="E14" s="7" t="str">
        <f ca="1">IF(ISNA(INDEX(Precip!$B$3:$BE$200,MATCH(E$3&amp;" "&amp;E$4,Precip!$A$3:$A$200,0),MATCH($D14,Precip!$B$2:$BF$2,0))),"",INDEX(Precip!$B$3:$BE$200,MATCH(E$3&amp;" "&amp;E$4,Precip!$A$3:$A$200,0),MATCH($D14,Precip!$B$2:$BF$2,0)))</f>
        <v/>
      </c>
      <c r="F14" s="7" t="str">
        <f ca="1">IF(ISNA(INDEX(Precip!$B$3:$BE$200,MATCH(F$3&amp;" "&amp;F$4,Precip!$A$3:$A$200,0),MATCH($D14,Precip!$B$2:$BF$2,0))),"",INDEX(Precip!$B$3:$BE$200,MATCH(F$3&amp;" "&amp;F$4,Precip!$A$3:$A$200,0),MATCH($D14,Precip!$B$2:$BF$2,0)))</f>
        <v/>
      </c>
      <c r="G14" s="7" t="str">
        <f ca="1">IF(ISNA(INDEX(Precip!$B$3:$BE$200,MATCH(G$3&amp;" "&amp;G$4,Precip!$A$3:$A$200,0),MATCH($D14,Precip!$B$2:$BF$2,0))),"",INDEX(Precip!$B$3:$BE$200,MATCH(G$3&amp;" "&amp;G$4,Precip!$A$3:$A$200,0),MATCH($D14,Precip!$B$2:$BF$2,0)))</f>
        <v/>
      </c>
      <c r="H14" s="7" t="str">
        <f ca="1">IF(ISNA(INDEX(Precip!$B$3:$BE$200,MATCH(H$3&amp;" "&amp;H$4,Precip!$A$3:$A$200,0),MATCH($D14,Precip!$B$2:$BF$2,0))),"",INDEX(Precip!$B$3:$BE$200,MATCH(H$3&amp;" "&amp;H$4,Precip!$A$3:$A$200,0),MATCH($D14,Precip!$B$2:$BF$2,0)))</f>
        <v/>
      </c>
      <c r="I14" s="81" t="str">
        <f t="shared" ca="1" si="0"/>
        <v>-</v>
      </c>
      <c r="J14" s="7" t="str">
        <f ca="1">IF(ISNA(INDEX(Precip!$B$3:$BE$200,MATCH(J$3&amp;" "&amp;J$4,Precip!$A$3:$A$200,0),MATCH($D14,Precip!$B$2:$BF$2,0))),"",INDEX(Precip!$B$3:$BE$200,MATCH(J$3&amp;" "&amp;J$4,Precip!$A$3:$A$200,0),MATCH($D14,Precip!$B$2:$BF$2,0)))</f>
        <v/>
      </c>
      <c r="K14" s="7" t="str">
        <f ca="1">IF(ISNA(INDEX(Precip!$B$3:$BE$200,MATCH(K$3&amp;" "&amp;K$4,Precip!$A$3:$A$200,0),MATCH($D14,Precip!$B$2:$BF$2,0))),"",INDEX(Precip!$B$3:$BE$200,MATCH(K$3&amp;" "&amp;K$4,Precip!$A$3:$A$200,0),MATCH($D14,Precip!$B$2:$BF$2,0)))</f>
        <v/>
      </c>
      <c r="L14" s="7" t="str">
        <f ca="1">IF(ISNA(INDEX(Precip!$B$3:$BE$200,MATCH(L$3&amp;" "&amp;L$4,Precip!$A$3:$A$200,0),MATCH($D14,Precip!$B$2:$BF$2,0))),"",INDEX(Precip!$B$3:$BE$200,MATCH(L$3&amp;" "&amp;L$4,Precip!$A$3:$A$200,0),MATCH($D14,Precip!$B$2:$BF$2,0)))</f>
        <v/>
      </c>
      <c r="M14" s="7" t="str">
        <f ca="1">IF(ISNA(INDEX(Precip!$B$3:$BE$200,MATCH(M$3&amp;" "&amp;M$4,Precip!$A$3:$A$200,0),MATCH($D14,Precip!$B$2:$BF$2,0))),"",INDEX(Precip!$B$3:$BE$200,MATCH(M$3&amp;" "&amp;M$4,Precip!$A$3:$A$200,0),MATCH($D14,Precip!$B$2:$BF$2,0)))</f>
        <v/>
      </c>
      <c r="N14" s="39" t="str">
        <f t="shared" ca="1" si="1"/>
        <v>-</v>
      </c>
      <c r="O14" s="88"/>
    </row>
    <row r="15" spans="1:15" s="85" customFormat="1" ht="15.2" customHeight="1" x14ac:dyDescent="0.25">
      <c r="A15" s="96"/>
      <c r="B15" s="6">
        <v>11</v>
      </c>
      <c r="C15" s="4" t="s">
        <v>19</v>
      </c>
      <c r="D15" s="3">
        <v>73408</v>
      </c>
      <c r="E15" s="7" t="str">
        <f ca="1">IF(ISNA(INDEX(Precip!$B$3:$BE$200,MATCH(E$3&amp;" "&amp;E$4,Precip!$A$3:$A$200,0),MATCH($D15,Precip!$B$2:$BF$2,0))),"",INDEX(Precip!$B$3:$BE$200,MATCH(E$3&amp;" "&amp;E$4,Precip!$A$3:$A$200,0),MATCH($D15,Precip!$B$2:$BF$2,0)))</f>
        <v/>
      </c>
      <c r="F15" s="7" t="str">
        <f ca="1">IF(ISNA(INDEX(Precip!$B$3:$BE$200,MATCH(F$3&amp;" "&amp;F$4,Precip!$A$3:$A$200,0),MATCH($D15,Precip!$B$2:$BF$2,0))),"",INDEX(Precip!$B$3:$BE$200,MATCH(F$3&amp;" "&amp;F$4,Precip!$A$3:$A$200,0),MATCH($D15,Precip!$B$2:$BF$2,0)))</f>
        <v/>
      </c>
      <c r="G15" s="7" t="str">
        <f ca="1">IF(ISNA(INDEX(Precip!$B$3:$BE$200,MATCH(G$3&amp;" "&amp;G$4,Precip!$A$3:$A$200,0),MATCH($D15,Precip!$B$2:$BF$2,0))),"",INDEX(Precip!$B$3:$BE$200,MATCH(G$3&amp;" "&amp;G$4,Precip!$A$3:$A$200,0),MATCH($D15,Precip!$B$2:$BF$2,0)))</f>
        <v/>
      </c>
      <c r="H15" s="7" t="str">
        <f ca="1">IF(ISNA(INDEX(Precip!$B$3:$BE$200,MATCH(H$3&amp;" "&amp;H$4,Precip!$A$3:$A$200,0),MATCH($D15,Precip!$B$2:$BF$2,0))),"",INDEX(Precip!$B$3:$BE$200,MATCH(H$3&amp;" "&amp;H$4,Precip!$A$3:$A$200,0),MATCH($D15,Precip!$B$2:$BF$2,0)))</f>
        <v/>
      </c>
      <c r="I15" s="81" t="str">
        <f t="shared" ca="1" si="0"/>
        <v>-</v>
      </c>
      <c r="J15" s="7" t="str">
        <f ca="1">IF(ISNA(INDEX(Precip!$B$3:$BE$200,MATCH(J$3&amp;" "&amp;J$4,Precip!$A$3:$A$200,0),MATCH($D15,Precip!$B$2:$BF$2,0))),"",INDEX(Precip!$B$3:$BE$200,MATCH(J$3&amp;" "&amp;J$4,Precip!$A$3:$A$200,0),MATCH($D15,Precip!$B$2:$BF$2,0)))</f>
        <v/>
      </c>
      <c r="K15" s="7" t="str">
        <f ca="1">IF(ISNA(INDEX(Precip!$B$3:$BE$200,MATCH(K$3&amp;" "&amp;K$4,Precip!$A$3:$A$200,0),MATCH($D15,Precip!$B$2:$BF$2,0))),"",INDEX(Precip!$B$3:$BE$200,MATCH(K$3&amp;" "&amp;K$4,Precip!$A$3:$A$200,0),MATCH($D15,Precip!$B$2:$BF$2,0)))</f>
        <v/>
      </c>
      <c r="L15" s="7" t="str">
        <f ca="1">IF(ISNA(INDEX(Precip!$B$3:$BE$200,MATCH(L$3&amp;" "&amp;L$4,Precip!$A$3:$A$200,0),MATCH($D15,Precip!$B$2:$BF$2,0))),"",INDEX(Precip!$B$3:$BE$200,MATCH(L$3&amp;" "&amp;L$4,Precip!$A$3:$A$200,0),MATCH($D15,Precip!$B$2:$BF$2,0)))</f>
        <v/>
      </c>
      <c r="M15" s="7" t="str">
        <f ca="1">IF(ISNA(INDEX(Precip!$B$3:$BE$200,MATCH(M$3&amp;" "&amp;M$4,Precip!$A$3:$A$200,0),MATCH($D15,Precip!$B$2:$BF$2,0))),"",INDEX(Precip!$B$3:$BE$200,MATCH(M$3&amp;" "&amp;M$4,Precip!$A$3:$A$200,0),MATCH($D15,Precip!$B$2:$BF$2,0)))</f>
        <v/>
      </c>
      <c r="N15" s="39" t="str">
        <f t="shared" ca="1" si="1"/>
        <v>-</v>
      </c>
    </row>
    <row r="16" spans="1:15" ht="15.2" customHeight="1" x14ac:dyDescent="0.25">
      <c r="A16" s="96"/>
      <c r="B16" s="6">
        <v>12</v>
      </c>
      <c r="C16" s="4" t="s">
        <v>20</v>
      </c>
      <c r="D16" s="3">
        <v>73409</v>
      </c>
      <c r="E16" s="7" t="str">
        <f ca="1">IF(ISNA(INDEX(Precip!$B$3:$BE$200,MATCH(E$3&amp;" "&amp;E$4,Precip!$A$3:$A$200,0),MATCH($D16,Precip!$B$2:$BF$2,0))),"",INDEX(Precip!$B$3:$BE$200,MATCH(E$3&amp;" "&amp;E$4,Precip!$A$3:$A$200,0),MATCH($D16,Precip!$B$2:$BF$2,0)))</f>
        <v/>
      </c>
      <c r="F16" s="7" t="str">
        <f ca="1">IF(ISNA(INDEX(Precip!$B$3:$BE$200,MATCH(F$3&amp;" "&amp;F$4,Precip!$A$3:$A$200,0),MATCH($D16,Precip!$B$2:$BF$2,0))),"",INDEX(Precip!$B$3:$BE$200,MATCH(F$3&amp;" "&amp;F$4,Precip!$A$3:$A$200,0),MATCH($D16,Precip!$B$2:$BF$2,0)))</f>
        <v/>
      </c>
      <c r="G16" s="7" t="str">
        <f ca="1">IF(ISNA(INDEX(Precip!$B$3:$BE$200,MATCH(G$3&amp;" "&amp;G$4,Precip!$A$3:$A$200,0),MATCH($D16,Precip!$B$2:$BF$2,0))),"",INDEX(Precip!$B$3:$BE$200,MATCH(G$3&amp;" "&amp;G$4,Precip!$A$3:$A$200,0),MATCH($D16,Precip!$B$2:$BF$2,0)))</f>
        <v/>
      </c>
      <c r="H16" s="7" t="str">
        <f ca="1">IF(ISNA(INDEX(Precip!$B$3:$BE$200,MATCH(H$3&amp;" "&amp;H$4,Precip!$A$3:$A$200,0),MATCH($D16,Precip!$B$2:$BF$2,0))),"",INDEX(Precip!$B$3:$BE$200,MATCH(H$3&amp;" "&amp;H$4,Precip!$A$3:$A$200,0),MATCH($D16,Precip!$B$2:$BF$2,0)))</f>
        <v/>
      </c>
      <c r="I16" s="81" t="str">
        <f t="shared" ca="1" si="0"/>
        <v>-</v>
      </c>
      <c r="J16" s="7" t="str">
        <f ca="1">IF(ISNA(INDEX(Precip!$B$3:$BE$200,MATCH(J$3&amp;" "&amp;J$4,Precip!$A$3:$A$200,0),MATCH($D16,Precip!$B$2:$BF$2,0))),"",INDEX(Precip!$B$3:$BE$200,MATCH(J$3&amp;" "&amp;J$4,Precip!$A$3:$A$200,0),MATCH($D16,Precip!$B$2:$BF$2,0)))</f>
        <v/>
      </c>
      <c r="K16" s="7" t="str">
        <f ca="1">IF(ISNA(INDEX(Precip!$B$3:$BE$200,MATCH(K$3&amp;" "&amp;K$4,Precip!$A$3:$A$200,0),MATCH($D16,Precip!$B$2:$BF$2,0))),"",INDEX(Precip!$B$3:$BE$200,MATCH(K$3&amp;" "&amp;K$4,Precip!$A$3:$A$200,0),MATCH($D16,Precip!$B$2:$BF$2,0)))</f>
        <v/>
      </c>
      <c r="L16" s="7" t="str">
        <f ca="1">IF(ISNA(INDEX(Precip!$B$3:$BE$200,MATCH(L$3&amp;" "&amp;L$4,Precip!$A$3:$A$200,0),MATCH($D16,Precip!$B$2:$BF$2,0))),"",INDEX(Precip!$B$3:$BE$200,MATCH(L$3&amp;" "&amp;L$4,Precip!$A$3:$A$200,0),MATCH($D16,Precip!$B$2:$BF$2,0)))</f>
        <v/>
      </c>
      <c r="M16" s="7" t="str">
        <f ca="1">IF(ISNA(INDEX(Precip!$B$3:$BE$200,MATCH(M$3&amp;" "&amp;M$4,Precip!$A$3:$A$200,0),MATCH($D16,Precip!$B$2:$BF$2,0))),"",INDEX(Precip!$B$3:$BE$200,MATCH(M$3&amp;" "&amp;M$4,Precip!$A$3:$A$200,0),MATCH($D16,Precip!$B$2:$BF$2,0)))</f>
        <v/>
      </c>
      <c r="N16" s="39" t="str">
        <f t="shared" ca="1" si="1"/>
        <v>-</v>
      </c>
      <c r="O16" s="85"/>
    </row>
    <row r="17" spans="1:15" s="85" customFormat="1" ht="15.2" customHeight="1" x14ac:dyDescent="0.25">
      <c r="A17" s="96"/>
      <c r="B17" s="6">
        <v>13</v>
      </c>
      <c r="C17" s="4" t="s">
        <v>21</v>
      </c>
      <c r="D17" s="3" t="s">
        <v>22</v>
      </c>
      <c r="E17" s="7">
        <f ca="1">IF(ISNA(INDEX(Precip!$B$3:$BE$200,MATCH(E$3&amp;" "&amp;E$4,Precip!$A$3:$A$200,0),MATCH($D17,Precip!$B$2:$BF$2,0))),"",INDEX(Precip!$B$3:$BE$200,MATCH(E$3&amp;" "&amp;E$4,Precip!$A$3:$A$200,0),MATCH($D17,Precip!$B$2:$BF$2,0)))</f>
        <v>0</v>
      </c>
      <c r="F17" s="7">
        <f ca="1">IF(ISNA(INDEX(Precip!$B$3:$BE$200,MATCH(F$3&amp;" "&amp;F$4,Precip!$A$3:$A$200,0),MATCH($D17,Precip!$B$2:$BF$2,0))),"",INDEX(Precip!$B$3:$BE$200,MATCH(F$3&amp;" "&amp;F$4,Precip!$A$3:$A$200,0),MATCH($D17,Precip!$B$2:$BF$2,0)))</f>
        <v>52.7</v>
      </c>
      <c r="G17" s="7">
        <f ca="1">IF(ISNA(INDEX(Precip!$B$3:$BE$200,MATCH(G$3&amp;" "&amp;G$4,Precip!$A$3:$A$200,0),MATCH($D17,Precip!$B$2:$BF$2,0))),"",INDEX(Precip!$B$3:$BE$200,MATCH(G$3&amp;" "&amp;G$4,Precip!$A$3:$A$200,0),MATCH($D17,Precip!$B$2:$BF$2,0)))</f>
        <v>54.6</v>
      </c>
      <c r="H17" s="7">
        <f ca="1">IF(ISNA(INDEX(Precip!$B$3:$BE$200,MATCH(H$3&amp;" "&amp;H$4,Precip!$A$3:$A$200,0),MATCH($D17,Precip!$B$2:$BF$2,0))),"",INDEX(Precip!$B$3:$BE$200,MATCH(H$3&amp;" "&amp;H$4,Precip!$A$3:$A$200,0),MATCH($D17,Precip!$B$2:$BF$2,0)))</f>
        <v>54.6</v>
      </c>
      <c r="I17" s="81">
        <f t="shared" ca="1" si="0"/>
        <v>161.9</v>
      </c>
      <c r="J17" s="7">
        <f ca="1">IF(ISNA(INDEX(Precip!$B$3:$BE$200,MATCH(J$3&amp;" "&amp;J$4,Precip!$A$3:$A$200,0),MATCH($D17,Precip!$B$2:$BF$2,0))),"",INDEX(Precip!$B$3:$BE$200,MATCH(J$3&amp;" "&amp;J$4,Precip!$A$3:$A$200,0),MATCH($D17,Precip!$B$2:$BF$2,0)))</f>
        <v>0</v>
      </c>
      <c r="K17" s="7">
        <f ca="1">IF(ISNA(INDEX(Precip!$B$3:$BE$200,MATCH(K$3&amp;" "&amp;K$4,Precip!$A$3:$A$200,0),MATCH($D17,Precip!$B$2:$BF$2,0))),"",INDEX(Precip!$B$3:$BE$200,MATCH(K$3&amp;" "&amp;K$4,Precip!$A$3:$A$200,0),MATCH($D17,Precip!$B$2:$BF$2,0)))</f>
        <v>0</v>
      </c>
      <c r="L17" s="7">
        <f ca="1">IF(ISNA(INDEX(Precip!$B$3:$BE$200,MATCH(L$3&amp;" "&amp;L$4,Precip!$A$3:$A$200,0),MATCH($D17,Precip!$B$2:$BF$2,0))),"",INDEX(Precip!$B$3:$BE$200,MATCH(L$3&amp;" "&amp;L$4,Precip!$A$3:$A$200,0),MATCH($D17,Precip!$B$2:$BF$2,0)))</f>
        <v>0</v>
      </c>
      <c r="M17" s="7">
        <f ca="1">IF(ISNA(INDEX(Precip!$B$3:$BE$200,MATCH(M$3&amp;" "&amp;M$4,Precip!$A$3:$A$200,0),MATCH($D17,Precip!$B$2:$BF$2,0))),"",INDEX(Precip!$B$3:$BE$200,MATCH(M$3&amp;" "&amp;M$4,Precip!$A$3:$A$200,0),MATCH($D17,Precip!$B$2:$BF$2,0)))</f>
        <v>0</v>
      </c>
      <c r="N17" s="39">
        <f t="shared" ca="1" si="1"/>
        <v>0</v>
      </c>
      <c r="O17" s="88"/>
    </row>
    <row r="18" spans="1:15" s="85" customFormat="1" ht="15.2" customHeight="1" x14ac:dyDescent="0.25">
      <c r="A18" s="96"/>
      <c r="B18" s="6">
        <v>14</v>
      </c>
      <c r="C18" s="4" t="s">
        <v>100</v>
      </c>
      <c r="D18" s="3" t="s">
        <v>24</v>
      </c>
      <c r="E18" s="7">
        <f ca="1">IF(ISNA(INDEX(Precip!$B$3:$BE$200,MATCH(E$3&amp;" "&amp;E$4,Precip!$A$3:$A$200,0),MATCH($D18,Precip!$B$2:$BF$2,0))),"",INDEX(Precip!$B$3:$BE$200,MATCH(E$3&amp;" "&amp;E$4,Precip!$A$3:$A$200,0),MATCH($D18,Precip!$B$2:$BF$2,0)))</f>
        <v>0</v>
      </c>
      <c r="F18" s="7">
        <f ca="1">IF(ISNA(INDEX(Precip!$B$3:$BE$200,MATCH(F$3&amp;" "&amp;F$4,Precip!$A$3:$A$200,0),MATCH($D18,Precip!$B$2:$BF$2,0))),"",INDEX(Precip!$B$3:$BE$200,MATCH(F$3&amp;" "&amp;F$4,Precip!$A$3:$A$200,0),MATCH($D18,Precip!$B$2:$BF$2,0)))</f>
        <v>0</v>
      </c>
      <c r="G18" s="7">
        <f ca="1">IF(ISNA(INDEX(Precip!$B$3:$BE$200,MATCH(G$3&amp;" "&amp;G$4,Precip!$A$3:$A$200,0),MATCH($D18,Precip!$B$2:$BF$2,0))),"",INDEX(Precip!$B$3:$BE$200,MATCH(G$3&amp;" "&amp;G$4,Precip!$A$3:$A$200,0),MATCH($D18,Precip!$B$2:$BF$2,0)))</f>
        <v>0</v>
      </c>
      <c r="H18" s="7">
        <f ca="1">IF(ISNA(INDEX(Precip!$B$3:$BE$200,MATCH(H$3&amp;" "&amp;H$4,Precip!$A$3:$A$200,0),MATCH($D18,Precip!$B$2:$BF$2,0))),"",INDEX(Precip!$B$3:$BE$200,MATCH(H$3&amp;" "&amp;H$4,Precip!$A$3:$A$200,0),MATCH($D18,Precip!$B$2:$BF$2,0)))</f>
        <v>0</v>
      </c>
      <c r="I18" s="81">
        <f t="shared" ca="1" si="0"/>
        <v>0</v>
      </c>
      <c r="J18" s="7">
        <f ca="1">IF(ISNA(INDEX(Precip!$B$3:$BE$200,MATCH(J$3&amp;" "&amp;J$4,Precip!$A$3:$A$200,0),MATCH($D18,Precip!$B$2:$BF$2,0))),"",INDEX(Precip!$B$3:$BE$200,MATCH(J$3&amp;" "&amp;J$4,Precip!$A$3:$A$200,0),MATCH($D18,Precip!$B$2:$BF$2,0)))</f>
        <v>0</v>
      </c>
      <c r="K18" s="7">
        <f ca="1">IF(ISNA(INDEX(Precip!$B$3:$BE$200,MATCH(K$3&amp;" "&amp;K$4,Precip!$A$3:$A$200,0),MATCH($D18,Precip!$B$2:$BF$2,0))),"",INDEX(Precip!$B$3:$BE$200,MATCH(K$3&amp;" "&amp;K$4,Precip!$A$3:$A$200,0),MATCH($D18,Precip!$B$2:$BF$2,0)))</f>
        <v>0</v>
      </c>
      <c r="L18" s="7">
        <f ca="1">IF(ISNA(INDEX(Precip!$B$3:$BE$200,MATCH(L$3&amp;" "&amp;L$4,Precip!$A$3:$A$200,0),MATCH($D18,Precip!$B$2:$BF$2,0))),"",INDEX(Precip!$B$3:$BE$200,MATCH(L$3&amp;" "&amp;L$4,Precip!$A$3:$A$200,0),MATCH($D18,Precip!$B$2:$BF$2,0)))</f>
        <v>0</v>
      </c>
      <c r="M18" s="7">
        <f ca="1">IF(ISNA(INDEX(Precip!$B$3:$BE$200,MATCH(M$3&amp;" "&amp;M$4,Precip!$A$3:$A$200,0),MATCH($D18,Precip!$B$2:$BF$2,0))),"",INDEX(Precip!$B$3:$BE$200,MATCH(M$3&amp;" "&amp;M$4,Precip!$A$3:$A$200,0),MATCH($D18,Precip!$B$2:$BF$2,0)))</f>
        <v>0</v>
      </c>
      <c r="N18" s="39">
        <f t="shared" ca="1" si="1"/>
        <v>0</v>
      </c>
      <c r="O18" s="88"/>
    </row>
    <row r="19" spans="1:15" ht="15.2" customHeight="1" x14ac:dyDescent="0.25">
      <c r="A19" s="96"/>
      <c r="B19" s="6">
        <v>15</v>
      </c>
      <c r="C19" s="4" t="s">
        <v>101</v>
      </c>
      <c r="D19" s="3">
        <v>73410</v>
      </c>
      <c r="E19" s="7" t="str">
        <f ca="1">IF(ISNA(INDEX(Precip!$B$3:$BE$200,MATCH(E$3&amp;" "&amp;E$4,Precip!$A$3:$A$200,0),MATCH($D19,Precip!$B$2:$BF$2,0))),"",INDEX(Precip!$B$3:$BE$200,MATCH(E$3&amp;" "&amp;E$4,Precip!$A$3:$A$200,0),MATCH($D19,Precip!$B$2:$BF$2,0)))</f>
        <v/>
      </c>
      <c r="F19" s="7" t="str">
        <f ca="1">IF(ISNA(INDEX(Precip!$B$3:$BE$200,MATCH(F$3&amp;" "&amp;F$4,Precip!$A$3:$A$200,0),MATCH($D19,Precip!$B$2:$BF$2,0))),"",INDEX(Precip!$B$3:$BE$200,MATCH(F$3&amp;" "&amp;F$4,Precip!$A$3:$A$200,0),MATCH($D19,Precip!$B$2:$BF$2,0)))</f>
        <v/>
      </c>
      <c r="G19" s="7" t="str">
        <f ca="1">IF(ISNA(INDEX(Precip!$B$3:$BE$200,MATCH(G$3&amp;" "&amp;G$4,Precip!$A$3:$A$200,0),MATCH($D19,Precip!$B$2:$BF$2,0))),"",INDEX(Precip!$B$3:$BE$200,MATCH(G$3&amp;" "&amp;G$4,Precip!$A$3:$A$200,0),MATCH($D19,Precip!$B$2:$BF$2,0)))</f>
        <v/>
      </c>
      <c r="H19" s="7" t="str">
        <f ca="1">IF(ISNA(INDEX(Precip!$B$3:$BE$200,MATCH(H$3&amp;" "&amp;H$4,Precip!$A$3:$A$200,0),MATCH($D19,Precip!$B$2:$BF$2,0))),"",INDEX(Precip!$B$3:$BE$200,MATCH(H$3&amp;" "&amp;H$4,Precip!$A$3:$A$200,0),MATCH($D19,Precip!$B$2:$BF$2,0)))</f>
        <v/>
      </c>
      <c r="I19" s="81" t="str">
        <f t="shared" ca="1" si="0"/>
        <v>-</v>
      </c>
      <c r="J19" s="7" t="str">
        <f ca="1">IF(ISNA(INDEX(Precip!$B$3:$BE$200,MATCH(J$3&amp;" "&amp;J$4,Precip!$A$3:$A$200,0),MATCH($D19,Precip!$B$2:$BF$2,0))),"",INDEX(Precip!$B$3:$BE$200,MATCH(J$3&amp;" "&amp;J$4,Precip!$A$3:$A$200,0),MATCH($D19,Precip!$B$2:$BF$2,0)))</f>
        <v/>
      </c>
      <c r="K19" s="7" t="str">
        <f ca="1">IF(ISNA(INDEX(Precip!$B$3:$BE$200,MATCH(K$3&amp;" "&amp;K$4,Precip!$A$3:$A$200,0),MATCH($D19,Precip!$B$2:$BF$2,0))),"",INDEX(Precip!$B$3:$BE$200,MATCH(K$3&amp;" "&amp;K$4,Precip!$A$3:$A$200,0),MATCH($D19,Precip!$B$2:$BF$2,0)))</f>
        <v/>
      </c>
      <c r="L19" s="7" t="str">
        <f ca="1">IF(ISNA(INDEX(Precip!$B$3:$BE$200,MATCH(L$3&amp;" "&amp;L$4,Precip!$A$3:$A$200,0),MATCH($D19,Precip!$B$2:$BF$2,0))),"",INDEX(Precip!$B$3:$BE$200,MATCH(L$3&amp;" "&amp;L$4,Precip!$A$3:$A$200,0),MATCH($D19,Precip!$B$2:$BF$2,0)))</f>
        <v/>
      </c>
      <c r="M19" s="7" t="str">
        <f ca="1">IF(ISNA(INDEX(Precip!$B$3:$BE$200,MATCH(M$3&amp;" "&amp;M$4,Precip!$A$3:$A$200,0),MATCH($D19,Precip!$B$2:$BF$2,0))),"",INDEX(Precip!$B$3:$BE$200,MATCH(M$3&amp;" "&amp;M$4,Precip!$A$3:$A$200,0),MATCH($D19,Precip!$B$2:$BF$2,0)))</f>
        <v/>
      </c>
      <c r="N19" s="39" t="str">
        <f t="shared" ca="1" si="1"/>
        <v>-</v>
      </c>
      <c r="O19" s="85"/>
    </row>
    <row r="20" spans="1:15" ht="15.2" customHeight="1" x14ac:dyDescent="0.25">
      <c r="A20" s="96"/>
      <c r="B20" s="6">
        <v>16</v>
      </c>
      <c r="C20" s="4" t="s">
        <v>26</v>
      </c>
      <c r="D20" s="3">
        <v>48840</v>
      </c>
      <c r="E20" s="7" t="str">
        <f ca="1">IF(ISNA(INDEX(Precip!$B$3:$BE$200,MATCH(E$3&amp;" "&amp;E$4,Precip!$A$3:$A$200,0),MATCH($D20,Precip!$B$2:$BF$2,0))),"",INDEX(Precip!$B$3:$BE$200,MATCH(E$3&amp;" "&amp;E$4,Precip!$A$3:$A$200,0),MATCH($D20,Precip!$B$2:$BF$2,0)))</f>
        <v/>
      </c>
      <c r="F20" s="7" t="str">
        <f ca="1">IF(ISNA(INDEX(Precip!$B$3:$BE$200,MATCH(F$3&amp;" "&amp;F$4,Precip!$A$3:$A$200,0),MATCH($D20,Precip!$B$2:$BF$2,0))),"",INDEX(Precip!$B$3:$BE$200,MATCH(F$3&amp;" "&amp;F$4,Precip!$A$3:$A$200,0),MATCH($D20,Precip!$B$2:$BF$2,0)))</f>
        <v/>
      </c>
      <c r="G20" s="7" t="str">
        <f ca="1">IF(ISNA(INDEX(Precip!$B$3:$BE$200,MATCH(G$3&amp;" "&amp;G$4,Precip!$A$3:$A$200,0),MATCH($D20,Precip!$B$2:$BF$2,0))),"",INDEX(Precip!$B$3:$BE$200,MATCH(G$3&amp;" "&amp;G$4,Precip!$A$3:$A$200,0),MATCH($D20,Precip!$B$2:$BF$2,0)))</f>
        <v/>
      </c>
      <c r="H20" s="7" t="str">
        <f ca="1">IF(ISNA(INDEX(Precip!$B$3:$BE$200,MATCH(H$3&amp;" "&amp;H$4,Precip!$A$3:$A$200,0),MATCH($D20,Precip!$B$2:$BF$2,0))),"",INDEX(Precip!$B$3:$BE$200,MATCH(H$3&amp;" "&amp;H$4,Precip!$A$3:$A$200,0),MATCH($D20,Precip!$B$2:$BF$2,0)))</f>
        <v/>
      </c>
      <c r="I20" s="81" t="str">
        <f t="shared" ca="1" si="0"/>
        <v>-</v>
      </c>
      <c r="J20" s="7" t="str">
        <f ca="1">IF(ISNA(INDEX(Precip!$B$3:$BE$200,MATCH(J$3&amp;" "&amp;J$4,Precip!$A$3:$A$200,0),MATCH($D20,Precip!$B$2:$BF$2,0))),"",INDEX(Precip!$B$3:$BE$200,MATCH(J$3&amp;" "&amp;J$4,Precip!$A$3:$A$200,0),MATCH($D20,Precip!$B$2:$BF$2,0)))</f>
        <v/>
      </c>
      <c r="K20" s="7" t="str">
        <f ca="1">IF(ISNA(INDEX(Precip!$B$3:$BE$200,MATCH(K$3&amp;" "&amp;K$4,Precip!$A$3:$A$200,0),MATCH($D20,Precip!$B$2:$BF$2,0))),"",INDEX(Precip!$B$3:$BE$200,MATCH(K$3&amp;" "&amp;K$4,Precip!$A$3:$A$200,0),MATCH($D20,Precip!$B$2:$BF$2,0)))</f>
        <v/>
      </c>
      <c r="L20" s="7" t="str">
        <f ca="1">IF(ISNA(INDEX(Precip!$B$3:$BE$200,MATCH(L$3&amp;" "&amp;L$4,Precip!$A$3:$A$200,0),MATCH($D20,Precip!$B$2:$BF$2,0))),"",INDEX(Precip!$B$3:$BE$200,MATCH(L$3&amp;" "&amp;L$4,Precip!$A$3:$A$200,0),MATCH($D20,Precip!$B$2:$BF$2,0)))</f>
        <v/>
      </c>
      <c r="M20" s="7" t="str">
        <f ca="1">IF(ISNA(INDEX(Precip!$B$3:$BE$200,MATCH(M$3&amp;" "&amp;M$4,Precip!$A$3:$A$200,0),MATCH($D20,Precip!$B$2:$BF$2,0))),"",INDEX(Precip!$B$3:$BE$200,MATCH(M$3&amp;" "&amp;M$4,Precip!$A$3:$A$200,0),MATCH($D20,Precip!$B$2:$BF$2,0)))</f>
        <v/>
      </c>
      <c r="N20" s="39" t="str">
        <f t="shared" ca="1" si="1"/>
        <v>-</v>
      </c>
    </row>
    <row r="21" spans="1:15" s="85" customFormat="1" ht="15.2" customHeight="1" x14ac:dyDescent="0.25">
      <c r="A21" s="96"/>
      <c r="B21" s="6">
        <v>17</v>
      </c>
      <c r="C21" s="4" t="s">
        <v>27</v>
      </c>
      <c r="D21" s="3">
        <v>73411</v>
      </c>
      <c r="E21" s="7" t="str">
        <f ca="1">IF(ISNA(INDEX(Precip!$B$3:$BE$200,MATCH(E$3&amp;" "&amp;E$4,Precip!$A$3:$A$200,0),MATCH($D21,Precip!$B$2:$BF$2,0))),"",INDEX(Precip!$B$3:$BE$200,MATCH(E$3&amp;" "&amp;E$4,Precip!$A$3:$A$200,0),MATCH($D21,Precip!$B$2:$BF$2,0)))</f>
        <v/>
      </c>
      <c r="F21" s="7" t="str">
        <f ca="1">IF(ISNA(INDEX(Precip!$B$3:$BE$200,MATCH(F$3&amp;" "&amp;F$4,Precip!$A$3:$A$200,0),MATCH($D21,Precip!$B$2:$BF$2,0))),"",INDEX(Precip!$B$3:$BE$200,MATCH(F$3&amp;" "&amp;F$4,Precip!$A$3:$A$200,0),MATCH($D21,Precip!$B$2:$BF$2,0)))</f>
        <v/>
      </c>
      <c r="G21" s="7" t="str">
        <f ca="1">IF(ISNA(INDEX(Precip!$B$3:$BE$200,MATCH(G$3&amp;" "&amp;G$4,Precip!$A$3:$A$200,0),MATCH($D21,Precip!$B$2:$BF$2,0))),"",INDEX(Precip!$B$3:$BE$200,MATCH(G$3&amp;" "&amp;G$4,Precip!$A$3:$A$200,0),MATCH($D21,Precip!$B$2:$BF$2,0)))</f>
        <v/>
      </c>
      <c r="H21" s="7" t="str">
        <f ca="1">IF(ISNA(INDEX(Precip!$B$3:$BE$200,MATCH(H$3&amp;" "&amp;H$4,Precip!$A$3:$A$200,0),MATCH($D21,Precip!$B$2:$BF$2,0))),"",INDEX(Precip!$B$3:$BE$200,MATCH(H$3&amp;" "&amp;H$4,Precip!$A$3:$A$200,0),MATCH($D21,Precip!$B$2:$BF$2,0)))</f>
        <v/>
      </c>
      <c r="I21" s="81" t="str">
        <f t="shared" ca="1" si="0"/>
        <v>-</v>
      </c>
      <c r="J21" s="7" t="str">
        <f ca="1">IF(ISNA(INDEX(Precip!$B$3:$BE$200,MATCH(J$3&amp;" "&amp;J$4,Precip!$A$3:$A$200,0),MATCH($D21,Precip!$B$2:$BF$2,0))),"",INDEX(Precip!$B$3:$BE$200,MATCH(J$3&amp;" "&amp;J$4,Precip!$A$3:$A$200,0),MATCH($D21,Precip!$B$2:$BF$2,0)))</f>
        <v/>
      </c>
      <c r="K21" s="7" t="str">
        <f ca="1">IF(ISNA(INDEX(Precip!$B$3:$BE$200,MATCH(K$3&amp;" "&amp;K$4,Precip!$A$3:$A$200,0),MATCH($D21,Precip!$B$2:$BF$2,0))),"",INDEX(Precip!$B$3:$BE$200,MATCH(K$3&amp;" "&amp;K$4,Precip!$A$3:$A$200,0),MATCH($D21,Precip!$B$2:$BF$2,0)))</f>
        <v/>
      </c>
      <c r="L21" s="7" t="str">
        <f ca="1">IF(ISNA(INDEX(Precip!$B$3:$BE$200,MATCH(L$3&amp;" "&amp;L$4,Precip!$A$3:$A$200,0),MATCH($D21,Precip!$B$2:$BF$2,0))),"",INDEX(Precip!$B$3:$BE$200,MATCH(L$3&amp;" "&amp;L$4,Precip!$A$3:$A$200,0),MATCH($D21,Precip!$B$2:$BF$2,0)))</f>
        <v/>
      </c>
      <c r="M21" s="7" t="str">
        <f ca="1">IF(ISNA(INDEX(Precip!$B$3:$BE$200,MATCH(M$3&amp;" "&amp;M$4,Precip!$A$3:$A$200,0),MATCH($D21,Precip!$B$2:$BF$2,0))),"",INDEX(Precip!$B$3:$BE$200,MATCH(M$3&amp;" "&amp;M$4,Precip!$A$3:$A$200,0),MATCH($D21,Precip!$B$2:$BF$2,0)))</f>
        <v/>
      </c>
      <c r="N21" s="39" t="str">
        <f t="shared" ca="1" si="1"/>
        <v>-</v>
      </c>
      <c r="O21" s="88"/>
    </row>
    <row r="22" spans="1:15" ht="15.2" customHeight="1" x14ac:dyDescent="0.25">
      <c r="A22" s="96"/>
      <c r="B22" s="6">
        <v>18</v>
      </c>
      <c r="C22" s="4" t="s">
        <v>28</v>
      </c>
      <c r="D22" s="3">
        <v>73412</v>
      </c>
      <c r="E22" s="7" t="str">
        <f ca="1">IF(ISNA(INDEX(Precip!$B$3:$BE$200,MATCH(E$3&amp;" "&amp;E$4,Precip!$A$3:$A$200,0),MATCH($D22,Precip!$B$2:$BF$2,0))),"",INDEX(Precip!$B$3:$BE$200,MATCH(E$3&amp;" "&amp;E$4,Precip!$A$3:$A$200,0),MATCH($D22,Precip!$B$2:$BF$2,0)))</f>
        <v/>
      </c>
      <c r="F22" s="7" t="str">
        <f ca="1">IF(ISNA(INDEX(Precip!$B$3:$BE$200,MATCH(F$3&amp;" "&amp;F$4,Precip!$A$3:$A$200,0),MATCH($D22,Precip!$B$2:$BF$2,0))),"",INDEX(Precip!$B$3:$BE$200,MATCH(F$3&amp;" "&amp;F$4,Precip!$A$3:$A$200,0),MATCH($D22,Precip!$B$2:$BF$2,0)))</f>
        <v/>
      </c>
      <c r="G22" s="7" t="str">
        <f ca="1">IF(ISNA(INDEX(Precip!$B$3:$BE$200,MATCH(G$3&amp;" "&amp;G$4,Precip!$A$3:$A$200,0),MATCH($D22,Precip!$B$2:$BF$2,0))),"",INDEX(Precip!$B$3:$BE$200,MATCH(G$3&amp;" "&amp;G$4,Precip!$A$3:$A$200,0),MATCH($D22,Precip!$B$2:$BF$2,0)))</f>
        <v/>
      </c>
      <c r="H22" s="7" t="str">
        <f ca="1">IF(ISNA(INDEX(Precip!$B$3:$BE$200,MATCH(H$3&amp;" "&amp;H$4,Precip!$A$3:$A$200,0),MATCH($D22,Precip!$B$2:$BF$2,0))),"",INDEX(Precip!$B$3:$BE$200,MATCH(H$3&amp;" "&amp;H$4,Precip!$A$3:$A$200,0),MATCH($D22,Precip!$B$2:$BF$2,0)))</f>
        <v/>
      </c>
      <c r="I22" s="81" t="str">
        <f t="shared" ca="1" si="0"/>
        <v>-</v>
      </c>
      <c r="J22" s="7" t="str">
        <f ca="1">IF(ISNA(INDEX(Precip!$B$3:$BE$200,MATCH(J$3&amp;" "&amp;J$4,Precip!$A$3:$A$200,0),MATCH($D22,Precip!$B$2:$BF$2,0))),"",INDEX(Precip!$B$3:$BE$200,MATCH(J$3&amp;" "&amp;J$4,Precip!$A$3:$A$200,0),MATCH($D22,Precip!$B$2:$BF$2,0)))</f>
        <v/>
      </c>
      <c r="K22" s="7" t="str">
        <f ca="1">IF(ISNA(INDEX(Precip!$B$3:$BE$200,MATCH(K$3&amp;" "&amp;K$4,Precip!$A$3:$A$200,0),MATCH($D22,Precip!$B$2:$BF$2,0))),"",INDEX(Precip!$B$3:$BE$200,MATCH(K$3&amp;" "&amp;K$4,Precip!$A$3:$A$200,0),MATCH($D22,Precip!$B$2:$BF$2,0)))</f>
        <v/>
      </c>
      <c r="L22" s="7" t="str">
        <f ca="1">IF(ISNA(INDEX(Precip!$B$3:$BE$200,MATCH(L$3&amp;" "&amp;L$4,Precip!$A$3:$A$200,0),MATCH($D22,Precip!$B$2:$BF$2,0))),"",INDEX(Precip!$B$3:$BE$200,MATCH(L$3&amp;" "&amp;L$4,Precip!$A$3:$A$200,0),MATCH($D22,Precip!$B$2:$BF$2,0)))</f>
        <v/>
      </c>
      <c r="M22" s="7" t="str">
        <f ca="1">IF(ISNA(INDEX(Precip!$B$3:$BE$200,MATCH(M$3&amp;" "&amp;M$4,Precip!$A$3:$A$200,0),MATCH($D22,Precip!$B$2:$BF$2,0))),"",INDEX(Precip!$B$3:$BE$200,MATCH(M$3&amp;" "&amp;M$4,Precip!$A$3:$A$200,0),MATCH($D22,Precip!$B$2:$BF$2,0)))</f>
        <v/>
      </c>
      <c r="N22" s="39" t="str">
        <f t="shared" ca="1" si="1"/>
        <v>-</v>
      </c>
      <c r="O22" s="85"/>
    </row>
    <row r="23" spans="1:15" ht="15.2" customHeight="1" x14ac:dyDescent="0.25">
      <c r="A23" s="96"/>
      <c r="B23" s="6">
        <v>19</v>
      </c>
      <c r="C23" s="4" t="s">
        <v>29</v>
      </c>
      <c r="D23" s="3">
        <v>73413</v>
      </c>
      <c r="E23" s="7" t="str">
        <f ca="1">IF(ISNA(INDEX(Precip!$B$3:$BE$200,MATCH(E$3&amp;" "&amp;E$4,Precip!$A$3:$A$200,0),MATCH($D23,Precip!$B$2:$BF$2,0))),"",INDEX(Precip!$B$3:$BE$200,MATCH(E$3&amp;" "&amp;E$4,Precip!$A$3:$A$200,0),MATCH($D23,Precip!$B$2:$BF$2,0)))</f>
        <v/>
      </c>
      <c r="F23" s="7" t="str">
        <f ca="1">IF(ISNA(INDEX(Precip!$B$3:$BE$200,MATCH(F$3&amp;" "&amp;F$4,Precip!$A$3:$A$200,0),MATCH($D23,Precip!$B$2:$BF$2,0))),"",INDEX(Precip!$B$3:$BE$200,MATCH(F$3&amp;" "&amp;F$4,Precip!$A$3:$A$200,0),MATCH($D23,Precip!$B$2:$BF$2,0)))</f>
        <v/>
      </c>
      <c r="G23" s="7" t="str">
        <f ca="1">IF(ISNA(INDEX(Precip!$B$3:$BE$200,MATCH(G$3&amp;" "&amp;G$4,Precip!$A$3:$A$200,0),MATCH($D23,Precip!$B$2:$BF$2,0))),"",INDEX(Precip!$B$3:$BE$200,MATCH(G$3&amp;" "&amp;G$4,Precip!$A$3:$A$200,0),MATCH($D23,Precip!$B$2:$BF$2,0)))</f>
        <v/>
      </c>
      <c r="H23" s="7" t="str">
        <f ca="1">IF(ISNA(INDEX(Precip!$B$3:$BE$200,MATCH(H$3&amp;" "&amp;H$4,Precip!$A$3:$A$200,0),MATCH($D23,Precip!$B$2:$BF$2,0))),"",INDEX(Precip!$B$3:$BE$200,MATCH(H$3&amp;" "&amp;H$4,Precip!$A$3:$A$200,0),MATCH($D23,Precip!$B$2:$BF$2,0)))</f>
        <v/>
      </c>
      <c r="I23" s="81" t="str">
        <f t="shared" ca="1" si="0"/>
        <v>-</v>
      </c>
      <c r="J23" s="7" t="str">
        <f ca="1">IF(ISNA(INDEX(Precip!$B$3:$BE$200,MATCH(J$3&amp;" "&amp;J$4,Precip!$A$3:$A$200,0),MATCH($D23,Precip!$B$2:$BF$2,0))),"",INDEX(Precip!$B$3:$BE$200,MATCH(J$3&amp;" "&amp;J$4,Precip!$A$3:$A$200,0),MATCH($D23,Precip!$B$2:$BF$2,0)))</f>
        <v/>
      </c>
      <c r="K23" s="7" t="str">
        <f ca="1">IF(ISNA(INDEX(Precip!$B$3:$BE$200,MATCH(K$3&amp;" "&amp;K$4,Precip!$A$3:$A$200,0),MATCH($D23,Precip!$B$2:$BF$2,0))),"",INDEX(Precip!$B$3:$BE$200,MATCH(K$3&amp;" "&amp;K$4,Precip!$A$3:$A$200,0),MATCH($D23,Precip!$B$2:$BF$2,0)))</f>
        <v/>
      </c>
      <c r="L23" s="7" t="str">
        <f ca="1">IF(ISNA(INDEX(Precip!$B$3:$BE$200,MATCH(L$3&amp;" "&amp;L$4,Precip!$A$3:$A$200,0),MATCH($D23,Precip!$B$2:$BF$2,0))),"",INDEX(Precip!$B$3:$BE$200,MATCH(L$3&amp;" "&amp;L$4,Precip!$A$3:$A$200,0),MATCH($D23,Precip!$B$2:$BF$2,0)))</f>
        <v/>
      </c>
      <c r="M23" s="7" t="str">
        <f ca="1">IF(ISNA(INDEX(Precip!$B$3:$BE$200,MATCH(M$3&amp;" "&amp;M$4,Precip!$A$3:$A$200,0),MATCH($D23,Precip!$B$2:$BF$2,0))),"",INDEX(Precip!$B$3:$BE$200,MATCH(M$3&amp;" "&amp;M$4,Precip!$A$3:$A$200,0),MATCH($D23,Precip!$B$2:$BF$2,0)))</f>
        <v/>
      </c>
      <c r="N23" s="39" t="str">
        <f t="shared" ca="1" si="1"/>
        <v>-</v>
      </c>
      <c r="O23" s="85"/>
    </row>
    <row r="24" spans="1:15" s="85" customFormat="1" ht="15.2" customHeight="1" x14ac:dyDescent="0.25">
      <c r="A24" s="96"/>
      <c r="B24" s="6">
        <v>20</v>
      </c>
      <c r="C24" s="4" t="s">
        <v>30</v>
      </c>
      <c r="D24" s="3">
        <v>73414</v>
      </c>
      <c r="E24" s="7" t="str">
        <f ca="1">IF(ISNA(INDEX(Precip!$B$3:$BE$200,MATCH(E$3&amp;" "&amp;E$4,Precip!$A$3:$A$200,0),MATCH($D24,Precip!$B$2:$BF$2,0))),"",INDEX(Precip!$B$3:$BE$200,MATCH(E$3&amp;" "&amp;E$4,Precip!$A$3:$A$200,0),MATCH($D24,Precip!$B$2:$BF$2,0)))</f>
        <v/>
      </c>
      <c r="F24" s="7" t="str">
        <f ca="1">IF(ISNA(INDEX(Precip!$B$3:$BE$200,MATCH(F$3&amp;" "&amp;F$4,Precip!$A$3:$A$200,0),MATCH($D24,Precip!$B$2:$BF$2,0))),"",INDEX(Precip!$B$3:$BE$200,MATCH(F$3&amp;" "&amp;F$4,Precip!$A$3:$A$200,0),MATCH($D24,Precip!$B$2:$BF$2,0)))</f>
        <v/>
      </c>
      <c r="G24" s="7" t="str">
        <f ca="1">IF(ISNA(INDEX(Precip!$B$3:$BE$200,MATCH(G$3&amp;" "&amp;G$4,Precip!$A$3:$A$200,0),MATCH($D24,Precip!$B$2:$BF$2,0))),"",INDEX(Precip!$B$3:$BE$200,MATCH(G$3&amp;" "&amp;G$4,Precip!$A$3:$A$200,0),MATCH($D24,Precip!$B$2:$BF$2,0)))</f>
        <v/>
      </c>
      <c r="H24" s="7" t="str">
        <f ca="1">IF(ISNA(INDEX(Precip!$B$3:$BE$200,MATCH(H$3&amp;" "&amp;H$4,Precip!$A$3:$A$200,0),MATCH($D24,Precip!$B$2:$BF$2,0))),"",INDEX(Precip!$B$3:$BE$200,MATCH(H$3&amp;" "&amp;H$4,Precip!$A$3:$A$200,0),MATCH($D24,Precip!$B$2:$BF$2,0)))</f>
        <v/>
      </c>
      <c r="I24" s="81" t="str">
        <f t="shared" ca="1" si="0"/>
        <v>-</v>
      </c>
      <c r="J24" s="7" t="str">
        <f ca="1">IF(ISNA(INDEX(Precip!$B$3:$BE$200,MATCH(J$3&amp;" "&amp;J$4,Precip!$A$3:$A$200,0),MATCH($D24,Precip!$B$2:$BF$2,0))),"",INDEX(Precip!$B$3:$BE$200,MATCH(J$3&amp;" "&amp;J$4,Precip!$A$3:$A$200,0),MATCH($D24,Precip!$B$2:$BF$2,0)))</f>
        <v/>
      </c>
      <c r="K24" s="7" t="str">
        <f ca="1">IF(ISNA(INDEX(Precip!$B$3:$BE$200,MATCH(K$3&amp;" "&amp;K$4,Precip!$A$3:$A$200,0),MATCH($D24,Precip!$B$2:$BF$2,0))),"",INDEX(Precip!$B$3:$BE$200,MATCH(K$3&amp;" "&amp;K$4,Precip!$A$3:$A$200,0),MATCH($D24,Precip!$B$2:$BF$2,0)))</f>
        <v/>
      </c>
      <c r="L24" s="7" t="str">
        <f ca="1">IF(ISNA(INDEX(Precip!$B$3:$BE$200,MATCH(L$3&amp;" "&amp;L$4,Precip!$A$3:$A$200,0),MATCH($D24,Precip!$B$2:$BF$2,0))),"",INDEX(Precip!$B$3:$BE$200,MATCH(L$3&amp;" "&amp;L$4,Precip!$A$3:$A$200,0),MATCH($D24,Precip!$B$2:$BF$2,0)))</f>
        <v/>
      </c>
      <c r="M24" s="7" t="str">
        <f ca="1">IF(ISNA(INDEX(Precip!$B$3:$BE$200,MATCH(M$3&amp;" "&amp;M$4,Precip!$A$3:$A$200,0),MATCH($D24,Precip!$B$2:$BF$2,0))),"",INDEX(Precip!$B$3:$BE$200,MATCH(M$3&amp;" "&amp;M$4,Precip!$A$3:$A$200,0),MATCH($D24,Precip!$B$2:$BF$2,0)))</f>
        <v/>
      </c>
      <c r="N24" s="39" t="str">
        <f t="shared" ca="1" si="1"/>
        <v>-</v>
      </c>
      <c r="O24" s="88"/>
    </row>
    <row r="25" spans="1:15" s="85" customFormat="1" ht="15.2" customHeight="1" x14ac:dyDescent="0.25">
      <c r="A25" s="96"/>
      <c r="B25" s="6">
        <v>21</v>
      </c>
      <c r="C25" s="17" t="s">
        <v>31</v>
      </c>
      <c r="D25" s="3">
        <v>73416</v>
      </c>
      <c r="E25" s="7" t="str">
        <f ca="1">IF(ISNA(INDEX(Precip!$B$3:$BE$200,MATCH(E$3&amp;" "&amp;E$4,Precip!$A$3:$A$200,0),MATCH($D25,Precip!$B$2:$BF$2,0))),"",INDEX(Precip!$B$3:$BE$200,MATCH(E$3&amp;" "&amp;E$4,Precip!$A$3:$A$200,0),MATCH($D25,Precip!$B$2:$BF$2,0)))</f>
        <v/>
      </c>
      <c r="F25" s="7" t="str">
        <f ca="1">IF(ISNA(INDEX(Precip!$B$3:$BE$200,MATCH(F$3&amp;" "&amp;F$4,Precip!$A$3:$A$200,0),MATCH($D25,Precip!$B$2:$BF$2,0))),"",INDEX(Precip!$B$3:$BE$200,MATCH(F$3&amp;" "&amp;F$4,Precip!$A$3:$A$200,0),MATCH($D25,Precip!$B$2:$BF$2,0)))</f>
        <v/>
      </c>
      <c r="G25" s="7" t="str">
        <f ca="1">IF(ISNA(INDEX(Precip!$B$3:$BE$200,MATCH(G$3&amp;" "&amp;G$4,Precip!$A$3:$A$200,0),MATCH($D25,Precip!$B$2:$BF$2,0))),"",INDEX(Precip!$B$3:$BE$200,MATCH(G$3&amp;" "&amp;G$4,Precip!$A$3:$A$200,0),MATCH($D25,Precip!$B$2:$BF$2,0)))</f>
        <v/>
      </c>
      <c r="H25" s="7" t="str">
        <f ca="1">IF(ISNA(INDEX(Precip!$B$3:$BE$200,MATCH(H$3&amp;" "&amp;H$4,Precip!$A$3:$A$200,0),MATCH($D25,Precip!$B$2:$BF$2,0))),"",INDEX(Precip!$B$3:$BE$200,MATCH(H$3&amp;" "&amp;H$4,Precip!$A$3:$A$200,0),MATCH($D25,Precip!$B$2:$BF$2,0)))</f>
        <v/>
      </c>
      <c r="I25" s="81" t="str">
        <f t="shared" ca="1" si="0"/>
        <v>-</v>
      </c>
      <c r="J25" s="7" t="str">
        <f ca="1">IF(ISNA(INDEX(Precip!$B$3:$BE$200,MATCH(J$3&amp;" "&amp;J$4,Precip!$A$3:$A$200,0),MATCH($D25,Precip!$B$2:$BF$2,0))),"",INDEX(Precip!$B$3:$BE$200,MATCH(J$3&amp;" "&amp;J$4,Precip!$A$3:$A$200,0),MATCH($D25,Precip!$B$2:$BF$2,0)))</f>
        <v/>
      </c>
      <c r="K25" s="7" t="str">
        <f ca="1">IF(ISNA(INDEX(Precip!$B$3:$BE$200,MATCH(K$3&amp;" "&amp;K$4,Precip!$A$3:$A$200,0),MATCH($D25,Precip!$B$2:$BF$2,0))),"",INDEX(Precip!$B$3:$BE$200,MATCH(K$3&amp;" "&amp;K$4,Precip!$A$3:$A$200,0),MATCH($D25,Precip!$B$2:$BF$2,0)))</f>
        <v/>
      </c>
      <c r="L25" s="7" t="str">
        <f ca="1">IF(ISNA(INDEX(Precip!$B$3:$BE$200,MATCH(L$3&amp;" "&amp;L$4,Precip!$A$3:$A$200,0),MATCH($D25,Precip!$B$2:$BF$2,0))),"",INDEX(Precip!$B$3:$BE$200,MATCH(L$3&amp;" "&amp;L$4,Precip!$A$3:$A$200,0),MATCH($D25,Precip!$B$2:$BF$2,0)))</f>
        <v/>
      </c>
      <c r="M25" s="7" t="str">
        <f ca="1">IF(ISNA(INDEX(Precip!$B$3:$BE$200,MATCH(M$3&amp;" "&amp;M$4,Precip!$A$3:$A$200,0),MATCH($D25,Precip!$B$2:$BF$2,0))),"",INDEX(Precip!$B$3:$BE$200,MATCH(M$3&amp;" "&amp;M$4,Precip!$A$3:$A$200,0),MATCH($D25,Precip!$B$2:$BF$2,0)))</f>
        <v/>
      </c>
      <c r="N25" s="39" t="str">
        <f t="shared" ca="1" si="1"/>
        <v>-</v>
      </c>
      <c r="O25" s="88"/>
    </row>
    <row r="26" spans="1:15" s="85" customFormat="1" ht="15.2" customHeight="1" x14ac:dyDescent="0.25">
      <c r="A26" s="96"/>
      <c r="B26" s="6">
        <v>22</v>
      </c>
      <c r="C26" s="4" t="s">
        <v>32</v>
      </c>
      <c r="D26" s="3">
        <v>73417</v>
      </c>
      <c r="E26" s="7" t="str">
        <f ca="1">IF(ISNA(INDEX(Precip!$B$3:$BE$200,MATCH(E$3&amp;" "&amp;E$4,Precip!$A$3:$A$200,0),MATCH($D26,Precip!$B$2:$BF$2,0))),"",INDEX(Precip!$B$3:$BE$200,MATCH(E$3&amp;" "&amp;E$4,Precip!$A$3:$A$200,0),MATCH($D26,Precip!$B$2:$BF$2,0)))</f>
        <v/>
      </c>
      <c r="F26" s="7" t="str">
        <f ca="1">IF(ISNA(INDEX(Precip!$B$3:$BE$200,MATCH(F$3&amp;" "&amp;F$4,Precip!$A$3:$A$200,0),MATCH($D26,Precip!$B$2:$BF$2,0))),"",INDEX(Precip!$B$3:$BE$200,MATCH(F$3&amp;" "&amp;F$4,Precip!$A$3:$A$200,0),MATCH($D26,Precip!$B$2:$BF$2,0)))</f>
        <v/>
      </c>
      <c r="G26" s="7" t="str">
        <f ca="1">IF(ISNA(INDEX(Precip!$B$3:$BE$200,MATCH(G$3&amp;" "&amp;G$4,Precip!$A$3:$A$200,0),MATCH($D26,Precip!$B$2:$BF$2,0))),"",INDEX(Precip!$B$3:$BE$200,MATCH(G$3&amp;" "&amp;G$4,Precip!$A$3:$A$200,0),MATCH($D26,Precip!$B$2:$BF$2,0)))</f>
        <v/>
      </c>
      <c r="H26" s="7" t="str">
        <f ca="1">IF(ISNA(INDEX(Precip!$B$3:$BE$200,MATCH(H$3&amp;" "&amp;H$4,Precip!$A$3:$A$200,0),MATCH($D26,Precip!$B$2:$BF$2,0))),"",INDEX(Precip!$B$3:$BE$200,MATCH(H$3&amp;" "&amp;H$4,Precip!$A$3:$A$200,0),MATCH($D26,Precip!$B$2:$BF$2,0)))</f>
        <v/>
      </c>
      <c r="I26" s="81" t="str">
        <f t="shared" ca="1" si="0"/>
        <v>-</v>
      </c>
      <c r="J26" s="7" t="str">
        <f ca="1">IF(ISNA(INDEX(Precip!$B$3:$BE$200,MATCH(J$3&amp;" "&amp;J$4,Precip!$A$3:$A$200,0),MATCH($D26,Precip!$B$2:$BF$2,0))),"",INDEX(Precip!$B$3:$BE$200,MATCH(J$3&amp;" "&amp;J$4,Precip!$A$3:$A$200,0),MATCH($D26,Precip!$B$2:$BF$2,0)))</f>
        <v/>
      </c>
      <c r="K26" s="7" t="str">
        <f ca="1">IF(ISNA(INDEX(Precip!$B$3:$BE$200,MATCH(K$3&amp;" "&amp;K$4,Precip!$A$3:$A$200,0),MATCH($D26,Precip!$B$2:$BF$2,0))),"",INDEX(Precip!$B$3:$BE$200,MATCH(K$3&amp;" "&amp;K$4,Precip!$A$3:$A$200,0),MATCH($D26,Precip!$B$2:$BF$2,0)))</f>
        <v/>
      </c>
      <c r="L26" s="7" t="str">
        <f ca="1">IF(ISNA(INDEX(Precip!$B$3:$BE$200,MATCH(L$3&amp;" "&amp;L$4,Precip!$A$3:$A$200,0),MATCH($D26,Precip!$B$2:$BF$2,0))),"",INDEX(Precip!$B$3:$BE$200,MATCH(L$3&amp;" "&amp;L$4,Precip!$A$3:$A$200,0),MATCH($D26,Precip!$B$2:$BF$2,0)))</f>
        <v/>
      </c>
      <c r="M26" s="7" t="str">
        <f ca="1">IF(ISNA(INDEX(Precip!$B$3:$BE$200,MATCH(M$3&amp;" "&amp;M$4,Precip!$A$3:$A$200,0),MATCH($D26,Precip!$B$2:$BF$2,0))),"",INDEX(Precip!$B$3:$BE$200,MATCH(M$3&amp;" "&amp;M$4,Precip!$A$3:$A$200,0),MATCH($D26,Precip!$B$2:$BF$2,0)))</f>
        <v/>
      </c>
      <c r="N26" s="39" t="str">
        <f t="shared" ca="1" si="1"/>
        <v>-</v>
      </c>
      <c r="O26" s="88"/>
    </row>
    <row r="27" spans="1:15" ht="15.2" customHeight="1" x14ac:dyDescent="0.25">
      <c r="A27" s="96"/>
      <c r="B27" s="6">
        <v>23</v>
      </c>
      <c r="C27" s="4" t="s">
        <v>33</v>
      </c>
      <c r="D27" s="3" t="s">
        <v>34</v>
      </c>
      <c r="E27" s="7">
        <f ca="1">IF(ISNA(INDEX(Precip!$B$3:$BE$200,MATCH(E$3&amp;" "&amp;E$4,Precip!$A$3:$A$200,0),MATCH($D27,Precip!$B$2:$BF$2,0))),"",INDEX(Precip!$B$3:$BE$200,MATCH(E$3&amp;" "&amp;E$4,Precip!$A$3:$A$200,0),MATCH($D27,Precip!$B$2:$BF$2,0)))</f>
        <v>0</v>
      </c>
      <c r="F27" s="7">
        <f ca="1">IF(ISNA(INDEX(Precip!$B$3:$BE$200,MATCH(F$3&amp;" "&amp;F$4,Precip!$A$3:$A$200,0),MATCH($D27,Precip!$B$2:$BF$2,0))),"",INDEX(Precip!$B$3:$BE$200,MATCH(F$3&amp;" "&amp;F$4,Precip!$A$3:$A$200,0),MATCH($D27,Precip!$B$2:$BF$2,0)))</f>
        <v>0</v>
      </c>
      <c r="G27" s="7">
        <f ca="1">IF(ISNA(INDEX(Precip!$B$3:$BE$200,MATCH(G$3&amp;" "&amp;G$4,Precip!$A$3:$A$200,0),MATCH($D27,Precip!$B$2:$BF$2,0))),"",INDEX(Precip!$B$3:$BE$200,MATCH(G$3&amp;" "&amp;G$4,Precip!$A$3:$A$200,0),MATCH($D27,Precip!$B$2:$BF$2,0)))</f>
        <v>1.2</v>
      </c>
      <c r="H27" s="7">
        <f ca="1">IF(ISNA(INDEX(Precip!$B$3:$BE$200,MATCH(H$3&amp;" "&amp;H$4,Precip!$A$3:$A$200,0),MATCH($D27,Precip!$B$2:$BF$2,0))),"",INDEX(Precip!$B$3:$BE$200,MATCH(H$3&amp;" "&amp;H$4,Precip!$A$3:$A$200,0),MATCH($D27,Precip!$B$2:$BF$2,0)))</f>
        <v>1.2</v>
      </c>
      <c r="I27" s="81">
        <f t="shared" ca="1" si="0"/>
        <v>2.4</v>
      </c>
      <c r="J27" s="7">
        <f ca="1">IF(ISNA(INDEX(Precip!$B$3:$BE$200,MATCH(J$3&amp;" "&amp;J$4,Precip!$A$3:$A$200,0),MATCH($D27,Precip!$B$2:$BF$2,0))),"",INDEX(Precip!$B$3:$BE$200,MATCH(J$3&amp;" "&amp;J$4,Precip!$A$3:$A$200,0),MATCH($D27,Precip!$B$2:$BF$2,0)))</f>
        <v>1.2</v>
      </c>
      <c r="K27" s="7">
        <f ca="1">IF(ISNA(INDEX(Precip!$B$3:$BE$200,MATCH(K$3&amp;" "&amp;K$4,Precip!$A$3:$A$200,0),MATCH($D27,Precip!$B$2:$BF$2,0))),"",INDEX(Precip!$B$3:$BE$200,MATCH(K$3&amp;" "&amp;K$4,Precip!$A$3:$A$200,0),MATCH($D27,Precip!$B$2:$BF$2,0)))</f>
        <v>0</v>
      </c>
      <c r="L27" s="7">
        <f ca="1">IF(ISNA(INDEX(Precip!$B$3:$BE$200,MATCH(L$3&amp;" "&amp;L$4,Precip!$A$3:$A$200,0),MATCH($D27,Precip!$B$2:$BF$2,0))),"",INDEX(Precip!$B$3:$BE$200,MATCH(L$3&amp;" "&amp;L$4,Precip!$A$3:$A$200,0),MATCH($D27,Precip!$B$2:$BF$2,0)))</f>
        <v>0</v>
      </c>
      <c r="M27" s="7">
        <f ca="1">IF(ISNA(INDEX(Precip!$B$3:$BE$200,MATCH(M$3&amp;" "&amp;M$4,Precip!$A$3:$A$200,0),MATCH($D27,Precip!$B$2:$BF$2,0))),"",INDEX(Precip!$B$3:$BE$200,MATCH(M$3&amp;" "&amp;M$4,Precip!$A$3:$A$200,0),MATCH($D27,Precip!$B$2:$BF$2,0)))</f>
        <v>0</v>
      </c>
      <c r="N27" s="39">
        <f t="shared" ca="1" si="1"/>
        <v>1.2</v>
      </c>
      <c r="O27" s="85"/>
    </row>
    <row r="28" spans="1:15" ht="15.2" customHeight="1" x14ac:dyDescent="0.25">
      <c r="A28" s="96"/>
      <c r="B28" s="6">
        <v>24</v>
      </c>
      <c r="C28" s="4" t="s">
        <v>35</v>
      </c>
      <c r="D28" s="3" t="s">
        <v>36</v>
      </c>
      <c r="E28" s="7">
        <f ca="1">IF(ISNA(INDEX(Precip!$B$3:$BE$200,MATCH(E$3&amp;" "&amp;E$4,Precip!$A$3:$A$200,0),MATCH($D28,Precip!$B$2:$BF$2,0))),"",INDEX(Precip!$B$3:$BE$200,MATCH(E$3&amp;" "&amp;E$4,Precip!$A$3:$A$200,0),MATCH($D28,Precip!$B$2:$BF$2,0)))</f>
        <v>0</v>
      </c>
      <c r="F28" s="7">
        <f ca="1">IF(ISNA(INDEX(Precip!$B$3:$BE$200,MATCH(F$3&amp;" "&amp;F$4,Precip!$A$3:$A$200,0),MATCH($D28,Precip!$B$2:$BF$2,0))),"",INDEX(Precip!$B$3:$BE$200,MATCH(F$3&amp;" "&amp;F$4,Precip!$A$3:$A$200,0),MATCH($D28,Precip!$B$2:$BF$2,0)))</f>
        <v>0</v>
      </c>
      <c r="G28" s="7">
        <f ca="1">IF(ISNA(INDEX(Precip!$B$3:$BE$200,MATCH(G$3&amp;" "&amp;G$4,Precip!$A$3:$A$200,0),MATCH($D28,Precip!$B$2:$BF$2,0))),"",INDEX(Precip!$B$3:$BE$200,MATCH(G$3&amp;" "&amp;G$4,Precip!$A$3:$A$200,0),MATCH($D28,Precip!$B$2:$BF$2,0)))</f>
        <v>0</v>
      </c>
      <c r="H28" s="7">
        <f ca="1">IF(ISNA(INDEX(Precip!$B$3:$BE$200,MATCH(H$3&amp;" "&amp;H$4,Precip!$A$3:$A$200,0),MATCH($D28,Precip!$B$2:$BF$2,0))),"",INDEX(Precip!$B$3:$BE$200,MATCH(H$3&amp;" "&amp;H$4,Precip!$A$3:$A$200,0),MATCH($D28,Precip!$B$2:$BF$2,0)))</f>
        <v>0</v>
      </c>
      <c r="I28" s="81">
        <f t="shared" ca="1" si="0"/>
        <v>0</v>
      </c>
      <c r="J28" s="7">
        <f ca="1">IF(ISNA(INDEX(Precip!$B$3:$BE$200,MATCH(J$3&amp;" "&amp;J$4,Precip!$A$3:$A$200,0),MATCH($D28,Precip!$B$2:$BF$2,0))),"",INDEX(Precip!$B$3:$BE$200,MATCH(J$3&amp;" "&amp;J$4,Precip!$A$3:$A$200,0),MATCH($D28,Precip!$B$2:$BF$2,0)))</f>
        <v>0</v>
      </c>
      <c r="K28" s="7">
        <f ca="1">IF(ISNA(INDEX(Precip!$B$3:$BE$200,MATCH(K$3&amp;" "&amp;K$4,Precip!$A$3:$A$200,0),MATCH($D28,Precip!$B$2:$BF$2,0))),"",INDEX(Precip!$B$3:$BE$200,MATCH(K$3&amp;" "&amp;K$4,Precip!$A$3:$A$200,0),MATCH($D28,Precip!$B$2:$BF$2,0)))</f>
        <v>0</v>
      </c>
      <c r="L28" s="7">
        <f ca="1">IF(ISNA(INDEX(Precip!$B$3:$BE$200,MATCH(L$3&amp;" "&amp;L$4,Precip!$A$3:$A$200,0),MATCH($D28,Precip!$B$2:$BF$2,0))),"",INDEX(Precip!$B$3:$BE$200,MATCH(L$3&amp;" "&amp;L$4,Precip!$A$3:$A$200,0),MATCH($D28,Precip!$B$2:$BF$2,0)))</f>
        <v>0</v>
      </c>
      <c r="M28" s="7">
        <f ca="1">IF(ISNA(INDEX(Precip!$B$3:$BE$200,MATCH(M$3&amp;" "&amp;M$4,Precip!$A$3:$A$200,0),MATCH($D28,Precip!$B$2:$BF$2,0))),"",INDEX(Precip!$B$3:$BE$200,MATCH(M$3&amp;" "&amp;M$4,Precip!$A$3:$A$200,0),MATCH($D28,Precip!$B$2:$BF$2,0)))</f>
        <v>0</v>
      </c>
      <c r="N28" s="39">
        <f t="shared" ca="1" si="1"/>
        <v>0</v>
      </c>
    </row>
    <row r="29" spans="1:15" ht="15.2" customHeight="1" thickBot="1" x14ac:dyDescent="0.3">
      <c r="A29" s="90"/>
      <c r="B29" s="18">
        <v>25</v>
      </c>
      <c r="C29" s="21" t="s">
        <v>37</v>
      </c>
      <c r="D29" s="22" t="s">
        <v>38</v>
      </c>
      <c r="E29" s="30">
        <f ca="1">IF(ISNA(INDEX(Precip!$B$3:$BE$200,MATCH(E$3&amp;" "&amp;E$4,Precip!$A$3:$A$200,0),MATCH($D29,Precip!$B$2:$BF$2,0))),"",INDEX(Precip!$B$3:$BE$200,MATCH(E$3&amp;" "&amp;E$4,Precip!$A$3:$A$200,0),MATCH($D29,Precip!$B$2:$BF$2,0)))</f>
        <v>0</v>
      </c>
      <c r="F29" s="30">
        <f ca="1">IF(ISNA(INDEX(Precip!$B$3:$BE$200,MATCH(F$3&amp;" "&amp;F$4,Precip!$A$3:$A$200,0),MATCH($D29,Precip!$B$2:$BF$2,0))),"",INDEX(Precip!$B$3:$BE$200,MATCH(F$3&amp;" "&amp;F$4,Precip!$A$3:$A$200,0),MATCH($D29,Precip!$B$2:$BF$2,0)))</f>
        <v>9.7000000000000011</v>
      </c>
      <c r="G29" s="30">
        <f ca="1">IF(ISNA(INDEX(Precip!$B$3:$BE$200,MATCH(G$3&amp;" "&amp;G$4,Precip!$A$3:$A$200,0),MATCH($D29,Precip!$B$2:$BF$2,0))),"",INDEX(Precip!$B$3:$BE$200,MATCH(G$3&amp;" "&amp;G$4,Precip!$A$3:$A$200,0),MATCH($D29,Precip!$B$2:$BF$2,0)))</f>
        <v>0.1</v>
      </c>
      <c r="H29" s="30">
        <f ca="1">IF(ISNA(INDEX(Precip!$B$3:$BE$200,MATCH(H$3&amp;" "&amp;H$4,Precip!$A$3:$A$200,0),MATCH($D29,Precip!$B$2:$BF$2,0))),"",INDEX(Precip!$B$3:$BE$200,MATCH(H$3&amp;" "&amp;H$4,Precip!$A$3:$A$200,0),MATCH($D29,Precip!$B$2:$BF$2,0)))</f>
        <v>0.1</v>
      </c>
      <c r="I29" s="82">
        <f t="shared" ca="1" si="0"/>
        <v>9.9</v>
      </c>
      <c r="J29" s="30">
        <f ca="1">IF(ISNA(INDEX(Precip!$B$3:$BE$200,MATCH(J$3&amp;" "&amp;J$4,Precip!$A$3:$A$200,0),MATCH($D29,Precip!$B$2:$BF$2,0))),"",INDEX(Precip!$B$3:$BE$200,MATCH(J$3&amp;" "&amp;J$4,Precip!$A$3:$A$200,0),MATCH($D29,Precip!$B$2:$BF$2,0)))</f>
        <v>0</v>
      </c>
      <c r="K29" s="30">
        <f ca="1">IF(ISNA(INDEX(Precip!$B$3:$BE$200,MATCH(K$3&amp;" "&amp;K$4,Precip!$A$3:$A$200,0),MATCH($D29,Precip!$B$2:$BF$2,0))),"",INDEX(Precip!$B$3:$BE$200,MATCH(K$3&amp;" "&amp;K$4,Precip!$A$3:$A$200,0),MATCH($D29,Precip!$B$2:$BF$2,0)))</f>
        <v>0</v>
      </c>
      <c r="L29" s="30">
        <f ca="1">IF(ISNA(INDEX(Precip!$B$3:$BE$200,MATCH(L$3&amp;" "&amp;L$4,Precip!$A$3:$A$200,0),MATCH($D29,Precip!$B$2:$BF$2,0))),"",INDEX(Precip!$B$3:$BE$200,MATCH(L$3&amp;" "&amp;L$4,Precip!$A$3:$A$200,0),MATCH($D29,Precip!$B$2:$BF$2,0)))</f>
        <v>0</v>
      </c>
      <c r="M29" s="30">
        <f ca="1">IF(ISNA(INDEX(Precip!$B$3:$BE$200,MATCH(M$3&amp;" "&amp;M$4,Precip!$A$3:$A$200,0),MATCH($D29,Precip!$B$2:$BF$2,0))),"",INDEX(Precip!$B$3:$BE$200,MATCH(M$3&amp;" "&amp;M$4,Precip!$A$3:$A$200,0),MATCH($D29,Precip!$B$2:$BF$2,0)))</f>
        <v>0</v>
      </c>
      <c r="N29" s="40">
        <f t="shared" ca="1" si="1"/>
        <v>0</v>
      </c>
    </row>
    <row r="30" spans="1:15" ht="15.2" customHeight="1" x14ac:dyDescent="0.25">
      <c r="A30" s="105" t="s">
        <v>39</v>
      </c>
      <c r="B30" s="9">
        <v>26</v>
      </c>
      <c r="C30" s="26" t="s">
        <v>40</v>
      </c>
      <c r="D30" s="27" t="s">
        <v>41</v>
      </c>
      <c r="E30" s="11">
        <f ca="1">IF(ISNA(INDEX(Precip!$B$3:$BE$200,MATCH(E$3&amp;" "&amp;E$4,Precip!$A$3:$A$200,0),MATCH($D30,Precip!$B$2:$BF$2,0))),"",INDEX(Precip!$B$3:$BE$200,MATCH(E$3&amp;" "&amp;E$4,Precip!$A$3:$A$200,0),MATCH($D30,Precip!$B$2:$BF$2,0)))</f>
        <v>0</v>
      </c>
      <c r="F30" s="11">
        <f ca="1">IF(ISNA(INDEX(Precip!$B$3:$BE$200,MATCH(F$3&amp;" "&amp;F$4,Precip!$A$3:$A$200,0),MATCH($D30,Precip!$B$2:$BF$2,0))),"",INDEX(Precip!$B$3:$BE$200,MATCH(F$3&amp;" "&amp;F$4,Precip!$A$3:$A$200,0),MATCH($D30,Precip!$B$2:$BF$2,0)))</f>
        <v>0</v>
      </c>
      <c r="G30" s="11">
        <f ca="1">IF(ISNA(INDEX(Precip!$B$3:$BE$200,MATCH(G$3&amp;" "&amp;G$4,Precip!$A$3:$A$200,0),MATCH($D30,Precip!$B$2:$BF$2,0))),"",INDEX(Precip!$B$3:$BE$200,MATCH(G$3&amp;" "&amp;G$4,Precip!$A$3:$A$200,0),MATCH($D30,Precip!$B$2:$BF$2,0)))</f>
        <v>0</v>
      </c>
      <c r="H30" s="11">
        <f ca="1">IF(ISNA(INDEX(Precip!$B$3:$BE$200,MATCH(H$3&amp;" "&amp;H$4,Precip!$A$3:$A$200,0),MATCH($D30,Precip!$B$2:$BF$2,0))),"",INDEX(Precip!$B$3:$BE$200,MATCH(H$3&amp;" "&amp;H$4,Precip!$A$3:$A$200,0),MATCH($D30,Precip!$B$2:$BF$2,0)))</f>
        <v>0</v>
      </c>
      <c r="I30" s="80">
        <f t="shared" ca="1" si="0"/>
        <v>0</v>
      </c>
      <c r="J30" s="11">
        <f ca="1">IF(ISNA(INDEX(Precip!$B$3:$BE$200,MATCH(J$3&amp;" "&amp;J$4,Precip!$A$3:$A$200,0),MATCH($D30,Precip!$B$2:$BF$2,0))),"",INDEX(Precip!$B$3:$BE$200,MATCH(J$3&amp;" "&amp;J$4,Precip!$A$3:$A$200,0),MATCH($D30,Precip!$B$2:$BF$2,0)))</f>
        <v>0</v>
      </c>
      <c r="K30" s="11">
        <f ca="1">IF(ISNA(INDEX(Precip!$B$3:$BE$200,MATCH(K$3&amp;" "&amp;K$4,Precip!$A$3:$A$200,0),MATCH($D30,Precip!$B$2:$BF$2,0))),"",INDEX(Precip!$B$3:$BE$200,MATCH(K$3&amp;" "&amp;K$4,Precip!$A$3:$A$200,0),MATCH($D30,Precip!$B$2:$BF$2,0)))</f>
        <v>0</v>
      </c>
      <c r="L30" s="11">
        <f ca="1">IF(ISNA(INDEX(Precip!$B$3:$BE$200,MATCH(L$3&amp;" "&amp;L$4,Precip!$A$3:$A$200,0),MATCH($D30,Precip!$B$2:$BF$2,0))),"",INDEX(Precip!$B$3:$BE$200,MATCH(L$3&amp;" "&amp;L$4,Precip!$A$3:$A$200,0),MATCH($D30,Precip!$B$2:$BF$2,0)))</f>
        <v>0</v>
      </c>
      <c r="M30" s="11">
        <f ca="1">IF(ISNA(INDEX(Precip!$B$3:$BE$200,MATCH(M$3&amp;" "&amp;M$4,Precip!$A$3:$A$200,0),MATCH($D30,Precip!$B$2:$BF$2,0))),"",INDEX(Precip!$B$3:$BE$200,MATCH(M$3&amp;" "&amp;M$4,Precip!$A$3:$A$200,0),MATCH($D30,Precip!$B$2:$BF$2,0)))</f>
        <v>0</v>
      </c>
      <c r="N30" s="38">
        <f t="shared" ca="1" si="1"/>
        <v>0</v>
      </c>
    </row>
    <row r="31" spans="1:15" s="85" customFormat="1" ht="15.2" customHeight="1" x14ac:dyDescent="0.25">
      <c r="A31" s="96"/>
      <c r="B31" s="6">
        <v>27</v>
      </c>
      <c r="C31" s="4" t="s">
        <v>42</v>
      </c>
      <c r="D31" s="3" t="s">
        <v>43</v>
      </c>
      <c r="E31" s="7">
        <f ca="1">IF(ISNA(INDEX(Precip!$B$3:$BE$200,MATCH(E$3&amp;" "&amp;E$4,Precip!$A$3:$A$200,0),MATCH($D31,Precip!$B$2:$BF$2,0))),"",INDEX(Precip!$B$3:$BE$200,MATCH(E$3&amp;" "&amp;E$4,Precip!$A$3:$A$200,0),MATCH($D31,Precip!$B$2:$BF$2,0)))</f>
        <v>0</v>
      </c>
      <c r="F31" s="7">
        <f ca="1">IF(ISNA(INDEX(Precip!$B$3:$BE$200,MATCH(F$3&amp;" "&amp;F$4,Precip!$A$3:$A$200,0),MATCH($D31,Precip!$B$2:$BF$2,0))),"",INDEX(Precip!$B$3:$BE$200,MATCH(F$3&amp;" "&amp;F$4,Precip!$A$3:$A$200,0),MATCH($D31,Precip!$B$2:$BF$2,0)))</f>
        <v>0</v>
      </c>
      <c r="G31" s="7">
        <f ca="1">IF(ISNA(INDEX(Precip!$B$3:$BE$200,MATCH(G$3&amp;" "&amp;G$4,Precip!$A$3:$A$200,0),MATCH($D31,Precip!$B$2:$BF$2,0))),"",INDEX(Precip!$B$3:$BE$200,MATCH(G$3&amp;" "&amp;G$4,Precip!$A$3:$A$200,0),MATCH($D31,Precip!$B$2:$BF$2,0)))</f>
        <v>0</v>
      </c>
      <c r="H31" s="7">
        <f ca="1">IF(ISNA(INDEX(Precip!$B$3:$BE$200,MATCH(H$3&amp;" "&amp;H$4,Precip!$A$3:$A$200,0),MATCH($D31,Precip!$B$2:$BF$2,0))),"",INDEX(Precip!$B$3:$BE$200,MATCH(H$3&amp;" "&amp;H$4,Precip!$A$3:$A$200,0),MATCH($D31,Precip!$B$2:$BF$2,0)))</f>
        <v>0</v>
      </c>
      <c r="I31" s="81">
        <f t="shared" ca="1" si="0"/>
        <v>0</v>
      </c>
      <c r="J31" s="7">
        <f ca="1">IF(ISNA(INDEX(Precip!$B$3:$BE$200,MATCH(J$3&amp;" "&amp;J$4,Precip!$A$3:$A$200,0),MATCH($D31,Precip!$B$2:$BF$2,0))),"",INDEX(Precip!$B$3:$BE$200,MATCH(J$3&amp;" "&amp;J$4,Precip!$A$3:$A$200,0),MATCH($D31,Precip!$B$2:$BF$2,0)))</f>
        <v>0</v>
      </c>
      <c r="K31" s="7">
        <f ca="1">IF(ISNA(INDEX(Precip!$B$3:$BE$200,MATCH(K$3&amp;" "&amp;K$4,Precip!$A$3:$A$200,0),MATCH($D31,Precip!$B$2:$BF$2,0))),"",INDEX(Precip!$B$3:$BE$200,MATCH(K$3&amp;" "&amp;K$4,Precip!$A$3:$A$200,0),MATCH($D31,Precip!$B$2:$BF$2,0)))</f>
        <v>0</v>
      </c>
      <c r="L31" s="7">
        <f ca="1">IF(ISNA(INDEX(Precip!$B$3:$BE$200,MATCH(L$3&amp;" "&amp;L$4,Precip!$A$3:$A$200,0),MATCH($D31,Precip!$B$2:$BF$2,0))),"",INDEX(Precip!$B$3:$BE$200,MATCH(L$3&amp;" "&amp;L$4,Precip!$A$3:$A$200,0),MATCH($D31,Precip!$B$2:$BF$2,0)))</f>
        <v>0</v>
      </c>
      <c r="M31" s="7">
        <f ca="1">IF(ISNA(INDEX(Precip!$B$3:$BE$200,MATCH(M$3&amp;" "&amp;M$4,Precip!$A$3:$A$200,0),MATCH($D31,Precip!$B$2:$BF$2,0))),"",INDEX(Precip!$B$3:$BE$200,MATCH(M$3&amp;" "&amp;M$4,Precip!$A$3:$A$200,0),MATCH($D31,Precip!$B$2:$BF$2,0)))</f>
        <v>0</v>
      </c>
      <c r="N31" s="39">
        <f t="shared" ca="1" si="1"/>
        <v>0</v>
      </c>
      <c r="O31" s="88"/>
    </row>
    <row r="32" spans="1:15" ht="15.2" customHeight="1" x14ac:dyDescent="0.25">
      <c r="A32" s="96"/>
      <c r="B32" s="6">
        <v>28</v>
      </c>
      <c r="C32" s="4" t="s">
        <v>44</v>
      </c>
      <c r="D32" s="3">
        <v>72421</v>
      </c>
      <c r="E32" s="7" t="str">
        <f ca="1">IF(ISNA(INDEX(Precip!$B$3:$BE$200,MATCH(E$3&amp;" "&amp;E$4,Precip!$A$3:$A$200,0),MATCH($D32,Precip!$B$2:$BF$2,0))),"",INDEX(Precip!$B$3:$BE$200,MATCH(E$3&amp;" "&amp;E$4,Precip!$A$3:$A$200,0),MATCH($D32,Precip!$B$2:$BF$2,0)))</f>
        <v/>
      </c>
      <c r="F32" s="7" t="str">
        <f ca="1">IF(ISNA(INDEX(Precip!$B$3:$BE$200,MATCH(F$3&amp;" "&amp;F$4,Precip!$A$3:$A$200,0),MATCH($D32,Precip!$B$2:$BF$2,0))),"",INDEX(Precip!$B$3:$BE$200,MATCH(F$3&amp;" "&amp;F$4,Precip!$A$3:$A$200,0),MATCH($D32,Precip!$B$2:$BF$2,0)))</f>
        <v/>
      </c>
      <c r="G32" s="7" t="str">
        <f ca="1">IF(ISNA(INDEX(Precip!$B$3:$BE$200,MATCH(G$3&amp;" "&amp;G$4,Precip!$A$3:$A$200,0),MATCH($D32,Precip!$B$2:$BF$2,0))),"",INDEX(Precip!$B$3:$BE$200,MATCH(G$3&amp;" "&amp;G$4,Precip!$A$3:$A$200,0),MATCH($D32,Precip!$B$2:$BF$2,0)))</f>
        <v/>
      </c>
      <c r="H32" s="7" t="str">
        <f ca="1">IF(ISNA(INDEX(Precip!$B$3:$BE$200,MATCH(H$3&amp;" "&amp;H$4,Precip!$A$3:$A$200,0),MATCH($D32,Precip!$B$2:$BF$2,0))),"",INDEX(Precip!$B$3:$BE$200,MATCH(H$3&amp;" "&amp;H$4,Precip!$A$3:$A$200,0),MATCH($D32,Precip!$B$2:$BF$2,0)))</f>
        <v/>
      </c>
      <c r="I32" s="81" t="str">
        <f t="shared" ca="1" si="0"/>
        <v>-</v>
      </c>
      <c r="J32" s="7" t="str">
        <f ca="1">IF(ISNA(INDEX(Precip!$B$3:$BE$200,MATCH(J$3&amp;" "&amp;J$4,Precip!$A$3:$A$200,0),MATCH($D32,Precip!$B$2:$BF$2,0))),"",INDEX(Precip!$B$3:$BE$200,MATCH(J$3&amp;" "&amp;J$4,Precip!$A$3:$A$200,0),MATCH($D32,Precip!$B$2:$BF$2,0)))</f>
        <v/>
      </c>
      <c r="K32" s="7" t="str">
        <f ca="1">IF(ISNA(INDEX(Precip!$B$3:$BE$200,MATCH(K$3&amp;" "&amp;K$4,Precip!$A$3:$A$200,0),MATCH($D32,Precip!$B$2:$BF$2,0))),"",INDEX(Precip!$B$3:$BE$200,MATCH(K$3&amp;" "&amp;K$4,Precip!$A$3:$A$200,0),MATCH($D32,Precip!$B$2:$BF$2,0)))</f>
        <v/>
      </c>
      <c r="L32" s="7" t="str">
        <f ca="1">IF(ISNA(INDEX(Precip!$B$3:$BE$200,MATCH(L$3&amp;" "&amp;L$4,Precip!$A$3:$A$200,0),MATCH($D32,Precip!$B$2:$BF$2,0))),"",INDEX(Precip!$B$3:$BE$200,MATCH(L$3&amp;" "&amp;L$4,Precip!$A$3:$A$200,0),MATCH($D32,Precip!$B$2:$BF$2,0)))</f>
        <v/>
      </c>
      <c r="M32" s="7" t="str">
        <f ca="1">IF(ISNA(INDEX(Precip!$B$3:$BE$200,MATCH(M$3&amp;" "&amp;M$4,Precip!$A$3:$A$200,0),MATCH($D32,Precip!$B$2:$BF$2,0))),"",INDEX(Precip!$B$3:$BE$200,MATCH(M$3&amp;" "&amp;M$4,Precip!$A$3:$A$200,0),MATCH($D32,Precip!$B$2:$BF$2,0)))</f>
        <v/>
      </c>
      <c r="N32" s="39" t="str">
        <f t="shared" ca="1" si="1"/>
        <v>-</v>
      </c>
    </row>
    <row r="33" spans="1:15" ht="15.2" customHeight="1" x14ac:dyDescent="0.25">
      <c r="A33" s="96"/>
      <c r="B33" s="6">
        <v>29</v>
      </c>
      <c r="C33" s="4" t="s">
        <v>45</v>
      </c>
      <c r="D33" s="3" t="s">
        <v>46</v>
      </c>
      <c r="E33" s="7">
        <f ca="1">IF(ISNA(INDEX(Precip!$B$3:$BE$200,MATCH(E$3&amp;" "&amp;E$4,Precip!$A$3:$A$200,0),MATCH($D33,Precip!$B$2:$BF$2,0))),"",INDEX(Precip!$B$3:$BE$200,MATCH(E$3&amp;" "&amp;E$4,Precip!$A$3:$A$200,0),MATCH($D33,Precip!$B$2:$BF$2,0)))</f>
        <v>0</v>
      </c>
      <c r="F33" s="7">
        <f ca="1">IF(ISNA(INDEX(Precip!$B$3:$BE$200,MATCH(F$3&amp;" "&amp;F$4,Precip!$A$3:$A$200,0),MATCH($D33,Precip!$B$2:$BF$2,0))),"",INDEX(Precip!$B$3:$BE$200,MATCH(F$3&amp;" "&amp;F$4,Precip!$A$3:$A$200,0),MATCH($D33,Precip!$B$2:$BF$2,0)))</f>
        <v>0</v>
      </c>
      <c r="G33" s="7">
        <f ca="1">IF(ISNA(INDEX(Precip!$B$3:$BE$200,MATCH(G$3&amp;" "&amp;G$4,Precip!$A$3:$A$200,0),MATCH($D33,Precip!$B$2:$BF$2,0))),"",INDEX(Precip!$B$3:$BE$200,MATCH(G$3&amp;" "&amp;G$4,Precip!$A$3:$A$200,0),MATCH($D33,Precip!$B$2:$BF$2,0)))</f>
        <v>2.9</v>
      </c>
      <c r="H33" s="7">
        <f ca="1">IF(ISNA(INDEX(Precip!$B$3:$BE$200,MATCH(H$3&amp;" "&amp;H$4,Precip!$A$3:$A$200,0),MATCH($D33,Precip!$B$2:$BF$2,0))),"",INDEX(Precip!$B$3:$BE$200,MATCH(H$3&amp;" "&amp;H$4,Precip!$A$3:$A$200,0),MATCH($D33,Precip!$B$2:$BF$2,0)))</f>
        <v>2.9</v>
      </c>
      <c r="I33" s="81">
        <f t="shared" ca="1" si="0"/>
        <v>5.8</v>
      </c>
      <c r="J33" s="7">
        <f ca="1">IF(ISNA(INDEX(Precip!$B$3:$BE$200,MATCH(J$3&amp;" "&amp;J$4,Precip!$A$3:$A$200,0),MATCH($D33,Precip!$B$2:$BF$2,0))),"",INDEX(Precip!$B$3:$BE$200,MATCH(J$3&amp;" "&amp;J$4,Precip!$A$3:$A$200,0),MATCH($D33,Precip!$B$2:$BF$2,0)))</f>
        <v>0</v>
      </c>
      <c r="K33" s="7">
        <f ca="1">IF(ISNA(INDEX(Precip!$B$3:$BE$200,MATCH(K$3&amp;" "&amp;K$4,Precip!$A$3:$A$200,0),MATCH($D33,Precip!$B$2:$BF$2,0))),"",INDEX(Precip!$B$3:$BE$200,MATCH(K$3&amp;" "&amp;K$4,Precip!$A$3:$A$200,0),MATCH($D33,Precip!$B$2:$BF$2,0)))</f>
        <v>0</v>
      </c>
      <c r="L33" s="7">
        <f ca="1">IF(ISNA(INDEX(Precip!$B$3:$BE$200,MATCH(L$3&amp;" "&amp;L$4,Precip!$A$3:$A$200,0),MATCH($D33,Precip!$B$2:$BF$2,0))),"",INDEX(Precip!$B$3:$BE$200,MATCH(L$3&amp;" "&amp;L$4,Precip!$A$3:$A$200,0),MATCH($D33,Precip!$B$2:$BF$2,0)))</f>
        <v>0</v>
      </c>
      <c r="M33" s="7">
        <f ca="1">IF(ISNA(INDEX(Precip!$B$3:$BE$200,MATCH(M$3&amp;" "&amp;M$4,Precip!$A$3:$A$200,0),MATCH($D33,Precip!$B$2:$BF$2,0))),"",INDEX(Precip!$B$3:$BE$200,MATCH(M$3&amp;" "&amp;M$4,Precip!$A$3:$A$200,0),MATCH($D33,Precip!$B$2:$BF$2,0)))</f>
        <v>14.5</v>
      </c>
      <c r="N33" s="39">
        <f t="shared" ca="1" si="1"/>
        <v>14.5</v>
      </c>
      <c r="O33" s="85"/>
    </row>
    <row r="34" spans="1:15" ht="15.2" customHeight="1" x14ac:dyDescent="0.25">
      <c r="A34" s="96"/>
      <c r="B34" s="6">
        <v>30</v>
      </c>
      <c r="C34" s="4" t="s">
        <v>47</v>
      </c>
      <c r="D34" s="3" t="s">
        <v>48</v>
      </c>
      <c r="E34" s="7">
        <f ca="1">IF(ISNA(INDEX(Precip!$B$3:$BE$200,MATCH(E$3&amp;" "&amp;E$4,Precip!$A$3:$A$200,0),MATCH($D34,Precip!$B$2:$BF$2,0))),"",INDEX(Precip!$B$3:$BE$200,MATCH(E$3&amp;" "&amp;E$4,Precip!$A$3:$A$200,0),MATCH($D34,Precip!$B$2:$BF$2,0)))</f>
        <v>0</v>
      </c>
      <c r="F34" s="7">
        <f ca="1">IF(ISNA(INDEX(Precip!$B$3:$BE$200,MATCH(F$3&amp;" "&amp;F$4,Precip!$A$3:$A$200,0),MATCH($D34,Precip!$B$2:$BF$2,0))),"",INDEX(Precip!$B$3:$BE$200,MATCH(F$3&amp;" "&amp;F$4,Precip!$A$3:$A$200,0),MATCH($D34,Precip!$B$2:$BF$2,0)))</f>
        <v>0</v>
      </c>
      <c r="G34" s="7">
        <f ca="1">IF(ISNA(INDEX(Precip!$B$3:$BE$200,MATCH(G$3&amp;" "&amp;G$4,Precip!$A$3:$A$200,0),MATCH($D34,Precip!$B$2:$BF$2,0))),"",INDEX(Precip!$B$3:$BE$200,MATCH(G$3&amp;" "&amp;G$4,Precip!$A$3:$A$200,0),MATCH($D34,Precip!$B$2:$BF$2,0)))</f>
        <v>0</v>
      </c>
      <c r="H34" s="7">
        <f ca="1">IF(ISNA(INDEX(Precip!$B$3:$BE$200,MATCH(H$3&amp;" "&amp;H$4,Precip!$A$3:$A$200,0),MATCH($D34,Precip!$B$2:$BF$2,0))),"",INDEX(Precip!$B$3:$BE$200,MATCH(H$3&amp;" "&amp;H$4,Precip!$A$3:$A$200,0),MATCH($D34,Precip!$B$2:$BF$2,0)))</f>
        <v>0</v>
      </c>
      <c r="I34" s="81">
        <f t="shared" ca="1" si="0"/>
        <v>0</v>
      </c>
      <c r="J34" s="7">
        <f ca="1">IF(ISNA(INDEX(Precip!$B$3:$BE$200,MATCH(J$3&amp;" "&amp;J$4,Precip!$A$3:$A$200,0),MATCH($D34,Precip!$B$2:$BF$2,0))),"",INDEX(Precip!$B$3:$BE$200,MATCH(J$3&amp;" "&amp;J$4,Precip!$A$3:$A$200,0),MATCH($D34,Precip!$B$2:$BF$2,0)))</f>
        <v>0</v>
      </c>
      <c r="K34" s="7">
        <f ca="1">IF(ISNA(INDEX(Precip!$B$3:$BE$200,MATCH(K$3&amp;" "&amp;K$4,Precip!$A$3:$A$200,0),MATCH($D34,Precip!$B$2:$BF$2,0))),"",INDEX(Precip!$B$3:$BE$200,MATCH(K$3&amp;" "&amp;K$4,Precip!$A$3:$A$200,0),MATCH($D34,Precip!$B$2:$BF$2,0)))</f>
        <v>0</v>
      </c>
      <c r="L34" s="7">
        <f ca="1">IF(ISNA(INDEX(Precip!$B$3:$BE$200,MATCH(L$3&amp;" "&amp;L$4,Precip!$A$3:$A$200,0),MATCH($D34,Precip!$B$2:$BF$2,0))),"",INDEX(Precip!$B$3:$BE$200,MATCH(L$3&amp;" "&amp;L$4,Precip!$A$3:$A$200,0),MATCH($D34,Precip!$B$2:$BF$2,0)))</f>
        <v>0</v>
      </c>
      <c r="M34" s="7">
        <f ca="1">IF(ISNA(INDEX(Precip!$B$3:$BE$200,MATCH(M$3&amp;" "&amp;M$4,Precip!$A$3:$A$200,0),MATCH($D34,Precip!$B$2:$BF$2,0))),"",INDEX(Precip!$B$3:$BE$200,MATCH(M$3&amp;" "&amp;M$4,Precip!$A$3:$A$200,0),MATCH($D34,Precip!$B$2:$BF$2,0)))</f>
        <v>0</v>
      </c>
      <c r="N34" s="39">
        <f t="shared" ca="1" si="1"/>
        <v>0</v>
      </c>
    </row>
    <row r="35" spans="1:15" ht="15.2" customHeight="1" x14ac:dyDescent="0.25">
      <c r="A35" s="96"/>
      <c r="B35" s="6">
        <v>31</v>
      </c>
      <c r="C35" s="4" t="s">
        <v>49</v>
      </c>
      <c r="D35" s="3">
        <v>72422</v>
      </c>
      <c r="E35" s="7" t="str">
        <f ca="1">IF(ISNA(INDEX(Precip!$B$3:$BE$200,MATCH(E$3&amp;" "&amp;E$4,Precip!$A$3:$A$200,0),MATCH($D35,Precip!$B$2:$BF$2,0))),"",INDEX(Precip!$B$3:$BE$200,MATCH(E$3&amp;" "&amp;E$4,Precip!$A$3:$A$200,0),MATCH($D35,Precip!$B$2:$BF$2,0)))</f>
        <v/>
      </c>
      <c r="F35" s="7" t="str">
        <f ca="1">IF(ISNA(INDEX(Precip!$B$3:$BE$200,MATCH(F$3&amp;" "&amp;F$4,Precip!$A$3:$A$200,0),MATCH($D35,Precip!$B$2:$BF$2,0))),"",INDEX(Precip!$B$3:$BE$200,MATCH(F$3&amp;" "&amp;F$4,Precip!$A$3:$A$200,0),MATCH($D35,Precip!$B$2:$BF$2,0)))</f>
        <v/>
      </c>
      <c r="G35" s="7" t="str">
        <f ca="1">IF(ISNA(INDEX(Precip!$B$3:$BE$200,MATCH(G$3&amp;" "&amp;G$4,Precip!$A$3:$A$200,0),MATCH($D35,Precip!$B$2:$BF$2,0))),"",INDEX(Precip!$B$3:$BE$200,MATCH(G$3&amp;" "&amp;G$4,Precip!$A$3:$A$200,0),MATCH($D35,Precip!$B$2:$BF$2,0)))</f>
        <v/>
      </c>
      <c r="H35" s="7" t="str">
        <f ca="1">IF(ISNA(INDEX(Precip!$B$3:$BE$200,MATCH(H$3&amp;" "&amp;H$4,Precip!$A$3:$A$200,0),MATCH($D35,Precip!$B$2:$BF$2,0))),"",INDEX(Precip!$B$3:$BE$200,MATCH(H$3&amp;" "&amp;H$4,Precip!$A$3:$A$200,0),MATCH($D35,Precip!$B$2:$BF$2,0)))</f>
        <v/>
      </c>
      <c r="I35" s="81" t="str">
        <f t="shared" ca="1" si="0"/>
        <v>-</v>
      </c>
      <c r="J35" s="7" t="str">
        <f ca="1">IF(ISNA(INDEX(Precip!$B$3:$BE$200,MATCH(J$3&amp;" "&amp;J$4,Precip!$A$3:$A$200,0),MATCH($D35,Precip!$B$2:$BF$2,0))),"",INDEX(Precip!$B$3:$BE$200,MATCH(J$3&amp;" "&amp;J$4,Precip!$A$3:$A$200,0),MATCH($D35,Precip!$B$2:$BF$2,0)))</f>
        <v/>
      </c>
      <c r="K35" s="7" t="str">
        <f ca="1">IF(ISNA(INDEX(Precip!$B$3:$BE$200,MATCH(K$3&amp;" "&amp;K$4,Precip!$A$3:$A$200,0),MATCH($D35,Precip!$B$2:$BF$2,0))),"",INDEX(Precip!$B$3:$BE$200,MATCH(K$3&amp;" "&amp;K$4,Precip!$A$3:$A$200,0),MATCH($D35,Precip!$B$2:$BF$2,0)))</f>
        <v/>
      </c>
      <c r="L35" s="7" t="str">
        <f ca="1">IF(ISNA(INDEX(Precip!$B$3:$BE$200,MATCH(L$3&amp;" "&amp;L$4,Precip!$A$3:$A$200,0),MATCH($D35,Precip!$B$2:$BF$2,0))),"",INDEX(Precip!$B$3:$BE$200,MATCH(L$3&amp;" "&amp;L$4,Precip!$A$3:$A$200,0),MATCH($D35,Precip!$B$2:$BF$2,0)))</f>
        <v/>
      </c>
      <c r="M35" s="7" t="str">
        <f ca="1">IF(ISNA(INDEX(Precip!$B$3:$BE$200,MATCH(M$3&amp;" "&amp;M$4,Precip!$A$3:$A$200,0),MATCH($D35,Precip!$B$2:$BF$2,0))),"",INDEX(Precip!$B$3:$BE$200,MATCH(M$3&amp;" "&amp;M$4,Precip!$A$3:$A$200,0),MATCH($D35,Precip!$B$2:$BF$2,0)))</f>
        <v/>
      </c>
      <c r="N35" s="39" t="str">
        <f t="shared" ca="1" si="1"/>
        <v>-</v>
      </c>
    </row>
    <row r="36" spans="1:15" ht="15.2" customHeight="1" x14ac:dyDescent="0.25">
      <c r="A36" s="96"/>
      <c r="B36" s="6">
        <v>32</v>
      </c>
      <c r="C36" s="4" t="s">
        <v>102</v>
      </c>
      <c r="D36" s="3">
        <v>72423</v>
      </c>
      <c r="E36" s="7" t="str">
        <f ca="1">IF(ISNA(INDEX(Precip!$B$3:$BE$200,MATCH(E$3&amp;" "&amp;E$4,Precip!$A$3:$A$200,0),MATCH($D36,Precip!$B$2:$BF$2,0))),"",INDEX(Precip!$B$3:$BE$200,MATCH(E$3&amp;" "&amp;E$4,Precip!$A$3:$A$200,0),MATCH($D36,Precip!$B$2:$BF$2,0)))</f>
        <v/>
      </c>
      <c r="F36" s="7" t="str">
        <f ca="1">IF(ISNA(INDEX(Precip!$B$3:$BE$200,MATCH(F$3&amp;" "&amp;F$4,Precip!$A$3:$A$200,0),MATCH($D36,Precip!$B$2:$BF$2,0))),"",INDEX(Precip!$B$3:$BE$200,MATCH(F$3&amp;" "&amp;F$4,Precip!$A$3:$A$200,0),MATCH($D36,Precip!$B$2:$BF$2,0)))</f>
        <v/>
      </c>
      <c r="G36" s="7" t="str">
        <f ca="1">IF(ISNA(INDEX(Precip!$B$3:$BE$200,MATCH(G$3&amp;" "&amp;G$4,Precip!$A$3:$A$200,0),MATCH($D36,Precip!$B$2:$BF$2,0))),"",INDEX(Precip!$B$3:$BE$200,MATCH(G$3&amp;" "&amp;G$4,Precip!$A$3:$A$200,0),MATCH($D36,Precip!$B$2:$BF$2,0)))</f>
        <v/>
      </c>
      <c r="H36" s="7" t="str">
        <f ca="1">IF(ISNA(INDEX(Precip!$B$3:$BE$200,MATCH(H$3&amp;" "&amp;H$4,Precip!$A$3:$A$200,0),MATCH($D36,Precip!$B$2:$BF$2,0))),"",INDEX(Precip!$B$3:$BE$200,MATCH(H$3&amp;" "&amp;H$4,Precip!$A$3:$A$200,0),MATCH($D36,Precip!$B$2:$BF$2,0)))</f>
        <v/>
      </c>
      <c r="I36" s="81" t="str">
        <f t="shared" ca="1" si="0"/>
        <v>-</v>
      </c>
      <c r="J36" s="7" t="str">
        <f ca="1">IF(ISNA(INDEX(Precip!$B$3:$BE$200,MATCH(J$3&amp;" "&amp;J$4,Precip!$A$3:$A$200,0),MATCH($D36,Precip!$B$2:$BF$2,0))),"",INDEX(Precip!$B$3:$BE$200,MATCH(J$3&amp;" "&amp;J$4,Precip!$A$3:$A$200,0),MATCH($D36,Precip!$B$2:$BF$2,0)))</f>
        <v/>
      </c>
      <c r="K36" s="7" t="str">
        <f ca="1">IF(ISNA(INDEX(Precip!$B$3:$BE$200,MATCH(K$3&amp;" "&amp;K$4,Precip!$A$3:$A$200,0),MATCH($D36,Precip!$B$2:$BF$2,0))),"",INDEX(Precip!$B$3:$BE$200,MATCH(K$3&amp;" "&amp;K$4,Precip!$A$3:$A$200,0),MATCH($D36,Precip!$B$2:$BF$2,0)))</f>
        <v/>
      </c>
      <c r="L36" s="7" t="str">
        <f ca="1">IF(ISNA(INDEX(Precip!$B$3:$BE$200,MATCH(L$3&amp;" "&amp;L$4,Precip!$A$3:$A$200,0),MATCH($D36,Precip!$B$2:$BF$2,0))),"",INDEX(Precip!$B$3:$BE$200,MATCH(L$3&amp;" "&amp;L$4,Precip!$A$3:$A$200,0),MATCH($D36,Precip!$B$2:$BF$2,0)))</f>
        <v/>
      </c>
      <c r="M36" s="7" t="str">
        <f ca="1">IF(ISNA(INDEX(Precip!$B$3:$BE$200,MATCH(M$3&amp;" "&amp;M$4,Precip!$A$3:$A$200,0),MATCH($D36,Precip!$B$2:$BF$2,0))),"",INDEX(Precip!$B$3:$BE$200,MATCH(M$3&amp;" "&amp;M$4,Precip!$A$3:$A$200,0),MATCH($D36,Precip!$B$2:$BF$2,0)))</f>
        <v/>
      </c>
      <c r="N36" s="39" t="str">
        <f t="shared" ca="1" si="1"/>
        <v>-</v>
      </c>
    </row>
    <row r="37" spans="1:15" s="85" customFormat="1" ht="15.2" customHeight="1" x14ac:dyDescent="0.25">
      <c r="A37" s="96"/>
      <c r="B37" s="6">
        <v>33</v>
      </c>
      <c r="C37" s="4" t="s">
        <v>51</v>
      </c>
      <c r="D37" s="3">
        <v>72424</v>
      </c>
      <c r="E37" s="7" t="str">
        <f ca="1">IF(ISNA(INDEX(Precip!$B$3:$BE$200,MATCH(E$3&amp;" "&amp;E$4,Precip!$A$3:$A$200,0),MATCH($D37,Precip!$B$2:$BF$2,0))),"",INDEX(Precip!$B$3:$BE$200,MATCH(E$3&amp;" "&amp;E$4,Precip!$A$3:$A$200,0),MATCH($D37,Precip!$B$2:$BF$2,0)))</f>
        <v/>
      </c>
      <c r="F37" s="7" t="str">
        <f ca="1">IF(ISNA(INDEX(Precip!$B$3:$BE$200,MATCH(F$3&amp;" "&amp;F$4,Precip!$A$3:$A$200,0),MATCH($D37,Precip!$B$2:$BF$2,0))),"",INDEX(Precip!$B$3:$BE$200,MATCH(F$3&amp;" "&amp;F$4,Precip!$A$3:$A$200,0),MATCH($D37,Precip!$B$2:$BF$2,0)))</f>
        <v/>
      </c>
      <c r="G37" s="7" t="str">
        <f ca="1">IF(ISNA(INDEX(Precip!$B$3:$BE$200,MATCH(G$3&amp;" "&amp;G$4,Precip!$A$3:$A$200,0),MATCH($D37,Precip!$B$2:$BF$2,0))),"",INDEX(Precip!$B$3:$BE$200,MATCH(G$3&amp;" "&amp;G$4,Precip!$A$3:$A$200,0),MATCH($D37,Precip!$B$2:$BF$2,0)))</f>
        <v/>
      </c>
      <c r="H37" s="7" t="str">
        <f ca="1">IF(ISNA(INDEX(Precip!$B$3:$BE$200,MATCH(H$3&amp;" "&amp;H$4,Precip!$A$3:$A$200,0),MATCH($D37,Precip!$B$2:$BF$2,0))),"",INDEX(Precip!$B$3:$BE$200,MATCH(H$3&amp;" "&amp;H$4,Precip!$A$3:$A$200,0),MATCH($D37,Precip!$B$2:$BF$2,0)))</f>
        <v/>
      </c>
      <c r="I37" s="81" t="str">
        <f t="shared" ref="I37:I68" ca="1" si="2">+IF(AND(OR(E37="-",E37=""),OR(F37="-",F37=""),OR(G37="-",G37=""),OR(H37="-",H37="")),"-",SUM(E37:H37))</f>
        <v>-</v>
      </c>
      <c r="J37" s="7" t="str">
        <f ca="1">IF(ISNA(INDEX(Precip!$B$3:$BE$200,MATCH(J$3&amp;" "&amp;J$4,Precip!$A$3:$A$200,0),MATCH($D37,Precip!$B$2:$BF$2,0))),"",INDEX(Precip!$B$3:$BE$200,MATCH(J$3&amp;" "&amp;J$4,Precip!$A$3:$A$200,0),MATCH($D37,Precip!$B$2:$BF$2,0)))</f>
        <v/>
      </c>
      <c r="K37" s="7" t="str">
        <f ca="1">IF(ISNA(INDEX(Precip!$B$3:$BE$200,MATCH(K$3&amp;" "&amp;K$4,Precip!$A$3:$A$200,0),MATCH($D37,Precip!$B$2:$BF$2,0))),"",INDEX(Precip!$B$3:$BE$200,MATCH(K$3&amp;" "&amp;K$4,Precip!$A$3:$A$200,0),MATCH($D37,Precip!$B$2:$BF$2,0)))</f>
        <v/>
      </c>
      <c r="L37" s="7" t="str">
        <f ca="1">IF(ISNA(INDEX(Precip!$B$3:$BE$200,MATCH(L$3&amp;" "&amp;L$4,Precip!$A$3:$A$200,0),MATCH($D37,Precip!$B$2:$BF$2,0))),"",INDEX(Precip!$B$3:$BE$200,MATCH(L$3&amp;" "&amp;L$4,Precip!$A$3:$A$200,0),MATCH($D37,Precip!$B$2:$BF$2,0)))</f>
        <v/>
      </c>
      <c r="M37" s="7" t="str">
        <f ca="1">IF(ISNA(INDEX(Precip!$B$3:$BE$200,MATCH(M$3&amp;" "&amp;M$4,Precip!$A$3:$A$200,0),MATCH($D37,Precip!$B$2:$BF$2,0))),"",INDEX(Precip!$B$3:$BE$200,MATCH(M$3&amp;" "&amp;M$4,Precip!$A$3:$A$200,0),MATCH($D37,Precip!$B$2:$BF$2,0)))</f>
        <v/>
      </c>
      <c r="N37" s="39" t="str">
        <f t="shared" ref="N37:N68" ca="1" si="3">+IF(AND(OR(J37="-",J37=""),OR(K37="-",K37=""),OR(L37="-",L37=""),OR(M37="-",M37="")),"-",SUM(J37:M37))</f>
        <v>-</v>
      </c>
      <c r="O37" s="88"/>
    </row>
    <row r="38" spans="1:15" ht="15.2" customHeight="1" x14ac:dyDescent="0.25">
      <c r="A38" s="96"/>
      <c r="B38" s="6">
        <v>34</v>
      </c>
      <c r="C38" s="4" t="s">
        <v>52</v>
      </c>
      <c r="D38" s="3" t="s">
        <v>53</v>
      </c>
      <c r="E38" s="7">
        <f ca="1">IF(ISNA(INDEX(Precip!$B$3:$BE$200,MATCH(E$3&amp;" "&amp;E$4,Precip!$A$3:$A$200,0),MATCH($D38,Precip!$B$2:$BF$2,0))),"",INDEX(Precip!$B$3:$BE$200,MATCH(E$3&amp;" "&amp;E$4,Precip!$A$3:$A$200,0),MATCH($D38,Precip!$B$2:$BF$2,0)))</f>
        <v>0</v>
      </c>
      <c r="F38" s="7">
        <f ca="1">IF(ISNA(INDEX(Precip!$B$3:$BE$200,MATCH(F$3&amp;" "&amp;F$4,Precip!$A$3:$A$200,0),MATCH($D38,Precip!$B$2:$BF$2,0))),"",INDEX(Precip!$B$3:$BE$200,MATCH(F$3&amp;" "&amp;F$4,Precip!$A$3:$A$200,0),MATCH($D38,Precip!$B$2:$BF$2,0)))</f>
        <v>0</v>
      </c>
      <c r="G38" s="7">
        <f ca="1">IF(ISNA(INDEX(Precip!$B$3:$BE$200,MATCH(G$3&amp;" "&amp;G$4,Precip!$A$3:$A$200,0),MATCH($D38,Precip!$B$2:$BF$2,0))),"",INDEX(Precip!$B$3:$BE$200,MATCH(G$3&amp;" "&amp;G$4,Precip!$A$3:$A$200,0),MATCH($D38,Precip!$B$2:$BF$2,0)))</f>
        <v>0</v>
      </c>
      <c r="H38" s="7">
        <f ca="1">IF(ISNA(INDEX(Precip!$B$3:$BE$200,MATCH(H$3&amp;" "&amp;H$4,Precip!$A$3:$A$200,0),MATCH($D38,Precip!$B$2:$BF$2,0))),"",INDEX(Precip!$B$3:$BE$200,MATCH(H$3&amp;" "&amp;H$4,Precip!$A$3:$A$200,0),MATCH($D38,Precip!$B$2:$BF$2,0)))</f>
        <v>0</v>
      </c>
      <c r="I38" s="81">
        <f t="shared" ca="1" si="2"/>
        <v>0</v>
      </c>
      <c r="J38" s="7">
        <f ca="1">IF(ISNA(INDEX(Precip!$B$3:$BE$200,MATCH(J$3&amp;" "&amp;J$4,Precip!$A$3:$A$200,0),MATCH($D38,Precip!$B$2:$BF$2,0))),"",INDEX(Precip!$B$3:$BE$200,MATCH(J$3&amp;" "&amp;J$4,Precip!$A$3:$A$200,0),MATCH($D38,Precip!$B$2:$BF$2,0)))</f>
        <v>0</v>
      </c>
      <c r="K38" s="7">
        <f ca="1">IF(ISNA(INDEX(Precip!$B$3:$BE$200,MATCH(K$3&amp;" "&amp;K$4,Precip!$A$3:$A$200,0),MATCH($D38,Precip!$B$2:$BF$2,0))),"",INDEX(Precip!$B$3:$BE$200,MATCH(K$3&amp;" "&amp;K$4,Precip!$A$3:$A$200,0),MATCH($D38,Precip!$B$2:$BF$2,0)))</f>
        <v>0</v>
      </c>
      <c r="L38" s="7">
        <f ca="1">IF(ISNA(INDEX(Precip!$B$3:$BE$200,MATCH(L$3&amp;" "&amp;L$4,Precip!$A$3:$A$200,0),MATCH($D38,Precip!$B$2:$BF$2,0))),"",INDEX(Precip!$B$3:$BE$200,MATCH(L$3&amp;" "&amp;L$4,Precip!$A$3:$A$200,0),MATCH($D38,Precip!$B$2:$BF$2,0)))</f>
        <v>2.6</v>
      </c>
      <c r="M38" s="7">
        <f ca="1">IF(ISNA(INDEX(Precip!$B$3:$BE$200,MATCH(M$3&amp;" "&amp;M$4,Precip!$A$3:$A$200,0),MATCH($D38,Precip!$B$2:$BF$2,0))),"",INDEX(Precip!$B$3:$BE$200,MATCH(M$3&amp;" "&amp;M$4,Precip!$A$3:$A$200,0),MATCH($D38,Precip!$B$2:$BF$2,0)))</f>
        <v>0</v>
      </c>
      <c r="N38" s="39">
        <f t="shared" ca="1" si="3"/>
        <v>2.6</v>
      </c>
    </row>
    <row r="39" spans="1:15" ht="15.2" customHeight="1" x14ac:dyDescent="0.25">
      <c r="A39" s="96"/>
      <c r="B39" s="6">
        <v>35</v>
      </c>
      <c r="C39" s="4" t="s">
        <v>54</v>
      </c>
      <c r="D39" s="3">
        <v>72432</v>
      </c>
      <c r="E39" s="7" t="str">
        <f ca="1">IF(ISNA(INDEX(Precip!$B$3:$BE$200,MATCH(E$3&amp;" "&amp;E$4,Precip!$A$3:$A$200,0),MATCH($D39,Precip!$B$2:$BF$2,0))),"",INDEX(Precip!$B$3:$BE$200,MATCH(E$3&amp;" "&amp;E$4,Precip!$A$3:$A$200,0),MATCH($D39,Precip!$B$2:$BF$2,0)))</f>
        <v/>
      </c>
      <c r="F39" s="7" t="str">
        <f ca="1">IF(ISNA(INDEX(Precip!$B$3:$BE$200,MATCH(F$3&amp;" "&amp;F$4,Precip!$A$3:$A$200,0),MATCH($D39,Precip!$B$2:$BF$2,0))),"",INDEX(Precip!$B$3:$BE$200,MATCH(F$3&amp;" "&amp;F$4,Precip!$A$3:$A$200,0),MATCH($D39,Precip!$B$2:$BF$2,0)))</f>
        <v/>
      </c>
      <c r="G39" s="7" t="str">
        <f ca="1">IF(ISNA(INDEX(Precip!$B$3:$BE$200,MATCH(G$3&amp;" "&amp;G$4,Precip!$A$3:$A$200,0),MATCH($D39,Precip!$B$2:$BF$2,0))),"",INDEX(Precip!$B$3:$BE$200,MATCH(G$3&amp;" "&amp;G$4,Precip!$A$3:$A$200,0),MATCH($D39,Precip!$B$2:$BF$2,0)))</f>
        <v/>
      </c>
      <c r="H39" s="7" t="str">
        <f ca="1">IF(ISNA(INDEX(Precip!$B$3:$BE$200,MATCH(H$3&amp;" "&amp;H$4,Precip!$A$3:$A$200,0),MATCH($D39,Precip!$B$2:$BF$2,0))),"",INDEX(Precip!$B$3:$BE$200,MATCH(H$3&amp;" "&amp;H$4,Precip!$A$3:$A$200,0),MATCH($D39,Precip!$B$2:$BF$2,0)))</f>
        <v/>
      </c>
      <c r="I39" s="81" t="str">
        <f t="shared" ca="1" si="2"/>
        <v>-</v>
      </c>
      <c r="J39" s="7" t="str">
        <f ca="1">IF(ISNA(INDEX(Precip!$B$3:$BE$200,MATCH(J$3&amp;" "&amp;J$4,Precip!$A$3:$A$200,0),MATCH($D39,Precip!$B$2:$BF$2,0))),"",INDEX(Precip!$B$3:$BE$200,MATCH(J$3&amp;" "&amp;J$4,Precip!$A$3:$A$200,0),MATCH($D39,Precip!$B$2:$BF$2,0)))</f>
        <v/>
      </c>
      <c r="K39" s="7" t="str">
        <f ca="1">IF(ISNA(INDEX(Precip!$B$3:$BE$200,MATCH(K$3&amp;" "&amp;K$4,Precip!$A$3:$A$200,0),MATCH($D39,Precip!$B$2:$BF$2,0))),"",INDEX(Precip!$B$3:$BE$200,MATCH(K$3&amp;" "&amp;K$4,Precip!$A$3:$A$200,0),MATCH($D39,Precip!$B$2:$BF$2,0)))</f>
        <v/>
      </c>
      <c r="L39" s="7" t="str">
        <f ca="1">IF(ISNA(INDEX(Precip!$B$3:$BE$200,MATCH(L$3&amp;" "&amp;L$4,Precip!$A$3:$A$200,0),MATCH($D39,Precip!$B$2:$BF$2,0))),"",INDEX(Precip!$B$3:$BE$200,MATCH(L$3&amp;" "&amp;L$4,Precip!$A$3:$A$200,0),MATCH($D39,Precip!$B$2:$BF$2,0)))</f>
        <v/>
      </c>
      <c r="M39" s="7" t="str">
        <f ca="1">IF(ISNA(INDEX(Precip!$B$3:$BE$200,MATCH(M$3&amp;" "&amp;M$4,Precip!$A$3:$A$200,0),MATCH($D39,Precip!$B$2:$BF$2,0))),"",INDEX(Precip!$B$3:$BE$200,MATCH(M$3&amp;" "&amp;M$4,Precip!$A$3:$A$200,0),MATCH($D39,Precip!$B$2:$BF$2,0)))</f>
        <v/>
      </c>
      <c r="N39" s="39" t="str">
        <f t="shared" ca="1" si="3"/>
        <v>-</v>
      </c>
    </row>
    <row r="40" spans="1:15" ht="15.2" customHeight="1" x14ac:dyDescent="0.25">
      <c r="A40" s="96"/>
      <c r="B40" s="6">
        <v>36</v>
      </c>
      <c r="C40" s="4" t="s">
        <v>55</v>
      </c>
      <c r="D40" s="3">
        <v>48844</v>
      </c>
      <c r="E40" s="7" t="str">
        <f ca="1">IF(ISNA(INDEX(Precip!$B$3:$BE$200,MATCH(E$3&amp;" "&amp;E$4,Precip!$A$3:$A$200,0),MATCH($D40,Precip!$B$2:$BF$2,0))),"",INDEX(Precip!$B$3:$BE$200,MATCH(E$3&amp;" "&amp;E$4,Precip!$A$3:$A$200,0),MATCH($D40,Precip!$B$2:$BF$2,0)))</f>
        <v/>
      </c>
      <c r="F40" s="7" t="str">
        <f ca="1">IF(ISNA(INDEX(Precip!$B$3:$BE$200,MATCH(F$3&amp;" "&amp;F$4,Precip!$A$3:$A$200,0),MATCH($D40,Precip!$B$2:$BF$2,0))),"",INDEX(Precip!$B$3:$BE$200,MATCH(F$3&amp;" "&amp;F$4,Precip!$A$3:$A$200,0),MATCH($D40,Precip!$B$2:$BF$2,0)))</f>
        <v/>
      </c>
      <c r="G40" s="7" t="str">
        <f ca="1">IF(ISNA(INDEX(Precip!$B$3:$BE$200,MATCH(G$3&amp;" "&amp;G$4,Precip!$A$3:$A$200,0),MATCH($D40,Precip!$B$2:$BF$2,0))),"",INDEX(Precip!$B$3:$BE$200,MATCH(G$3&amp;" "&amp;G$4,Precip!$A$3:$A$200,0),MATCH($D40,Precip!$B$2:$BF$2,0)))</f>
        <v/>
      </c>
      <c r="H40" s="7" t="str">
        <f ca="1">IF(ISNA(INDEX(Precip!$B$3:$BE$200,MATCH(H$3&amp;" "&amp;H$4,Precip!$A$3:$A$200,0),MATCH($D40,Precip!$B$2:$BF$2,0))),"",INDEX(Precip!$B$3:$BE$200,MATCH(H$3&amp;" "&amp;H$4,Precip!$A$3:$A$200,0),MATCH($D40,Precip!$B$2:$BF$2,0)))</f>
        <v/>
      </c>
      <c r="I40" s="81" t="str">
        <f t="shared" ca="1" si="2"/>
        <v>-</v>
      </c>
      <c r="J40" s="7" t="str">
        <f ca="1">IF(ISNA(INDEX(Precip!$B$3:$BE$200,MATCH(J$3&amp;" "&amp;J$4,Precip!$A$3:$A$200,0),MATCH($D40,Precip!$B$2:$BF$2,0))),"",INDEX(Precip!$B$3:$BE$200,MATCH(J$3&amp;" "&amp;J$4,Precip!$A$3:$A$200,0),MATCH($D40,Precip!$B$2:$BF$2,0)))</f>
        <v/>
      </c>
      <c r="K40" s="7" t="str">
        <f ca="1">IF(ISNA(INDEX(Precip!$B$3:$BE$200,MATCH(K$3&amp;" "&amp;K$4,Precip!$A$3:$A$200,0),MATCH($D40,Precip!$B$2:$BF$2,0))),"",INDEX(Precip!$B$3:$BE$200,MATCH(K$3&amp;" "&amp;K$4,Precip!$A$3:$A$200,0),MATCH($D40,Precip!$B$2:$BF$2,0)))</f>
        <v/>
      </c>
      <c r="L40" s="7" t="str">
        <f ca="1">IF(ISNA(INDEX(Precip!$B$3:$BE$200,MATCH(L$3&amp;" "&amp;L$4,Precip!$A$3:$A$200,0),MATCH($D40,Precip!$B$2:$BF$2,0))),"",INDEX(Precip!$B$3:$BE$200,MATCH(L$3&amp;" "&amp;L$4,Precip!$A$3:$A$200,0),MATCH($D40,Precip!$B$2:$BF$2,0)))</f>
        <v/>
      </c>
      <c r="M40" s="7" t="str">
        <f ca="1">IF(ISNA(INDEX(Precip!$B$3:$BE$200,MATCH(M$3&amp;" "&amp;M$4,Precip!$A$3:$A$200,0),MATCH($D40,Precip!$B$2:$BF$2,0))),"",INDEX(Precip!$B$3:$BE$200,MATCH(M$3&amp;" "&amp;M$4,Precip!$A$3:$A$200,0),MATCH($D40,Precip!$B$2:$BF$2,0)))</f>
        <v/>
      </c>
      <c r="N40" s="39" t="str">
        <f t="shared" ca="1" si="3"/>
        <v>-</v>
      </c>
    </row>
    <row r="41" spans="1:15" ht="15.2" customHeight="1" x14ac:dyDescent="0.25">
      <c r="A41" s="96"/>
      <c r="B41" s="6">
        <v>37</v>
      </c>
      <c r="C41" s="4" t="s">
        <v>56</v>
      </c>
      <c r="D41" s="3">
        <v>72425</v>
      </c>
      <c r="E41" s="7" t="str">
        <f ca="1">IF(ISNA(INDEX(Precip!$B$3:$BE$200,MATCH(E$3&amp;" "&amp;E$4,Precip!$A$3:$A$200,0),MATCH($D41,Precip!$B$2:$BF$2,0))),"",INDEX(Precip!$B$3:$BE$200,MATCH(E$3&amp;" "&amp;E$4,Precip!$A$3:$A$200,0),MATCH($D41,Precip!$B$2:$BF$2,0)))</f>
        <v/>
      </c>
      <c r="F41" s="7" t="str">
        <f ca="1">IF(ISNA(INDEX(Precip!$B$3:$BE$200,MATCH(F$3&amp;" "&amp;F$4,Precip!$A$3:$A$200,0),MATCH($D41,Precip!$B$2:$BF$2,0))),"",INDEX(Precip!$B$3:$BE$200,MATCH(F$3&amp;" "&amp;F$4,Precip!$A$3:$A$200,0),MATCH($D41,Precip!$B$2:$BF$2,0)))</f>
        <v/>
      </c>
      <c r="G41" s="7" t="str">
        <f ca="1">IF(ISNA(INDEX(Precip!$B$3:$BE$200,MATCH(G$3&amp;" "&amp;G$4,Precip!$A$3:$A$200,0),MATCH($D41,Precip!$B$2:$BF$2,0))),"",INDEX(Precip!$B$3:$BE$200,MATCH(G$3&amp;" "&amp;G$4,Precip!$A$3:$A$200,0),MATCH($D41,Precip!$B$2:$BF$2,0)))</f>
        <v/>
      </c>
      <c r="H41" s="7" t="str">
        <f ca="1">IF(ISNA(INDEX(Precip!$B$3:$BE$200,MATCH(H$3&amp;" "&amp;H$4,Precip!$A$3:$A$200,0),MATCH($D41,Precip!$B$2:$BF$2,0))),"",INDEX(Precip!$B$3:$BE$200,MATCH(H$3&amp;" "&amp;H$4,Precip!$A$3:$A$200,0),MATCH($D41,Precip!$B$2:$BF$2,0)))</f>
        <v/>
      </c>
      <c r="I41" s="81" t="str">
        <f t="shared" ca="1" si="2"/>
        <v>-</v>
      </c>
      <c r="J41" s="7" t="str">
        <f ca="1">IF(ISNA(INDEX(Precip!$B$3:$BE$200,MATCH(J$3&amp;" "&amp;J$4,Precip!$A$3:$A$200,0),MATCH($D41,Precip!$B$2:$BF$2,0))),"",INDEX(Precip!$B$3:$BE$200,MATCH(J$3&amp;" "&amp;J$4,Precip!$A$3:$A$200,0),MATCH($D41,Precip!$B$2:$BF$2,0)))</f>
        <v/>
      </c>
      <c r="K41" s="7" t="str">
        <f ca="1">IF(ISNA(INDEX(Precip!$B$3:$BE$200,MATCH(K$3&amp;" "&amp;K$4,Precip!$A$3:$A$200,0),MATCH($D41,Precip!$B$2:$BF$2,0))),"",INDEX(Precip!$B$3:$BE$200,MATCH(K$3&amp;" "&amp;K$4,Precip!$A$3:$A$200,0),MATCH($D41,Precip!$B$2:$BF$2,0)))</f>
        <v/>
      </c>
      <c r="L41" s="7" t="str">
        <f ca="1">IF(ISNA(INDEX(Precip!$B$3:$BE$200,MATCH(L$3&amp;" "&amp;L$4,Precip!$A$3:$A$200,0),MATCH($D41,Precip!$B$2:$BF$2,0))),"",INDEX(Precip!$B$3:$BE$200,MATCH(L$3&amp;" "&amp;L$4,Precip!$A$3:$A$200,0),MATCH($D41,Precip!$B$2:$BF$2,0)))</f>
        <v/>
      </c>
      <c r="M41" s="7" t="str">
        <f ca="1">IF(ISNA(INDEX(Precip!$B$3:$BE$200,MATCH(M$3&amp;" "&amp;M$4,Precip!$A$3:$A$200,0),MATCH($D41,Precip!$B$2:$BF$2,0))),"",INDEX(Precip!$B$3:$BE$200,MATCH(M$3&amp;" "&amp;M$4,Precip!$A$3:$A$200,0),MATCH($D41,Precip!$B$2:$BF$2,0)))</f>
        <v/>
      </c>
      <c r="N41" s="39" t="str">
        <f t="shared" ca="1" si="3"/>
        <v>-</v>
      </c>
    </row>
    <row r="42" spans="1:15" ht="15.2" customHeight="1" x14ac:dyDescent="0.25">
      <c r="A42" s="96"/>
      <c r="B42" s="6">
        <v>38</v>
      </c>
      <c r="C42" s="4" t="s">
        <v>57</v>
      </c>
      <c r="D42" s="3">
        <v>72426</v>
      </c>
      <c r="E42" s="7" t="str">
        <f ca="1">IF(ISNA(INDEX(Precip!$B$3:$BE$200,MATCH(E$3&amp;" "&amp;E$4,Precip!$A$3:$A$200,0),MATCH($D42,Precip!$B$2:$BF$2,0))),"",INDEX(Precip!$B$3:$BE$200,MATCH(E$3&amp;" "&amp;E$4,Precip!$A$3:$A$200,0),MATCH($D42,Precip!$B$2:$BF$2,0)))</f>
        <v/>
      </c>
      <c r="F42" s="7" t="str">
        <f ca="1">IF(ISNA(INDEX(Precip!$B$3:$BE$200,MATCH(F$3&amp;" "&amp;F$4,Precip!$A$3:$A$200,0),MATCH($D42,Precip!$B$2:$BF$2,0))),"",INDEX(Precip!$B$3:$BE$200,MATCH(F$3&amp;" "&amp;F$4,Precip!$A$3:$A$200,0),MATCH($D42,Precip!$B$2:$BF$2,0)))</f>
        <v/>
      </c>
      <c r="G42" s="7" t="str">
        <f ca="1">IF(ISNA(INDEX(Precip!$B$3:$BE$200,MATCH(G$3&amp;" "&amp;G$4,Precip!$A$3:$A$200,0),MATCH($D42,Precip!$B$2:$BF$2,0))),"",INDEX(Precip!$B$3:$BE$200,MATCH(G$3&amp;" "&amp;G$4,Precip!$A$3:$A$200,0),MATCH($D42,Precip!$B$2:$BF$2,0)))</f>
        <v/>
      </c>
      <c r="H42" s="7" t="str">
        <f ca="1">IF(ISNA(INDEX(Precip!$B$3:$BE$200,MATCH(H$3&amp;" "&amp;H$4,Precip!$A$3:$A$200,0),MATCH($D42,Precip!$B$2:$BF$2,0))),"",INDEX(Precip!$B$3:$BE$200,MATCH(H$3&amp;" "&amp;H$4,Precip!$A$3:$A$200,0),MATCH($D42,Precip!$B$2:$BF$2,0)))</f>
        <v/>
      </c>
      <c r="I42" s="81" t="str">
        <f t="shared" ca="1" si="2"/>
        <v>-</v>
      </c>
      <c r="J42" s="7" t="str">
        <f ca="1">IF(ISNA(INDEX(Precip!$B$3:$BE$200,MATCH(J$3&amp;" "&amp;J$4,Precip!$A$3:$A$200,0),MATCH($D42,Precip!$B$2:$BF$2,0))),"",INDEX(Precip!$B$3:$BE$200,MATCH(J$3&amp;" "&amp;J$4,Precip!$A$3:$A$200,0),MATCH($D42,Precip!$B$2:$BF$2,0)))</f>
        <v/>
      </c>
      <c r="K42" s="7" t="str">
        <f ca="1">IF(ISNA(INDEX(Precip!$B$3:$BE$200,MATCH(K$3&amp;" "&amp;K$4,Precip!$A$3:$A$200,0),MATCH($D42,Precip!$B$2:$BF$2,0))),"",INDEX(Precip!$B$3:$BE$200,MATCH(K$3&amp;" "&amp;K$4,Precip!$A$3:$A$200,0),MATCH($D42,Precip!$B$2:$BF$2,0)))</f>
        <v/>
      </c>
      <c r="L42" s="7" t="str">
        <f ca="1">IF(ISNA(INDEX(Precip!$B$3:$BE$200,MATCH(L$3&amp;" "&amp;L$4,Precip!$A$3:$A$200,0),MATCH($D42,Precip!$B$2:$BF$2,0))),"",INDEX(Precip!$B$3:$BE$200,MATCH(L$3&amp;" "&amp;L$4,Precip!$A$3:$A$200,0),MATCH($D42,Precip!$B$2:$BF$2,0)))</f>
        <v/>
      </c>
      <c r="M42" s="7" t="str">
        <f ca="1">IF(ISNA(INDEX(Precip!$B$3:$BE$200,MATCH(M$3&amp;" "&amp;M$4,Precip!$A$3:$A$200,0),MATCH($D42,Precip!$B$2:$BF$2,0))),"",INDEX(Precip!$B$3:$BE$200,MATCH(M$3&amp;" "&amp;M$4,Precip!$A$3:$A$200,0),MATCH($D42,Precip!$B$2:$BF$2,0)))</f>
        <v/>
      </c>
      <c r="N42" s="39" t="str">
        <f t="shared" ca="1" si="3"/>
        <v>-</v>
      </c>
    </row>
    <row r="43" spans="1:15" ht="15.2" customHeight="1" x14ac:dyDescent="0.25">
      <c r="A43" s="96"/>
      <c r="B43" s="6">
        <v>39</v>
      </c>
      <c r="C43" s="4" t="s">
        <v>58</v>
      </c>
      <c r="D43" s="3" t="s">
        <v>59</v>
      </c>
      <c r="E43" s="7">
        <f ca="1">IF(ISNA(INDEX(Precip!$B$3:$BE$200,MATCH(E$3&amp;" "&amp;E$4,Precip!$A$3:$A$200,0),MATCH($D43,Precip!$B$2:$BF$2,0))),"",INDEX(Precip!$B$3:$BE$200,MATCH(E$3&amp;" "&amp;E$4,Precip!$A$3:$A$200,0),MATCH($D43,Precip!$B$2:$BF$2,0)))</f>
        <v>0</v>
      </c>
      <c r="F43" s="7">
        <f ca="1">IF(ISNA(INDEX(Precip!$B$3:$BE$200,MATCH(F$3&amp;" "&amp;F$4,Precip!$A$3:$A$200,0),MATCH($D43,Precip!$B$2:$BF$2,0))),"",INDEX(Precip!$B$3:$BE$200,MATCH(F$3&amp;" "&amp;F$4,Precip!$A$3:$A$200,0),MATCH($D43,Precip!$B$2:$BF$2,0)))</f>
        <v>0</v>
      </c>
      <c r="G43" s="7">
        <f ca="1">IF(ISNA(INDEX(Precip!$B$3:$BE$200,MATCH(G$3&amp;" "&amp;G$4,Precip!$A$3:$A$200,0),MATCH($D43,Precip!$B$2:$BF$2,0))),"",INDEX(Precip!$B$3:$BE$200,MATCH(G$3&amp;" "&amp;G$4,Precip!$A$3:$A$200,0),MATCH($D43,Precip!$B$2:$BF$2,0)))</f>
        <v>0</v>
      </c>
      <c r="H43" s="7">
        <f ca="1">IF(ISNA(INDEX(Precip!$B$3:$BE$200,MATCH(H$3&amp;" "&amp;H$4,Precip!$A$3:$A$200,0),MATCH($D43,Precip!$B$2:$BF$2,0))),"",INDEX(Precip!$B$3:$BE$200,MATCH(H$3&amp;" "&amp;H$4,Precip!$A$3:$A$200,0),MATCH($D43,Precip!$B$2:$BF$2,0)))</f>
        <v>0</v>
      </c>
      <c r="I43" s="81">
        <f t="shared" ca="1" si="2"/>
        <v>0</v>
      </c>
      <c r="J43" s="7">
        <f ca="1">IF(ISNA(INDEX(Precip!$B$3:$BE$200,MATCH(J$3&amp;" "&amp;J$4,Precip!$A$3:$A$200,0),MATCH($D43,Precip!$B$2:$BF$2,0))),"",INDEX(Precip!$B$3:$BE$200,MATCH(J$3&amp;" "&amp;J$4,Precip!$A$3:$A$200,0),MATCH($D43,Precip!$B$2:$BF$2,0)))</f>
        <v>0</v>
      </c>
      <c r="K43" s="7">
        <f ca="1">IF(ISNA(INDEX(Precip!$B$3:$BE$200,MATCH(K$3&amp;" "&amp;K$4,Precip!$A$3:$A$200,0),MATCH($D43,Precip!$B$2:$BF$2,0))),"",INDEX(Precip!$B$3:$BE$200,MATCH(K$3&amp;" "&amp;K$4,Precip!$A$3:$A$200,0),MATCH($D43,Precip!$B$2:$BF$2,0)))</f>
        <v>0</v>
      </c>
      <c r="L43" s="7">
        <f ca="1">IF(ISNA(INDEX(Precip!$B$3:$BE$200,MATCH(L$3&amp;" "&amp;L$4,Precip!$A$3:$A$200,0),MATCH($D43,Precip!$B$2:$BF$2,0))),"",INDEX(Precip!$B$3:$BE$200,MATCH(L$3&amp;" "&amp;L$4,Precip!$A$3:$A$200,0),MATCH($D43,Precip!$B$2:$BF$2,0)))</f>
        <v>0</v>
      </c>
      <c r="M43" s="7">
        <f ca="1">IF(ISNA(INDEX(Precip!$B$3:$BE$200,MATCH(M$3&amp;" "&amp;M$4,Precip!$A$3:$A$200,0),MATCH($D43,Precip!$B$2:$BF$2,0))),"",INDEX(Precip!$B$3:$BE$200,MATCH(M$3&amp;" "&amp;M$4,Precip!$A$3:$A$200,0),MATCH($D43,Precip!$B$2:$BF$2,0)))</f>
        <v>0</v>
      </c>
      <c r="N43" s="39">
        <f t="shared" ca="1" si="3"/>
        <v>0</v>
      </c>
    </row>
    <row r="44" spans="1:15" ht="15.2" customHeight="1" x14ac:dyDescent="0.25">
      <c r="A44" s="96"/>
      <c r="B44" s="6">
        <v>40</v>
      </c>
      <c r="C44" s="4" t="s">
        <v>60</v>
      </c>
      <c r="D44" s="3">
        <v>72427</v>
      </c>
      <c r="E44" s="7" t="str">
        <f ca="1">IF(ISNA(INDEX(Precip!$B$3:$BE$200,MATCH(E$3&amp;" "&amp;E$4,Precip!$A$3:$A$200,0),MATCH($D44,Precip!$B$2:$BF$2,0))),"",INDEX(Precip!$B$3:$BE$200,MATCH(E$3&amp;" "&amp;E$4,Precip!$A$3:$A$200,0),MATCH($D44,Precip!$B$2:$BF$2,0)))</f>
        <v/>
      </c>
      <c r="F44" s="7" t="str">
        <f ca="1">IF(ISNA(INDEX(Precip!$B$3:$BE$200,MATCH(F$3&amp;" "&amp;F$4,Precip!$A$3:$A$200,0),MATCH($D44,Precip!$B$2:$BF$2,0))),"",INDEX(Precip!$B$3:$BE$200,MATCH(F$3&amp;" "&amp;F$4,Precip!$A$3:$A$200,0),MATCH($D44,Precip!$B$2:$BF$2,0)))</f>
        <v/>
      </c>
      <c r="G44" s="7" t="str">
        <f ca="1">IF(ISNA(INDEX(Precip!$B$3:$BE$200,MATCH(G$3&amp;" "&amp;G$4,Precip!$A$3:$A$200,0),MATCH($D44,Precip!$B$2:$BF$2,0))),"",INDEX(Precip!$B$3:$BE$200,MATCH(G$3&amp;" "&amp;G$4,Precip!$A$3:$A$200,0),MATCH($D44,Precip!$B$2:$BF$2,0)))</f>
        <v/>
      </c>
      <c r="H44" s="7" t="str">
        <f ca="1">IF(ISNA(INDEX(Precip!$B$3:$BE$200,MATCH(H$3&amp;" "&amp;H$4,Precip!$A$3:$A$200,0),MATCH($D44,Precip!$B$2:$BF$2,0))),"",INDEX(Precip!$B$3:$BE$200,MATCH(H$3&amp;" "&amp;H$4,Precip!$A$3:$A$200,0),MATCH($D44,Precip!$B$2:$BF$2,0)))</f>
        <v/>
      </c>
      <c r="I44" s="81" t="str">
        <f t="shared" ca="1" si="2"/>
        <v>-</v>
      </c>
      <c r="J44" s="7" t="str">
        <f ca="1">IF(ISNA(INDEX(Precip!$B$3:$BE$200,MATCH(J$3&amp;" "&amp;J$4,Precip!$A$3:$A$200,0),MATCH($D44,Precip!$B$2:$BF$2,0))),"",INDEX(Precip!$B$3:$BE$200,MATCH(J$3&amp;" "&amp;J$4,Precip!$A$3:$A$200,0),MATCH($D44,Precip!$B$2:$BF$2,0)))</f>
        <v/>
      </c>
      <c r="K44" s="7" t="str">
        <f ca="1">IF(ISNA(INDEX(Precip!$B$3:$BE$200,MATCH(K$3&amp;" "&amp;K$4,Precip!$A$3:$A$200,0),MATCH($D44,Precip!$B$2:$BF$2,0))),"",INDEX(Precip!$B$3:$BE$200,MATCH(K$3&amp;" "&amp;K$4,Precip!$A$3:$A$200,0),MATCH($D44,Precip!$B$2:$BF$2,0)))</f>
        <v/>
      </c>
      <c r="L44" s="7" t="str">
        <f ca="1">IF(ISNA(INDEX(Precip!$B$3:$BE$200,MATCH(L$3&amp;" "&amp;L$4,Precip!$A$3:$A$200,0),MATCH($D44,Precip!$B$2:$BF$2,0))),"",INDEX(Precip!$B$3:$BE$200,MATCH(L$3&amp;" "&amp;L$4,Precip!$A$3:$A$200,0),MATCH($D44,Precip!$B$2:$BF$2,0)))</f>
        <v/>
      </c>
      <c r="M44" s="7" t="str">
        <f ca="1">IF(ISNA(INDEX(Precip!$B$3:$BE$200,MATCH(M$3&amp;" "&amp;M$4,Precip!$A$3:$A$200,0),MATCH($D44,Precip!$B$2:$BF$2,0))),"",INDEX(Precip!$B$3:$BE$200,MATCH(M$3&amp;" "&amp;M$4,Precip!$A$3:$A$200,0),MATCH($D44,Precip!$B$2:$BF$2,0)))</f>
        <v/>
      </c>
      <c r="N44" s="39" t="str">
        <f t="shared" ca="1" si="3"/>
        <v>-</v>
      </c>
    </row>
    <row r="45" spans="1:15" ht="15.2" customHeight="1" x14ac:dyDescent="0.25">
      <c r="A45" s="96"/>
      <c r="B45" s="6">
        <v>41</v>
      </c>
      <c r="C45" s="4" t="s">
        <v>61</v>
      </c>
      <c r="D45" s="3">
        <v>72428</v>
      </c>
      <c r="E45" s="7" t="str">
        <f ca="1">IF(ISNA(INDEX(Precip!$B$3:$BE$200,MATCH(E$3&amp;" "&amp;E$4,Precip!$A$3:$A$200,0),MATCH($D45,Precip!$B$2:$BF$2,0))),"",INDEX(Precip!$B$3:$BE$200,MATCH(E$3&amp;" "&amp;E$4,Precip!$A$3:$A$200,0),MATCH($D45,Precip!$B$2:$BF$2,0)))</f>
        <v/>
      </c>
      <c r="F45" s="7" t="str">
        <f ca="1">IF(ISNA(INDEX(Precip!$B$3:$BE$200,MATCH(F$3&amp;" "&amp;F$4,Precip!$A$3:$A$200,0),MATCH($D45,Precip!$B$2:$BF$2,0))),"",INDEX(Precip!$B$3:$BE$200,MATCH(F$3&amp;" "&amp;F$4,Precip!$A$3:$A$200,0),MATCH($D45,Precip!$B$2:$BF$2,0)))</f>
        <v/>
      </c>
      <c r="G45" s="7" t="str">
        <f ca="1">IF(ISNA(INDEX(Precip!$B$3:$BE$200,MATCH(G$3&amp;" "&amp;G$4,Precip!$A$3:$A$200,0),MATCH($D45,Precip!$B$2:$BF$2,0))),"",INDEX(Precip!$B$3:$BE$200,MATCH(G$3&amp;" "&amp;G$4,Precip!$A$3:$A$200,0),MATCH($D45,Precip!$B$2:$BF$2,0)))</f>
        <v/>
      </c>
      <c r="H45" s="7" t="str">
        <f ca="1">IF(ISNA(INDEX(Precip!$B$3:$BE$200,MATCH(H$3&amp;" "&amp;H$4,Precip!$A$3:$A$200,0),MATCH($D45,Precip!$B$2:$BF$2,0))),"",INDEX(Precip!$B$3:$BE$200,MATCH(H$3&amp;" "&amp;H$4,Precip!$A$3:$A$200,0),MATCH($D45,Precip!$B$2:$BF$2,0)))</f>
        <v/>
      </c>
      <c r="I45" s="81" t="str">
        <f t="shared" ca="1" si="2"/>
        <v>-</v>
      </c>
      <c r="J45" s="7" t="str">
        <f ca="1">IF(ISNA(INDEX(Precip!$B$3:$BE$200,MATCH(J$3&amp;" "&amp;J$4,Precip!$A$3:$A$200,0),MATCH($D45,Precip!$B$2:$BF$2,0))),"",INDEX(Precip!$B$3:$BE$200,MATCH(J$3&amp;" "&amp;J$4,Precip!$A$3:$A$200,0),MATCH($D45,Precip!$B$2:$BF$2,0)))</f>
        <v/>
      </c>
      <c r="K45" s="7" t="str">
        <f ca="1">IF(ISNA(INDEX(Precip!$B$3:$BE$200,MATCH(K$3&amp;" "&amp;K$4,Precip!$A$3:$A$200,0),MATCH($D45,Precip!$B$2:$BF$2,0))),"",INDEX(Precip!$B$3:$BE$200,MATCH(K$3&amp;" "&amp;K$4,Precip!$A$3:$A$200,0),MATCH($D45,Precip!$B$2:$BF$2,0)))</f>
        <v/>
      </c>
      <c r="L45" s="7" t="str">
        <f ca="1">IF(ISNA(INDEX(Precip!$B$3:$BE$200,MATCH(L$3&amp;" "&amp;L$4,Precip!$A$3:$A$200,0),MATCH($D45,Precip!$B$2:$BF$2,0))),"",INDEX(Precip!$B$3:$BE$200,MATCH(L$3&amp;" "&amp;L$4,Precip!$A$3:$A$200,0),MATCH($D45,Precip!$B$2:$BF$2,0)))</f>
        <v/>
      </c>
      <c r="M45" s="7" t="str">
        <f ca="1">IF(ISNA(INDEX(Precip!$B$3:$BE$200,MATCH(M$3&amp;" "&amp;M$4,Precip!$A$3:$A$200,0),MATCH($D45,Precip!$B$2:$BF$2,0))),"",INDEX(Precip!$B$3:$BE$200,MATCH(M$3&amp;" "&amp;M$4,Precip!$A$3:$A$200,0),MATCH($D45,Precip!$B$2:$BF$2,0)))</f>
        <v/>
      </c>
      <c r="N45" s="39" t="str">
        <f t="shared" ca="1" si="3"/>
        <v>-</v>
      </c>
    </row>
    <row r="46" spans="1:15" ht="15.2" customHeight="1" x14ac:dyDescent="0.25">
      <c r="A46" s="96"/>
      <c r="B46" s="6">
        <v>42</v>
      </c>
      <c r="C46" s="4" t="s">
        <v>62</v>
      </c>
      <c r="D46" s="3">
        <v>72429</v>
      </c>
      <c r="E46" s="7" t="str">
        <f ca="1">IF(ISNA(INDEX(Precip!$B$3:$BE$200,MATCH(E$3&amp;" "&amp;E$4,Precip!$A$3:$A$200,0),MATCH($D46,Precip!$B$2:$BF$2,0))),"",INDEX(Precip!$B$3:$BE$200,MATCH(E$3&amp;" "&amp;E$4,Precip!$A$3:$A$200,0),MATCH($D46,Precip!$B$2:$BF$2,0)))</f>
        <v/>
      </c>
      <c r="F46" s="7" t="str">
        <f ca="1">IF(ISNA(INDEX(Precip!$B$3:$BE$200,MATCH(F$3&amp;" "&amp;F$4,Precip!$A$3:$A$200,0),MATCH($D46,Precip!$B$2:$BF$2,0))),"",INDEX(Precip!$B$3:$BE$200,MATCH(F$3&amp;" "&amp;F$4,Precip!$A$3:$A$200,0),MATCH($D46,Precip!$B$2:$BF$2,0)))</f>
        <v/>
      </c>
      <c r="G46" s="7" t="str">
        <f ca="1">IF(ISNA(INDEX(Precip!$B$3:$BE$200,MATCH(G$3&amp;" "&amp;G$4,Precip!$A$3:$A$200,0),MATCH($D46,Precip!$B$2:$BF$2,0))),"",INDEX(Precip!$B$3:$BE$200,MATCH(G$3&amp;" "&amp;G$4,Precip!$A$3:$A$200,0),MATCH($D46,Precip!$B$2:$BF$2,0)))</f>
        <v/>
      </c>
      <c r="H46" s="7" t="str">
        <f ca="1">IF(ISNA(INDEX(Precip!$B$3:$BE$200,MATCH(H$3&amp;" "&amp;H$4,Precip!$A$3:$A$200,0),MATCH($D46,Precip!$B$2:$BF$2,0))),"",INDEX(Precip!$B$3:$BE$200,MATCH(H$3&amp;" "&amp;H$4,Precip!$A$3:$A$200,0),MATCH($D46,Precip!$B$2:$BF$2,0)))</f>
        <v/>
      </c>
      <c r="I46" s="81" t="str">
        <f t="shared" ca="1" si="2"/>
        <v>-</v>
      </c>
      <c r="J46" s="7" t="str">
        <f ca="1">IF(ISNA(INDEX(Precip!$B$3:$BE$200,MATCH(J$3&amp;" "&amp;J$4,Precip!$A$3:$A$200,0),MATCH($D46,Precip!$B$2:$BF$2,0))),"",INDEX(Precip!$B$3:$BE$200,MATCH(J$3&amp;" "&amp;J$4,Precip!$A$3:$A$200,0),MATCH($D46,Precip!$B$2:$BF$2,0)))</f>
        <v/>
      </c>
      <c r="K46" s="7" t="str">
        <f ca="1">IF(ISNA(INDEX(Precip!$B$3:$BE$200,MATCH(K$3&amp;" "&amp;K$4,Precip!$A$3:$A$200,0),MATCH($D46,Precip!$B$2:$BF$2,0))),"",INDEX(Precip!$B$3:$BE$200,MATCH(K$3&amp;" "&amp;K$4,Precip!$A$3:$A$200,0),MATCH($D46,Precip!$B$2:$BF$2,0)))</f>
        <v/>
      </c>
      <c r="L46" s="7" t="str">
        <f ca="1">IF(ISNA(INDEX(Precip!$B$3:$BE$200,MATCH(L$3&amp;" "&amp;L$4,Precip!$A$3:$A$200,0),MATCH($D46,Precip!$B$2:$BF$2,0))),"",INDEX(Precip!$B$3:$BE$200,MATCH(L$3&amp;" "&amp;L$4,Precip!$A$3:$A$200,0),MATCH($D46,Precip!$B$2:$BF$2,0)))</f>
        <v/>
      </c>
      <c r="M46" s="7" t="str">
        <f ca="1">IF(ISNA(INDEX(Precip!$B$3:$BE$200,MATCH(M$3&amp;" "&amp;M$4,Precip!$A$3:$A$200,0),MATCH($D46,Precip!$B$2:$BF$2,0))),"",INDEX(Precip!$B$3:$BE$200,MATCH(M$3&amp;" "&amp;M$4,Precip!$A$3:$A$200,0),MATCH($D46,Precip!$B$2:$BF$2,0)))</f>
        <v/>
      </c>
      <c r="N46" s="39" t="str">
        <f t="shared" ca="1" si="3"/>
        <v>-</v>
      </c>
    </row>
    <row r="47" spans="1:15" ht="15.2" customHeight="1" x14ac:dyDescent="0.25">
      <c r="A47" s="96"/>
      <c r="B47" s="6">
        <v>43</v>
      </c>
      <c r="C47" s="4" t="s">
        <v>63</v>
      </c>
      <c r="D47" s="3">
        <v>48845</v>
      </c>
      <c r="E47" s="7" t="str">
        <f ca="1">IF(ISNA(INDEX(Precip!$B$3:$BE$200,MATCH(E$3&amp;" "&amp;E$4,Precip!$A$3:$A$200,0),MATCH($D47,Precip!$B$2:$BF$2,0))),"",INDEX(Precip!$B$3:$BE$200,MATCH(E$3&amp;" "&amp;E$4,Precip!$A$3:$A$200,0),MATCH($D47,Precip!$B$2:$BF$2,0)))</f>
        <v/>
      </c>
      <c r="F47" s="7" t="str">
        <f ca="1">IF(ISNA(INDEX(Precip!$B$3:$BE$200,MATCH(F$3&amp;" "&amp;F$4,Precip!$A$3:$A$200,0),MATCH($D47,Precip!$B$2:$BF$2,0))),"",INDEX(Precip!$B$3:$BE$200,MATCH(F$3&amp;" "&amp;F$4,Precip!$A$3:$A$200,0),MATCH($D47,Precip!$B$2:$BF$2,0)))</f>
        <v/>
      </c>
      <c r="G47" s="7" t="str">
        <f ca="1">IF(ISNA(INDEX(Precip!$B$3:$BE$200,MATCH(G$3&amp;" "&amp;G$4,Precip!$A$3:$A$200,0),MATCH($D47,Precip!$B$2:$BF$2,0))),"",INDEX(Precip!$B$3:$BE$200,MATCH(G$3&amp;" "&amp;G$4,Precip!$A$3:$A$200,0),MATCH($D47,Precip!$B$2:$BF$2,0)))</f>
        <v/>
      </c>
      <c r="H47" s="7" t="str">
        <f ca="1">IF(ISNA(INDEX(Precip!$B$3:$BE$200,MATCH(H$3&amp;" "&amp;H$4,Precip!$A$3:$A$200,0),MATCH($D47,Precip!$B$2:$BF$2,0))),"",INDEX(Precip!$B$3:$BE$200,MATCH(H$3&amp;" "&amp;H$4,Precip!$A$3:$A$200,0),MATCH($D47,Precip!$B$2:$BF$2,0)))</f>
        <v/>
      </c>
      <c r="I47" s="81" t="str">
        <f t="shared" ca="1" si="2"/>
        <v>-</v>
      </c>
      <c r="J47" s="7" t="str">
        <f ca="1">IF(ISNA(INDEX(Precip!$B$3:$BE$200,MATCH(J$3&amp;" "&amp;J$4,Precip!$A$3:$A$200,0),MATCH($D47,Precip!$B$2:$BF$2,0))),"",INDEX(Precip!$B$3:$BE$200,MATCH(J$3&amp;" "&amp;J$4,Precip!$A$3:$A$200,0),MATCH($D47,Precip!$B$2:$BF$2,0)))</f>
        <v/>
      </c>
      <c r="K47" s="7" t="str">
        <f ca="1">IF(ISNA(INDEX(Precip!$B$3:$BE$200,MATCH(K$3&amp;" "&amp;K$4,Precip!$A$3:$A$200,0),MATCH($D47,Precip!$B$2:$BF$2,0))),"",INDEX(Precip!$B$3:$BE$200,MATCH(K$3&amp;" "&amp;K$4,Precip!$A$3:$A$200,0),MATCH($D47,Precip!$B$2:$BF$2,0)))</f>
        <v/>
      </c>
      <c r="L47" s="7" t="str">
        <f ca="1">IF(ISNA(INDEX(Precip!$B$3:$BE$200,MATCH(L$3&amp;" "&amp;L$4,Precip!$A$3:$A$200,0),MATCH($D47,Precip!$B$2:$BF$2,0))),"",INDEX(Precip!$B$3:$BE$200,MATCH(L$3&amp;" "&amp;L$4,Precip!$A$3:$A$200,0),MATCH($D47,Precip!$B$2:$BF$2,0)))</f>
        <v/>
      </c>
      <c r="M47" s="7" t="str">
        <f ca="1">IF(ISNA(INDEX(Precip!$B$3:$BE$200,MATCH(M$3&amp;" "&amp;M$4,Precip!$A$3:$A$200,0),MATCH($D47,Precip!$B$2:$BF$2,0))),"",INDEX(Precip!$B$3:$BE$200,MATCH(M$3&amp;" "&amp;M$4,Precip!$A$3:$A$200,0),MATCH($D47,Precip!$B$2:$BF$2,0)))</f>
        <v/>
      </c>
      <c r="N47" s="39" t="str">
        <f t="shared" ca="1" si="3"/>
        <v>-</v>
      </c>
    </row>
    <row r="48" spans="1:15" ht="15.2" customHeight="1" x14ac:dyDescent="0.25">
      <c r="A48" s="96"/>
      <c r="B48" s="6">
        <v>44</v>
      </c>
      <c r="C48" s="4" t="s">
        <v>64</v>
      </c>
      <c r="D48" s="3">
        <v>72436</v>
      </c>
      <c r="E48" s="7" t="str">
        <f ca="1">IF(ISNA(INDEX(Precip!$B$3:$BE$200,MATCH(E$3&amp;" "&amp;E$4,Precip!$A$3:$A$200,0),MATCH($D48,Precip!$B$2:$BF$2,0))),"",INDEX(Precip!$B$3:$BE$200,MATCH(E$3&amp;" "&amp;E$4,Precip!$A$3:$A$200,0),MATCH($D48,Precip!$B$2:$BF$2,0)))</f>
        <v/>
      </c>
      <c r="F48" s="7" t="str">
        <f ca="1">IF(ISNA(INDEX(Precip!$B$3:$BE$200,MATCH(F$3&amp;" "&amp;F$4,Precip!$A$3:$A$200,0),MATCH($D48,Precip!$B$2:$BF$2,0))),"",INDEX(Precip!$B$3:$BE$200,MATCH(F$3&amp;" "&amp;F$4,Precip!$A$3:$A$200,0),MATCH($D48,Precip!$B$2:$BF$2,0)))</f>
        <v/>
      </c>
      <c r="G48" s="7" t="str">
        <f ca="1">IF(ISNA(INDEX(Precip!$B$3:$BE$200,MATCH(G$3&amp;" "&amp;G$4,Precip!$A$3:$A$200,0),MATCH($D48,Precip!$B$2:$BF$2,0))),"",INDEX(Precip!$B$3:$BE$200,MATCH(G$3&amp;" "&amp;G$4,Precip!$A$3:$A$200,0),MATCH($D48,Precip!$B$2:$BF$2,0)))</f>
        <v/>
      </c>
      <c r="H48" s="7" t="str">
        <f ca="1">IF(ISNA(INDEX(Precip!$B$3:$BE$200,MATCH(H$3&amp;" "&amp;H$4,Precip!$A$3:$A$200,0),MATCH($D48,Precip!$B$2:$BF$2,0))),"",INDEX(Precip!$B$3:$BE$200,MATCH(H$3&amp;" "&amp;H$4,Precip!$A$3:$A$200,0),MATCH($D48,Precip!$B$2:$BF$2,0)))</f>
        <v/>
      </c>
      <c r="I48" s="81" t="str">
        <f t="shared" ca="1" si="2"/>
        <v>-</v>
      </c>
      <c r="J48" s="7" t="str">
        <f ca="1">IF(ISNA(INDEX(Precip!$B$3:$BE$200,MATCH(J$3&amp;" "&amp;J$4,Precip!$A$3:$A$200,0),MATCH($D48,Precip!$B$2:$BF$2,0))),"",INDEX(Precip!$B$3:$BE$200,MATCH(J$3&amp;" "&amp;J$4,Precip!$A$3:$A$200,0),MATCH($D48,Precip!$B$2:$BF$2,0)))</f>
        <v/>
      </c>
      <c r="K48" s="7" t="str">
        <f ca="1">IF(ISNA(INDEX(Precip!$B$3:$BE$200,MATCH(K$3&amp;" "&amp;K$4,Precip!$A$3:$A$200,0),MATCH($D48,Precip!$B$2:$BF$2,0))),"",INDEX(Precip!$B$3:$BE$200,MATCH(K$3&amp;" "&amp;K$4,Precip!$A$3:$A$200,0),MATCH($D48,Precip!$B$2:$BF$2,0)))</f>
        <v/>
      </c>
      <c r="L48" s="7" t="str">
        <f ca="1">IF(ISNA(INDEX(Precip!$B$3:$BE$200,MATCH(L$3&amp;" "&amp;L$4,Precip!$A$3:$A$200,0),MATCH($D48,Precip!$B$2:$BF$2,0))),"",INDEX(Precip!$B$3:$BE$200,MATCH(L$3&amp;" "&amp;L$4,Precip!$A$3:$A$200,0),MATCH($D48,Precip!$B$2:$BF$2,0)))</f>
        <v/>
      </c>
      <c r="M48" s="7" t="str">
        <f ca="1">IF(ISNA(INDEX(Precip!$B$3:$BE$200,MATCH(M$3&amp;" "&amp;M$4,Precip!$A$3:$A$200,0),MATCH($D48,Precip!$B$2:$BF$2,0))),"",INDEX(Precip!$B$3:$BE$200,MATCH(M$3&amp;" "&amp;M$4,Precip!$A$3:$A$200,0),MATCH($D48,Precip!$B$2:$BF$2,0)))</f>
        <v/>
      </c>
      <c r="N48" s="39" t="str">
        <f t="shared" ca="1" si="3"/>
        <v>-</v>
      </c>
    </row>
    <row r="49" spans="1:14" ht="15.2" customHeight="1" thickBot="1" x14ac:dyDescent="0.3">
      <c r="A49" s="90"/>
      <c r="B49" s="18">
        <v>45</v>
      </c>
      <c r="C49" s="21" t="s">
        <v>65</v>
      </c>
      <c r="D49" s="22" t="s">
        <v>66</v>
      </c>
      <c r="E49" s="30">
        <f ca="1">IF(ISNA(INDEX(Precip!$B$3:$BE$200,MATCH(E$3&amp;" "&amp;E$4,Precip!$A$3:$A$200,0),MATCH($D49,Precip!$B$2:$BF$2,0))),"",INDEX(Precip!$B$3:$BE$200,MATCH(E$3&amp;" "&amp;E$4,Precip!$A$3:$A$200,0),MATCH($D49,Precip!$B$2:$BF$2,0)))</f>
        <v>0</v>
      </c>
      <c r="F49" s="30">
        <f ca="1">IF(ISNA(INDEX(Precip!$B$3:$BE$200,MATCH(F$3&amp;" "&amp;F$4,Precip!$A$3:$A$200,0),MATCH($D49,Precip!$B$2:$BF$2,0))),"",INDEX(Precip!$B$3:$BE$200,MATCH(F$3&amp;" "&amp;F$4,Precip!$A$3:$A$200,0),MATCH($D49,Precip!$B$2:$BF$2,0)))</f>
        <v>0</v>
      </c>
      <c r="G49" s="30">
        <f ca="1">IF(ISNA(INDEX(Precip!$B$3:$BE$200,MATCH(G$3&amp;" "&amp;G$4,Precip!$A$3:$A$200,0),MATCH($D49,Precip!$B$2:$BF$2,0))),"",INDEX(Precip!$B$3:$BE$200,MATCH(G$3&amp;" "&amp;G$4,Precip!$A$3:$A$200,0),MATCH($D49,Precip!$B$2:$BF$2,0)))</f>
        <v>0</v>
      </c>
      <c r="H49" s="30">
        <f ca="1">IF(ISNA(INDEX(Precip!$B$3:$BE$200,MATCH(H$3&amp;" "&amp;H$4,Precip!$A$3:$A$200,0),MATCH($D49,Precip!$B$2:$BF$2,0))),"",INDEX(Precip!$B$3:$BE$200,MATCH(H$3&amp;" "&amp;H$4,Precip!$A$3:$A$200,0),MATCH($D49,Precip!$B$2:$BF$2,0)))</f>
        <v>0</v>
      </c>
      <c r="I49" s="82">
        <f t="shared" ca="1" si="2"/>
        <v>0</v>
      </c>
      <c r="J49" s="30">
        <f ca="1">IF(ISNA(INDEX(Precip!$B$3:$BE$200,MATCH(J$3&amp;" "&amp;J$4,Precip!$A$3:$A$200,0),MATCH($D49,Precip!$B$2:$BF$2,0))),"",INDEX(Precip!$B$3:$BE$200,MATCH(J$3&amp;" "&amp;J$4,Precip!$A$3:$A$200,0),MATCH($D49,Precip!$B$2:$BF$2,0)))</f>
        <v>0</v>
      </c>
      <c r="K49" s="30">
        <f ca="1">IF(ISNA(INDEX(Precip!$B$3:$BE$200,MATCH(K$3&amp;" "&amp;K$4,Precip!$A$3:$A$200,0),MATCH($D49,Precip!$B$2:$BF$2,0))),"",INDEX(Precip!$B$3:$BE$200,MATCH(K$3&amp;" "&amp;K$4,Precip!$A$3:$A$200,0),MATCH($D49,Precip!$B$2:$BF$2,0)))</f>
        <v>0</v>
      </c>
      <c r="L49" s="30">
        <f ca="1">IF(ISNA(INDEX(Precip!$B$3:$BE$200,MATCH(L$3&amp;" "&amp;L$4,Precip!$A$3:$A$200,0),MATCH($D49,Precip!$B$2:$BF$2,0))),"",INDEX(Precip!$B$3:$BE$200,MATCH(L$3&amp;" "&amp;L$4,Precip!$A$3:$A$200,0),MATCH($D49,Precip!$B$2:$BF$2,0)))</f>
        <v>0</v>
      </c>
      <c r="M49" s="30">
        <f ca="1">IF(ISNA(INDEX(Precip!$B$3:$BE$200,MATCH(M$3&amp;" "&amp;M$4,Precip!$A$3:$A$200,0),MATCH($D49,Precip!$B$2:$BF$2,0))),"",INDEX(Precip!$B$3:$BE$200,MATCH(M$3&amp;" "&amp;M$4,Precip!$A$3:$A$200,0),MATCH($D49,Precip!$B$2:$BF$2,0)))</f>
        <v>0</v>
      </c>
      <c r="N49" s="40">
        <f t="shared" ca="1" si="3"/>
        <v>0</v>
      </c>
    </row>
    <row r="50" spans="1:14" ht="15.2" customHeight="1" x14ac:dyDescent="0.25">
      <c r="A50" s="95" t="s">
        <v>67</v>
      </c>
      <c r="B50" s="9">
        <v>46</v>
      </c>
      <c r="C50" s="26" t="s">
        <v>68</v>
      </c>
      <c r="D50" s="27">
        <v>72441</v>
      </c>
      <c r="E50" s="11" t="str">
        <f ca="1">IF(ISNA(INDEX(Precip!$B$3:$BE$200,MATCH(E$3&amp;" "&amp;E$4,Precip!$A$3:$A$200,0),MATCH($D50,Precip!$B$2:$BF$2,0))),"",INDEX(Precip!$B$3:$BE$200,MATCH(E$3&amp;" "&amp;E$4,Precip!$A$3:$A$200,0),MATCH($D50,Precip!$B$2:$BF$2,0)))</f>
        <v/>
      </c>
      <c r="F50" s="11" t="str">
        <f ca="1">IF(ISNA(INDEX(Precip!$B$3:$BE$200,MATCH(F$3&amp;" "&amp;F$4,Precip!$A$3:$A$200,0),MATCH($D50,Precip!$B$2:$BF$2,0))),"",INDEX(Precip!$B$3:$BE$200,MATCH(F$3&amp;" "&amp;F$4,Precip!$A$3:$A$200,0),MATCH($D50,Precip!$B$2:$BF$2,0)))</f>
        <v/>
      </c>
      <c r="G50" s="11" t="str">
        <f ca="1">IF(ISNA(INDEX(Precip!$B$3:$BE$200,MATCH(G$3&amp;" "&amp;G$4,Precip!$A$3:$A$200,0),MATCH($D50,Precip!$B$2:$BF$2,0))),"",INDEX(Precip!$B$3:$BE$200,MATCH(G$3&amp;" "&amp;G$4,Precip!$A$3:$A$200,0),MATCH($D50,Precip!$B$2:$BF$2,0)))</f>
        <v/>
      </c>
      <c r="H50" s="11" t="str">
        <f ca="1">IF(ISNA(INDEX(Precip!$B$3:$BE$200,MATCH(H$3&amp;" "&amp;H$4,Precip!$A$3:$A$200,0),MATCH($D50,Precip!$B$2:$BF$2,0))),"",INDEX(Precip!$B$3:$BE$200,MATCH(H$3&amp;" "&amp;H$4,Precip!$A$3:$A$200,0),MATCH($D50,Precip!$B$2:$BF$2,0)))</f>
        <v/>
      </c>
      <c r="I50" s="80" t="str">
        <f t="shared" ca="1" si="2"/>
        <v>-</v>
      </c>
      <c r="J50" s="11" t="str">
        <f ca="1">IF(ISNA(INDEX(Precip!$B$3:$BE$200,MATCH(J$3&amp;" "&amp;J$4,Precip!$A$3:$A$200,0),MATCH($D50,Precip!$B$2:$BF$2,0))),"",INDEX(Precip!$B$3:$BE$200,MATCH(J$3&amp;" "&amp;J$4,Precip!$A$3:$A$200,0),MATCH($D50,Precip!$B$2:$BF$2,0)))</f>
        <v/>
      </c>
      <c r="K50" s="11" t="str">
        <f ca="1">IF(ISNA(INDEX(Precip!$B$3:$BE$200,MATCH(K$3&amp;" "&amp;K$4,Precip!$A$3:$A$200,0),MATCH($D50,Precip!$B$2:$BF$2,0))),"",INDEX(Precip!$B$3:$BE$200,MATCH(K$3&amp;" "&amp;K$4,Precip!$A$3:$A$200,0),MATCH($D50,Precip!$B$2:$BF$2,0)))</f>
        <v/>
      </c>
      <c r="L50" s="11" t="str">
        <f ca="1">IF(ISNA(INDEX(Precip!$B$3:$BE$200,MATCH(L$3&amp;" "&amp;L$4,Precip!$A$3:$A$200,0),MATCH($D50,Precip!$B$2:$BF$2,0))),"",INDEX(Precip!$B$3:$BE$200,MATCH(L$3&amp;" "&amp;L$4,Precip!$A$3:$A$200,0),MATCH($D50,Precip!$B$2:$BF$2,0)))</f>
        <v/>
      </c>
      <c r="M50" s="11" t="str">
        <f ca="1">IF(ISNA(INDEX(Precip!$B$3:$BE$200,MATCH(M$3&amp;" "&amp;M$4,Precip!$A$3:$A$200,0),MATCH($D50,Precip!$B$2:$BF$2,0))),"",INDEX(Precip!$B$3:$BE$200,MATCH(M$3&amp;" "&amp;M$4,Precip!$A$3:$A$200,0),MATCH($D50,Precip!$B$2:$BF$2,0)))</f>
        <v/>
      </c>
      <c r="N50" s="38" t="str">
        <f t="shared" ca="1" si="3"/>
        <v>-</v>
      </c>
    </row>
    <row r="51" spans="1:14" ht="15.2" customHeight="1" x14ac:dyDescent="0.25">
      <c r="A51" s="96"/>
      <c r="B51" s="6">
        <v>47</v>
      </c>
      <c r="C51" s="4" t="s">
        <v>69</v>
      </c>
      <c r="D51" s="3" t="s">
        <v>70</v>
      </c>
      <c r="E51" s="7">
        <f ca="1">IF(ISNA(INDEX(Precip!$B$3:$BE$200,MATCH(E$3&amp;" "&amp;E$4,Precip!$A$3:$A$200,0),MATCH($D51,Precip!$B$2:$BF$2,0))),"",INDEX(Precip!$B$3:$BE$200,MATCH(E$3&amp;" "&amp;E$4,Precip!$A$3:$A$200,0),MATCH($D51,Precip!$B$2:$BF$2,0)))</f>
        <v>0</v>
      </c>
      <c r="F51" s="7">
        <f ca="1">IF(ISNA(INDEX(Precip!$B$3:$BE$200,MATCH(F$3&amp;" "&amp;F$4,Precip!$A$3:$A$200,0),MATCH($D51,Precip!$B$2:$BF$2,0))),"",INDEX(Precip!$B$3:$BE$200,MATCH(F$3&amp;" "&amp;F$4,Precip!$A$3:$A$200,0),MATCH($D51,Precip!$B$2:$BF$2,0)))</f>
        <v>0</v>
      </c>
      <c r="G51" s="7">
        <f ca="1">IF(ISNA(INDEX(Precip!$B$3:$BE$200,MATCH(G$3&amp;" "&amp;G$4,Precip!$A$3:$A$200,0),MATCH($D51,Precip!$B$2:$BF$2,0))),"",INDEX(Precip!$B$3:$BE$200,MATCH(G$3&amp;" "&amp;G$4,Precip!$A$3:$A$200,0),MATCH($D51,Precip!$B$2:$BF$2,0)))</f>
        <v>1</v>
      </c>
      <c r="H51" s="7">
        <f ca="1">IF(ISNA(INDEX(Precip!$B$3:$BE$200,MATCH(H$3&amp;" "&amp;H$4,Precip!$A$3:$A$200,0),MATCH($D51,Precip!$B$2:$BF$2,0))),"",INDEX(Precip!$B$3:$BE$200,MATCH(H$3&amp;" "&amp;H$4,Precip!$A$3:$A$200,0),MATCH($D51,Precip!$B$2:$BF$2,0)))</f>
        <v>0</v>
      </c>
      <c r="I51" s="81">
        <f t="shared" ca="1" si="2"/>
        <v>1</v>
      </c>
      <c r="J51" s="7">
        <f ca="1">IF(ISNA(INDEX(Precip!$B$3:$BE$200,MATCH(J$3&amp;" "&amp;J$4,Precip!$A$3:$A$200,0),MATCH($D51,Precip!$B$2:$BF$2,0))),"",INDEX(Precip!$B$3:$BE$200,MATCH(J$3&amp;" "&amp;J$4,Precip!$A$3:$A$200,0),MATCH($D51,Precip!$B$2:$BF$2,0)))</f>
        <v>0</v>
      </c>
      <c r="K51" s="7">
        <f ca="1">IF(ISNA(INDEX(Precip!$B$3:$BE$200,MATCH(K$3&amp;" "&amp;K$4,Precip!$A$3:$A$200,0),MATCH($D51,Precip!$B$2:$BF$2,0))),"",INDEX(Precip!$B$3:$BE$200,MATCH(K$3&amp;" "&amp;K$4,Precip!$A$3:$A$200,0),MATCH($D51,Precip!$B$2:$BF$2,0)))</f>
        <v>0</v>
      </c>
      <c r="L51" s="7">
        <f ca="1">IF(ISNA(INDEX(Precip!$B$3:$BE$200,MATCH(L$3&amp;" "&amp;L$4,Precip!$A$3:$A$200,0),MATCH($D51,Precip!$B$2:$BF$2,0))),"",INDEX(Precip!$B$3:$BE$200,MATCH(L$3&amp;" "&amp;L$4,Precip!$A$3:$A$200,0),MATCH($D51,Precip!$B$2:$BF$2,0)))</f>
        <v>0</v>
      </c>
      <c r="M51" s="7">
        <f ca="1">IF(ISNA(INDEX(Precip!$B$3:$BE$200,MATCH(M$3&amp;" "&amp;M$4,Precip!$A$3:$A$200,0),MATCH($D51,Precip!$B$2:$BF$2,0))),"",INDEX(Precip!$B$3:$BE$200,MATCH(M$3&amp;" "&amp;M$4,Precip!$A$3:$A$200,0),MATCH($D51,Precip!$B$2:$BF$2,0)))</f>
        <v>0</v>
      </c>
      <c r="N51" s="39">
        <f t="shared" ca="1" si="3"/>
        <v>0</v>
      </c>
    </row>
    <row r="52" spans="1:14" ht="15.2" customHeight="1" x14ac:dyDescent="0.25">
      <c r="A52" s="96"/>
      <c r="B52" s="6">
        <v>48</v>
      </c>
      <c r="C52" s="4" t="s">
        <v>71</v>
      </c>
      <c r="D52" s="3">
        <v>72442</v>
      </c>
      <c r="E52" s="7" t="str">
        <f ca="1">IF(ISNA(INDEX(Precip!$B$3:$BE$200,MATCH(E$3&amp;" "&amp;E$4,Precip!$A$3:$A$200,0),MATCH($D52,Precip!$B$2:$BF$2,0))),"",INDEX(Precip!$B$3:$BE$200,MATCH(E$3&amp;" "&amp;E$4,Precip!$A$3:$A$200,0),MATCH($D52,Precip!$B$2:$BF$2,0)))</f>
        <v/>
      </c>
      <c r="F52" s="7" t="str">
        <f ca="1">IF(ISNA(INDEX(Precip!$B$3:$BE$200,MATCH(F$3&amp;" "&amp;F$4,Precip!$A$3:$A$200,0),MATCH($D52,Precip!$B$2:$BF$2,0))),"",INDEX(Precip!$B$3:$BE$200,MATCH(F$3&amp;" "&amp;F$4,Precip!$A$3:$A$200,0),MATCH($D52,Precip!$B$2:$BF$2,0)))</f>
        <v/>
      </c>
      <c r="G52" s="7" t="str">
        <f ca="1">IF(ISNA(INDEX(Precip!$B$3:$BE$200,MATCH(G$3&amp;" "&amp;G$4,Precip!$A$3:$A$200,0),MATCH($D52,Precip!$B$2:$BF$2,0))),"",INDEX(Precip!$B$3:$BE$200,MATCH(G$3&amp;" "&amp;G$4,Precip!$A$3:$A$200,0),MATCH($D52,Precip!$B$2:$BF$2,0)))</f>
        <v/>
      </c>
      <c r="H52" s="7" t="str">
        <f ca="1">IF(ISNA(INDEX(Precip!$B$3:$BE$200,MATCH(H$3&amp;" "&amp;H$4,Precip!$A$3:$A$200,0),MATCH($D52,Precip!$B$2:$BF$2,0))),"",INDEX(Precip!$B$3:$BE$200,MATCH(H$3&amp;" "&amp;H$4,Precip!$A$3:$A$200,0),MATCH($D52,Precip!$B$2:$BF$2,0)))</f>
        <v/>
      </c>
      <c r="I52" s="81" t="str">
        <f t="shared" ca="1" si="2"/>
        <v>-</v>
      </c>
      <c r="J52" s="7" t="str">
        <f ca="1">IF(ISNA(INDEX(Precip!$B$3:$BE$200,MATCH(J$3&amp;" "&amp;J$4,Precip!$A$3:$A$200,0),MATCH($D52,Precip!$B$2:$BF$2,0))),"",INDEX(Precip!$B$3:$BE$200,MATCH(J$3&amp;" "&amp;J$4,Precip!$A$3:$A$200,0),MATCH($D52,Precip!$B$2:$BF$2,0)))</f>
        <v/>
      </c>
      <c r="K52" s="7" t="str">
        <f ca="1">IF(ISNA(INDEX(Precip!$B$3:$BE$200,MATCH(K$3&amp;" "&amp;K$4,Precip!$A$3:$A$200,0),MATCH($D52,Precip!$B$2:$BF$2,0))),"",INDEX(Precip!$B$3:$BE$200,MATCH(K$3&amp;" "&amp;K$4,Precip!$A$3:$A$200,0),MATCH($D52,Precip!$B$2:$BF$2,0)))</f>
        <v/>
      </c>
      <c r="L52" s="7" t="str">
        <f ca="1">IF(ISNA(INDEX(Precip!$B$3:$BE$200,MATCH(L$3&amp;" "&amp;L$4,Precip!$A$3:$A$200,0),MATCH($D52,Precip!$B$2:$BF$2,0))),"",INDEX(Precip!$B$3:$BE$200,MATCH(L$3&amp;" "&amp;L$4,Precip!$A$3:$A$200,0),MATCH($D52,Precip!$B$2:$BF$2,0)))</f>
        <v/>
      </c>
      <c r="M52" s="7" t="str">
        <f ca="1">IF(ISNA(INDEX(Precip!$B$3:$BE$200,MATCH(M$3&amp;" "&amp;M$4,Precip!$A$3:$A$200,0),MATCH($D52,Precip!$B$2:$BF$2,0))),"",INDEX(Precip!$B$3:$BE$200,MATCH(M$3&amp;" "&amp;M$4,Precip!$A$3:$A$200,0),MATCH($D52,Precip!$B$2:$BF$2,0)))</f>
        <v/>
      </c>
      <c r="N52" s="39" t="str">
        <f t="shared" ca="1" si="3"/>
        <v>-</v>
      </c>
    </row>
    <row r="53" spans="1:14" ht="15.2" customHeight="1" x14ac:dyDescent="0.25">
      <c r="A53" s="96"/>
      <c r="B53" s="6">
        <v>49</v>
      </c>
      <c r="C53" s="4" t="s">
        <v>72</v>
      </c>
      <c r="D53" s="3">
        <v>72443</v>
      </c>
      <c r="E53" s="7" t="str">
        <f ca="1">IF(ISNA(INDEX(Precip!$B$3:$BE$200,MATCH(E$3&amp;" "&amp;E$4,Precip!$A$3:$A$200,0),MATCH($D53,Precip!$B$2:$BF$2,0))),"",INDEX(Precip!$B$3:$BE$200,MATCH(E$3&amp;" "&amp;E$4,Precip!$A$3:$A$200,0),MATCH($D53,Precip!$B$2:$BF$2,0)))</f>
        <v/>
      </c>
      <c r="F53" s="7" t="str">
        <f ca="1">IF(ISNA(INDEX(Precip!$B$3:$BE$200,MATCH(F$3&amp;" "&amp;F$4,Precip!$A$3:$A$200,0),MATCH($D53,Precip!$B$2:$BF$2,0))),"",INDEX(Precip!$B$3:$BE$200,MATCH(F$3&amp;" "&amp;F$4,Precip!$A$3:$A$200,0),MATCH($D53,Precip!$B$2:$BF$2,0)))</f>
        <v/>
      </c>
      <c r="G53" s="7" t="str">
        <f ca="1">IF(ISNA(INDEX(Precip!$B$3:$BE$200,MATCH(G$3&amp;" "&amp;G$4,Precip!$A$3:$A$200,0),MATCH($D53,Precip!$B$2:$BF$2,0))),"",INDEX(Precip!$B$3:$BE$200,MATCH(G$3&amp;" "&amp;G$4,Precip!$A$3:$A$200,0),MATCH($D53,Precip!$B$2:$BF$2,0)))</f>
        <v/>
      </c>
      <c r="H53" s="7" t="str">
        <f ca="1">IF(ISNA(INDEX(Precip!$B$3:$BE$200,MATCH(H$3&amp;" "&amp;H$4,Precip!$A$3:$A$200,0),MATCH($D53,Precip!$B$2:$BF$2,0))),"",INDEX(Precip!$B$3:$BE$200,MATCH(H$3&amp;" "&amp;H$4,Precip!$A$3:$A$200,0),MATCH($D53,Precip!$B$2:$BF$2,0)))</f>
        <v/>
      </c>
      <c r="I53" s="81" t="str">
        <f t="shared" ca="1" si="2"/>
        <v>-</v>
      </c>
      <c r="J53" s="7" t="str">
        <f ca="1">IF(ISNA(INDEX(Precip!$B$3:$BE$200,MATCH(J$3&amp;" "&amp;J$4,Precip!$A$3:$A$200,0),MATCH($D53,Precip!$B$2:$BF$2,0))),"",INDEX(Precip!$B$3:$BE$200,MATCH(J$3&amp;" "&amp;J$4,Precip!$A$3:$A$200,0),MATCH($D53,Precip!$B$2:$BF$2,0)))</f>
        <v/>
      </c>
      <c r="K53" s="7" t="str">
        <f ca="1">IF(ISNA(INDEX(Precip!$B$3:$BE$200,MATCH(K$3&amp;" "&amp;K$4,Precip!$A$3:$A$200,0),MATCH($D53,Precip!$B$2:$BF$2,0))),"",INDEX(Precip!$B$3:$BE$200,MATCH(K$3&amp;" "&amp;K$4,Precip!$A$3:$A$200,0),MATCH($D53,Precip!$B$2:$BF$2,0)))</f>
        <v/>
      </c>
      <c r="L53" s="7" t="str">
        <f ca="1">IF(ISNA(INDEX(Precip!$B$3:$BE$200,MATCH(L$3&amp;" "&amp;L$4,Precip!$A$3:$A$200,0),MATCH($D53,Precip!$B$2:$BF$2,0))),"",INDEX(Precip!$B$3:$BE$200,MATCH(L$3&amp;" "&amp;L$4,Precip!$A$3:$A$200,0),MATCH($D53,Precip!$B$2:$BF$2,0)))</f>
        <v/>
      </c>
      <c r="M53" s="7" t="str">
        <f ca="1">IF(ISNA(INDEX(Precip!$B$3:$BE$200,MATCH(M$3&amp;" "&amp;M$4,Precip!$A$3:$A$200,0),MATCH($D53,Precip!$B$2:$BF$2,0))),"",INDEX(Precip!$B$3:$BE$200,MATCH(M$3&amp;" "&amp;M$4,Precip!$A$3:$A$200,0),MATCH($D53,Precip!$B$2:$BF$2,0)))</f>
        <v/>
      </c>
      <c r="N53" s="39" t="str">
        <f t="shared" ca="1" si="3"/>
        <v>-</v>
      </c>
    </row>
    <row r="54" spans="1:14" ht="15.2" customHeight="1" x14ac:dyDescent="0.25">
      <c r="A54" s="96"/>
      <c r="B54" s="6">
        <v>50</v>
      </c>
      <c r="C54" s="4" t="s">
        <v>73</v>
      </c>
      <c r="D54" s="3" t="s">
        <v>74</v>
      </c>
      <c r="E54" s="7">
        <f ca="1">IF(ISNA(INDEX(Precip!$B$3:$BE$200,MATCH(E$3&amp;" "&amp;E$4,Precip!$A$3:$A$200,0),MATCH($D54,Precip!$B$2:$BF$2,0))),"",INDEX(Precip!$B$3:$BE$200,MATCH(E$3&amp;" "&amp;E$4,Precip!$A$3:$A$200,0),MATCH($D54,Precip!$B$2:$BF$2,0)))</f>
        <v>0</v>
      </c>
      <c r="F54" s="7">
        <f ca="1">IF(ISNA(INDEX(Precip!$B$3:$BE$200,MATCH(F$3&amp;" "&amp;F$4,Precip!$A$3:$A$200,0),MATCH($D54,Precip!$B$2:$BF$2,0))),"",INDEX(Precip!$B$3:$BE$200,MATCH(F$3&amp;" "&amp;F$4,Precip!$A$3:$A$200,0),MATCH($D54,Precip!$B$2:$BF$2,0)))</f>
        <v>0</v>
      </c>
      <c r="G54" s="7">
        <f ca="1">IF(ISNA(INDEX(Precip!$B$3:$BE$200,MATCH(G$3&amp;" "&amp;G$4,Precip!$A$3:$A$200,0),MATCH($D54,Precip!$B$2:$BF$2,0))),"",INDEX(Precip!$B$3:$BE$200,MATCH(G$3&amp;" "&amp;G$4,Precip!$A$3:$A$200,0),MATCH($D54,Precip!$B$2:$BF$2,0)))</f>
        <v>0</v>
      </c>
      <c r="H54" s="7">
        <f ca="1">IF(ISNA(INDEX(Precip!$B$3:$BE$200,MATCH(H$3&amp;" "&amp;H$4,Precip!$A$3:$A$200,0),MATCH($D54,Precip!$B$2:$BF$2,0))),"",INDEX(Precip!$B$3:$BE$200,MATCH(H$3&amp;" "&amp;H$4,Precip!$A$3:$A$200,0),MATCH($D54,Precip!$B$2:$BF$2,0)))</f>
        <v>0</v>
      </c>
      <c r="I54" s="81">
        <f t="shared" ca="1" si="2"/>
        <v>0</v>
      </c>
      <c r="J54" s="7">
        <f ca="1">IF(ISNA(INDEX(Precip!$B$3:$BE$200,MATCH(J$3&amp;" "&amp;J$4,Precip!$A$3:$A$200,0),MATCH($D54,Precip!$B$2:$BF$2,0))),"",INDEX(Precip!$B$3:$BE$200,MATCH(J$3&amp;" "&amp;J$4,Precip!$A$3:$A$200,0),MATCH($D54,Precip!$B$2:$BF$2,0)))</f>
        <v>0</v>
      </c>
      <c r="K54" s="7">
        <f ca="1">IF(ISNA(INDEX(Precip!$B$3:$BE$200,MATCH(K$3&amp;" "&amp;K$4,Precip!$A$3:$A$200,0),MATCH($D54,Precip!$B$2:$BF$2,0))),"",INDEX(Precip!$B$3:$BE$200,MATCH(K$3&amp;" "&amp;K$4,Precip!$A$3:$A$200,0),MATCH($D54,Precip!$B$2:$BF$2,0)))</f>
        <v>0</v>
      </c>
      <c r="L54" s="7">
        <f ca="1">IF(ISNA(INDEX(Precip!$B$3:$BE$200,MATCH(L$3&amp;" "&amp;L$4,Precip!$A$3:$A$200,0),MATCH($D54,Precip!$B$2:$BF$2,0))),"",INDEX(Precip!$B$3:$BE$200,MATCH(L$3&amp;" "&amp;L$4,Precip!$A$3:$A$200,0),MATCH($D54,Precip!$B$2:$BF$2,0)))</f>
        <v>0</v>
      </c>
      <c r="M54" s="7">
        <f ca="1">IF(ISNA(INDEX(Precip!$B$3:$BE$200,MATCH(M$3&amp;" "&amp;M$4,Precip!$A$3:$A$200,0),MATCH($D54,Precip!$B$2:$BF$2,0))),"",INDEX(Precip!$B$3:$BE$200,MATCH(M$3&amp;" "&amp;M$4,Precip!$A$3:$A$200,0),MATCH($D54,Precip!$B$2:$BF$2,0)))</f>
        <v>0</v>
      </c>
      <c r="N54" s="39">
        <f t="shared" ca="1" si="3"/>
        <v>0</v>
      </c>
    </row>
    <row r="55" spans="1:14" ht="15.2" customHeight="1" x14ac:dyDescent="0.25">
      <c r="A55" s="96"/>
      <c r="B55" s="6">
        <v>51</v>
      </c>
      <c r="C55" s="4" t="s">
        <v>75</v>
      </c>
      <c r="D55" s="3">
        <v>72444</v>
      </c>
      <c r="E55" s="7" t="str">
        <f ca="1">IF(ISNA(INDEX(Precip!$B$3:$BE$200,MATCH(E$3&amp;" "&amp;E$4,Precip!$A$3:$A$200,0),MATCH($D55,Precip!$B$2:$BF$2,0))),"",INDEX(Precip!$B$3:$BE$200,MATCH(E$3&amp;" "&amp;E$4,Precip!$A$3:$A$200,0),MATCH($D55,Precip!$B$2:$BF$2,0)))</f>
        <v/>
      </c>
      <c r="F55" s="7" t="str">
        <f ca="1">IF(ISNA(INDEX(Precip!$B$3:$BE$200,MATCH(F$3&amp;" "&amp;F$4,Precip!$A$3:$A$200,0),MATCH($D55,Precip!$B$2:$BF$2,0))),"",INDEX(Precip!$B$3:$BE$200,MATCH(F$3&amp;" "&amp;F$4,Precip!$A$3:$A$200,0),MATCH($D55,Precip!$B$2:$BF$2,0)))</f>
        <v/>
      </c>
      <c r="G55" s="7" t="str">
        <f ca="1">IF(ISNA(INDEX(Precip!$B$3:$BE$200,MATCH(G$3&amp;" "&amp;G$4,Precip!$A$3:$A$200,0),MATCH($D55,Precip!$B$2:$BF$2,0))),"",INDEX(Precip!$B$3:$BE$200,MATCH(G$3&amp;" "&amp;G$4,Precip!$A$3:$A$200,0),MATCH($D55,Precip!$B$2:$BF$2,0)))</f>
        <v/>
      </c>
      <c r="H55" s="7" t="str">
        <f ca="1">IF(ISNA(INDEX(Precip!$B$3:$BE$200,MATCH(H$3&amp;" "&amp;H$4,Precip!$A$3:$A$200,0),MATCH($D55,Precip!$B$2:$BF$2,0))),"",INDEX(Precip!$B$3:$BE$200,MATCH(H$3&amp;" "&amp;H$4,Precip!$A$3:$A$200,0),MATCH($D55,Precip!$B$2:$BF$2,0)))</f>
        <v/>
      </c>
      <c r="I55" s="81" t="str">
        <f t="shared" ca="1" si="2"/>
        <v>-</v>
      </c>
      <c r="J55" s="7" t="str">
        <f ca="1">IF(ISNA(INDEX(Precip!$B$3:$BE$200,MATCH(J$3&amp;" "&amp;J$4,Precip!$A$3:$A$200,0),MATCH($D55,Precip!$B$2:$BF$2,0))),"",INDEX(Precip!$B$3:$BE$200,MATCH(J$3&amp;" "&amp;J$4,Precip!$A$3:$A$200,0),MATCH($D55,Precip!$B$2:$BF$2,0)))</f>
        <v/>
      </c>
      <c r="K55" s="7" t="str">
        <f ca="1">IF(ISNA(INDEX(Precip!$B$3:$BE$200,MATCH(K$3&amp;" "&amp;K$4,Precip!$A$3:$A$200,0),MATCH($D55,Precip!$B$2:$BF$2,0))),"",INDEX(Precip!$B$3:$BE$200,MATCH(K$3&amp;" "&amp;K$4,Precip!$A$3:$A$200,0),MATCH($D55,Precip!$B$2:$BF$2,0)))</f>
        <v/>
      </c>
      <c r="L55" s="7" t="str">
        <f ca="1">IF(ISNA(INDEX(Precip!$B$3:$BE$200,MATCH(L$3&amp;" "&amp;L$4,Precip!$A$3:$A$200,0),MATCH($D55,Precip!$B$2:$BF$2,0))),"",INDEX(Precip!$B$3:$BE$200,MATCH(L$3&amp;" "&amp;L$4,Precip!$A$3:$A$200,0),MATCH($D55,Precip!$B$2:$BF$2,0)))</f>
        <v/>
      </c>
      <c r="M55" s="7" t="str">
        <f ca="1">IF(ISNA(INDEX(Precip!$B$3:$BE$200,MATCH(M$3&amp;" "&amp;M$4,Precip!$A$3:$A$200,0),MATCH($D55,Precip!$B$2:$BF$2,0))),"",INDEX(Precip!$B$3:$BE$200,MATCH(M$3&amp;" "&amp;M$4,Precip!$A$3:$A$200,0),MATCH($D55,Precip!$B$2:$BF$2,0)))</f>
        <v/>
      </c>
      <c r="N55" s="39" t="str">
        <f t="shared" ca="1" si="3"/>
        <v>-</v>
      </c>
    </row>
    <row r="56" spans="1:14" ht="15.2" customHeight="1" x14ac:dyDescent="0.25">
      <c r="A56" s="96"/>
      <c r="B56" s="6">
        <v>52</v>
      </c>
      <c r="C56" s="4" t="s">
        <v>76</v>
      </c>
      <c r="D56" s="3">
        <v>48846</v>
      </c>
      <c r="E56" s="7" t="str">
        <f ca="1">IF(ISNA(INDEX(Precip!$B$3:$BE$200,MATCH(E$3&amp;" "&amp;E$4,Precip!$A$3:$A$200,0),MATCH($D56,Precip!$B$2:$BF$2,0))),"",INDEX(Precip!$B$3:$BE$200,MATCH(E$3&amp;" "&amp;E$4,Precip!$A$3:$A$200,0),MATCH($D56,Precip!$B$2:$BF$2,0)))</f>
        <v/>
      </c>
      <c r="F56" s="7" t="str">
        <f ca="1">IF(ISNA(INDEX(Precip!$B$3:$BE$200,MATCH(F$3&amp;" "&amp;F$4,Precip!$A$3:$A$200,0),MATCH($D56,Precip!$B$2:$BF$2,0))),"",INDEX(Precip!$B$3:$BE$200,MATCH(F$3&amp;" "&amp;F$4,Precip!$A$3:$A$200,0),MATCH($D56,Precip!$B$2:$BF$2,0)))</f>
        <v/>
      </c>
      <c r="G56" s="7" t="str">
        <f ca="1">IF(ISNA(INDEX(Precip!$B$3:$BE$200,MATCH(G$3&amp;" "&amp;G$4,Precip!$A$3:$A$200,0),MATCH($D56,Precip!$B$2:$BF$2,0))),"",INDEX(Precip!$B$3:$BE$200,MATCH(G$3&amp;" "&amp;G$4,Precip!$A$3:$A$200,0),MATCH($D56,Precip!$B$2:$BF$2,0)))</f>
        <v/>
      </c>
      <c r="H56" s="7" t="str">
        <f ca="1">IF(ISNA(INDEX(Precip!$B$3:$BE$200,MATCH(H$3&amp;" "&amp;H$4,Precip!$A$3:$A$200,0),MATCH($D56,Precip!$B$2:$BF$2,0))),"",INDEX(Precip!$B$3:$BE$200,MATCH(H$3&amp;" "&amp;H$4,Precip!$A$3:$A$200,0),MATCH($D56,Precip!$B$2:$BF$2,0)))</f>
        <v/>
      </c>
      <c r="I56" s="81" t="str">
        <f t="shared" ca="1" si="2"/>
        <v>-</v>
      </c>
      <c r="J56" s="7" t="str">
        <f ca="1">IF(ISNA(INDEX(Precip!$B$3:$BE$200,MATCH(J$3&amp;" "&amp;J$4,Precip!$A$3:$A$200,0),MATCH($D56,Precip!$B$2:$BF$2,0))),"",INDEX(Precip!$B$3:$BE$200,MATCH(J$3&amp;" "&amp;J$4,Precip!$A$3:$A$200,0),MATCH($D56,Precip!$B$2:$BF$2,0)))</f>
        <v/>
      </c>
      <c r="K56" s="7" t="str">
        <f ca="1">IF(ISNA(INDEX(Precip!$B$3:$BE$200,MATCH(K$3&amp;" "&amp;K$4,Precip!$A$3:$A$200,0),MATCH($D56,Precip!$B$2:$BF$2,0))),"",INDEX(Precip!$B$3:$BE$200,MATCH(K$3&amp;" "&amp;K$4,Precip!$A$3:$A$200,0),MATCH($D56,Precip!$B$2:$BF$2,0)))</f>
        <v/>
      </c>
      <c r="L56" s="7" t="str">
        <f ca="1">IF(ISNA(INDEX(Precip!$B$3:$BE$200,MATCH(L$3&amp;" "&amp;L$4,Precip!$A$3:$A$200,0),MATCH($D56,Precip!$B$2:$BF$2,0))),"",INDEX(Precip!$B$3:$BE$200,MATCH(L$3&amp;" "&amp;L$4,Precip!$A$3:$A$200,0),MATCH($D56,Precip!$B$2:$BF$2,0)))</f>
        <v/>
      </c>
      <c r="M56" s="7" t="str">
        <f ca="1">IF(ISNA(INDEX(Precip!$B$3:$BE$200,MATCH(M$3&amp;" "&amp;M$4,Precip!$A$3:$A$200,0),MATCH($D56,Precip!$B$2:$BF$2,0))),"",INDEX(Precip!$B$3:$BE$200,MATCH(M$3&amp;" "&amp;M$4,Precip!$A$3:$A$200,0),MATCH($D56,Precip!$B$2:$BF$2,0)))</f>
        <v/>
      </c>
      <c r="N56" s="39" t="str">
        <f t="shared" ca="1" si="3"/>
        <v>-</v>
      </c>
    </row>
    <row r="57" spans="1:14" ht="15.2" customHeight="1" x14ac:dyDescent="0.25">
      <c r="A57" s="96"/>
      <c r="B57" s="6">
        <v>53</v>
      </c>
      <c r="C57" s="4" t="s">
        <v>77</v>
      </c>
      <c r="D57" s="3">
        <v>72445</v>
      </c>
      <c r="E57" s="7" t="str">
        <f ca="1">IF(ISNA(INDEX(Precip!$B$3:$BE$200,MATCH(E$3&amp;" "&amp;E$4,Precip!$A$3:$A$200,0),MATCH($D57,Precip!$B$2:$BF$2,0))),"",INDEX(Precip!$B$3:$BE$200,MATCH(E$3&amp;" "&amp;E$4,Precip!$A$3:$A$200,0),MATCH($D57,Precip!$B$2:$BF$2,0)))</f>
        <v/>
      </c>
      <c r="F57" s="7" t="str">
        <f ca="1">IF(ISNA(INDEX(Precip!$B$3:$BE$200,MATCH(F$3&amp;" "&amp;F$4,Precip!$A$3:$A$200,0),MATCH($D57,Precip!$B$2:$BF$2,0))),"",INDEX(Precip!$B$3:$BE$200,MATCH(F$3&amp;" "&amp;F$4,Precip!$A$3:$A$200,0),MATCH($D57,Precip!$B$2:$BF$2,0)))</f>
        <v/>
      </c>
      <c r="G57" s="7" t="str">
        <f ca="1">IF(ISNA(INDEX(Precip!$B$3:$BE$200,MATCH(G$3&amp;" "&amp;G$4,Precip!$A$3:$A$200,0),MATCH($D57,Precip!$B$2:$BF$2,0))),"",INDEX(Precip!$B$3:$BE$200,MATCH(G$3&amp;" "&amp;G$4,Precip!$A$3:$A$200,0),MATCH($D57,Precip!$B$2:$BF$2,0)))</f>
        <v/>
      </c>
      <c r="H57" s="7" t="str">
        <f ca="1">IF(ISNA(INDEX(Precip!$B$3:$BE$200,MATCH(H$3&amp;" "&amp;H$4,Precip!$A$3:$A$200,0),MATCH($D57,Precip!$B$2:$BF$2,0))),"",INDEX(Precip!$B$3:$BE$200,MATCH(H$3&amp;" "&amp;H$4,Precip!$A$3:$A$200,0),MATCH($D57,Precip!$B$2:$BF$2,0)))</f>
        <v/>
      </c>
      <c r="I57" s="81" t="str">
        <f t="shared" ca="1" si="2"/>
        <v>-</v>
      </c>
      <c r="J57" s="7" t="str">
        <f ca="1">IF(ISNA(INDEX(Precip!$B$3:$BE$200,MATCH(J$3&amp;" "&amp;J$4,Precip!$A$3:$A$200,0),MATCH($D57,Precip!$B$2:$BF$2,0))),"",INDEX(Precip!$B$3:$BE$200,MATCH(J$3&amp;" "&amp;J$4,Precip!$A$3:$A$200,0),MATCH($D57,Precip!$B$2:$BF$2,0)))</f>
        <v/>
      </c>
      <c r="K57" s="7" t="str">
        <f ca="1">IF(ISNA(INDEX(Precip!$B$3:$BE$200,MATCH(K$3&amp;" "&amp;K$4,Precip!$A$3:$A$200,0),MATCH($D57,Precip!$B$2:$BF$2,0))),"",INDEX(Precip!$B$3:$BE$200,MATCH(K$3&amp;" "&amp;K$4,Precip!$A$3:$A$200,0),MATCH($D57,Precip!$B$2:$BF$2,0)))</f>
        <v/>
      </c>
      <c r="L57" s="7" t="str">
        <f ca="1">IF(ISNA(INDEX(Precip!$B$3:$BE$200,MATCH(L$3&amp;" "&amp;L$4,Precip!$A$3:$A$200,0),MATCH($D57,Precip!$B$2:$BF$2,0))),"",INDEX(Precip!$B$3:$BE$200,MATCH(L$3&amp;" "&amp;L$4,Precip!$A$3:$A$200,0),MATCH($D57,Precip!$B$2:$BF$2,0)))</f>
        <v/>
      </c>
      <c r="M57" s="7" t="str">
        <f ca="1">IF(ISNA(INDEX(Precip!$B$3:$BE$200,MATCH(M$3&amp;" "&amp;M$4,Precip!$A$3:$A$200,0),MATCH($D57,Precip!$B$2:$BF$2,0))),"",INDEX(Precip!$B$3:$BE$200,MATCH(M$3&amp;" "&amp;M$4,Precip!$A$3:$A$200,0),MATCH($D57,Precip!$B$2:$BF$2,0)))</f>
        <v/>
      </c>
      <c r="N57" s="39" t="str">
        <f t="shared" ca="1" si="3"/>
        <v>-</v>
      </c>
    </row>
    <row r="58" spans="1:14" ht="15.2" customHeight="1" x14ac:dyDescent="0.25">
      <c r="A58" s="96"/>
      <c r="B58" s="6">
        <v>54</v>
      </c>
      <c r="C58" s="4" t="s">
        <v>78</v>
      </c>
      <c r="D58" s="3">
        <v>72446</v>
      </c>
      <c r="E58" s="7" t="str">
        <f ca="1">IF(ISNA(INDEX(Precip!$B$3:$BE$200,MATCH(E$3&amp;" "&amp;E$4,Precip!$A$3:$A$200,0),MATCH($D58,Precip!$B$2:$BF$2,0))),"",INDEX(Precip!$B$3:$BE$200,MATCH(E$3&amp;" "&amp;E$4,Precip!$A$3:$A$200,0),MATCH($D58,Precip!$B$2:$BF$2,0)))</f>
        <v/>
      </c>
      <c r="F58" s="7" t="str">
        <f ca="1">IF(ISNA(INDEX(Precip!$B$3:$BE$200,MATCH(F$3&amp;" "&amp;F$4,Precip!$A$3:$A$200,0),MATCH($D58,Precip!$B$2:$BF$2,0))),"",INDEX(Precip!$B$3:$BE$200,MATCH(F$3&amp;" "&amp;F$4,Precip!$A$3:$A$200,0),MATCH($D58,Precip!$B$2:$BF$2,0)))</f>
        <v/>
      </c>
      <c r="G58" s="7" t="str">
        <f ca="1">IF(ISNA(INDEX(Precip!$B$3:$BE$200,MATCH(G$3&amp;" "&amp;G$4,Precip!$A$3:$A$200,0),MATCH($D58,Precip!$B$2:$BF$2,0))),"",INDEX(Precip!$B$3:$BE$200,MATCH(G$3&amp;" "&amp;G$4,Precip!$A$3:$A$200,0),MATCH($D58,Precip!$B$2:$BF$2,0)))</f>
        <v/>
      </c>
      <c r="H58" s="7" t="str">
        <f ca="1">IF(ISNA(INDEX(Precip!$B$3:$BE$200,MATCH(H$3&amp;" "&amp;H$4,Precip!$A$3:$A$200,0),MATCH($D58,Precip!$B$2:$BF$2,0))),"",INDEX(Precip!$B$3:$BE$200,MATCH(H$3&amp;" "&amp;H$4,Precip!$A$3:$A$200,0),MATCH($D58,Precip!$B$2:$BF$2,0)))</f>
        <v/>
      </c>
      <c r="I58" s="81" t="str">
        <f t="shared" ca="1" si="2"/>
        <v>-</v>
      </c>
      <c r="J58" s="7" t="str">
        <f ca="1">IF(ISNA(INDEX(Precip!$B$3:$BE$200,MATCH(J$3&amp;" "&amp;J$4,Precip!$A$3:$A$200,0),MATCH($D58,Precip!$B$2:$BF$2,0))),"",INDEX(Precip!$B$3:$BE$200,MATCH(J$3&amp;" "&amp;J$4,Precip!$A$3:$A$200,0),MATCH($D58,Precip!$B$2:$BF$2,0)))</f>
        <v/>
      </c>
      <c r="K58" s="7" t="str">
        <f ca="1">IF(ISNA(INDEX(Precip!$B$3:$BE$200,MATCH(K$3&amp;" "&amp;K$4,Precip!$A$3:$A$200,0),MATCH($D58,Precip!$B$2:$BF$2,0))),"",INDEX(Precip!$B$3:$BE$200,MATCH(K$3&amp;" "&amp;K$4,Precip!$A$3:$A$200,0),MATCH($D58,Precip!$B$2:$BF$2,0)))</f>
        <v/>
      </c>
      <c r="L58" s="7" t="str">
        <f ca="1">IF(ISNA(INDEX(Precip!$B$3:$BE$200,MATCH(L$3&amp;" "&amp;L$4,Precip!$A$3:$A$200,0),MATCH($D58,Precip!$B$2:$BF$2,0))),"",INDEX(Precip!$B$3:$BE$200,MATCH(L$3&amp;" "&amp;L$4,Precip!$A$3:$A$200,0),MATCH($D58,Precip!$B$2:$BF$2,0)))</f>
        <v/>
      </c>
      <c r="M58" s="7" t="str">
        <f ca="1">IF(ISNA(INDEX(Precip!$B$3:$BE$200,MATCH(M$3&amp;" "&amp;M$4,Precip!$A$3:$A$200,0),MATCH($D58,Precip!$B$2:$BF$2,0))),"",INDEX(Precip!$B$3:$BE$200,MATCH(M$3&amp;" "&amp;M$4,Precip!$A$3:$A$200,0),MATCH($D58,Precip!$B$2:$BF$2,0)))</f>
        <v/>
      </c>
      <c r="N58" s="39" t="str">
        <f t="shared" ca="1" si="3"/>
        <v>-</v>
      </c>
    </row>
    <row r="59" spans="1:14" ht="15.2" customHeight="1" x14ac:dyDescent="0.25">
      <c r="A59" s="96"/>
      <c r="B59" s="6">
        <v>55</v>
      </c>
      <c r="C59" s="4" t="s">
        <v>79</v>
      </c>
      <c r="D59" s="3" t="s">
        <v>80</v>
      </c>
      <c r="E59" s="7">
        <f ca="1">IF(ISNA(INDEX(Precip!$B$3:$BE$200,MATCH(E$3&amp;" "&amp;E$4,Precip!$A$3:$A$200,0),MATCH($D59,Precip!$B$2:$BF$2,0))),"",INDEX(Precip!$B$3:$BE$200,MATCH(E$3&amp;" "&amp;E$4,Precip!$A$3:$A$200,0),MATCH($D59,Precip!$B$2:$BF$2,0)))</f>
        <v>0</v>
      </c>
      <c r="F59" s="7">
        <f ca="1">IF(ISNA(INDEX(Precip!$B$3:$BE$200,MATCH(F$3&amp;" "&amp;F$4,Precip!$A$3:$A$200,0),MATCH($D59,Precip!$B$2:$BF$2,0))),"",INDEX(Precip!$B$3:$BE$200,MATCH(F$3&amp;" "&amp;F$4,Precip!$A$3:$A$200,0),MATCH($D59,Precip!$B$2:$BF$2,0)))</f>
        <v>0</v>
      </c>
      <c r="G59" s="7">
        <f ca="1">IF(ISNA(INDEX(Precip!$B$3:$BE$200,MATCH(G$3&amp;" "&amp;G$4,Precip!$A$3:$A$200,0),MATCH($D59,Precip!$B$2:$BF$2,0))),"",INDEX(Precip!$B$3:$BE$200,MATCH(G$3&amp;" "&amp;G$4,Precip!$A$3:$A$200,0),MATCH($D59,Precip!$B$2:$BF$2,0)))</f>
        <v>0</v>
      </c>
      <c r="H59" s="7">
        <f ca="1">IF(ISNA(INDEX(Precip!$B$3:$BE$200,MATCH(H$3&amp;" "&amp;H$4,Precip!$A$3:$A$200,0),MATCH($D59,Precip!$B$2:$BF$2,0))),"",INDEX(Precip!$B$3:$BE$200,MATCH(H$3&amp;" "&amp;H$4,Precip!$A$3:$A$200,0),MATCH($D59,Precip!$B$2:$BF$2,0)))</f>
        <v>0</v>
      </c>
      <c r="I59" s="81">
        <f t="shared" ca="1" si="2"/>
        <v>0</v>
      </c>
      <c r="J59" s="7">
        <f ca="1">IF(ISNA(INDEX(Precip!$B$3:$BE$200,MATCH(J$3&amp;" "&amp;J$4,Precip!$A$3:$A$200,0),MATCH($D59,Precip!$B$2:$BF$2,0))),"",INDEX(Precip!$B$3:$BE$200,MATCH(J$3&amp;" "&amp;J$4,Precip!$A$3:$A$200,0),MATCH($D59,Precip!$B$2:$BF$2,0)))</f>
        <v>0</v>
      </c>
      <c r="K59" s="7">
        <f ca="1">IF(ISNA(INDEX(Precip!$B$3:$BE$200,MATCH(K$3&amp;" "&amp;K$4,Precip!$A$3:$A$200,0),MATCH($D59,Precip!$B$2:$BF$2,0))),"",INDEX(Precip!$B$3:$BE$200,MATCH(K$3&amp;" "&amp;K$4,Precip!$A$3:$A$200,0),MATCH($D59,Precip!$B$2:$BF$2,0)))</f>
        <v>0</v>
      </c>
      <c r="L59" s="7">
        <f ca="1">IF(ISNA(INDEX(Precip!$B$3:$BE$200,MATCH(L$3&amp;" "&amp;L$4,Precip!$A$3:$A$200,0),MATCH($D59,Precip!$B$2:$BF$2,0))),"",INDEX(Precip!$B$3:$BE$200,MATCH(L$3&amp;" "&amp;L$4,Precip!$A$3:$A$200,0),MATCH($D59,Precip!$B$2:$BF$2,0)))</f>
        <v>0</v>
      </c>
      <c r="M59" s="7">
        <f ca="1">IF(ISNA(INDEX(Precip!$B$3:$BE$200,MATCH(M$3&amp;" "&amp;M$4,Precip!$A$3:$A$200,0),MATCH($D59,Precip!$B$2:$BF$2,0))),"",INDEX(Precip!$B$3:$BE$200,MATCH(M$3&amp;" "&amp;M$4,Precip!$A$3:$A$200,0),MATCH($D59,Precip!$B$2:$BF$2,0)))</f>
        <v>0</v>
      </c>
      <c r="N59" s="39">
        <f t="shared" ca="1" si="3"/>
        <v>0</v>
      </c>
    </row>
    <row r="60" spans="1:14" ht="15.2" customHeight="1" thickBot="1" x14ac:dyDescent="0.3">
      <c r="A60" s="90"/>
      <c r="B60" s="18">
        <v>56</v>
      </c>
      <c r="C60" s="21" t="s">
        <v>81</v>
      </c>
      <c r="D60" s="22" t="s">
        <v>82</v>
      </c>
      <c r="E60" s="30">
        <f ca="1">IF(ISNA(INDEX(Precip!$B$3:$BE$200,MATCH(E$3&amp;" "&amp;E$4,Precip!$A$3:$A$200,0),MATCH($D60,Precip!$B$2:$BF$2,0))),"",INDEX(Precip!$B$3:$BE$200,MATCH(E$3&amp;" "&amp;E$4,Precip!$A$3:$A$200,0),MATCH($D60,Precip!$B$2:$BF$2,0)))</f>
        <v>0</v>
      </c>
      <c r="F60" s="30">
        <f ca="1">IF(ISNA(INDEX(Precip!$B$3:$BE$200,MATCH(F$3&amp;" "&amp;F$4,Precip!$A$3:$A$200,0),MATCH($D60,Precip!$B$2:$BF$2,0))),"",INDEX(Precip!$B$3:$BE$200,MATCH(F$3&amp;" "&amp;F$4,Precip!$A$3:$A$200,0),MATCH($D60,Precip!$B$2:$BF$2,0)))</f>
        <v>0</v>
      </c>
      <c r="G60" s="30">
        <f ca="1">IF(ISNA(INDEX(Precip!$B$3:$BE$200,MATCH(G$3&amp;" "&amp;G$4,Precip!$A$3:$A$200,0),MATCH($D60,Precip!$B$2:$BF$2,0))),"",INDEX(Precip!$B$3:$BE$200,MATCH(G$3&amp;" "&amp;G$4,Precip!$A$3:$A$200,0),MATCH($D60,Precip!$B$2:$BF$2,0)))</f>
        <v>0.6</v>
      </c>
      <c r="H60" s="30">
        <f ca="1">IF(ISNA(INDEX(Precip!$B$3:$BE$200,MATCH(H$3&amp;" "&amp;H$4,Precip!$A$3:$A$200,0),MATCH($D60,Precip!$B$2:$BF$2,0))),"",INDEX(Precip!$B$3:$BE$200,MATCH(H$3&amp;" "&amp;H$4,Precip!$A$3:$A$200,0),MATCH($D60,Precip!$B$2:$BF$2,0)))</f>
        <v>0.6</v>
      </c>
      <c r="I60" s="82">
        <f t="shared" ca="1" si="2"/>
        <v>1.2</v>
      </c>
      <c r="J60" s="30">
        <f ca="1">IF(ISNA(INDEX(Precip!$B$3:$BE$200,MATCH(J$3&amp;" "&amp;J$4,Precip!$A$3:$A$200,0),MATCH($D60,Precip!$B$2:$BF$2,0))),"",INDEX(Precip!$B$3:$BE$200,MATCH(J$3&amp;" "&amp;J$4,Precip!$A$3:$A$200,0),MATCH($D60,Precip!$B$2:$BF$2,0)))</f>
        <v>0</v>
      </c>
      <c r="K60" s="30">
        <f ca="1">IF(ISNA(INDEX(Precip!$B$3:$BE$200,MATCH(K$3&amp;" "&amp;K$4,Precip!$A$3:$A$200,0),MATCH($D60,Precip!$B$2:$BF$2,0))),"",INDEX(Precip!$B$3:$BE$200,MATCH(K$3&amp;" "&amp;K$4,Precip!$A$3:$A$200,0),MATCH($D60,Precip!$B$2:$BF$2,0)))</f>
        <v>0.6</v>
      </c>
      <c r="L60" s="30">
        <f ca="1">IF(ISNA(INDEX(Precip!$B$3:$BE$200,MATCH(L$3&amp;" "&amp;L$4,Precip!$A$3:$A$200,0),MATCH($D60,Precip!$B$2:$BF$2,0))),"",INDEX(Precip!$B$3:$BE$200,MATCH(L$3&amp;" "&amp;L$4,Precip!$A$3:$A$200,0),MATCH($D60,Precip!$B$2:$BF$2,0)))</f>
        <v>0</v>
      </c>
      <c r="M60" s="30">
        <f ca="1">IF(ISNA(INDEX(Precip!$B$3:$BE$200,MATCH(M$3&amp;" "&amp;M$4,Precip!$A$3:$A$200,0),MATCH($D60,Precip!$B$2:$BF$2,0))),"",INDEX(Precip!$B$3:$BE$200,MATCH(M$3&amp;" "&amp;M$4,Precip!$A$3:$A$200,0),MATCH($D60,Precip!$B$2:$BF$2,0)))</f>
        <v>0</v>
      </c>
      <c r="N60" s="40">
        <f t="shared" ca="1" si="3"/>
        <v>0.6</v>
      </c>
    </row>
    <row r="61" spans="1:14" ht="15.2" customHeight="1" x14ac:dyDescent="0.25">
      <c r="A61" s="89" t="s">
        <v>83</v>
      </c>
      <c r="B61" s="9">
        <v>57</v>
      </c>
      <c r="C61" s="31" t="s">
        <v>84</v>
      </c>
      <c r="D61" s="32" t="s">
        <v>85</v>
      </c>
      <c r="E61" s="11" t="str">
        <f ca="1">IF(ISNA(INDEX(Precip!$B$3:$BE$200,MATCH(E$3&amp;" "&amp;E$4,Precip!$A$3:$A$200,0),MATCH($D61,Precip!$B$2:$BF$2,0))),"",INDEX(Precip!$B$3:$BE$200,MATCH(E$3&amp;" "&amp;E$4,Precip!$A$3:$A$200,0),MATCH($D61,Precip!$B$2:$BF$2,0)))</f>
        <v/>
      </c>
      <c r="F61" s="11" t="str">
        <f ca="1">IF(ISNA(INDEX(Precip!$B$3:$BE$200,MATCH(F$3&amp;" "&amp;F$4,Precip!$A$3:$A$200,0),MATCH($D61,Precip!$B$2:$BF$2,0))),"",INDEX(Precip!$B$3:$BE$200,MATCH(F$3&amp;" "&amp;F$4,Precip!$A$3:$A$200,0),MATCH($D61,Precip!$B$2:$BF$2,0)))</f>
        <v/>
      </c>
      <c r="G61" s="11" t="str">
        <f ca="1">IF(ISNA(INDEX(Precip!$B$3:$BE$200,MATCH(G$3&amp;" "&amp;G$4,Precip!$A$3:$A$200,0),MATCH($D61,Precip!$B$2:$BF$2,0))),"",INDEX(Precip!$B$3:$BE$200,MATCH(G$3&amp;" "&amp;G$4,Precip!$A$3:$A$200,0),MATCH($D61,Precip!$B$2:$BF$2,0)))</f>
        <v/>
      </c>
      <c r="H61" s="11" t="str">
        <f ca="1">IF(ISNA(INDEX(Precip!$B$3:$BE$200,MATCH(H$3&amp;" "&amp;H$4,Precip!$A$3:$A$200,0),MATCH($D61,Precip!$B$2:$BF$2,0))),"",INDEX(Precip!$B$3:$BE$200,MATCH(H$3&amp;" "&amp;H$4,Precip!$A$3:$A$200,0),MATCH($D61,Precip!$B$2:$BF$2,0)))</f>
        <v/>
      </c>
      <c r="I61" s="80" t="str">
        <f t="shared" ca="1" si="2"/>
        <v>-</v>
      </c>
      <c r="J61" s="11" t="str">
        <f ca="1">IF(ISNA(INDEX(Precip!$B$3:$BE$200,MATCH(J$3&amp;" "&amp;J$4,Precip!$A$3:$A$200,0),MATCH($D61,Precip!$B$2:$BF$2,0))),"",INDEX(Precip!$B$3:$BE$200,MATCH(J$3&amp;" "&amp;J$4,Precip!$A$3:$A$200,0),MATCH($D61,Precip!$B$2:$BF$2,0)))</f>
        <v/>
      </c>
      <c r="K61" s="11" t="str">
        <f ca="1">IF(ISNA(INDEX(Precip!$B$3:$BE$200,MATCH(K$3&amp;" "&amp;K$4,Precip!$A$3:$A$200,0),MATCH($D61,Precip!$B$2:$BF$2,0))),"",INDEX(Precip!$B$3:$BE$200,MATCH(K$3&amp;" "&amp;K$4,Precip!$A$3:$A$200,0),MATCH($D61,Precip!$B$2:$BF$2,0)))</f>
        <v/>
      </c>
      <c r="L61" s="11" t="str">
        <f ca="1">IF(ISNA(INDEX(Precip!$B$3:$BE$200,MATCH(L$3&amp;" "&amp;L$4,Precip!$A$3:$A$200,0),MATCH($D61,Precip!$B$2:$BF$2,0))),"",INDEX(Precip!$B$3:$BE$200,MATCH(L$3&amp;" "&amp;L$4,Precip!$A$3:$A$200,0),MATCH($D61,Precip!$B$2:$BF$2,0)))</f>
        <v/>
      </c>
      <c r="M61" s="11" t="str">
        <f ca="1">IF(ISNA(INDEX(Precip!$B$3:$BE$200,MATCH(M$3&amp;" "&amp;M$4,Precip!$A$3:$A$200,0),MATCH($D61,Precip!$B$2:$BF$2,0))),"",INDEX(Precip!$B$3:$BE$200,MATCH(M$3&amp;" "&amp;M$4,Precip!$A$3:$A$200,0),MATCH($D61,Precip!$B$2:$BF$2,0)))</f>
        <v/>
      </c>
      <c r="N61" s="38" t="str">
        <f t="shared" ca="1" si="3"/>
        <v>-</v>
      </c>
    </row>
    <row r="62" spans="1:14" ht="15.2" customHeight="1" thickBot="1" x14ac:dyDescent="0.3">
      <c r="A62" s="90"/>
      <c r="B62" s="18">
        <v>58</v>
      </c>
      <c r="C62" s="33" t="s">
        <v>86</v>
      </c>
      <c r="D62" s="34" t="s">
        <v>87</v>
      </c>
      <c r="E62" s="30" t="str">
        <f ca="1">IF(ISNA(INDEX(Precip!$B$3:$BE$200,MATCH(E$3&amp;" "&amp;E$4,Precip!$A$3:$A$200,0),MATCH($D62,Precip!$B$2:$BF$2,0))),"",INDEX(Precip!$B$3:$BE$200,MATCH(E$3&amp;" "&amp;E$4,Precip!$A$3:$A$200,0),MATCH($D62,Precip!$B$2:$BF$2,0)))</f>
        <v/>
      </c>
      <c r="F62" s="30" t="str">
        <f ca="1">IF(ISNA(INDEX(Precip!$B$3:$BE$200,MATCH(F$3&amp;" "&amp;F$4,Precip!$A$3:$A$200,0),MATCH($D62,Precip!$B$2:$BF$2,0))),"",INDEX(Precip!$B$3:$BE$200,MATCH(F$3&amp;" "&amp;F$4,Precip!$A$3:$A$200,0),MATCH($D62,Precip!$B$2:$BF$2,0)))</f>
        <v/>
      </c>
      <c r="G62" s="30" t="str">
        <f ca="1">IF(ISNA(INDEX(Precip!$B$3:$BE$200,MATCH(G$3&amp;" "&amp;G$4,Precip!$A$3:$A$200,0),MATCH($D62,Precip!$B$2:$BF$2,0))),"",INDEX(Precip!$B$3:$BE$200,MATCH(G$3&amp;" "&amp;G$4,Precip!$A$3:$A$200,0),MATCH($D62,Precip!$B$2:$BF$2,0)))</f>
        <v/>
      </c>
      <c r="H62" s="30" t="str">
        <f ca="1">IF(ISNA(INDEX(Precip!$B$3:$BE$200,MATCH(H$3&amp;" "&amp;H$4,Precip!$A$3:$A$200,0),MATCH($D62,Precip!$B$2:$BF$2,0))),"",INDEX(Precip!$B$3:$BE$200,MATCH(H$3&amp;" "&amp;H$4,Precip!$A$3:$A$200,0),MATCH($D62,Precip!$B$2:$BF$2,0)))</f>
        <v/>
      </c>
      <c r="I62" s="82" t="str">
        <f t="shared" ca="1" si="2"/>
        <v>-</v>
      </c>
      <c r="J62" s="30" t="str">
        <f ca="1">IF(ISNA(INDEX(Precip!$B$3:$BE$200,MATCH(J$3&amp;" "&amp;J$4,Precip!$A$3:$A$200,0),MATCH($D62,Precip!$B$2:$BF$2,0))),"",INDEX(Precip!$B$3:$BE$200,MATCH(J$3&amp;" "&amp;J$4,Precip!$A$3:$A$200,0),MATCH($D62,Precip!$B$2:$BF$2,0)))</f>
        <v/>
      </c>
      <c r="K62" s="30" t="str">
        <f ca="1">IF(ISNA(INDEX(Precip!$B$3:$BE$200,MATCH(K$3&amp;" "&amp;K$4,Precip!$A$3:$A$200,0),MATCH($D62,Precip!$B$2:$BF$2,0))),"",INDEX(Precip!$B$3:$BE$200,MATCH(K$3&amp;" "&amp;K$4,Precip!$A$3:$A$200,0),MATCH($D62,Precip!$B$2:$BF$2,0)))</f>
        <v/>
      </c>
      <c r="L62" s="30" t="str">
        <f ca="1">IF(ISNA(INDEX(Precip!$B$3:$BE$200,MATCH(L$3&amp;" "&amp;L$4,Precip!$A$3:$A$200,0),MATCH($D62,Precip!$B$2:$BF$2,0))),"",INDEX(Precip!$B$3:$BE$200,MATCH(L$3&amp;" "&amp;L$4,Precip!$A$3:$A$200,0),MATCH($D62,Precip!$B$2:$BF$2,0)))</f>
        <v/>
      </c>
      <c r="M62" s="30" t="str">
        <f ca="1">IF(ISNA(INDEX(Precip!$B$3:$BE$200,MATCH(M$3&amp;" "&amp;M$4,Precip!$A$3:$A$200,0),MATCH($D62,Precip!$B$2:$BF$2,0))),"",INDEX(Precip!$B$3:$BE$200,MATCH(M$3&amp;" "&amp;M$4,Precip!$A$3:$A$200,0),MATCH($D62,Precip!$B$2:$BF$2,0)))</f>
        <v/>
      </c>
      <c r="N62" s="40" t="str">
        <f t="shared" ca="1" si="3"/>
        <v>-</v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Tuan 1</vt:lpstr>
      <vt:lpstr>Tuan 2</vt:lpstr>
      <vt:lpstr>Tuan 3</vt:lpstr>
      <vt:lpstr>Thang</vt:lpstr>
      <vt:lpstr>1,2</vt:lpstr>
      <vt:lpstr>3,4</vt:lpstr>
      <vt:lpstr>5,6</vt:lpstr>
      <vt:lpstr>7,8</vt:lpstr>
      <vt:lpstr>9,10</vt:lpstr>
      <vt:lpstr>11,12</vt:lpstr>
      <vt:lpstr>13,14</vt:lpstr>
      <vt:lpstr>15,16</vt:lpstr>
      <vt:lpstr>17,18</vt:lpstr>
      <vt:lpstr>19,20</vt:lpstr>
      <vt:lpstr>21,22</vt:lpstr>
      <vt:lpstr>23,24</vt:lpstr>
      <vt:lpstr>25,26</vt:lpstr>
      <vt:lpstr>27,28</vt:lpstr>
      <vt:lpstr>29,30</vt:lpstr>
      <vt:lpstr>31</vt:lpstr>
      <vt:lpstr>Precip</vt:lpstr>
      <vt:lpstr>Precip24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tuanhiep</dc:creator>
  <cp:lastModifiedBy>DAO ANH CONG</cp:lastModifiedBy>
  <cp:lastPrinted>2017-06-27T02:16:57Z</cp:lastPrinted>
  <dcterms:created xsi:type="dcterms:W3CDTF">2009-07-14T00:25:10Z</dcterms:created>
  <dcterms:modified xsi:type="dcterms:W3CDTF">2023-08-02T08:36:59Z</dcterms:modified>
</cp:coreProperties>
</file>