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cripts\Output\"/>
    </mc:Choice>
  </mc:AlternateContent>
  <xr:revisionPtr revIDLastSave="0" documentId="13_ncr:1_{06187FC8-D872-458C-BAE3-4B7930BDEB3A}" xr6:coauthVersionLast="36" xr6:coauthVersionMax="36" xr10:uidLastSave="{00000000-0000-0000-0000-000000000000}"/>
  <bookViews>
    <workbookView xWindow="-120" yWindow="-120" windowWidth="29040" windowHeight="15840" tabRatio="907" firstSheet="3" activeTab="35" xr2:uid="{00000000-000D-0000-FFFF-FFFF00000000}"/>
  </bookViews>
  <sheets>
    <sheet name="StartUp" sheetId="1" state="veryHidden" r:id="rId1"/>
    <sheet name="Tuần 1,2" sheetId="2" r:id="rId2"/>
    <sheet name="Tuần 3,4" sheetId="3" r:id="rId3"/>
    <sheet name="Tuần 5,6" sheetId="4" r:id="rId4"/>
    <sheet name="Tháng" sheetId="5" r:id="rId5"/>
    <sheet name="1" sheetId="6" r:id="rId6"/>
    <sheet name="2" sheetId="7" r:id="rId7"/>
    <sheet name="3" sheetId="8" r:id="rId8"/>
    <sheet name="4" sheetId="9" r:id="rId9"/>
    <sheet name="5" sheetId="10" r:id="rId10"/>
    <sheet name="6" sheetId="11" r:id="rId11"/>
    <sheet name="7" sheetId="12" r:id="rId12"/>
    <sheet name="8" sheetId="13" r:id="rId13"/>
    <sheet name="9" sheetId="14" r:id="rId14"/>
    <sheet name="10" sheetId="15" r:id="rId15"/>
    <sheet name="11" sheetId="16" r:id="rId16"/>
    <sheet name="12" sheetId="17" r:id="rId17"/>
    <sheet name="13" sheetId="18" r:id="rId18"/>
    <sheet name="14" sheetId="19" r:id="rId19"/>
    <sheet name="15" sheetId="20" r:id="rId20"/>
    <sheet name="16" sheetId="21" r:id="rId21"/>
    <sheet name="17" sheetId="22" r:id="rId22"/>
    <sheet name="18" sheetId="23" r:id="rId23"/>
    <sheet name="19" sheetId="24" r:id="rId24"/>
    <sheet name="20" sheetId="25" r:id="rId25"/>
    <sheet name="21" sheetId="26" r:id="rId26"/>
    <sheet name="22" sheetId="27" r:id="rId27"/>
    <sheet name="23" sheetId="28" r:id="rId28"/>
    <sheet name="24" sheetId="29" r:id="rId29"/>
    <sheet name="25" sheetId="30" r:id="rId30"/>
    <sheet name="26" sheetId="31" r:id="rId31"/>
    <sheet name="27" sheetId="32" r:id="rId32"/>
    <sheet name="28" sheetId="33" r:id="rId33"/>
    <sheet name="29" sheetId="34" r:id="rId34"/>
    <sheet name="30" sheetId="35" r:id="rId35"/>
    <sheet name="31" sheetId="36" r:id="rId36"/>
    <sheet name="solieuthucdo" sheetId="37" r:id="rId37"/>
    <sheet name="Duongquatrinh" sheetId="38" r:id="rId38"/>
    <sheet name="S" sheetId="39" r:id="rId39"/>
    <sheet name="Q" sheetId="40" r:id="rId40"/>
  </sheets>
  <calcPr calcId="191029"/>
</workbook>
</file>

<file path=xl/calcChain.xml><?xml version="1.0" encoding="utf-8"?>
<calcChain xmlns="http://schemas.openxmlformats.org/spreadsheetml/2006/main">
  <c r="C1" i="36" l="1"/>
  <c r="C1" i="35"/>
  <c r="C1" i="34"/>
  <c r="C1" i="33"/>
  <c r="C1" i="32"/>
  <c r="C1" i="31"/>
  <c r="C1" i="30"/>
  <c r="C1" i="29"/>
  <c r="C1" i="28"/>
  <c r="C1" i="27"/>
  <c r="C1" i="26"/>
  <c r="C1" i="25"/>
  <c r="C1" i="24"/>
  <c r="C1" i="23"/>
  <c r="C1" i="22"/>
  <c r="C1" i="21"/>
  <c r="C1" i="20"/>
  <c r="C1" i="19"/>
  <c r="C1" i="18"/>
  <c r="C1" i="17"/>
  <c r="C1" i="16"/>
  <c r="C1" i="15"/>
  <c r="C1" i="14"/>
  <c r="C1" i="13"/>
  <c r="C1" i="12"/>
  <c r="C1" i="11"/>
  <c r="C1" i="10"/>
  <c r="C1" i="9"/>
  <c r="C1" i="8"/>
  <c r="C1" i="7"/>
  <c r="X37" i="36" l="1"/>
  <c r="O35" i="35"/>
  <c r="J32" i="34"/>
  <c r="V34" i="33"/>
  <c r="AA36" i="32"/>
  <c r="Z27" i="31"/>
  <c r="X35" i="29"/>
  <c r="F21" i="28"/>
  <c r="K19" i="27"/>
  <c r="Q12" i="25"/>
  <c r="R33" i="24"/>
  <c r="S31" i="23"/>
  <c r="V30" i="22"/>
  <c r="L12" i="21"/>
  <c r="U31" i="20"/>
  <c r="O37" i="19"/>
  <c r="F36" i="18"/>
  <c r="P32" i="17"/>
  <c r="Q26" i="16"/>
  <c r="M9" i="15"/>
  <c r="K9" i="14"/>
  <c r="S20" i="13"/>
  <c r="N12" i="12"/>
  <c r="E37" i="11"/>
  <c r="U35" i="10"/>
  <c r="F36" i="9"/>
  <c r="L37" i="8"/>
  <c r="F29" i="7"/>
  <c r="C1" i="6"/>
  <c r="L4" i="6" s="1"/>
  <c r="E400" i="38"/>
  <c r="C400" i="38"/>
  <c r="D398" i="38"/>
  <c r="B398" i="38"/>
  <c r="E375" i="38"/>
  <c r="D375" i="38"/>
  <c r="C375" i="38"/>
  <c r="B375" i="38"/>
  <c r="D373" i="38"/>
  <c r="B373" i="38"/>
  <c r="D348" i="38"/>
  <c r="B348" i="38"/>
  <c r="E325" i="38"/>
  <c r="D325" i="38"/>
  <c r="C325" i="38"/>
  <c r="DM16" i="38" s="1"/>
  <c r="B325" i="38"/>
  <c r="DG16" i="38" s="1"/>
  <c r="D323" i="38"/>
  <c r="B323" i="38"/>
  <c r="E300" i="38"/>
  <c r="D300" i="38"/>
  <c r="C300" i="38"/>
  <c r="B300" i="38"/>
  <c r="AJ39" i="38" s="1"/>
  <c r="D298" i="38"/>
  <c r="B298" i="38"/>
  <c r="E275" i="38"/>
  <c r="D275" i="38"/>
  <c r="C275" i="38"/>
  <c r="DM14" i="38" s="1"/>
  <c r="B275" i="38"/>
  <c r="AJ33" i="38" s="1"/>
  <c r="D273" i="38"/>
  <c r="B273" i="38"/>
  <c r="E250" i="38"/>
  <c r="D250" i="38"/>
  <c r="C250" i="38"/>
  <c r="DM13" i="38" s="1"/>
  <c r="B250" i="38"/>
  <c r="DG13" i="38" s="1"/>
  <c r="D248" i="38"/>
  <c r="B248" i="38"/>
  <c r="E225" i="38"/>
  <c r="D225" i="38"/>
  <c r="AL40" i="38" s="1"/>
  <c r="C225" i="38"/>
  <c r="AK40" i="38" s="1"/>
  <c r="B225" i="38"/>
  <c r="DG12" i="38" s="1"/>
  <c r="D223" i="38"/>
  <c r="B223" i="38"/>
  <c r="E200" i="38"/>
  <c r="D200" i="38"/>
  <c r="C200" i="38"/>
  <c r="B200" i="38"/>
  <c r="AJ30" i="38" s="1"/>
  <c r="D198" i="38"/>
  <c r="B198" i="38"/>
  <c r="E175" i="38"/>
  <c r="D175" i="38"/>
  <c r="C175" i="38"/>
  <c r="DM10" i="38" s="1"/>
  <c r="B175" i="38"/>
  <c r="DG10" i="38" s="1"/>
  <c r="D173" i="38"/>
  <c r="B173" i="38"/>
  <c r="E150" i="38"/>
  <c r="D150" i="38"/>
  <c r="AL28" i="38" s="1"/>
  <c r="C150" i="38"/>
  <c r="AK28" i="38" s="1"/>
  <c r="B150" i="38"/>
  <c r="AJ28" i="38" s="1"/>
  <c r="D148" i="38"/>
  <c r="B148" i="38"/>
  <c r="E125" i="38"/>
  <c r="D125" i="38"/>
  <c r="AL49" i="38" s="1"/>
  <c r="C125" i="38"/>
  <c r="AK49" i="38" s="1"/>
  <c r="B125" i="38"/>
  <c r="AJ49" i="38" s="1"/>
  <c r="D123" i="38"/>
  <c r="B123" i="38"/>
  <c r="E100" i="38"/>
  <c r="D100" i="38"/>
  <c r="C100" i="38"/>
  <c r="B100" i="38"/>
  <c r="D98" i="38"/>
  <c r="B98" i="38"/>
  <c r="E75" i="38"/>
  <c r="D75" i="38"/>
  <c r="AL25" i="38" s="1"/>
  <c r="C75" i="38"/>
  <c r="AK25" i="38" s="1"/>
  <c r="B75" i="38"/>
  <c r="AJ25" i="38" s="1"/>
  <c r="D73" i="38"/>
  <c r="B73" i="38"/>
  <c r="AM50" i="38"/>
  <c r="AL50" i="38"/>
  <c r="AK50" i="38"/>
  <c r="AJ50" i="38"/>
  <c r="AM49" i="38"/>
  <c r="E49" i="38"/>
  <c r="D49" i="38"/>
  <c r="AL47" i="38" s="1"/>
  <c r="C49" i="38"/>
  <c r="B49" i="38"/>
  <c r="AM48" i="38"/>
  <c r="AL48" i="38"/>
  <c r="AK48" i="38"/>
  <c r="AJ48" i="38"/>
  <c r="AM47" i="38"/>
  <c r="AJ47" i="38"/>
  <c r="D47" i="38"/>
  <c r="B47" i="38"/>
  <c r="AL45" i="38"/>
  <c r="AJ45" i="38"/>
  <c r="AM41" i="38"/>
  <c r="AL41" i="38"/>
  <c r="AK41" i="38"/>
  <c r="AJ41" i="38"/>
  <c r="AM40" i="38"/>
  <c r="AM39" i="38"/>
  <c r="AL39" i="38"/>
  <c r="AK39" i="38"/>
  <c r="AL37" i="38"/>
  <c r="AJ37" i="38"/>
  <c r="AM33" i="38"/>
  <c r="AL33" i="38"/>
  <c r="AK33" i="38"/>
  <c r="AM32" i="38"/>
  <c r="AL32" i="38"/>
  <c r="AK32" i="38"/>
  <c r="AJ32" i="38"/>
  <c r="AM31" i="38"/>
  <c r="AM30" i="38"/>
  <c r="AL30" i="38"/>
  <c r="AK30" i="38"/>
  <c r="AM29" i="38"/>
  <c r="AL29" i="38"/>
  <c r="AK29" i="38"/>
  <c r="AJ29" i="38"/>
  <c r="AM28" i="38"/>
  <c r="AM27" i="38"/>
  <c r="AL27" i="38"/>
  <c r="AK27" i="38"/>
  <c r="AM26" i="38"/>
  <c r="AL26" i="38"/>
  <c r="AK26" i="38"/>
  <c r="AJ26" i="38"/>
  <c r="AM25" i="38"/>
  <c r="AM24" i="38"/>
  <c r="AL24" i="38"/>
  <c r="AK24" i="38"/>
  <c r="AJ24" i="38"/>
  <c r="E24" i="38"/>
  <c r="D24" i="38"/>
  <c r="AL23" i="38" s="1"/>
  <c r="C24" i="38"/>
  <c r="AK23" i="38" s="1"/>
  <c r="B24" i="38"/>
  <c r="AJ23" i="38" s="1"/>
  <c r="AM23" i="38"/>
  <c r="D22" i="38"/>
  <c r="B22" i="38"/>
  <c r="CZ21" i="38"/>
  <c r="CY21" i="38"/>
  <c r="CW21" i="38"/>
  <c r="CV21" i="38"/>
  <c r="CT21" i="38"/>
  <c r="CS21" i="38"/>
  <c r="CQ21" i="38"/>
  <c r="CP21" i="38"/>
  <c r="CN21" i="38"/>
  <c r="CM21" i="38"/>
  <c r="CK21" i="38"/>
  <c r="CJ21" i="38"/>
  <c r="CH21" i="38"/>
  <c r="CG21" i="38"/>
  <c r="CE21" i="38"/>
  <c r="CD21" i="38"/>
  <c r="CB21" i="38"/>
  <c r="CA21" i="38"/>
  <c r="BY21" i="38"/>
  <c r="BX21" i="38"/>
  <c r="BV21" i="38"/>
  <c r="BU21" i="38"/>
  <c r="BS21" i="38"/>
  <c r="BR21" i="38"/>
  <c r="BP21" i="38"/>
  <c r="BO21" i="38"/>
  <c r="BM21" i="38"/>
  <c r="BL21" i="38"/>
  <c r="BJ21" i="38"/>
  <c r="BI21" i="38"/>
  <c r="BG21" i="38"/>
  <c r="BF21" i="38"/>
  <c r="BD21" i="38"/>
  <c r="BC21" i="38"/>
  <c r="BA21" i="38"/>
  <c r="AZ21" i="38"/>
  <c r="AX21" i="38"/>
  <c r="AW21" i="38"/>
  <c r="AU21" i="38"/>
  <c r="AT21" i="38"/>
  <c r="AR21" i="38"/>
  <c r="AQ21" i="38"/>
  <c r="AO21" i="38"/>
  <c r="AN21" i="38"/>
  <c r="AL21" i="38"/>
  <c r="AH21" i="38"/>
  <c r="AF21" i="38"/>
  <c r="AE21" i="38"/>
  <c r="AC21" i="38"/>
  <c r="AB21" i="38"/>
  <c r="Z21" i="38"/>
  <c r="Y21" i="38"/>
  <c r="W21" i="38"/>
  <c r="V21" i="38"/>
  <c r="T21" i="38"/>
  <c r="S21" i="38"/>
  <c r="Q21" i="38"/>
  <c r="P21" i="38"/>
  <c r="N21" i="38"/>
  <c r="M21" i="38"/>
  <c r="K21" i="38"/>
  <c r="J21" i="38"/>
  <c r="H21" i="38"/>
  <c r="G21" i="38"/>
  <c r="CZ20" i="38"/>
  <c r="CY20" i="38"/>
  <c r="CX20" i="38"/>
  <c r="CW20" i="38"/>
  <c r="CV20" i="38"/>
  <c r="CT20" i="38"/>
  <c r="CS20" i="38"/>
  <c r="CR20" i="38"/>
  <c r="CQ20" i="38"/>
  <c r="CP20" i="38"/>
  <c r="CN20" i="38"/>
  <c r="CM20" i="38"/>
  <c r="CL20" i="38"/>
  <c r="CK20" i="38"/>
  <c r="CJ20" i="38"/>
  <c r="CH20" i="38"/>
  <c r="CG20" i="38"/>
  <c r="CF20" i="38"/>
  <c r="CE20" i="38"/>
  <c r="CD20" i="38"/>
  <c r="CB20" i="38"/>
  <c r="CA20" i="38"/>
  <c r="BZ20" i="38"/>
  <c r="BY20" i="38"/>
  <c r="BX20" i="38"/>
  <c r="BV20" i="38"/>
  <c r="BU20" i="38"/>
  <c r="BT20" i="38"/>
  <c r="BS20" i="38"/>
  <c r="BR20" i="38"/>
  <c r="BP20" i="38"/>
  <c r="BO20" i="38"/>
  <c r="BN20" i="38"/>
  <c r="BM20" i="38"/>
  <c r="BL20" i="38"/>
  <c r="BJ20" i="38"/>
  <c r="BI20" i="38"/>
  <c r="BH20" i="38"/>
  <c r="BG20" i="38"/>
  <c r="BF20" i="38"/>
  <c r="BD20" i="38"/>
  <c r="BC20" i="38"/>
  <c r="BA20" i="38"/>
  <c r="AZ20" i="38"/>
  <c r="AX20" i="38"/>
  <c r="AW20" i="38"/>
  <c r="AU20" i="38"/>
  <c r="AT20" i="38"/>
  <c r="AR20" i="38"/>
  <c r="AQ20" i="38"/>
  <c r="AO20" i="38"/>
  <c r="AN20" i="38"/>
  <c r="AH20" i="38"/>
  <c r="AF20" i="38"/>
  <c r="AE20" i="38"/>
  <c r="AC20" i="38"/>
  <c r="AB20" i="38"/>
  <c r="Z20" i="38"/>
  <c r="Y20" i="38"/>
  <c r="W20" i="38"/>
  <c r="V20" i="38"/>
  <c r="T20" i="38"/>
  <c r="S20" i="38"/>
  <c r="Q20" i="38"/>
  <c r="P20" i="38"/>
  <c r="N20" i="38"/>
  <c r="M20" i="38"/>
  <c r="K20" i="38"/>
  <c r="J20" i="38"/>
  <c r="H20" i="38"/>
  <c r="G20" i="38"/>
  <c r="E20" i="38"/>
  <c r="D20" i="38"/>
  <c r="B20" i="38"/>
  <c r="DY19" i="38"/>
  <c r="DX19" i="38"/>
  <c r="DW19" i="38"/>
  <c r="DV19" i="38"/>
  <c r="DU19" i="38"/>
  <c r="DT19" i="38"/>
  <c r="DS19" i="38"/>
  <c r="DR19" i="38"/>
  <c r="DQ19" i="38"/>
  <c r="DP19" i="38"/>
  <c r="DO19" i="38"/>
  <c r="DN19" i="38"/>
  <c r="DM19" i="38"/>
  <c r="DL19" i="38"/>
  <c r="DK19" i="38"/>
  <c r="DJ19" i="38"/>
  <c r="DI19" i="38"/>
  <c r="DH19" i="38"/>
  <c r="DG19" i="38"/>
  <c r="DF19" i="38"/>
  <c r="DE19" i="38"/>
  <c r="DD19" i="38"/>
  <c r="DC19" i="38"/>
  <c r="DB19" i="38"/>
  <c r="CZ19" i="38"/>
  <c r="CY19" i="38"/>
  <c r="CX19" i="38"/>
  <c r="CW19" i="38"/>
  <c r="CV19" i="38"/>
  <c r="CU19" i="38"/>
  <c r="CT19" i="38"/>
  <c r="CS19" i="38"/>
  <c r="CR19" i="38"/>
  <c r="CQ19" i="38"/>
  <c r="CP19" i="38"/>
  <c r="CN19" i="38"/>
  <c r="CM19" i="38"/>
  <c r="CL19" i="38"/>
  <c r="CK19" i="38"/>
  <c r="CJ19" i="38"/>
  <c r="CI19" i="38"/>
  <c r="CH19" i="38"/>
  <c r="CG19" i="38"/>
  <c r="CF19" i="38"/>
  <c r="CE19" i="38"/>
  <c r="CD19" i="38"/>
  <c r="CB19" i="38"/>
  <c r="CA19" i="38"/>
  <c r="BZ19" i="38"/>
  <c r="BY19" i="38"/>
  <c r="BX19" i="38"/>
  <c r="BW19" i="38"/>
  <c r="BV19" i="38"/>
  <c r="BU19" i="38"/>
  <c r="BT19" i="38"/>
  <c r="BS19" i="38"/>
  <c r="BR19" i="38"/>
  <c r="BP19" i="38"/>
  <c r="BO19" i="38"/>
  <c r="BN19" i="38"/>
  <c r="BM19" i="38"/>
  <c r="BL19" i="38"/>
  <c r="BK19" i="38"/>
  <c r="BJ19" i="38"/>
  <c r="BI19" i="38"/>
  <c r="BH19" i="38"/>
  <c r="BG19" i="38"/>
  <c r="BF19" i="38"/>
  <c r="BD19" i="38"/>
  <c r="BC19" i="38"/>
  <c r="BB19" i="38"/>
  <c r="BA19" i="38"/>
  <c r="AZ19" i="38"/>
  <c r="AY19" i="38"/>
  <c r="AX19" i="38"/>
  <c r="AW19" i="38"/>
  <c r="AV19" i="38"/>
  <c r="AU19" i="38"/>
  <c r="AT19" i="38"/>
  <c r="AR19" i="38"/>
  <c r="AQ19" i="38"/>
  <c r="AP19" i="38"/>
  <c r="AO19" i="38"/>
  <c r="AN19" i="38"/>
  <c r="AM19" i="38"/>
  <c r="AL19" i="38"/>
  <c r="AK19" i="38"/>
  <c r="AJ19" i="38"/>
  <c r="AI19" i="38"/>
  <c r="AH19" i="38"/>
  <c r="AF19" i="38"/>
  <c r="AE19" i="38"/>
  <c r="AD19" i="38"/>
  <c r="AC19" i="38"/>
  <c r="AB19" i="38"/>
  <c r="AA19" i="38"/>
  <c r="Z19" i="38"/>
  <c r="Y19" i="38"/>
  <c r="X19" i="38"/>
  <c r="W19" i="38"/>
  <c r="V19" i="38"/>
  <c r="T19" i="38"/>
  <c r="S19" i="38"/>
  <c r="R19" i="38"/>
  <c r="Q19" i="38"/>
  <c r="P19" i="38"/>
  <c r="O19" i="38"/>
  <c r="B400" i="38" s="1"/>
  <c r="N19" i="38"/>
  <c r="M19" i="38"/>
  <c r="L19" i="38"/>
  <c r="K19" i="38"/>
  <c r="J19" i="38"/>
  <c r="H19" i="38"/>
  <c r="G19" i="38"/>
  <c r="F19" i="38"/>
  <c r="E19" i="38"/>
  <c r="D19" i="38"/>
  <c r="C19" i="38"/>
  <c r="D400" i="38" s="1"/>
  <c r="B19" i="38"/>
  <c r="DY18" i="38"/>
  <c r="DX18" i="38"/>
  <c r="DW18" i="38"/>
  <c r="DV18" i="38"/>
  <c r="DU18" i="38"/>
  <c r="DT18" i="38"/>
  <c r="DS18" i="38"/>
  <c r="DR18" i="38"/>
  <c r="DQ18" i="38"/>
  <c r="DP18" i="38"/>
  <c r="DO18" i="38"/>
  <c r="DN18" i="38"/>
  <c r="DM18" i="38"/>
  <c r="DL18" i="38"/>
  <c r="DK18" i="38"/>
  <c r="DJ18" i="38"/>
  <c r="DI18" i="38"/>
  <c r="DH18" i="38"/>
  <c r="DG18" i="38"/>
  <c r="DF18" i="38"/>
  <c r="DE18" i="38"/>
  <c r="DD18" i="38"/>
  <c r="DC18" i="38"/>
  <c r="DB18" i="38"/>
  <c r="CZ18" i="38"/>
  <c r="CY18" i="38"/>
  <c r="CW18" i="38"/>
  <c r="CV18" i="38"/>
  <c r="CT18" i="38"/>
  <c r="CS18" i="38"/>
  <c r="CQ18" i="38"/>
  <c r="CP18" i="38"/>
  <c r="CN18" i="38"/>
  <c r="CM18" i="38"/>
  <c r="CK18" i="38"/>
  <c r="CJ18" i="38"/>
  <c r="CH18" i="38"/>
  <c r="CG18" i="38"/>
  <c r="CE18" i="38"/>
  <c r="CD18" i="38"/>
  <c r="CB18" i="38"/>
  <c r="CA18" i="38"/>
  <c r="BY18" i="38"/>
  <c r="BX18" i="38"/>
  <c r="BV18" i="38"/>
  <c r="BU18" i="38"/>
  <c r="BS18" i="38"/>
  <c r="BR18" i="38"/>
  <c r="BP18" i="38"/>
  <c r="BO18" i="38"/>
  <c r="BM18" i="38"/>
  <c r="BL18" i="38"/>
  <c r="BJ18" i="38"/>
  <c r="BI18" i="38"/>
  <c r="BG18" i="38"/>
  <c r="BF18" i="38"/>
  <c r="BD18" i="38"/>
  <c r="BC18" i="38"/>
  <c r="BA18" i="38"/>
  <c r="AZ18" i="38"/>
  <c r="AX18" i="38"/>
  <c r="AW18" i="38"/>
  <c r="AU18" i="38"/>
  <c r="AT18" i="38"/>
  <c r="AR18" i="38"/>
  <c r="AQ18" i="38"/>
  <c r="AO18" i="38"/>
  <c r="AN18" i="38"/>
  <c r="AL18" i="38"/>
  <c r="AK18" i="38"/>
  <c r="AI18" i="38"/>
  <c r="AH18" i="38"/>
  <c r="AF18" i="38"/>
  <c r="AE18" i="38"/>
  <c r="AC18" i="38"/>
  <c r="AB18" i="38"/>
  <c r="Z18" i="38"/>
  <c r="Y18" i="38"/>
  <c r="W18" i="38"/>
  <c r="V18" i="38"/>
  <c r="T18" i="38"/>
  <c r="R18" i="38"/>
  <c r="P18" i="38"/>
  <c r="N18" i="38"/>
  <c r="L18" i="38"/>
  <c r="J18" i="38"/>
  <c r="H18" i="38"/>
  <c r="F18" i="38"/>
  <c r="D18" i="38"/>
  <c r="B18" i="38"/>
  <c r="DX17" i="38"/>
  <c r="DW17" i="38"/>
  <c r="DV17" i="38"/>
  <c r="DU17" i="38"/>
  <c r="DT17" i="38"/>
  <c r="DR17" i="38"/>
  <c r="DQ17" i="38"/>
  <c r="DP17" i="38"/>
  <c r="DO17" i="38"/>
  <c r="DN17" i="38"/>
  <c r="DL17" i="38"/>
  <c r="DK17" i="38"/>
  <c r="DJ17" i="38"/>
  <c r="DI17" i="38"/>
  <c r="DH17" i="38"/>
  <c r="DF17" i="38"/>
  <c r="DE17" i="38"/>
  <c r="DD17" i="38"/>
  <c r="DC17" i="38"/>
  <c r="DB17" i="38"/>
  <c r="DA17" i="38"/>
  <c r="CZ17" i="38"/>
  <c r="CY17" i="38"/>
  <c r="CX17" i="38"/>
  <c r="CW17" i="38"/>
  <c r="CV17" i="38"/>
  <c r="CU17" i="38"/>
  <c r="CT17" i="38"/>
  <c r="CS17" i="38"/>
  <c r="CR17" i="38"/>
  <c r="CQ17" i="38"/>
  <c r="CP17" i="38"/>
  <c r="CO17" i="38"/>
  <c r="CN17" i="38"/>
  <c r="CM17" i="38"/>
  <c r="CL17" i="38"/>
  <c r="CK17" i="38"/>
  <c r="CJ17" i="38"/>
  <c r="CI17" i="38"/>
  <c r="CH17" i="38"/>
  <c r="CG17" i="38"/>
  <c r="CF17" i="38"/>
  <c r="CE17" i="38"/>
  <c r="CD17" i="38"/>
  <c r="CC17" i="38"/>
  <c r="CB17" i="38"/>
  <c r="CA17" i="38"/>
  <c r="BZ17" i="38"/>
  <c r="BY17" i="38"/>
  <c r="BX17" i="38"/>
  <c r="BW17" i="38"/>
  <c r="BV17" i="38"/>
  <c r="BU17" i="38"/>
  <c r="BT17" i="38"/>
  <c r="BS17" i="38"/>
  <c r="BR17" i="38"/>
  <c r="BQ17" i="38"/>
  <c r="BP17" i="38"/>
  <c r="BO17" i="38"/>
  <c r="BN17" i="38"/>
  <c r="BM17" i="38"/>
  <c r="BL17" i="38"/>
  <c r="BK17" i="38"/>
  <c r="BJ17" i="38"/>
  <c r="BI17" i="38"/>
  <c r="BH17" i="38"/>
  <c r="BG17" i="38"/>
  <c r="BF17" i="38"/>
  <c r="BE17" i="38"/>
  <c r="BD17" i="38"/>
  <c r="BC17" i="38"/>
  <c r="BB17" i="38"/>
  <c r="BA17" i="38"/>
  <c r="AZ17" i="38"/>
  <c r="AY17" i="38"/>
  <c r="AX17" i="38"/>
  <c r="AW17" i="38"/>
  <c r="AV17" i="38"/>
  <c r="AU17" i="38"/>
  <c r="AT17" i="38"/>
  <c r="AS17" i="38"/>
  <c r="AR17" i="38"/>
  <c r="AQ17" i="38"/>
  <c r="AP17" i="38"/>
  <c r="AO17" i="38"/>
  <c r="AN17" i="38"/>
  <c r="AM17" i="38"/>
  <c r="AL17" i="38"/>
  <c r="AK17" i="38"/>
  <c r="AJ17" i="38"/>
  <c r="AI17" i="38"/>
  <c r="AH17" i="38"/>
  <c r="AG17" i="38"/>
  <c r="AF17" i="38"/>
  <c r="AE17" i="38"/>
  <c r="AD17" i="38"/>
  <c r="AC17" i="38"/>
  <c r="AB17" i="38"/>
  <c r="AA17" i="38"/>
  <c r="Z17" i="38"/>
  <c r="Y17" i="38"/>
  <c r="X17" i="38"/>
  <c r="W17" i="38"/>
  <c r="V17" i="38"/>
  <c r="U17" i="38"/>
  <c r="C350" i="38" s="1"/>
  <c r="DM17" i="38" s="1"/>
  <c r="T17" i="38"/>
  <c r="S17" i="38"/>
  <c r="R17" i="38"/>
  <c r="Q17" i="38"/>
  <c r="P17" i="38"/>
  <c r="O17" i="38"/>
  <c r="B350" i="38" s="1"/>
  <c r="DG17" i="38" s="1"/>
  <c r="N17" i="38"/>
  <c r="M17" i="38"/>
  <c r="L17" i="38"/>
  <c r="K17" i="38"/>
  <c r="J17" i="38"/>
  <c r="I17" i="38"/>
  <c r="E350" i="38" s="1"/>
  <c r="DY17" i="38" s="1"/>
  <c r="H17" i="38"/>
  <c r="G17" i="38"/>
  <c r="F17" i="38"/>
  <c r="E17" i="38"/>
  <c r="D17" i="38"/>
  <c r="C17" i="38"/>
  <c r="D350" i="38" s="1"/>
  <c r="DS17" i="38" s="1"/>
  <c r="B17" i="38"/>
  <c r="DY16" i="38"/>
  <c r="DX16" i="38"/>
  <c r="DW16" i="38"/>
  <c r="DV16" i="38"/>
  <c r="DU16" i="38"/>
  <c r="DT16" i="38"/>
  <c r="DS16" i="38"/>
  <c r="DR16" i="38"/>
  <c r="DQ16" i="38"/>
  <c r="DP16" i="38"/>
  <c r="DO16" i="38"/>
  <c r="DN16" i="38"/>
  <c r="DL16" i="38"/>
  <c r="DK16" i="38"/>
  <c r="DJ16" i="38"/>
  <c r="DI16" i="38"/>
  <c r="DH16" i="38"/>
  <c r="DF16" i="38"/>
  <c r="DE16" i="38"/>
  <c r="DD16" i="38"/>
  <c r="DC16" i="38"/>
  <c r="DB16" i="38"/>
  <c r="CZ16" i="38"/>
  <c r="CY16" i="38"/>
  <c r="CW16" i="38"/>
  <c r="CV16" i="38"/>
  <c r="CT16" i="38"/>
  <c r="CS16" i="38"/>
  <c r="CQ16" i="38"/>
  <c r="CP16" i="38"/>
  <c r="CN16" i="38"/>
  <c r="CM16" i="38"/>
  <c r="CK16" i="38"/>
  <c r="CJ16" i="38"/>
  <c r="CH16" i="38"/>
  <c r="CG16" i="38"/>
  <c r="CE16" i="38"/>
  <c r="CD16" i="38"/>
  <c r="CB16" i="38"/>
  <c r="CA16" i="38"/>
  <c r="BY16" i="38"/>
  <c r="BX16" i="38"/>
  <c r="BV16" i="38"/>
  <c r="BU16" i="38"/>
  <c r="BS16" i="38"/>
  <c r="BR16" i="38"/>
  <c r="BP16" i="38"/>
  <c r="BO16" i="38"/>
  <c r="BM16" i="38"/>
  <c r="BL16" i="38"/>
  <c r="BJ16" i="38"/>
  <c r="BI16" i="38"/>
  <c r="BG16" i="38"/>
  <c r="BF16" i="38"/>
  <c r="BD16" i="38"/>
  <c r="BC16" i="38"/>
  <c r="BA16" i="38"/>
  <c r="AZ16" i="38"/>
  <c r="AX16" i="38"/>
  <c r="AW16" i="38"/>
  <c r="AU16" i="38"/>
  <c r="AT16" i="38"/>
  <c r="AR16" i="38"/>
  <c r="AQ16" i="38"/>
  <c r="AO16" i="38"/>
  <c r="AN16" i="38"/>
  <c r="AL16" i="38"/>
  <c r="AK16" i="38"/>
  <c r="AI16" i="38"/>
  <c r="AH16" i="38"/>
  <c r="AF16" i="38"/>
  <c r="AE16" i="38"/>
  <c r="AC16" i="38"/>
  <c r="AB16" i="38"/>
  <c r="Z16" i="38"/>
  <c r="Y16" i="38"/>
  <c r="W16" i="38"/>
  <c r="V16" i="38"/>
  <c r="T16" i="38"/>
  <c r="S16" i="38"/>
  <c r="Q16" i="38"/>
  <c r="P16" i="38"/>
  <c r="N16" i="38"/>
  <c r="M16" i="38"/>
  <c r="K16" i="38"/>
  <c r="J16" i="38"/>
  <c r="H16" i="38"/>
  <c r="G16" i="38"/>
  <c r="E16" i="38"/>
  <c r="D16" i="38"/>
  <c r="B16" i="38"/>
  <c r="DY15" i="38"/>
  <c r="DX15" i="38"/>
  <c r="DW15" i="38"/>
  <c r="DV15" i="38"/>
  <c r="DU15" i="38"/>
  <c r="DT15" i="38"/>
  <c r="DS15" i="38"/>
  <c r="DR15" i="38"/>
  <c r="DQ15" i="38"/>
  <c r="DP15" i="38"/>
  <c r="DO15" i="38"/>
  <c r="DN15" i="38"/>
  <c r="DM15" i="38"/>
  <c r="DL15" i="38"/>
  <c r="DK15" i="38"/>
  <c r="DJ15" i="38"/>
  <c r="DI15" i="38"/>
  <c r="DH15" i="38"/>
  <c r="DG15" i="38"/>
  <c r="DF15" i="38"/>
  <c r="DE15" i="38"/>
  <c r="DD15" i="38"/>
  <c r="DC15" i="38"/>
  <c r="DB15" i="38"/>
  <c r="CZ15" i="38"/>
  <c r="CY15" i="38"/>
  <c r="CW15" i="38"/>
  <c r="CV15" i="38"/>
  <c r="CT15" i="38"/>
  <c r="CS15" i="38"/>
  <c r="CQ15" i="38"/>
  <c r="CP15" i="38"/>
  <c r="CN15" i="38"/>
  <c r="CM15" i="38"/>
  <c r="CK15" i="38"/>
  <c r="CJ15" i="38"/>
  <c r="CH15" i="38"/>
  <c r="CG15" i="38"/>
  <c r="CE15" i="38"/>
  <c r="CD15" i="38"/>
  <c r="CB15" i="38"/>
  <c r="CA15" i="38"/>
  <c r="BY15" i="38"/>
  <c r="BX15" i="38"/>
  <c r="BV15" i="38"/>
  <c r="BU15" i="38"/>
  <c r="BS15" i="38"/>
  <c r="BR15" i="38"/>
  <c r="BP15" i="38"/>
  <c r="BO15" i="38"/>
  <c r="BM15" i="38"/>
  <c r="BL15" i="38"/>
  <c r="BJ15" i="38"/>
  <c r="BI15" i="38"/>
  <c r="BG15" i="38"/>
  <c r="BF15" i="38"/>
  <c r="BD15" i="38"/>
  <c r="BC15" i="38"/>
  <c r="BA15" i="38"/>
  <c r="AZ15" i="38"/>
  <c r="AX15" i="38"/>
  <c r="AW15" i="38"/>
  <c r="AU15" i="38"/>
  <c r="AT15" i="38"/>
  <c r="AR15" i="38"/>
  <c r="AQ15" i="38"/>
  <c r="AO15" i="38"/>
  <c r="AN15" i="38"/>
  <c r="AL15" i="38"/>
  <c r="AK15" i="38"/>
  <c r="AI15" i="38"/>
  <c r="AH15" i="38"/>
  <c r="AF15" i="38"/>
  <c r="AE15" i="38"/>
  <c r="AC15" i="38"/>
  <c r="AB15" i="38"/>
  <c r="Z15" i="38"/>
  <c r="Y15" i="38"/>
  <c r="W15" i="38"/>
  <c r="V15" i="38"/>
  <c r="T15" i="38"/>
  <c r="S15" i="38"/>
  <c r="Q15" i="38"/>
  <c r="P15" i="38"/>
  <c r="N15" i="38"/>
  <c r="M15" i="38"/>
  <c r="K15" i="38"/>
  <c r="J15" i="38"/>
  <c r="H15" i="38"/>
  <c r="G15" i="38"/>
  <c r="E15" i="38"/>
  <c r="D15" i="38"/>
  <c r="B15" i="38"/>
  <c r="DY14" i="38"/>
  <c r="DX14" i="38"/>
  <c r="DW14" i="38"/>
  <c r="DV14" i="38"/>
  <c r="DU14" i="38"/>
  <c r="DT14" i="38"/>
  <c r="DS14" i="38"/>
  <c r="DR14" i="38"/>
  <c r="DQ14" i="38"/>
  <c r="DP14" i="38"/>
  <c r="DO14" i="38"/>
  <c r="DN14" i="38"/>
  <c r="DL14" i="38"/>
  <c r="DK14" i="38"/>
  <c r="DJ14" i="38"/>
  <c r="DI14" i="38"/>
  <c r="DH14" i="38"/>
  <c r="DF14" i="38"/>
  <c r="DE14" i="38"/>
  <c r="DD14" i="38"/>
  <c r="DC14" i="38"/>
  <c r="DB14" i="38"/>
  <c r="CX14" i="38"/>
  <c r="CV14" i="38"/>
  <c r="CT14" i="38"/>
  <c r="CR14" i="38"/>
  <c r="CP14" i="38"/>
  <c r="CN14" i="38"/>
  <c r="CL14" i="38"/>
  <c r="CH14" i="38"/>
  <c r="CF14" i="38"/>
  <c r="CD14" i="38"/>
  <c r="CB14" i="38"/>
  <c r="BZ14" i="38"/>
  <c r="BX14" i="38"/>
  <c r="BV14" i="38"/>
  <c r="BT14" i="38"/>
  <c r="BR14" i="38"/>
  <c r="BP14" i="38"/>
  <c r="BN14" i="38"/>
  <c r="BL14" i="38"/>
  <c r="BJ14" i="38"/>
  <c r="BH14" i="38"/>
  <c r="BF14" i="38"/>
  <c r="BD14" i="38"/>
  <c r="BB14" i="38"/>
  <c r="AZ14" i="38"/>
  <c r="AX14" i="38"/>
  <c r="AT14" i="38"/>
  <c r="AR14" i="38"/>
  <c r="AP14" i="38"/>
  <c r="AN14" i="38"/>
  <c r="AL14" i="38"/>
  <c r="AJ14" i="38"/>
  <c r="AH14" i="38"/>
  <c r="AF14" i="38"/>
  <c r="AD14" i="38"/>
  <c r="AB14" i="38"/>
  <c r="Z14" i="38"/>
  <c r="V14" i="38"/>
  <c r="T14" i="38"/>
  <c r="R14" i="38"/>
  <c r="P14" i="38"/>
  <c r="N14" i="38"/>
  <c r="L14" i="38"/>
  <c r="J14" i="38"/>
  <c r="H14" i="38"/>
  <c r="F14" i="38"/>
  <c r="D14" i="38"/>
  <c r="B14" i="38"/>
  <c r="DY13" i="38"/>
  <c r="DX13" i="38"/>
  <c r="DW13" i="38"/>
  <c r="DV13" i="38"/>
  <c r="DU13" i="38"/>
  <c r="DT13" i="38"/>
  <c r="DS13" i="38"/>
  <c r="DR13" i="38"/>
  <c r="DQ13" i="38"/>
  <c r="DP13" i="38"/>
  <c r="DO13" i="38"/>
  <c r="DN13" i="38"/>
  <c r="DL13" i="38"/>
  <c r="DK13" i="38"/>
  <c r="DJ13" i="38"/>
  <c r="DI13" i="38"/>
  <c r="DH13" i="38"/>
  <c r="DF13" i="38"/>
  <c r="DE13" i="38"/>
  <c r="DD13" i="38"/>
  <c r="DC13" i="38"/>
  <c r="DB13" i="38"/>
  <c r="CZ13" i="38"/>
  <c r="CX13" i="38"/>
  <c r="CV13" i="38"/>
  <c r="CR13" i="38"/>
  <c r="CP13" i="38"/>
  <c r="CN13" i="38"/>
  <c r="CL13" i="38"/>
  <c r="CJ13" i="38"/>
  <c r="CH13" i="38"/>
  <c r="CF13" i="38"/>
  <c r="CD13" i="38"/>
  <c r="CB13" i="38"/>
  <c r="BZ13" i="38"/>
  <c r="BX13" i="38"/>
  <c r="BV13" i="38"/>
  <c r="BT13" i="38"/>
  <c r="BR13" i="38"/>
  <c r="BP13" i="38"/>
  <c r="BN13" i="38"/>
  <c r="BJ13" i="38"/>
  <c r="BH13" i="38"/>
  <c r="BF13" i="38"/>
  <c r="BD13" i="38"/>
  <c r="BB13" i="38"/>
  <c r="AZ13" i="38"/>
  <c r="AX13" i="38"/>
  <c r="AV13" i="38"/>
  <c r="AT13" i="38"/>
  <c r="AR13" i="38"/>
  <c r="AP13" i="38"/>
  <c r="AN13" i="38"/>
  <c r="AL13" i="38"/>
  <c r="AJ13" i="38"/>
  <c r="AH13" i="38"/>
  <c r="AF13" i="38"/>
  <c r="AD13" i="38"/>
  <c r="AB13" i="38"/>
  <c r="Z13" i="38"/>
  <c r="X13" i="38"/>
  <c r="V13" i="38"/>
  <c r="T13" i="38"/>
  <c r="R13" i="38"/>
  <c r="P13" i="38"/>
  <c r="L13" i="38"/>
  <c r="J13" i="38"/>
  <c r="H13" i="38"/>
  <c r="F13" i="38"/>
  <c r="D13" i="38"/>
  <c r="B13" i="38"/>
  <c r="DY12" i="38"/>
  <c r="DX12" i="38"/>
  <c r="DW12" i="38"/>
  <c r="DV12" i="38"/>
  <c r="DU12" i="38"/>
  <c r="DT12" i="38"/>
  <c r="DS12" i="38"/>
  <c r="DR12" i="38"/>
  <c r="DQ12" i="38"/>
  <c r="DP12" i="38"/>
  <c r="DO12" i="38"/>
  <c r="DN12" i="38"/>
  <c r="DL12" i="38"/>
  <c r="DK12" i="38"/>
  <c r="DJ12" i="38"/>
  <c r="DI12" i="38"/>
  <c r="DH12" i="38"/>
  <c r="DF12" i="38"/>
  <c r="DE12" i="38"/>
  <c r="DD12" i="38"/>
  <c r="DC12" i="38"/>
  <c r="DB12" i="38"/>
  <c r="CZ12" i="38"/>
  <c r="CY12" i="38"/>
  <c r="CW12" i="38"/>
  <c r="CV12" i="38"/>
  <c r="CT12" i="38"/>
  <c r="CS12" i="38"/>
  <c r="CQ12" i="38"/>
  <c r="CP12" i="38"/>
  <c r="CN12" i="38"/>
  <c r="CM12" i="38"/>
  <c r="CK12" i="38"/>
  <c r="CJ12" i="38"/>
  <c r="CH12" i="38"/>
  <c r="CG12" i="38"/>
  <c r="CE12" i="38"/>
  <c r="CD12" i="38"/>
  <c r="CB12" i="38"/>
  <c r="CA12" i="38"/>
  <c r="BY12" i="38"/>
  <c r="BX12" i="38"/>
  <c r="BV12" i="38"/>
  <c r="BU12" i="38"/>
  <c r="BS12" i="38"/>
  <c r="BR12" i="38"/>
  <c r="BP12" i="38"/>
  <c r="BO12" i="38"/>
  <c r="BM12" i="38"/>
  <c r="BL12" i="38"/>
  <c r="BJ12" i="38"/>
  <c r="BI12" i="38"/>
  <c r="BG12" i="38"/>
  <c r="BF12" i="38"/>
  <c r="BD12" i="38"/>
  <c r="BC12" i="38"/>
  <c r="BA12" i="38"/>
  <c r="AZ12" i="38"/>
  <c r="AX12" i="38"/>
  <c r="AW12" i="38"/>
  <c r="AU12" i="38"/>
  <c r="AT12" i="38"/>
  <c r="AR12" i="38"/>
  <c r="AQ12" i="38"/>
  <c r="AO12" i="38"/>
  <c r="AN12" i="38"/>
  <c r="AL12" i="38"/>
  <c r="AK12" i="38"/>
  <c r="AI12" i="38"/>
  <c r="AH12" i="38"/>
  <c r="AF12" i="38"/>
  <c r="AE12" i="38"/>
  <c r="AC12" i="38"/>
  <c r="AB12" i="38"/>
  <c r="Z12" i="38"/>
  <c r="Y12" i="38"/>
  <c r="W12" i="38"/>
  <c r="V12" i="38"/>
  <c r="T12" i="38"/>
  <c r="S12" i="38"/>
  <c r="Q12" i="38"/>
  <c r="P12" i="38"/>
  <c r="N12" i="38"/>
  <c r="M12" i="38"/>
  <c r="K12" i="38"/>
  <c r="J12" i="38"/>
  <c r="H12" i="38"/>
  <c r="G12" i="38"/>
  <c r="E12" i="38"/>
  <c r="D12" i="38"/>
  <c r="B12" i="38"/>
  <c r="DY11" i="38"/>
  <c r="DX11" i="38"/>
  <c r="DW11" i="38"/>
  <c r="DV11" i="38"/>
  <c r="DU11" i="38"/>
  <c r="DT11" i="38"/>
  <c r="DS11" i="38"/>
  <c r="DR11" i="38"/>
  <c r="DQ11" i="38"/>
  <c r="DP11" i="38"/>
  <c r="DO11" i="38"/>
  <c r="DN11" i="38"/>
  <c r="DM11" i="38"/>
  <c r="DL11" i="38"/>
  <c r="DK11" i="38"/>
  <c r="DJ11" i="38"/>
  <c r="DI11" i="38"/>
  <c r="DH11" i="38"/>
  <c r="DG11" i="38"/>
  <c r="DF11" i="38"/>
  <c r="DE11" i="38"/>
  <c r="DD11" i="38"/>
  <c r="DC11" i="38"/>
  <c r="DB11" i="38"/>
  <c r="CZ11" i="38"/>
  <c r="CY11" i="38"/>
  <c r="CW11" i="38"/>
  <c r="CV11" i="38"/>
  <c r="CT11" i="38"/>
  <c r="CS11" i="38"/>
  <c r="CQ11" i="38"/>
  <c r="CP11" i="38"/>
  <c r="CN11" i="38"/>
  <c r="CM11" i="38"/>
  <c r="CK11" i="38"/>
  <c r="CJ11" i="38"/>
  <c r="CH11" i="38"/>
  <c r="CG11" i="38"/>
  <c r="CE11" i="38"/>
  <c r="CD11" i="38"/>
  <c r="CB11" i="38"/>
  <c r="CA11" i="38"/>
  <c r="BY11" i="38"/>
  <c r="BX11" i="38"/>
  <c r="BV11" i="38"/>
  <c r="BU11" i="38"/>
  <c r="BS11" i="38"/>
  <c r="BR11" i="38"/>
  <c r="BP11" i="38"/>
  <c r="BO11" i="38"/>
  <c r="BM11" i="38"/>
  <c r="BL11" i="38"/>
  <c r="BJ11" i="38"/>
  <c r="BI11" i="38"/>
  <c r="BG11" i="38"/>
  <c r="BF11" i="38"/>
  <c r="BD11" i="38"/>
  <c r="BC11" i="38"/>
  <c r="BA11" i="38"/>
  <c r="AZ11" i="38"/>
  <c r="AX11" i="38"/>
  <c r="AW11" i="38"/>
  <c r="AU11" i="38"/>
  <c r="AT11" i="38"/>
  <c r="AR11" i="38"/>
  <c r="AQ11" i="38"/>
  <c r="AO11" i="38"/>
  <c r="AN11" i="38"/>
  <c r="AL11" i="38"/>
  <c r="AK11" i="38"/>
  <c r="AI11" i="38"/>
  <c r="AH11" i="38"/>
  <c r="AF11" i="38"/>
  <c r="AE11" i="38"/>
  <c r="AC11" i="38"/>
  <c r="AB11" i="38"/>
  <c r="Z11" i="38"/>
  <c r="Y11" i="38"/>
  <c r="W11" i="38"/>
  <c r="V11" i="38"/>
  <c r="T11" i="38"/>
  <c r="S11" i="38"/>
  <c r="Q11" i="38"/>
  <c r="P11" i="38"/>
  <c r="N11" i="38"/>
  <c r="M11" i="38"/>
  <c r="K11" i="38"/>
  <c r="J11" i="38"/>
  <c r="H11" i="38"/>
  <c r="G11" i="38"/>
  <c r="E11" i="38"/>
  <c r="D11" i="38"/>
  <c r="B11" i="38"/>
  <c r="DY10" i="38"/>
  <c r="DX10" i="38"/>
  <c r="DW10" i="38"/>
  <c r="DV10" i="38"/>
  <c r="DU10" i="38"/>
  <c r="DT10" i="38"/>
  <c r="DS10" i="38"/>
  <c r="DR10" i="38"/>
  <c r="DQ10" i="38"/>
  <c r="DP10" i="38"/>
  <c r="DO10" i="38"/>
  <c r="DN10" i="38"/>
  <c r="DL10" i="38"/>
  <c r="DK10" i="38"/>
  <c r="DJ10" i="38"/>
  <c r="DI10" i="38"/>
  <c r="DH10" i="38"/>
  <c r="DF10" i="38"/>
  <c r="DE10" i="38"/>
  <c r="DD10" i="38"/>
  <c r="DC10" i="38"/>
  <c r="DB10" i="38"/>
  <c r="CZ10" i="38"/>
  <c r="CY10" i="38"/>
  <c r="CW10" i="38"/>
  <c r="CV10" i="38"/>
  <c r="CT10" i="38"/>
  <c r="CS10" i="38"/>
  <c r="CQ10" i="38"/>
  <c r="CP10" i="38"/>
  <c r="CN10" i="38"/>
  <c r="CM10" i="38"/>
  <c r="CK10" i="38"/>
  <c r="CJ10" i="38"/>
  <c r="CH10" i="38"/>
  <c r="CG10" i="38"/>
  <c r="CE10" i="38"/>
  <c r="CD10" i="38"/>
  <c r="CB10" i="38"/>
  <c r="CA10" i="38"/>
  <c r="BY10" i="38"/>
  <c r="BX10" i="38"/>
  <c r="BV10" i="38"/>
  <c r="BU10" i="38"/>
  <c r="BS10" i="38"/>
  <c r="BR10" i="38"/>
  <c r="BP10" i="38"/>
  <c r="BO10" i="38"/>
  <c r="BM10" i="38"/>
  <c r="BL10" i="38"/>
  <c r="BJ10" i="38"/>
  <c r="BI10" i="38"/>
  <c r="BG10" i="38"/>
  <c r="BF10" i="38"/>
  <c r="BD10" i="38"/>
  <c r="BC10" i="38"/>
  <c r="BA10" i="38"/>
  <c r="AZ10" i="38"/>
  <c r="AX10" i="38"/>
  <c r="AW10" i="38"/>
  <c r="AU10" i="38"/>
  <c r="AT10" i="38"/>
  <c r="AR10" i="38"/>
  <c r="AQ10" i="38"/>
  <c r="AO10" i="38"/>
  <c r="AN10" i="38"/>
  <c r="AL10" i="38"/>
  <c r="AK10" i="38"/>
  <c r="AI10" i="38"/>
  <c r="AH10" i="38"/>
  <c r="AF10" i="38"/>
  <c r="AE10" i="38"/>
  <c r="AC10" i="38"/>
  <c r="AB10" i="38"/>
  <c r="Z10" i="38"/>
  <c r="Y10" i="38"/>
  <c r="W10" i="38"/>
  <c r="V10" i="38"/>
  <c r="T10" i="38"/>
  <c r="S10" i="38"/>
  <c r="Q10" i="38"/>
  <c r="P10" i="38"/>
  <c r="N10" i="38"/>
  <c r="M10" i="38"/>
  <c r="K10" i="38"/>
  <c r="J10" i="38"/>
  <c r="H10" i="38"/>
  <c r="G10" i="38"/>
  <c r="E10" i="38"/>
  <c r="D10" i="38"/>
  <c r="B10" i="38"/>
  <c r="DY9" i="38"/>
  <c r="DX9" i="38"/>
  <c r="DW9" i="38"/>
  <c r="DV9" i="38"/>
  <c r="DU9" i="38"/>
  <c r="DT9" i="38"/>
  <c r="DS9" i="38"/>
  <c r="DR9" i="38"/>
  <c r="DQ9" i="38"/>
  <c r="DP9" i="38"/>
  <c r="DO9" i="38"/>
  <c r="DN9" i="38"/>
  <c r="DM9" i="38"/>
  <c r="DL9" i="38"/>
  <c r="DK9" i="38"/>
  <c r="DJ9" i="38"/>
  <c r="DI9" i="38"/>
  <c r="DH9" i="38"/>
  <c r="DG9" i="38"/>
  <c r="DF9" i="38"/>
  <c r="DE9" i="38"/>
  <c r="DD9" i="38"/>
  <c r="DC9" i="38"/>
  <c r="DB9" i="38"/>
  <c r="CZ9" i="38"/>
  <c r="CX9" i="38"/>
  <c r="CV9" i="38"/>
  <c r="CT9" i="38"/>
  <c r="CR9" i="38"/>
  <c r="CP9" i="38"/>
  <c r="CN9" i="38"/>
  <c r="CL9" i="38"/>
  <c r="CJ9" i="38"/>
  <c r="CH9" i="38"/>
  <c r="CF9" i="38"/>
  <c r="CD9" i="38"/>
  <c r="CB9" i="38"/>
  <c r="BZ9" i="38"/>
  <c r="BX9" i="38"/>
  <c r="BV9" i="38"/>
  <c r="BT9" i="38"/>
  <c r="BR9" i="38"/>
  <c r="BP9" i="38"/>
  <c r="BN9" i="38"/>
  <c r="BL9" i="38"/>
  <c r="BJ9" i="38"/>
  <c r="BH9" i="38"/>
  <c r="BF9" i="38"/>
  <c r="BD9" i="38"/>
  <c r="BB9" i="38"/>
  <c r="AZ9" i="38"/>
  <c r="AX9" i="38"/>
  <c r="AV9" i="38"/>
  <c r="AT9" i="38"/>
  <c r="AR9" i="38"/>
  <c r="AP9" i="38"/>
  <c r="AN9" i="38"/>
  <c r="AL9" i="38"/>
  <c r="AJ9" i="38"/>
  <c r="AH9" i="38"/>
  <c r="AF9" i="38"/>
  <c r="AD9" i="38"/>
  <c r="AB9" i="38"/>
  <c r="Z9" i="38"/>
  <c r="X9" i="38"/>
  <c r="V9" i="38"/>
  <c r="T9" i="38"/>
  <c r="R9" i="38"/>
  <c r="P9" i="38"/>
  <c r="N9" i="38"/>
  <c r="L9" i="38"/>
  <c r="J9" i="38"/>
  <c r="H9" i="38"/>
  <c r="F9" i="38"/>
  <c r="D9" i="38"/>
  <c r="B9" i="38"/>
  <c r="DY8" i="38"/>
  <c r="DX8" i="38"/>
  <c r="DW8" i="38"/>
  <c r="DV8" i="38"/>
  <c r="DU8" i="38"/>
  <c r="DT8" i="38"/>
  <c r="DS8" i="38"/>
  <c r="DR8" i="38"/>
  <c r="DQ8" i="38"/>
  <c r="DP8" i="38"/>
  <c r="DO8" i="38"/>
  <c r="DN8" i="38"/>
  <c r="DL8" i="38"/>
  <c r="DK8" i="38"/>
  <c r="DJ8" i="38"/>
  <c r="DI8" i="38"/>
  <c r="DH8" i="38"/>
  <c r="DF8" i="38"/>
  <c r="DE8" i="38"/>
  <c r="DD8" i="38"/>
  <c r="DC8" i="38"/>
  <c r="DB8" i="38"/>
  <c r="CZ8" i="38"/>
  <c r="CY8" i="38"/>
  <c r="CW8" i="38"/>
  <c r="CV8" i="38"/>
  <c r="CT8" i="38"/>
  <c r="CS8" i="38"/>
  <c r="CQ8" i="38"/>
  <c r="CP8" i="38"/>
  <c r="CN8" i="38"/>
  <c r="CM8" i="38"/>
  <c r="CK8" i="38"/>
  <c r="CJ8" i="38"/>
  <c r="CH8" i="38"/>
  <c r="CG8" i="38"/>
  <c r="CE8" i="38"/>
  <c r="CD8" i="38"/>
  <c r="CB8" i="38"/>
  <c r="CA8" i="38"/>
  <c r="BY8" i="38"/>
  <c r="BX8" i="38"/>
  <c r="BV8" i="38"/>
  <c r="BU8" i="38"/>
  <c r="BS8" i="38"/>
  <c r="BR8" i="38"/>
  <c r="BP8" i="38"/>
  <c r="BO8" i="38"/>
  <c r="BM8" i="38"/>
  <c r="BL8" i="38"/>
  <c r="BJ8" i="38"/>
  <c r="BI8" i="38"/>
  <c r="BG8" i="38"/>
  <c r="BF8" i="38"/>
  <c r="BD8" i="38"/>
  <c r="BC8" i="38"/>
  <c r="BA8" i="38"/>
  <c r="AZ8" i="38"/>
  <c r="AX8" i="38"/>
  <c r="AW8" i="38"/>
  <c r="AU8" i="38"/>
  <c r="AT8" i="38"/>
  <c r="AR8" i="38"/>
  <c r="AQ8" i="38"/>
  <c r="AO8" i="38"/>
  <c r="AN8" i="38"/>
  <c r="AL8" i="38"/>
  <c r="AK8" i="38"/>
  <c r="AI8" i="38"/>
  <c r="AH8" i="38"/>
  <c r="AF8" i="38"/>
  <c r="AE8" i="38"/>
  <c r="AC8" i="38"/>
  <c r="AB8" i="38"/>
  <c r="Z8" i="38"/>
  <c r="Y8" i="38"/>
  <c r="W8" i="38"/>
  <c r="V8" i="38"/>
  <c r="T8" i="38"/>
  <c r="S8" i="38"/>
  <c r="Q8" i="38"/>
  <c r="P8" i="38"/>
  <c r="N8" i="38"/>
  <c r="M8" i="38"/>
  <c r="K8" i="38"/>
  <c r="J8" i="38"/>
  <c r="H8" i="38"/>
  <c r="G8" i="38"/>
  <c r="E8" i="38"/>
  <c r="D8" i="38"/>
  <c r="B8" i="38"/>
  <c r="DY7" i="38"/>
  <c r="DX7" i="38"/>
  <c r="DW7" i="38"/>
  <c r="DV7" i="38"/>
  <c r="DU7" i="38"/>
  <c r="DT7" i="38"/>
  <c r="DS7" i="38"/>
  <c r="DR7" i="38"/>
  <c r="DQ7" i="38"/>
  <c r="DP7" i="38"/>
  <c r="DO7" i="38"/>
  <c r="DN7" i="38"/>
  <c r="DM7" i="38"/>
  <c r="DL7" i="38"/>
  <c r="DK7" i="38"/>
  <c r="DJ7" i="38"/>
  <c r="DI7" i="38"/>
  <c r="DH7" i="38"/>
  <c r="DG7" i="38"/>
  <c r="DF7" i="38"/>
  <c r="DE7" i="38"/>
  <c r="DD7" i="38"/>
  <c r="DC7" i="38"/>
  <c r="DB7" i="38"/>
  <c r="CZ7" i="38"/>
  <c r="CX7" i="38"/>
  <c r="CV7" i="38"/>
  <c r="CP7" i="38"/>
  <c r="CN7" i="38"/>
  <c r="CM7" i="38"/>
  <c r="CL7" i="38"/>
  <c r="CK7" i="38"/>
  <c r="CJ7" i="38"/>
  <c r="CH7" i="38"/>
  <c r="CG7" i="38"/>
  <c r="CE7" i="38"/>
  <c r="CD7" i="38"/>
  <c r="CB7" i="38"/>
  <c r="CA7" i="38"/>
  <c r="BZ7" i="38"/>
  <c r="BY7" i="38"/>
  <c r="BX7" i="38"/>
  <c r="BU7" i="38"/>
  <c r="BS7" i="38"/>
  <c r="BR7" i="38"/>
  <c r="BP7" i="38"/>
  <c r="BN7" i="38"/>
  <c r="BL7" i="38"/>
  <c r="BH7" i="38"/>
  <c r="BF7" i="38"/>
  <c r="BD7" i="38"/>
  <c r="BC7" i="38"/>
  <c r="BA7" i="38"/>
  <c r="AZ7" i="38"/>
  <c r="AV7" i="38"/>
  <c r="AT7" i="38"/>
  <c r="AR7" i="38"/>
  <c r="AQ7" i="38"/>
  <c r="AP7" i="38"/>
  <c r="AO7" i="38"/>
  <c r="AN7" i="38"/>
  <c r="AL7" i="38"/>
  <c r="AK7" i="38"/>
  <c r="AJ7" i="38"/>
  <c r="AI7" i="38"/>
  <c r="AH7" i="38"/>
  <c r="AF7" i="38"/>
  <c r="AE7" i="38"/>
  <c r="AD7" i="38"/>
  <c r="AC7" i="38"/>
  <c r="AB7" i="38"/>
  <c r="Y7" i="38"/>
  <c r="W7" i="38"/>
  <c r="V7" i="38"/>
  <c r="T7" i="38"/>
  <c r="R7" i="38"/>
  <c r="Q7" i="38"/>
  <c r="N7" i="38"/>
  <c r="K7" i="38"/>
  <c r="J7" i="38"/>
  <c r="H7" i="38"/>
  <c r="G7" i="38"/>
  <c r="F7" i="38"/>
  <c r="E7" i="38"/>
  <c r="D7" i="38"/>
  <c r="DY6" i="38"/>
  <c r="DX6" i="38"/>
  <c r="DW6" i="38"/>
  <c r="DV6" i="38"/>
  <c r="DU6" i="38"/>
  <c r="DT6" i="38"/>
  <c r="DS6" i="38"/>
  <c r="DR6" i="38"/>
  <c r="DQ6" i="38"/>
  <c r="DP6" i="38"/>
  <c r="DO6" i="38"/>
  <c r="DN6" i="38"/>
  <c r="DL6" i="38"/>
  <c r="DK6" i="38"/>
  <c r="DJ6" i="38"/>
  <c r="DI6" i="38"/>
  <c r="DH6" i="38"/>
  <c r="DF6" i="38"/>
  <c r="DE6" i="38"/>
  <c r="DD6" i="38"/>
  <c r="DC6" i="38"/>
  <c r="DB6" i="38"/>
  <c r="CZ6" i="38"/>
  <c r="CY6" i="38"/>
  <c r="CX6" i="38"/>
  <c r="CW6" i="38"/>
  <c r="CV6" i="38"/>
  <c r="CR6" i="38"/>
  <c r="CL6" i="38"/>
  <c r="CJ6" i="38"/>
  <c r="CE6" i="38"/>
  <c r="CD6" i="38"/>
  <c r="CB6" i="38"/>
  <c r="CA6" i="38"/>
  <c r="BZ6" i="38"/>
  <c r="BY6" i="38"/>
  <c r="BX6" i="38"/>
  <c r="BT6" i="38"/>
  <c r="BN6" i="38"/>
  <c r="BL6" i="38"/>
  <c r="BF6" i="38"/>
  <c r="BD6" i="38"/>
  <c r="BC6" i="38"/>
  <c r="BB6" i="38"/>
  <c r="BA6" i="38"/>
  <c r="AZ6" i="38"/>
  <c r="AR6" i="38"/>
  <c r="AQ6" i="38"/>
  <c r="AP6" i="38"/>
  <c r="AO6" i="38"/>
  <c r="AN6" i="38"/>
  <c r="AL6" i="38"/>
  <c r="AJ6" i="38"/>
  <c r="AH6" i="38"/>
  <c r="AE6" i="38"/>
  <c r="AD6" i="38"/>
  <c r="AC6" i="38"/>
  <c r="AB6" i="38"/>
  <c r="X6" i="38"/>
  <c r="R6" i="38"/>
  <c r="P6" i="38"/>
  <c r="K6" i="38"/>
  <c r="J6" i="38"/>
  <c r="H6" i="38"/>
  <c r="G6" i="38"/>
  <c r="F6" i="38"/>
  <c r="E6" i="38"/>
  <c r="D6" i="38"/>
  <c r="DY5" i="38"/>
  <c r="DX5" i="38"/>
  <c r="DW5" i="38"/>
  <c r="DV5" i="38"/>
  <c r="DU5" i="38"/>
  <c r="DT5" i="38"/>
  <c r="DS5" i="38"/>
  <c r="DR5" i="38"/>
  <c r="DQ5" i="38"/>
  <c r="DP5" i="38"/>
  <c r="DO5" i="38"/>
  <c r="DN5" i="38"/>
  <c r="DL5" i="38"/>
  <c r="DK5" i="38"/>
  <c r="DJ5" i="38"/>
  <c r="DI5" i="38"/>
  <c r="DH5" i="38"/>
  <c r="DG5" i="38"/>
  <c r="DF5" i="38"/>
  <c r="DE5" i="38"/>
  <c r="DD5" i="38"/>
  <c r="DC5" i="38"/>
  <c r="DB5" i="38"/>
  <c r="CZ5" i="38"/>
  <c r="CX5" i="38"/>
  <c r="CV5" i="38"/>
  <c r="CT5" i="38"/>
  <c r="CR5" i="38"/>
  <c r="CP5" i="38"/>
  <c r="CN5" i="38"/>
  <c r="CL5" i="38"/>
  <c r="CJ5" i="38"/>
  <c r="CH5" i="38"/>
  <c r="CF5" i="38"/>
  <c r="CD5" i="38"/>
  <c r="CB5" i="38"/>
  <c r="BZ5" i="38"/>
  <c r="BX5" i="38"/>
  <c r="BV5" i="38"/>
  <c r="BT5" i="38"/>
  <c r="BR5" i="38"/>
  <c r="BP5" i="38"/>
  <c r="BN5" i="38"/>
  <c r="BL5" i="38"/>
  <c r="BJ5" i="38"/>
  <c r="BH5" i="38"/>
  <c r="BF5" i="38"/>
  <c r="BD5" i="38"/>
  <c r="BB5" i="38"/>
  <c r="AZ5" i="38"/>
  <c r="AX5" i="38"/>
  <c r="AV5" i="38"/>
  <c r="AT5" i="38"/>
  <c r="AR5" i="38"/>
  <c r="AP5" i="38"/>
  <c r="AN5" i="38"/>
  <c r="AL5" i="38"/>
  <c r="AJ5" i="38"/>
  <c r="AH5" i="38"/>
  <c r="AF5" i="38"/>
  <c r="AD5" i="38"/>
  <c r="AB5" i="38"/>
  <c r="Z5" i="38"/>
  <c r="X5" i="38"/>
  <c r="V5" i="38"/>
  <c r="T5" i="38"/>
  <c r="R5" i="38"/>
  <c r="P5" i="38"/>
  <c r="N5" i="38"/>
  <c r="L5" i="38"/>
  <c r="J5" i="38"/>
  <c r="H5" i="38"/>
  <c r="F5" i="38"/>
  <c r="D5" i="38"/>
  <c r="B5" i="38"/>
  <c r="DY4" i="38"/>
  <c r="DX4" i="38"/>
  <c r="DW4" i="38"/>
  <c r="DV4" i="38"/>
  <c r="DU4" i="38"/>
  <c r="DT4" i="38"/>
  <c r="DS4" i="38"/>
  <c r="DR4" i="38"/>
  <c r="DQ4" i="38"/>
  <c r="DP4" i="38"/>
  <c r="DO4" i="38"/>
  <c r="DN4" i="38"/>
  <c r="DL4" i="38"/>
  <c r="DK4" i="38"/>
  <c r="DJ4" i="38"/>
  <c r="DI4" i="38"/>
  <c r="DH4" i="38"/>
  <c r="DF4" i="38"/>
  <c r="DE4" i="38"/>
  <c r="DD4" i="38"/>
  <c r="DC4" i="38"/>
  <c r="DB4" i="38"/>
  <c r="CZ4" i="38"/>
  <c r="CX4" i="38"/>
  <c r="CV4" i="38"/>
  <c r="CT4" i="38"/>
  <c r="CR4" i="38"/>
  <c r="CP4" i="38"/>
  <c r="CN4" i="38"/>
  <c r="CL4" i="38"/>
  <c r="CJ4" i="38"/>
  <c r="CH4" i="38"/>
  <c r="CF4" i="38"/>
  <c r="CD4" i="38"/>
  <c r="CB4" i="38"/>
  <c r="BZ4" i="38"/>
  <c r="BX4" i="38"/>
  <c r="BV4" i="38"/>
  <c r="BT4" i="38"/>
  <c r="BR4" i="38"/>
  <c r="BP4" i="38"/>
  <c r="BN4" i="38"/>
  <c r="BL4" i="38"/>
  <c r="BJ4" i="38"/>
  <c r="BH4" i="38"/>
  <c r="BF4" i="38"/>
  <c r="BD4" i="38"/>
  <c r="BB4" i="38"/>
  <c r="AZ4" i="38"/>
  <c r="AX4" i="38"/>
  <c r="AV4" i="38"/>
  <c r="AT4" i="38"/>
  <c r="AR4" i="38"/>
  <c r="AP4" i="38"/>
  <c r="AN4" i="38"/>
  <c r="AL4" i="38"/>
  <c r="AJ4" i="38"/>
  <c r="AH4" i="38"/>
  <c r="AF4" i="38"/>
  <c r="AD4" i="38"/>
  <c r="AB4" i="38"/>
  <c r="Z4" i="38"/>
  <c r="X4" i="38"/>
  <c r="V4" i="38"/>
  <c r="T4" i="38"/>
  <c r="R4" i="38"/>
  <c r="P4" i="38"/>
  <c r="N4" i="38"/>
  <c r="L4" i="38"/>
  <c r="J4" i="38"/>
  <c r="H4" i="38"/>
  <c r="F4" i="38"/>
  <c r="D4" i="38"/>
  <c r="B4" i="38"/>
  <c r="DR2" i="38"/>
  <c r="DG2" i="38"/>
  <c r="CT2" i="38"/>
  <c r="BV2" i="38"/>
  <c r="AX2" i="38"/>
  <c r="Z2" i="38"/>
  <c r="B2" i="38"/>
  <c r="E25" i="37"/>
  <c r="C25" i="37"/>
  <c r="E17" i="37"/>
  <c r="C17" i="37"/>
  <c r="E2" i="37"/>
  <c r="C2" i="37"/>
  <c r="I6" i="36" l="1"/>
  <c r="I7" i="36"/>
  <c r="AB16" i="36"/>
  <c r="AB18" i="36"/>
  <c r="G6" i="34"/>
  <c r="AB8" i="36"/>
  <c r="P18" i="34"/>
  <c r="I5" i="36"/>
  <c r="AB14" i="36"/>
  <c r="X21" i="36"/>
  <c r="AB10" i="36"/>
  <c r="I25" i="36"/>
  <c r="I4" i="36"/>
  <c r="AB12" i="36"/>
  <c r="X29" i="36"/>
  <c r="U6" i="33"/>
  <c r="U11" i="33"/>
  <c r="Q23" i="33"/>
  <c r="H5" i="34"/>
  <c r="Y15" i="34"/>
  <c r="G4" i="36"/>
  <c r="G5" i="36"/>
  <c r="G6" i="36"/>
  <c r="G7" i="36"/>
  <c r="R8" i="36"/>
  <c r="R10" i="36"/>
  <c r="R12" i="36"/>
  <c r="R14" i="36"/>
  <c r="R16" i="36"/>
  <c r="R18" i="36"/>
  <c r="R21" i="36"/>
  <c r="AA24" i="36"/>
  <c r="O29" i="36"/>
  <c r="AA33" i="36"/>
  <c r="I7" i="33"/>
  <c r="R12" i="33"/>
  <c r="AA25" i="33"/>
  <c r="I34" i="36"/>
  <c r="L4" i="33"/>
  <c r="AA7" i="33"/>
  <c r="U14" i="33"/>
  <c r="J32" i="33"/>
  <c r="M8" i="34"/>
  <c r="K25" i="34"/>
  <c r="P4" i="36"/>
  <c r="P5" i="36"/>
  <c r="P6" i="36"/>
  <c r="Q7" i="36"/>
  <c r="O9" i="36"/>
  <c r="O11" i="36"/>
  <c r="O13" i="36"/>
  <c r="O15" i="36"/>
  <c r="O17" i="36"/>
  <c r="R19" i="36"/>
  <c r="R22" i="36"/>
  <c r="O26" i="36"/>
  <c r="AA30" i="36"/>
  <c r="O35" i="36"/>
  <c r="W4" i="33"/>
  <c r="O8" i="33"/>
  <c r="Q15" i="33"/>
  <c r="N34" i="33"/>
  <c r="M9" i="34"/>
  <c r="K29" i="34"/>
  <c r="R4" i="36"/>
  <c r="R5" i="36"/>
  <c r="R6" i="36"/>
  <c r="S7" i="36"/>
  <c r="R9" i="36"/>
  <c r="R11" i="36"/>
  <c r="R13" i="36"/>
  <c r="R15" i="36"/>
  <c r="R17" i="36"/>
  <c r="X19" i="36"/>
  <c r="X22" i="36"/>
  <c r="X26" i="36"/>
  <c r="I31" i="36"/>
  <c r="X35" i="36"/>
  <c r="Q5" i="33"/>
  <c r="U9" i="33"/>
  <c r="F18" i="33"/>
  <c r="Y10" i="34"/>
  <c r="Y4" i="36"/>
  <c r="Y5" i="36"/>
  <c r="Y6" i="36"/>
  <c r="AB7" i="36"/>
  <c r="AB9" i="36"/>
  <c r="AB11" i="36"/>
  <c r="AB13" i="36"/>
  <c r="AB15" i="36"/>
  <c r="AB17" i="36"/>
  <c r="R20" i="36"/>
  <c r="R23" i="36"/>
  <c r="AA27" i="36"/>
  <c r="O32" i="36"/>
  <c r="AA36" i="36"/>
  <c r="AB5" i="33"/>
  <c r="O10" i="33"/>
  <c r="G19" i="33"/>
  <c r="Q4" i="34"/>
  <c r="P13" i="34"/>
  <c r="AA4" i="36"/>
  <c r="AA5" i="36"/>
  <c r="AA6" i="36"/>
  <c r="O8" i="36"/>
  <c r="O10" i="36"/>
  <c r="O12" i="36"/>
  <c r="O14" i="36"/>
  <c r="O16" i="36"/>
  <c r="O18" i="36"/>
  <c r="X20" i="36"/>
  <c r="X23" i="36"/>
  <c r="I28" i="36"/>
  <c r="X32" i="36"/>
  <c r="I37" i="36"/>
  <c r="I4" i="33"/>
  <c r="O5" i="33"/>
  <c r="S6" i="33"/>
  <c r="X7" i="33"/>
  <c r="Q9" i="33"/>
  <c r="Q11" i="33"/>
  <c r="R14" i="33"/>
  <c r="Z17" i="33"/>
  <c r="V22" i="33"/>
  <c r="J31" i="33"/>
  <c r="G4" i="34"/>
  <c r="P7" i="34"/>
  <c r="V12" i="34"/>
  <c r="X24" i="34"/>
  <c r="F4" i="36"/>
  <c r="O4" i="36"/>
  <c r="X4" i="36"/>
  <c r="F5" i="36"/>
  <c r="O5" i="36"/>
  <c r="X5" i="36"/>
  <c r="F6" i="36"/>
  <c r="O6" i="36"/>
  <c r="X6" i="36"/>
  <c r="F7" i="36"/>
  <c r="P7" i="36"/>
  <c r="AA7" i="36"/>
  <c r="M8" i="36"/>
  <c r="AA8" i="36"/>
  <c r="M9" i="36"/>
  <c r="AA9" i="36"/>
  <c r="M10" i="36"/>
  <c r="AA10" i="36"/>
  <c r="M11" i="36"/>
  <c r="AA11" i="36"/>
  <c r="M12" i="36"/>
  <c r="AA12" i="36"/>
  <c r="M13" i="36"/>
  <c r="AA13" i="36"/>
  <c r="M14" i="36"/>
  <c r="AA14" i="36"/>
  <c r="M15" i="36"/>
  <c r="AA15" i="36"/>
  <c r="M16" i="36"/>
  <c r="AA16" i="36"/>
  <c r="M17" i="36"/>
  <c r="AA17" i="36"/>
  <c r="M18" i="36"/>
  <c r="AA18" i="36"/>
  <c r="O19" i="36"/>
  <c r="O20" i="36"/>
  <c r="O21" i="36"/>
  <c r="O22" i="36"/>
  <c r="O23" i="36"/>
  <c r="X24" i="36"/>
  <c r="I26" i="36"/>
  <c r="X27" i="36"/>
  <c r="I29" i="36"/>
  <c r="X30" i="36"/>
  <c r="I32" i="36"/>
  <c r="X33" i="36"/>
  <c r="I35" i="36"/>
  <c r="X36" i="36"/>
  <c r="X4" i="33"/>
  <c r="E6" i="33"/>
  <c r="J7" i="33"/>
  <c r="R8" i="33"/>
  <c r="R10" i="33"/>
  <c r="U12" i="33"/>
  <c r="U15" i="33"/>
  <c r="M19" i="33"/>
  <c r="AB25" i="33"/>
  <c r="N5" i="34"/>
  <c r="G10" i="34"/>
  <c r="AB15" i="34"/>
  <c r="J4" i="36"/>
  <c r="S4" i="36"/>
  <c r="AB4" i="36"/>
  <c r="J5" i="36"/>
  <c r="S5" i="36"/>
  <c r="AB5" i="36"/>
  <c r="J6" i="36"/>
  <c r="S6" i="36"/>
  <c r="AB6" i="36"/>
  <c r="J7" i="36"/>
  <c r="U7" i="36"/>
  <c r="F8" i="36"/>
  <c r="S8" i="36"/>
  <c r="F9" i="36"/>
  <c r="S9" i="36"/>
  <c r="F10" i="36"/>
  <c r="S10" i="36"/>
  <c r="F11" i="36"/>
  <c r="S11" i="36"/>
  <c r="F12" i="36"/>
  <c r="S12" i="36"/>
  <c r="F13" i="36"/>
  <c r="S13" i="36"/>
  <c r="F14" i="36"/>
  <c r="S14" i="36"/>
  <c r="F15" i="36"/>
  <c r="S15" i="36"/>
  <c r="F16" i="36"/>
  <c r="S16" i="36"/>
  <c r="F17" i="36"/>
  <c r="S17" i="36"/>
  <c r="F18" i="36"/>
  <c r="S18" i="36"/>
  <c r="F19" i="36"/>
  <c r="AA19" i="36"/>
  <c r="AA20" i="36"/>
  <c r="AA21" i="36"/>
  <c r="AA22" i="36"/>
  <c r="AA23" i="36"/>
  <c r="O25" i="36"/>
  <c r="AA26" i="36"/>
  <c r="O28" i="36"/>
  <c r="AA29" i="36"/>
  <c r="O31" i="36"/>
  <c r="AA32" i="36"/>
  <c r="O34" i="36"/>
  <c r="AA35" i="36"/>
  <c r="O37" i="36"/>
  <c r="P35" i="33"/>
  <c r="E37" i="33"/>
  <c r="V30" i="33"/>
  <c r="L25" i="33"/>
  <c r="O20" i="33"/>
  <c r="Y17" i="33"/>
  <c r="O15" i="33"/>
  <c r="O13" i="33"/>
  <c r="U33" i="33"/>
  <c r="R28" i="33"/>
  <c r="O22" i="33"/>
  <c r="AB18" i="33"/>
  <c r="Q16" i="33"/>
  <c r="O14" i="33"/>
  <c r="O12" i="33"/>
  <c r="Z4" i="33"/>
  <c r="G6" i="33"/>
  <c r="L7" i="33"/>
  <c r="U8" i="33"/>
  <c r="U10" i="33"/>
  <c r="Q13" i="33"/>
  <c r="U16" i="33"/>
  <c r="P20" i="33"/>
  <c r="S28" i="33"/>
  <c r="M37" i="33"/>
  <c r="L4" i="36"/>
  <c r="U4" i="36"/>
  <c r="L5" i="36"/>
  <c r="U5" i="36"/>
  <c r="L6" i="36"/>
  <c r="U6" i="36"/>
  <c r="L7" i="36"/>
  <c r="W7" i="36"/>
  <c r="I8" i="36"/>
  <c r="V8" i="36"/>
  <c r="I9" i="36"/>
  <c r="V9" i="36"/>
  <c r="I10" i="36"/>
  <c r="V10" i="36"/>
  <c r="I11" i="36"/>
  <c r="V11" i="36"/>
  <c r="I12" i="36"/>
  <c r="V12" i="36"/>
  <c r="I13" i="36"/>
  <c r="V13" i="36"/>
  <c r="I14" i="36"/>
  <c r="V14" i="36"/>
  <c r="I15" i="36"/>
  <c r="V15" i="36"/>
  <c r="I16" i="36"/>
  <c r="V16" i="36"/>
  <c r="I17" i="36"/>
  <c r="V17" i="36"/>
  <c r="I18" i="36"/>
  <c r="V18" i="36"/>
  <c r="I19" i="36"/>
  <c r="F20" i="36"/>
  <c r="F21" i="36"/>
  <c r="F22" i="36"/>
  <c r="F23" i="36"/>
  <c r="I24" i="36"/>
  <c r="X25" i="36"/>
  <c r="I27" i="36"/>
  <c r="X28" i="36"/>
  <c r="I30" i="36"/>
  <c r="X31" i="36"/>
  <c r="I33" i="36"/>
  <c r="X34" i="36"/>
  <c r="I36" i="36"/>
  <c r="H4" i="33"/>
  <c r="N5" i="33"/>
  <c r="R6" i="33"/>
  <c r="W7" i="33"/>
  <c r="O9" i="33"/>
  <c r="O11" i="33"/>
  <c r="U13" i="33"/>
  <c r="X16" i="33"/>
  <c r="X20" i="33"/>
  <c r="E29" i="33"/>
  <c r="T36" i="34"/>
  <c r="K33" i="34"/>
  <c r="F22" i="34"/>
  <c r="V13" i="34"/>
  <c r="M10" i="34"/>
  <c r="Y6" i="34"/>
  <c r="S4" i="34"/>
  <c r="P28" i="34"/>
  <c r="J18" i="34"/>
  <c r="G12" i="34"/>
  <c r="V8" i="34"/>
  <c r="V5" i="34"/>
  <c r="E4" i="34"/>
  <c r="V6" i="34"/>
  <c r="V11" i="34"/>
  <c r="R21" i="34"/>
  <c r="Y37" i="36"/>
  <c r="S37" i="36"/>
  <c r="M37" i="36"/>
  <c r="G37" i="36"/>
  <c r="AB36" i="36"/>
  <c r="V36" i="36"/>
  <c r="P36" i="36"/>
  <c r="J36" i="36"/>
  <c r="Y35" i="36"/>
  <c r="S35" i="36"/>
  <c r="M35" i="36"/>
  <c r="G35" i="36"/>
  <c r="AB34" i="36"/>
  <c r="V34" i="36"/>
  <c r="P34" i="36"/>
  <c r="J34" i="36"/>
  <c r="Y33" i="36"/>
  <c r="S33" i="36"/>
  <c r="M33" i="36"/>
  <c r="G33" i="36"/>
  <c r="AB32" i="36"/>
  <c r="V32" i="36"/>
  <c r="P32" i="36"/>
  <c r="J32" i="36"/>
  <c r="Y31" i="36"/>
  <c r="S31" i="36"/>
  <c r="M31" i="36"/>
  <c r="G31" i="36"/>
  <c r="AB30" i="36"/>
  <c r="V30" i="36"/>
  <c r="P30" i="36"/>
  <c r="J30" i="36"/>
  <c r="Y29" i="36"/>
  <c r="S29" i="36"/>
  <c r="M29" i="36"/>
  <c r="G29" i="36"/>
  <c r="AB28" i="36"/>
  <c r="V28" i="36"/>
  <c r="P28" i="36"/>
  <c r="J28" i="36"/>
  <c r="Y27" i="36"/>
  <c r="S27" i="36"/>
  <c r="M27" i="36"/>
  <c r="G27" i="36"/>
  <c r="AB26" i="36"/>
  <c r="V26" i="36"/>
  <c r="P26" i="36"/>
  <c r="J26" i="36"/>
  <c r="Y25" i="36"/>
  <c r="S25" i="36"/>
  <c r="M25" i="36"/>
  <c r="G25" i="36"/>
  <c r="AB24" i="36"/>
  <c r="V24" i="36"/>
  <c r="P24" i="36"/>
  <c r="J24" i="36"/>
  <c r="Y23" i="36"/>
  <c r="S23" i="36"/>
  <c r="M23" i="36"/>
  <c r="G23" i="36"/>
  <c r="AB22" i="36"/>
  <c r="V22" i="36"/>
  <c r="P22" i="36"/>
  <c r="J22" i="36"/>
  <c r="Y21" i="36"/>
  <c r="S21" i="36"/>
  <c r="M21" i="36"/>
  <c r="G21" i="36"/>
  <c r="AB20" i="36"/>
  <c r="V20" i="36"/>
  <c r="P20" i="36"/>
  <c r="J20" i="36"/>
  <c r="Y19" i="36"/>
  <c r="S19" i="36"/>
  <c r="M19" i="36"/>
  <c r="W37" i="36"/>
  <c r="Q37" i="36"/>
  <c r="K37" i="36"/>
  <c r="E37" i="36"/>
  <c r="Z36" i="36"/>
  <c r="T36" i="36"/>
  <c r="N36" i="36"/>
  <c r="H36" i="36"/>
  <c r="W35" i="36"/>
  <c r="Q35" i="36"/>
  <c r="K35" i="36"/>
  <c r="E35" i="36"/>
  <c r="Z34" i="36"/>
  <c r="T34" i="36"/>
  <c r="N34" i="36"/>
  <c r="H34" i="36"/>
  <c r="W33" i="36"/>
  <c r="Q33" i="36"/>
  <c r="K33" i="36"/>
  <c r="E33" i="36"/>
  <c r="Z32" i="36"/>
  <c r="T32" i="36"/>
  <c r="N32" i="36"/>
  <c r="H32" i="36"/>
  <c r="W31" i="36"/>
  <c r="Q31" i="36"/>
  <c r="K31" i="36"/>
  <c r="E31" i="36"/>
  <c r="Z30" i="36"/>
  <c r="T30" i="36"/>
  <c r="N30" i="36"/>
  <c r="H30" i="36"/>
  <c r="W29" i="36"/>
  <c r="Q29" i="36"/>
  <c r="K29" i="36"/>
  <c r="E29" i="36"/>
  <c r="Z28" i="36"/>
  <c r="T28" i="36"/>
  <c r="N28" i="36"/>
  <c r="H28" i="36"/>
  <c r="W27" i="36"/>
  <c r="Q27" i="36"/>
  <c r="K27" i="36"/>
  <c r="E27" i="36"/>
  <c r="Z26" i="36"/>
  <c r="T26" i="36"/>
  <c r="N26" i="36"/>
  <c r="H26" i="36"/>
  <c r="W25" i="36"/>
  <c r="Q25" i="36"/>
  <c r="K25" i="36"/>
  <c r="E25" i="36"/>
  <c r="Z24" i="36"/>
  <c r="T24" i="36"/>
  <c r="N24" i="36"/>
  <c r="H24" i="36"/>
  <c r="W23" i="36"/>
  <c r="Q23" i="36"/>
  <c r="K23" i="36"/>
  <c r="E23" i="36"/>
  <c r="Z22" i="36"/>
  <c r="T22" i="36"/>
  <c r="N22" i="36"/>
  <c r="H22" i="36"/>
  <c r="W21" i="36"/>
  <c r="Q21" i="36"/>
  <c r="K21" i="36"/>
  <c r="E21" i="36"/>
  <c r="Z20" i="36"/>
  <c r="T20" i="36"/>
  <c r="N20" i="36"/>
  <c r="H20" i="36"/>
  <c r="W19" i="36"/>
  <c r="Q19" i="36"/>
  <c r="AB37" i="36"/>
  <c r="V37" i="36"/>
  <c r="P37" i="36"/>
  <c r="J37" i="36"/>
  <c r="Y36" i="36"/>
  <c r="S36" i="36"/>
  <c r="M36" i="36"/>
  <c r="G36" i="36"/>
  <c r="AB35" i="36"/>
  <c r="V35" i="36"/>
  <c r="P35" i="36"/>
  <c r="J35" i="36"/>
  <c r="Y34" i="36"/>
  <c r="S34" i="36"/>
  <c r="M34" i="36"/>
  <c r="G34" i="36"/>
  <c r="AB33" i="36"/>
  <c r="V33" i="36"/>
  <c r="P33" i="36"/>
  <c r="J33" i="36"/>
  <c r="Y32" i="36"/>
  <c r="S32" i="36"/>
  <c r="M32" i="36"/>
  <c r="G32" i="36"/>
  <c r="AB31" i="36"/>
  <c r="V31" i="36"/>
  <c r="P31" i="36"/>
  <c r="J31" i="36"/>
  <c r="Y30" i="36"/>
  <c r="S30" i="36"/>
  <c r="M30" i="36"/>
  <c r="G30" i="36"/>
  <c r="AB29" i="36"/>
  <c r="V29" i="36"/>
  <c r="P29" i="36"/>
  <c r="J29" i="36"/>
  <c r="Y28" i="36"/>
  <c r="S28" i="36"/>
  <c r="M28" i="36"/>
  <c r="G28" i="36"/>
  <c r="AB27" i="36"/>
  <c r="V27" i="36"/>
  <c r="P27" i="36"/>
  <c r="J27" i="36"/>
  <c r="Y26" i="36"/>
  <c r="S26" i="36"/>
  <c r="M26" i="36"/>
  <c r="G26" i="36"/>
  <c r="AB25" i="36"/>
  <c r="V25" i="36"/>
  <c r="P25" i="36"/>
  <c r="J25" i="36"/>
  <c r="Y24" i="36"/>
  <c r="S24" i="36"/>
  <c r="M24" i="36"/>
  <c r="G24" i="36"/>
  <c r="AB23" i="36"/>
  <c r="Z37" i="36"/>
  <c r="T37" i="36"/>
  <c r="N37" i="36"/>
  <c r="H37" i="36"/>
  <c r="W36" i="36"/>
  <c r="Q36" i="36"/>
  <c r="K36" i="36"/>
  <c r="E36" i="36"/>
  <c r="Z35" i="36"/>
  <c r="T35" i="36"/>
  <c r="N35" i="36"/>
  <c r="H35" i="36"/>
  <c r="W34" i="36"/>
  <c r="Q34" i="36"/>
  <c r="K34" i="36"/>
  <c r="E34" i="36"/>
  <c r="Z33" i="36"/>
  <c r="T33" i="36"/>
  <c r="N33" i="36"/>
  <c r="H33" i="36"/>
  <c r="W32" i="36"/>
  <c r="Q32" i="36"/>
  <c r="K32" i="36"/>
  <c r="E32" i="36"/>
  <c r="Z31" i="36"/>
  <c r="T31" i="36"/>
  <c r="N31" i="36"/>
  <c r="H31" i="36"/>
  <c r="W30" i="36"/>
  <c r="Q30" i="36"/>
  <c r="K30" i="36"/>
  <c r="E30" i="36"/>
  <c r="Z29" i="36"/>
  <c r="T29" i="36"/>
  <c r="N29" i="36"/>
  <c r="H29" i="36"/>
  <c r="W28" i="36"/>
  <c r="Q28" i="36"/>
  <c r="K28" i="36"/>
  <c r="E28" i="36"/>
  <c r="Z27" i="36"/>
  <c r="T27" i="36"/>
  <c r="N27" i="36"/>
  <c r="H27" i="36"/>
  <c r="W26" i="36"/>
  <c r="Q26" i="36"/>
  <c r="K26" i="36"/>
  <c r="E26" i="36"/>
  <c r="Z25" i="36"/>
  <c r="T25" i="36"/>
  <c r="N25" i="36"/>
  <c r="H25" i="36"/>
  <c r="W24" i="36"/>
  <c r="Q24" i="36"/>
  <c r="K24" i="36"/>
  <c r="E24" i="36"/>
  <c r="Z23" i="36"/>
  <c r="T23" i="36"/>
  <c r="N23" i="36"/>
  <c r="H23" i="36"/>
  <c r="W22" i="36"/>
  <c r="Q22" i="36"/>
  <c r="K22" i="36"/>
  <c r="E22" i="36"/>
  <c r="Z21" i="36"/>
  <c r="T21" i="36"/>
  <c r="N21" i="36"/>
  <c r="H21" i="36"/>
  <c r="W20" i="36"/>
  <c r="Q20" i="36"/>
  <c r="K20" i="36"/>
  <c r="E20" i="36"/>
  <c r="Z19" i="36"/>
  <c r="T19" i="36"/>
  <c r="N19" i="36"/>
  <c r="U37" i="36"/>
  <c r="L36" i="36"/>
  <c r="U35" i="36"/>
  <c r="L34" i="36"/>
  <c r="U33" i="36"/>
  <c r="L32" i="36"/>
  <c r="U31" i="36"/>
  <c r="L30" i="36"/>
  <c r="U29" i="36"/>
  <c r="L28" i="36"/>
  <c r="U27" i="36"/>
  <c r="L26" i="36"/>
  <c r="U25" i="36"/>
  <c r="L24" i="36"/>
  <c r="V23" i="36"/>
  <c r="J23" i="36"/>
  <c r="Y22" i="36"/>
  <c r="M22" i="36"/>
  <c r="AB21" i="36"/>
  <c r="P21" i="36"/>
  <c r="S20" i="36"/>
  <c r="G20" i="36"/>
  <c r="V19" i="36"/>
  <c r="K19" i="36"/>
  <c r="E19" i="36"/>
  <c r="Z18" i="36"/>
  <c r="T18" i="36"/>
  <c r="N18" i="36"/>
  <c r="H18" i="36"/>
  <c r="W17" i="36"/>
  <c r="Q17" i="36"/>
  <c r="K17" i="36"/>
  <c r="E17" i="36"/>
  <c r="Z16" i="36"/>
  <c r="T16" i="36"/>
  <c r="N16" i="36"/>
  <c r="H16" i="36"/>
  <c r="W15" i="36"/>
  <c r="Q15" i="36"/>
  <c r="K15" i="36"/>
  <c r="E15" i="36"/>
  <c r="Z14" i="36"/>
  <c r="T14" i="36"/>
  <c r="N14" i="36"/>
  <c r="H14" i="36"/>
  <c r="W13" i="36"/>
  <c r="Q13" i="36"/>
  <c r="K13" i="36"/>
  <c r="E13" i="36"/>
  <c r="Z12" i="36"/>
  <c r="T12" i="36"/>
  <c r="N12" i="36"/>
  <c r="H12" i="36"/>
  <c r="W11" i="36"/>
  <c r="Q11" i="36"/>
  <c r="K11" i="36"/>
  <c r="E11" i="36"/>
  <c r="Z10" i="36"/>
  <c r="T10" i="36"/>
  <c r="N10" i="36"/>
  <c r="H10" i="36"/>
  <c r="W9" i="36"/>
  <c r="Q9" i="36"/>
  <c r="K9" i="36"/>
  <c r="E9" i="36"/>
  <c r="Z8" i="36"/>
  <c r="T8" i="36"/>
  <c r="N8" i="36"/>
  <c r="H8" i="36"/>
  <c r="L37" i="36"/>
  <c r="U36" i="36"/>
  <c r="L35" i="36"/>
  <c r="U34" i="36"/>
  <c r="L33" i="36"/>
  <c r="U32" i="36"/>
  <c r="L31" i="36"/>
  <c r="U30" i="36"/>
  <c r="L29" i="36"/>
  <c r="U28" i="36"/>
  <c r="L27" i="36"/>
  <c r="U26" i="36"/>
  <c r="L25" i="36"/>
  <c r="U24" i="36"/>
  <c r="P23" i="36"/>
  <c r="S22" i="36"/>
  <c r="G22" i="36"/>
  <c r="V21" i="36"/>
  <c r="J21" i="36"/>
  <c r="Y20" i="36"/>
  <c r="M20" i="36"/>
  <c r="AB19" i="36"/>
  <c r="P19" i="36"/>
  <c r="H19" i="36"/>
  <c r="W18" i="36"/>
  <c r="Q18" i="36"/>
  <c r="K18" i="36"/>
  <c r="E18" i="36"/>
  <c r="Z17" i="36"/>
  <c r="T17" i="36"/>
  <c r="N17" i="36"/>
  <c r="H17" i="36"/>
  <c r="W16" i="36"/>
  <c r="Q16" i="36"/>
  <c r="K16" i="36"/>
  <c r="E16" i="36"/>
  <c r="Z15" i="36"/>
  <c r="T15" i="36"/>
  <c r="N15" i="36"/>
  <c r="H15" i="36"/>
  <c r="W14" i="36"/>
  <c r="Q14" i="36"/>
  <c r="K14" i="36"/>
  <c r="E14" i="36"/>
  <c r="Z13" i="36"/>
  <c r="T13" i="36"/>
  <c r="N13" i="36"/>
  <c r="H13" i="36"/>
  <c r="W12" i="36"/>
  <c r="Q12" i="36"/>
  <c r="K12" i="36"/>
  <c r="E12" i="36"/>
  <c r="Z11" i="36"/>
  <c r="T11" i="36"/>
  <c r="N11" i="36"/>
  <c r="H11" i="36"/>
  <c r="W10" i="36"/>
  <c r="Q10" i="36"/>
  <c r="K10" i="36"/>
  <c r="E10" i="36"/>
  <c r="Z9" i="36"/>
  <c r="T9" i="36"/>
  <c r="N9" i="36"/>
  <c r="H9" i="36"/>
  <c r="W8" i="36"/>
  <c r="Q8" i="36"/>
  <c r="K8" i="36"/>
  <c r="E8" i="36"/>
  <c r="Z7" i="36"/>
  <c r="T7" i="36"/>
  <c r="N7" i="36"/>
  <c r="R37" i="36"/>
  <c r="R36" i="36"/>
  <c r="R35" i="36"/>
  <c r="R34" i="36"/>
  <c r="R33" i="36"/>
  <c r="R32" i="36"/>
  <c r="R31" i="36"/>
  <c r="R30" i="36"/>
  <c r="R29" i="36"/>
  <c r="R28" i="36"/>
  <c r="R27" i="36"/>
  <c r="R26" i="36"/>
  <c r="R25" i="36"/>
  <c r="R24" i="36"/>
  <c r="U23" i="36"/>
  <c r="L22" i="36"/>
  <c r="U21" i="36"/>
  <c r="L20" i="36"/>
  <c r="U19" i="36"/>
  <c r="G19" i="36"/>
  <c r="Y18" i="36"/>
  <c r="P18" i="36"/>
  <c r="G18" i="36"/>
  <c r="Y17" i="36"/>
  <c r="P17" i="36"/>
  <c r="G17" i="36"/>
  <c r="Y16" i="36"/>
  <c r="P16" i="36"/>
  <c r="G16" i="36"/>
  <c r="Y15" i="36"/>
  <c r="P15" i="36"/>
  <c r="G15" i="36"/>
  <c r="Y14" i="36"/>
  <c r="P14" i="36"/>
  <c r="G14" i="36"/>
  <c r="Y13" i="36"/>
  <c r="P13" i="36"/>
  <c r="G13" i="36"/>
  <c r="Y12" i="36"/>
  <c r="P12" i="36"/>
  <c r="G12" i="36"/>
  <c r="Y11" i="36"/>
  <c r="P11" i="36"/>
  <c r="G11" i="36"/>
  <c r="Y10" i="36"/>
  <c r="P10" i="36"/>
  <c r="G10" i="36"/>
  <c r="Y9" i="36"/>
  <c r="P9" i="36"/>
  <c r="G9" i="36"/>
  <c r="Y8" i="36"/>
  <c r="P8" i="36"/>
  <c r="G8" i="36"/>
  <c r="Y7" i="36"/>
  <c r="R7" i="36"/>
  <c r="K7" i="36"/>
  <c r="E7" i="36"/>
  <c r="Z6" i="36"/>
  <c r="T6" i="36"/>
  <c r="N6" i="36"/>
  <c r="H6" i="36"/>
  <c r="W5" i="36"/>
  <c r="Q5" i="36"/>
  <c r="K5" i="36"/>
  <c r="E5" i="36"/>
  <c r="Z4" i="36"/>
  <c r="T4" i="36"/>
  <c r="N4" i="36"/>
  <c r="H4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L23" i="36"/>
  <c r="U22" i="36"/>
  <c r="L21" i="36"/>
  <c r="U20" i="36"/>
  <c r="L19" i="36"/>
  <c r="U18" i="36"/>
  <c r="L18" i="36"/>
  <c r="U17" i="36"/>
  <c r="L17" i="36"/>
  <c r="U16" i="36"/>
  <c r="L16" i="36"/>
  <c r="U15" i="36"/>
  <c r="L15" i="36"/>
  <c r="U14" i="36"/>
  <c r="L14" i="36"/>
  <c r="U13" i="36"/>
  <c r="L13" i="36"/>
  <c r="U12" i="36"/>
  <c r="L12" i="36"/>
  <c r="U11" i="36"/>
  <c r="L11" i="36"/>
  <c r="U10" i="36"/>
  <c r="L10" i="36"/>
  <c r="U9" i="36"/>
  <c r="L9" i="36"/>
  <c r="U8" i="36"/>
  <c r="L8" i="36"/>
  <c r="V7" i="36"/>
  <c r="O7" i="36"/>
  <c r="H7" i="36"/>
  <c r="W6" i="36"/>
  <c r="Q6" i="36"/>
  <c r="K6" i="36"/>
  <c r="E6" i="36"/>
  <c r="Z5" i="36"/>
  <c r="T5" i="36"/>
  <c r="N5" i="36"/>
  <c r="H5" i="36"/>
  <c r="W4" i="36"/>
  <c r="Q4" i="36"/>
  <c r="K4" i="36"/>
  <c r="E4" i="36"/>
  <c r="M4" i="36"/>
  <c r="V4" i="36"/>
  <c r="M5" i="36"/>
  <c r="V5" i="36"/>
  <c r="M6" i="36"/>
  <c r="V6" i="36"/>
  <c r="M7" i="36"/>
  <c r="X7" i="36"/>
  <c r="J8" i="36"/>
  <c r="X8" i="36"/>
  <c r="J9" i="36"/>
  <c r="X9" i="36"/>
  <c r="J10" i="36"/>
  <c r="X10" i="36"/>
  <c r="J11" i="36"/>
  <c r="X11" i="36"/>
  <c r="J12" i="36"/>
  <c r="X12" i="36"/>
  <c r="J13" i="36"/>
  <c r="X13" i="36"/>
  <c r="J14" i="36"/>
  <c r="X14" i="36"/>
  <c r="J15" i="36"/>
  <c r="X15" i="36"/>
  <c r="J16" i="36"/>
  <c r="X16" i="36"/>
  <c r="J17" i="36"/>
  <c r="X17" i="36"/>
  <c r="J18" i="36"/>
  <c r="X18" i="36"/>
  <c r="J19" i="36"/>
  <c r="I20" i="36"/>
  <c r="I21" i="36"/>
  <c r="I22" i="36"/>
  <c r="I23" i="36"/>
  <c r="O24" i="36"/>
  <c r="AA25" i="36"/>
  <c r="O27" i="36"/>
  <c r="AA28" i="36"/>
  <c r="O30" i="36"/>
  <c r="AA31" i="36"/>
  <c r="O33" i="36"/>
  <c r="AA34" i="36"/>
  <c r="O36" i="36"/>
  <c r="AA37" i="36"/>
  <c r="E4" i="33"/>
  <c r="S4" i="33"/>
  <c r="J5" i="33"/>
  <c r="X5" i="33"/>
  <c r="N6" i="33"/>
  <c r="E7" i="33"/>
  <c r="T7" i="33"/>
  <c r="K8" i="33"/>
  <c r="I9" i="33"/>
  <c r="I10" i="33"/>
  <c r="I11" i="33"/>
  <c r="I12" i="33"/>
  <c r="I13" i="33"/>
  <c r="I14" i="33"/>
  <c r="I15" i="33"/>
  <c r="J16" i="33"/>
  <c r="R17" i="33"/>
  <c r="U18" i="33"/>
  <c r="F20" i="33"/>
  <c r="U21" i="33"/>
  <c r="Z24" i="33"/>
  <c r="Q27" i="33"/>
  <c r="U30" i="33"/>
  <c r="L33" i="33"/>
  <c r="L36" i="33"/>
  <c r="P4" i="35"/>
  <c r="G5" i="35"/>
  <c r="Y5" i="35"/>
  <c r="P6" i="35"/>
  <c r="G7" i="35"/>
  <c r="Y7" i="35"/>
  <c r="P8" i="35"/>
  <c r="G9" i="35"/>
  <c r="Y9" i="35"/>
  <c r="P10" i="35"/>
  <c r="J11" i="35"/>
  <c r="S12" i="35"/>
  <c r="AB13" i="35"/>
  <c r="J15" i="35"/>
  <c r="S16" i="35"/>
  <c r="AB17" i="35"/>
  <c r="K19" i="35"/>
  <c r="J21" i="35"/>
  <c r="J23" i="35"/>
  <c r="J25" i="35"/>
  <c r="J27" i="35"/>
  <c r="AA29" i="35"/>
  <c r="R32" i="35"/>
  <c r="I35" i="35"/>
  <c r="Q4" i="35"/>
  <c r="H5" i="35"/>
  <c r="Z5" i="35"/>
  <c r="Q6" i="35"/>
  <c r="H7" i="35"/>
  <c r="Z7" i="35"/>
  <c r="Q8" i="35"/>
  <c r="H9" i="35"/>
  <c r="Z9" i="35"/>
  <c r="Q10" i="35"/>
  <c r="M11" i="35"/>
  <c r="V12" i="35"/>
  <c r="M15" i="35"/>
  <c r="V16" i="35"/>
  <c r="O19" i="35"/>
  <c r="O21" i="35"/>
  <c r="O23" i="35"/>
  <c r="O25" i="35"/>
  <c r="O27" i="35"/>
  <c r="F30" i="35"/>
  <c r="X32" i="35"/>
  <c r="Y37" i="35"/>
  <c r="S37" i="35"/>
  <c r="M37" i="35"/>
  <c r="G37" i="35"/>
  <c r="AB36" i="35"/>
  <c r="V36" i="35"/>
  <c r="P36" i="35"/>
  <c r="J36" i="35"/>
  <c r="Y35" i="35"/>
  <c r="S35" i="35"/>
  <c r="M35" i="35"/>
  <c r="G35" i="35"/>
  <c r="AB34" i="35"/>
  <c r="V34" i="35"/>
  <c r="P34" i="35"/>
  <c r="J34" i="35"/>
  <c r="Y33" i="35"/>
  <c r="S33" i="35"/>
  <c r="M33" i="35"/>
  <c r="G33" i="35"/>
  <c r="AB32" i="35"/>
  <c r="V32" i="35"/>
  <c r="P32" i="35"/>
  <c r="J32" i="35"/>
  <c r="Y31" i="35"/>
  <c r="S31" i="35"/>
  <c r="M31" i="35"/>
  <c r="G31" i="35"/>
  <c r="AB30" i="35"/>
  <c r="V30" i="35"/>
  <c r="P30" i="35"/>
  <c r="J30" i="35"/>
  <c r="Y29" i="35"/>
  <c r="S29" i="35"/>
  <c r="M29" i="35"/>
  <c r="G29" i="35"/>
  <c r="AB28" i="35"/>
  <c r="V28" i="35"/>
  <c r="P28" i="35"/>
  <c r="J28" i="35"/>
  <c r="Y27" i="35"/>
  <c r="S27" i="35"/>
  <c r="X37" i="35"/>
  <c r="R37" i="35"/>
  <c r="L37" i="35"/>
  <c r="F37" i="35"/>
  <c r="AA36" i="35"/>
  <c r="U36" i="35"/>
  <c r="O36" i="35"/>
  <c r="I36" i="35"/>
  <c r="X35" i="35"/>
  <c r="R35" i="35"/>
  <c r="L35" i="35"/>
  <c r="F35" i="35"/>
  <c r="AA34" i="35"/>
  <c r="U34" i="35"/>
  <c r="O34" i="35"/>
  <c r="I34" i="35"/>
  <c r="X33" i="35"/>
  <c r="R33" i="35"/>
  <c r="L33" i="35"/>
  <c r="F33" i="35"/>
  <c r="AA32" i="35"/>
  <c r="U32" i="35"/>
  <c r="O32" i="35"/>
  <c r="I32" i="35"/>
  <c r="X31" i="35"/>
  <c r="R31" i="35"/>
  <c r="L31" i="35"/>
  <c r="F31" i="35"/>
  <c r="AA30" i="35"/>
  <c r="U30" i="35"/>
  <c r="O30" i="35"/>
  <c r="I30" i="35"/>
  <c r="X29" i="35"/>
  <c r="R29" i="35"/>
  <c r="L29" i="35"/>
  <c r="F29" i="35"/>
  <c r="AA28" i="35"/>
  <c r="U28" i="35"/>
  <c r="O28" i="35"/>
  <c r="I28" i="35"/>
  <c r="X27" i="35"/>
  <c r="R27" i="35"/>
  <c r="L27" i="35"/>
  <c r="F27" i="35"/>
  <c r="AA26" i="35"/>
  <c r="U26" i="35"/>
  <c r="O26" i="35"/>
  <c r="I26" i="35"/>
  <c r="X25" i="35"/>
  <c r="R25" i="35"/>
  <c r="L25" i="35"/>
  <c r="F25" i="35"/>
  <c r="AA24" i="35"/>
  <c r="U24" i="35"/>
  <c r="O24" i="35"/>
  <c r="I24" i="35"/>
  <c r="X23" i="35"/>
  <c r="R23" i="35"/>
  <c r="L23" i="35"/>
  <c r="F23" i="35"/>
  <c r="AA22" i="35"/>
  <c r="U22" i="35"/>
  <c r="O22" i="35"/>
  <c r="I22" i="35"/>
  <c r="X21" i="35"/>
  <c r="R21" i="35"/>
  <c r="L21" i="35"/>
  <c r="F21" i="35"/>
  <c r="AA20" i="35"/>
  <c r="U20" i="35"/>
  <c r="O20" i="35"/>
  <c r="I20" i="35"/>
  <c r="X19" i="35"/>
  <c r="R19" i="35"/>
  <c r="AB37" i="35"/>
  <c r="V37" i="35"/>
  <c r="P37" i="35"/>
  <c r="J37" i="35"/>
  <c r="Z37" i="35"/>
  <c r="T37" i="35"/>
  <c r="N37" i="35"/>
  <c r="H37" i="35"/>
  <c r="W36" i="35"/>
  <c r="Q36" i="35"/>
  <c r="K36" i="35"/>
  <c r="E36" i="35"/>
  <c r="Z35" i="35"/>
  <c r="T35" i="35"/>
  <c r="N35" i="35"/>
  <c r="H35" i="35"/>
  <c r="W34" i="35"/>
  <c r="Q34" i="35"/>
  <c r="K34" i="35"/>
  <c r="E34" i="35"/>
  <c r="Z33" i="35"/>
  <c r="T33" i="35"/>
  <c r="N33" i="35"/>
  <c r="H33" i="35"/>
  <c r="W32" i="35"/>
  <c r="Q32" i="35"/>
  <c r="K32" i="35"/>
  <c r="E32" i="35"/>
  <c r="Z31" i="35"/>
  <c r="T31" i="35"/>
  <c r="N31" i="35"/>
  <c r="H31" i="35"/>
  <c r="W30" i="35"/>
  <c r="Q30" i="35"/>
  <c r="K30" i="35"/>
  <c r="E30" i="35"/>
  <c r="Z29" i="35"/>
  <c r="T29" i="35"/>
  <c r="N29" i="35"/>
  <c r="H29" i="35"/>
  <c r="W28" i="35"/>
  <c r="Q28" i="35"/>
  <c r="K28" i="35"/>
  <c r="E28" i="35"/>
  <c r="Z27" i="35"/>
  <c r="T27" i="35"/>
  <c r="N27" i="35"/>
  <c r="H27" i="35"/>
  <c r="W26" i="35"/>
  <c r="Q26" i="35"/>
  <c r="K26" i="35"/>
  <c r="E26" i="35"/>
  <c r="Z25" i="35"/>
  <c r="T25" i="35"/>
  <c r="N25" i="35"/>
  <c r="H25" i="35"/>
  <c r="W24" i="35"/>
  <c r="Q24" i="35"/>
  <c r="K24" i="35"/>
  <c r="E24" i="35"/>
  <c r="Z23" i="35"/>
  <c r="T23" i="35"/>
  <c r="N23" i="35"/>
  <c r="H23" i="35"/>
  <c r="W22" i="35"/>
  <c r="Q22" i="35"/>
  <c r="K22" i="35"/>
  <c r="E22" i="35"/>
  <c r="Z21" i="35"/>
  <c r="T21" i="35"/>
  <c r="N21" i="35"/>
  <c r="H21" i="35"/>
  <c r="W20" i="35"/>
  <c r="Q20" i="35"/>
  <c r="K20" i="35"/>
  <c r="E20" i="35"/>
  <c r="Z19" i="35"/>
  <c r="T19" i="35"/>
  <c r="N19" i="35"/>
  <c r="H19" i="35"/>
  <c r="AA37" i="35"/>
  <c r="I37" i="35"/>
  <c r="T36" i="35"/>
  <c r="H36" i="35"/>
  <c r="W35" i="35"/>
  <c r="K35" i="35"/>
  <c r="Z34" i="35"/>
  <c r="N34" i="35"/>
  <c r="Q33" i="35"/>
  <c r="E33" i="35"/>
  <c r="T32" i="35"/>
  <c r="H32" i="35"/>
  <c r="W31" i="35"/>
  <c r="K31" i="35"/>
  <c r="Z30" i="35"/>
  <c r="N30" i="35"/>
  <c r="Q29" i="35"/>
  <c r="E29" i="35"/>
  <c r="T28" i="35"/>
  <c r="H28" i="35"/>
  <c r="W27" i="35"/>
  <c r="M27" i="35"/>
  <c r="V26" i="35"/>
  <c r="M26" i="35"/>
  <c r="V25" i="35"/>
  <c r="M25" i="35"/>
  <c r="V24" i="35"/>
  <c r="M24" i="35"/>
  <c r="V23" i="35"/>
  <c r="M23" i="35"/>
  <c r="V22" i="35"/>
  <c r="M22" i="35"/>
  <c r="V21" i="35"/>
  <c r="M21" i="35"/>
  <c r="V20" i="35"/>
  <c r="M20" i="35"/>
  <c r="V19" i="35"/>
  <c r="M19" i="35"/>
  <c r="F19" i="35"/>
  <c r="AA18" i="35"/>
  <c r="U18" i="35"/>
  <c r="O18" i="35"/>
  <c r="I18" i="35"/>
  <c r="X17" i="35"/>
  <c r="R17" i="35"/>
  <c r="L17" i="35"/>
  <c r="F17" i="35"/>
  <c r="AA16" i="35"/>
  <c r="U16" i="35"/>
  <c r="O16" i="35"/>
  <c r="I16" i="35"/>
  <c r="X15" i="35"/>
  <c r="R15" i="35"/>
  <c r="L15" i="35"/>
  <c r="F15" i="35"/>
  <c r="AA14" i="35"/>
  <c r="U14" i="35"/>
  <c r="O14" i="35"/>
  <c r="I14" i="35"/>
  <c r="X13" i="35"/>
  <c r="R13" i="35"/>
  <c r="L13" i="35"/>
  <c r="F13" i="35"/>
  <c r="AA12" i="35"/>
  <c r="U12" i="35"/>
  <c r="O12" i="35"/>
  <c r="I12" i="35"/>
  <c r="X11" i="35"/>
  <c r="R11" i="35"/>
  <c r="L11" i="35"/>
  <c r="F11" i="35"/>
  <c r="W37" i="35"/>
  <c r="E37" i="35"/>
  <c r="S36" i="35"/>
  <c r="G36" i="35"/>
  <c r="V35" i="35"/>
  <c r="J35" i="35"/>
  <c r="Y34" i="35"/>
  <c r="M34" i="35"/>
  <c r="AB33" i="35"/>
  <c r="P33" i="35"/>
  <c r="S32" i="35"/>
  <c r="G32" i="35"/>
  <c r="V31" i="35"/>
  <c r="J31" i="35"/>
  <c r="Y30" i="35"/>
  <c r="M30" i="35"/>
  <c r="AB29" i="35"/>
  <c r="P29" i="35"/>
  <c r="S28" i="35"/>
  <c r="G28" i="35"/>
  <c r="V27" i="35"/>
  <c r="K27" i="35"/>
  <c r="T26" i="35"/>
  <c r="L26" i="35"/>
  <c r="U25" i="35"/>
  <c r="K25" i="35"/>
  <c r="T24" i="35"/>
  <c r="L24" i="35"/>
  <c r="U23" i="35"/>
  <c r="K23" i="35"/>
  <c r="T22" i="35"/>
  <c r="L22" i="35"/>
  <c r="U21" i="35"/>
  <c r="K21" i="35"/>
  <c r="T20" i="35"/>
  <c r="L20" i="35"/>
  <c r="U19" i="35"/>
  <c r="L19" i="35"/>
  <c r="E19" i="35"/>
  <c r="Z18" i="35"/>
  <c r="T18" i="35"/>
  <c r="N18" i="35"/>
  <c r="H18" i="35"/>
  <c r="W17" i="35"/>
  <c r="Q17" i="35"/>
  <c r="K17" i="35"/>
  <c r="E17" i="35"/>
  <c r="Z16" i="35"/>
  <c r="T16" i="35"/>
  <c r="N16" i="35"/>
  <c r="H16" i="35"/>
  <c r="W15" i="35"/>
  <c r="Q15" i="35"/>
  <c r="K15" i="35"/>
  <c r="E15" i="35"/>
  <c r="Z14" i="35"/>
  <c r="T14" i="35"/>
  <c r="N14" i="35"/>
  <c r="H14" i="35"/>
  <c r="W13" i="35"/>
  <c r="Q13" i="35"/>
  <c r="K13" i="35"/>
  <c r="E13" i="35"/>
  <c r="Z12" i="35"/>
  <c r="T12" i="35"/>
  <c r="N12" i="35"/>
  <c r="H12" i="35"/>
  <c r="W11" i="35"/>
  <c r="Q11" i="35"/>
  <c r="K11" i="35"/>
  <c r="E11" i="35"/>
  <c r="O37" i="35"/>
  <c r="Y36" i="35"/>
  <c r="M36" i="35"/>
  <c r="AB35" i="35"/>
  <c r="P35" i="35"/>
  <c r="S34" i="35"/>
  <c r="G34" i="35"/>
  <c r="V33" i="35"/>
  <c r="J33" i="35"/>
  <c r="Y32" i="35"/>
  <c r="M32" i="35"/>
  <c r="AB31" i="35"/>
  <c r="P31" i="35"/>
  <c r="S30" i="35"/>
  <c r="G30" i="35"/>
  <c r="V29" i="35"/>
  <c r="J29" i="35"/>
  <c r="Y28" i="35"/>
  <c r="M28" i="35"/>
  <c r="AB27" i="35"/>
  <c r="P27" i="35"/>
  <c r="G27" i="35"/>
  <c r="Y26" i="35"/>
  <c r="P26" i="35"/>
  <c r="G26" i="35"/>
  <c r="Y25" i="35"/>
  <c r="P25" i="35"/>
  <c r="G25" i="35"/>
  <c r="Y24" i="35"/>
  <c r="P24" i="35"/>
  <c r="G24" i="35"/>
  <c r="Y23" i="35"/>
  <c r="P23" i="35"/>
  <c r="G23" i="35"/>
  <c r="Y22" i="35"/>
  <c r="P22" i="35"/>
  <c r="G22" i="35"/>
  <c r="Y21" i="35"/>
  <c r="P21" i="35"/>
  <c r="G21" i="35"/>
  <c r="Y20" i="35"/>
  <c r="P20" i="35"/>
  <c r="G20" i="35"/>
  <c r="Y19" i="35"/>
  <c r="P19" i="35"/>
  <c r="I19" i="35"/>
  <c r="W18" i="35"/>
  <c r="Q18" i="35"/>
  <c r="K18" i="35"/>
  <c r="E18" i="35"/>
  <c r="Z17" i="35"/>
  <c r="T17" i="35"/>
  <c r="N17" i="35"/>
  <c r="H17" i="35"/>
  <c r="W16" i="35"/>
  <c r="Q16" i="35"/>
  <c r="K16" i="35"/>
  <c r="E16" i="35"/>
  <c r="Z15" i="35"/>
  <c r="T15" i="35"/>
  <c r="N15" i="35"/>
  <c r="H15" i="35"/>
  <c r="W14" i="35"/>
  <c r="Q14" i="35"/>
  <c r="K14" i="35"/>
  <c r="E14" i="35"/>
  <c r="Z13" i="35"/>
  <c r="T13" i="35"/>
  <c r="N13" i="35"/>
  <c r="H13" i="35"/>
  <c r="W12" i="35"/>
  <c r="Q12" i="35"/>
  <c r="K12" i="35"/>
  <c r="E12" i="35"/>
  <c r="Z11" i="35"/>
  <c r="T11" i="35"/>
  <c r="N11" i="35"/>
  <c r="H11" i="35"/>
  <c r="X36" i="35"/>
  <c r="AA35" i="35"/>
  <c r="F34" i="35"/>
  <c r="I33" i="35"/>
  <c r="L32" i="35"/>
  <c r="O31" i="35"/>
  <c r="R30" i="35"/>
  <c r="U29" i="35"/>
  <c r="X28" i="35"/>
  <c r="AA27" i="35"/>
  <c r="E27" i="35"/>
  <c r="N26" i="35"/>
  <c r="W25" i="35"/>
  <c r="E25" i="35"/>
  <c r="N24" i="35"/>
  <c r="W23" i="35"/>
  <c r="E23" i="35"/>
  <c r="N22" i="35"/>
  <c r="W21" i="35"/>
  <c r="E21" i="35"/>
  <c r="N20" i="35"/>
  <c r="W19" i="35"/>
  <c r="G19" i="35"/>
  <c r="V18" i="35"/>
  <c r="J18" i="35"/>
  <c r="Y17" i="35"/>
  <c r="M17" i="35"/>
  <c r="AB16" i="35"/>
  <c r="P16" i="35"/>
  <c r="S15" i="35"/>
  <c r="G15" i="35"/>
  <c r="V14" i="35"/>
  <c r="J14" i="35"/>
  <c r="Y13" i="35"/>
  <c r="M13" i="35"/>
  <c r="AB12" i="35"/>
  <c r="P12" i="35"/>
  <c r="S11" i="35"/>
  <c r="G11" i="35"/>
  <c r="Z10" i="35"/>
  <c r="T10" i="35"/>
  <c r="N10" i="35"/>
  <c r="H10" i="35"/>
  <c r="W9" i="35"/>
  <c r="Q9" i="35"/>
  <c r="K9" i="35"/>
  <c r="E9" i="35"/>
  <c r="Z8" i="35"/>
  <c r="T8" i="35"/>
  <c r="N8" i="35"/>
  <c r="H8" i="35"/>
  <c r="W7" i="35"/>
  <c r="Q7" i="35"/>
  <c r="K7" i="35"/>
  <c r="E7" i="35"/>
  <c r="Z6" i="35"/>
  <c r="T6" i="35"/>
  <c r="N6" i="35"/>
  <c r="H6" i="35"/>
  <c r="W5" i="35"/>
  <c r="Q5" i="35"/>
  <c r="K5" i="35"/>
  <c r="E5" i="35"/>
  <c r="Z4" i="35"/>
  <c r="T4" i="35"/>
  <c r="N4" i="35"/>
  <c r="H4" i="35"/>
  <c r="U37" i="35"/>
  <c r="R36" i="35"/>
  <c r="U35" i="35"/>
  <c r="X34" i="35"/>
  <c r="AA33" i="35"/>
  <c r="F32" i="35"/>
  <c r="I31" i="35"/>
  <c r="L30" i="35"/>
  <c r="O29" i="35"/>
  <c r="R28" i="35"/>
  <c r="U27" i="35"/>
  <c r="AB26" i="35"/>
  <c r="J26" i="35"/>
  <c r="S25" i="35"/>
  <c r="AB24" i="35"/>
  <c r="J24" i="35"/>
  <c r="S23" i="35"/>
  <c r="AB22" i="35"/>
  <c r="J22" i="35"/>
  <c r="S21" i="35"/>
  <c r="AB20" i="35"/>
  <c r="J20" i="35"/>
  <c r="S19" i="35"/>
  <c r="S18" i="35"/>
  <c r="G18" i="35"/>
  <c r="V17" i="35"/>
  <c r="J17" i="35"/>
  <c r="Y16" i="35"/>
  <c r="M16" i="35"/>
  <c r="AB15" i="35"/>
  <c r="P15" i="35"/>
  <c r="S14" i="35"/>
  <c r="G14" i="35"/>
  <c r="V13" i="35"/>
  <c r="J13" i="35"/>
  <c r="Y12" i="35"/>
  <c r="M12" i="35"/>
  <c r="AB11" i="35"/>
  <c r="P11" i="35"/>
  <c r="Y10" i="35"/>
  <c r="S10" i="35"/>
  <c r="M10" i="35"/>
  <c r="G10" i="35"/>
  <c r="AB9" i="35"/>
  <c r="V9" i="35"/>
  <c r="P9" i="35"/>
  <c r="J9" i="35"/>
  <c r="Y8" i="35"/>
  <c r="S8" i="35"/>
  <c r="M8" i="35"/>
  <c r="G8" i="35"/>
  <c r="AB7" i="35"/>
  <c r="V7" i="35"/>
  <c r="P7" i="35"/>
  <c r="J7" i="35"/>
  <c r="Y6" i="35"/>
  <c r="S6" i="35"/>
  <c r="M6" i="35"/>
  <c r="G6" i="35"/>
  <c r="AB5" i="35"/>
  <c r="V5" i="35"/>
  <c r="P5" i="35"/>
  <c r="J5" i="35"/>
  <c r="Y4" i="35"/>
  <c r="S4" i="35"/>
  <c r="M4" i="35"/>
  <c r="G4" i="35"/>
  <c r="Q37" i="35"/>
  <c r="N36" i="35"/>
  <c r="Q35" i="35"/>
  <c r="T34" i="35"/>
  <c r="W33" i="35"/>
  <c r="Z32" i="35"/>
  <c r="E31" i="35"/>
  <c r="H30" i="35"/>
  <c r="K29" i="35"/>
  <c r="N28" i="35"/>
  <c r="Q27" i="35"/>
  <c r="Z26" i="35"/>
  <c r="H26" i="35"/>
  <c r="Q25" i="35"/>
  <c r="Z24" i="35"/>
  <c r="H24" i="35"/>
  <c r="Q23" i="35"/>
  <c r="Z22" i="35"/>
  <c r="H22" i="35"/>
  <c r="Q21" i="35"/>
  <c r="Z20" i="35"/>
  <c r="H20" i="35"/>
  <c r="Q19" i="35"/>
  <c r="R18" i="35"/>
  <c r="F18" i="35"/>
  <c r="U17" i="35"/>
  <c r="I17" i="35"/>
  <c r="X16" i="35"/>
  <c r="L16" i="35"/>
  <c r="AA15" i="35"/>
  <c r="O15" i="35"/>
  <c r="R14" i="35"/>
  <c r="F14" i="35"/>
  <c r="U13" i="35"/>
  <c r="I13" i="35"/>
  <c r="X12" i="35"/>
  <c r="L12" i="35"/>
  <c r="AA11" i="35"/>
  <c r="O11" i="35"/>
  <c r="X10" i="35"/>
  <c r="R10" i="35"/>
  <c r="L10" i="35"/>
  <c r="F10" i="35"/>
  <c r="AA9" i="35"/>
  <c r="U9" i="35"/>
  <c r="O9" i="35"/>
  <c r="I9" i="35"/>
  <c r="X8" i="35"/>
  <c r="R8" i="35"/>
  <c r="L8" i="35"/>
  <c r="F8" i="35"/>
  <c r="AA7" i="35"/>
  <c r="U7" i="35"/>
  <c r="O7" i="35"/>
  <c r="I7" i="35"/>
  <c r="X6" i="35"/>
  <c r="R6" i="35"/>
  <c r="L6" i="35"/>
  <c r="F6" i="35"/>
  <c r="AA5" i="35"/>
  <c r="U5" i="35"/>
  <c r="O5" i="35"/>
  <c r="I5" i="35"/>
  <c r="X4" i="35"/>
  <c r="R4" i="35"/>
  <c r="L4" i="35"/>
  <c r="F4" i="35"/>
  <c r="Z36" i="35"/>
  <c r="E35" i="35"/>
  <c r="H34" i="35"/>
  <c r="K33" i="35"/>
  <c r="N32" i="35"/>
  <c r="Q31" i="35"/>
  <c r="T30" i="35"/>
  <c r="W29" i="35"/>
  <c r="Z28" i="35"/>
  <c r="I27" i="35"/>
  <c r="R26" i="35"/>
  <c r="AA25" i="35"/>
  <c r="I25" i="35"/>
  <c r="R24" i="35"/>
  <c r="AA23" i="35"/>
  <c r="I23" i="35"/>
  <c r="R22" i="35"/>
  <c r="AA21" i="35"/>
  <c r="I21" i="35"/>
  <c r="R20" i="35"/>
  <c r="AA19" i="35"/>
  <c r="J19" i="35"/>
  <c r="X18" i="35"/>
  <c r="L18" i="35"/>
  <c r="AA17" i="35"/>
  <c r="O17" i="35"/>
  <c r="R16" i="35"/>
  <c r="F16" i="35"/>
  <c r="U15" i="35"/>
  <c r="I15" i="35"/>
  <c r="X14" i="35"/>
  <c r="L14" i="35"/>
  <c r="AA13" i="35"/>
  <c r="O13" i="35"/>
  <c r="R12" i="35"/>
  <c r="F12" i="35"/>
  <c r="U11" i="35"/>
  <c r="I11" i="35"/>
  <c r="AA10" i="35"/>
  <c r="U10" i="35"/>
  <c r="O10" i="35"/>
  <c r="I10" i="35"/>
  <c r="X9" i="35"/>
  <c r="R9" i="35"/>
  <c r="L9" i="35"/>
  <c r="F9" i="35"/>
  <c r="AA8" i="35"/>
  <c r="U8" i="35"/>
  <c r="O8" i="35"/>
  <c r="I8" i="35"/>
  <c r="X7" i="35"/>
  <c r="R7" i="35"/>
  <c r="L7" i="35"/>
  <c r="F7" i="35"/>
  <c r="AA6" i="35"/>
  <c r="U6" i="35"/>
  <c r="O6" i="35"/>
  <c r="I6" i="35"/>
  <c r="X5" i="35"/>
  <c r="R5" i="35"/>
  <c r="L5" i="35"/>
  <c r="F5" i="35"/>
  <c r="AA4" i="35"/>
  <c r="U4" i="35"/>
  <c r="O4" i="35"/>
  <c r="I4" i="35"/>
  <c r="V4" i="35"/>
  <c r="M5" i="35"/>
  <c r="V6" i="35"/>
  <c r="M7" i="35"/>
  <c r="V8" i="35"/>
  <c r="M9" i="35"/>
  <c r="V10" i="35"/>
  <c r="V11" i="35"/>
  <c r="M14" i="35"/>
  <c r="V15" i="35"/>
  <c r="M18" i="35"/>
  <c r="AB19" i="35"/>
  <c r="AB21" i="35"/>
  <c r="AB23" i="35"/>
  <c r="AB25" i="35"/>
  <c r="F28" i="35"/>
  <c r="X30" i="35"/>
  <c r="O33" i="35"/>
  <c r="F36" i="35"/>
  <c r="E4" i="35"/>
  <c r="W4" i="35"/>
  <c r="N5" i="35"/>
  <c r="E6" i="35"/>
  <c r="W6" i="35"/>
  <c r="N7" i="35"/>
  <c r="E8" i="35"/>
  <c r="W8" i="35"/>
  <c r="N9" i="35"/>
  <c r="E10" i="35"/>
  <c r="W10" i="35"/>
  <c r="Y11" i="35"/>
  <c r="G13" i="35"/>
  <c r="P14" i="35"/>
  <c r="Y15" i="35"/>
  <c r="G17" i="35"/>
  <c r="P18" i="35"/>
  <c r="F20" i="35"/>
  <c r="F22" i="35"/>
  <c r="F24" i="35"/>
  <c r="F26" i="35"/>
  <c r="L28" i="35"/>
  <c r="U33" i="35"/>
  <c r="L36" i="35"/>
  <c r="O4" i="33"/>
  <c r="F5" i="33"/>
  <c r="U5" i="33"/>
  <c r="K6" i="33"/>
  <c r="Y6" i="33"/>
  <c r="P7" i="33"/>
  <c r="F8" i="33"/>
  <c r="AA8" i="33"/>
  <c r="AA9" i="33"/>
  <c r="AA10" i="33"/>
  <c r="AA11" i="33"/>
  <c r="AA12" i="33"/>
  <c r="AA13" i="33"/>
  <c r="AA14" i="33"/>
  <c r="AA15" i="33"/>
  <c r="J17" i="33"/>
  <c r="M18" i="33"/>
  <c r="V19" i="33"/>
  <c r="G21" i="33"/>
  <c r="W23" i="33"/>
  <c r="N26" i="33"/>
  <c r="U29" i="33"/>
  <c r="S32" i="33"/>
  <c r="J4" i="35"/>
  <c r="AB4" i="35"/>
  <c r="S5" i="35"/>
  <c r="J6" i="35"/>
  <c r="AB6" i="35"/>
  <c r="S7" i="35"/>
  <c r="J8" i="35"/>
  <c r="AB8" i="35"/>
  <c r="S9" i="35"/>
  <c r="J10" i="35"/>
  <c r="AB10" i="35"/>
  <c r="G12" i="35"/>
  <c r="P13" i="35"/>
  <c r="Y14" i="35"/>
  <c r="G16" i="35"/>
  <c r="P17" i="35"/>
  <c r="Y18" i="35"/>
  <c r="S20" i="35"/>
  <c r="S22" i="35"/>
  <c r="S24" i="35"/>
  <c r="S26" i="35"/>
  <c r="U31" i="35"/>
  <c r="L34" i="35"/>
  <c r="S37" i="33"/>
  <c r="Z36" i="33"/>
  <c r="H34" i="33"/>
  <c r="X31" i="33"/>
  <c r="S29" i="33"/>
  <c r="AB26" i="33"/>
  <c r="Y24" i="33"/>
  <c r="H22" i="33"/>
  <c r="Q4" i="33"/>
  <c r="H5" i="33"/>
  <c r="V5" i="33"/>
  <c r="L6" i="33"/>
  <c r="Z6" i="33"/>
  <c r="Q7" i="33"/>
  <c r="H8" i="33"/>
  <c r="E9" i="33"/>
  <c r="F10" i="33"/>
  <c r="E11" i="33"/>
  <c r="F12" i="33"/>
  <c r="E13" i="33"/>
  <c r="F14" i="33"/>
  <c r="E15" i="33"/>
  <c r="F16" i="33"/>
  <c r="L17" i="33"/>
  <c r="Q18" i="33"/>
  <c r="X19" i="33"/>
  <c r="M21" i="33"/>
  <c r="J24" i="33"/>
  <c r="J27" i="33"/>
  <c r="G30" i="33"/>
  <c r="F33" i="33"/>
  <c r="Q35" i="33"/>
  <c r="K4" i="35"/>
  <c r="T5" i="35"/>
  <c r="K6" i="35"/>
  <c r="T7" i="35"/>
  <c r="K8" i="35"/>
  <c r="T9" i="35"/>
  <c r="K10" i="35"/>
  <c r="J12" i="35"/>
  <c r="S13" i="35"/>
  <c r="AB14" i="35"/>
  <c r="J16" i="35"/>
  <c r="S17" i="35"/>
  <c r="AB18" i="35"/>
  <c r="X20" i="35"/>
  <c r="X22" i="35"/>
  <c r="X24" i="35"/>
  <c r="X26" i="35"/>
  <c r="I29" i="35"/>
  <c r="AA31" i="35"/>
  <c r="R34" i="35"/>
  <c r="K37" i="35"/>
  <c r="W4" i="34"/>
  <c r="M6" i="34"/>
  <c r="G8" i="34"/>
  <c r="V9" i="34"/>
  <c r="P11" i="34"/>
  <c r="M13" i="34"/>
  <c r="J15" i="34"/>
  <c r="S17" i="34"/>
  <c r="K21" i="34"/>
  <c r="P24" i="34"/>
  <c r="V27" i="34"/>
  <c r="S31" i="34"/>
  <c r="K37" i="34"/>
  <c r="K4" i="34"/>
  <c r="P5" i="34"/>
  <c r="M7" i="34"/>
  <c r="Y8" i="34"/>
  <c r="V10" i="34"/>
  <c r="M12" i="34"/>
  <c r="G14" i="34"/>
  <c r="K16" i="34"/>
  <c r="AB18" i="34"/>
  <c r="AA22" i="34"/>
  <c r="F26" i="34"/>
  <c r="S29" i="34"/>
  <c r="J34" i="34"/>
  <c r="M14" i="34"/>
  <c r="AB16" i="34"/>
  <c r="V19" i="34"/>
  <c r="G23" i="34"/>
  <c r="M26" i="34"/>
  <c r="J30" i="34"/>
  <c r="K35" i="34"/>
  <c r="V7" i="34"/>
  <c r="P9" i="34"/>
  <c r="M11" i="34"/>
  <c r="Y12" i="34"/>
  <c r="X14" i="34"/>
  <c r="G17" i="34"/>
  <c r="P20" i="34"/>
  <c r="V23" i="34"/>
  <c r="AA26" i="34"/>
  <c r="K31" i="34"/>
  <c r="J36" i="34"/>
  <c r="J4" i="34"/>
  <c r="V4" i="34"/>
  <c r="G5" i="34"/>
  <c r="S5" i="34"/>
  <c r="J6" i="34"/>
  <c r="AB6" i="34"/>
  <c r="S7" i="34"/>
  <c r="J8" i="34"/>
  <c r="AB8" i="34"/>
  <c r="S9" i="34"/>
  <c r="J10" i="34"/>
  <c r="AB10" i="34"/>
  <c r="S11" i="34"/>
  <c r="J12" i="34"/>
  <c r="AB12" i="34"/>
  <c r="S13" i="34"/>
  <c r="J14" i="34"/>
  <c r="G15" i="34"/>
  <c r="F16" i="34"/>
  <c r="M17" i="34"/>
  <c r="V18" i="34"/>
  <c r="I20" i="34"/>
  <c r="Y21" i="34"/>
  <c r="O23" i="34"/>
  <c r="T26" i="34"/>
  <c r="I28" i="34"/>
  <c r="M4" i="34"/>
  <c r="Y4" i="34"/>
  <c r="J5" i="34"/>
  <c r="Y5" i="34"/>
  <c r="P6" i="34"/>
  <c r="G7" i="34"/>
  <c r="Y7" i="34"/>
  <c r="P8" i="34"/>
  <c r="G9" i="34"/>
  <c r="Y9" i="34"/>
  <c r="P10" i="34"/>
  <c r="G11" i="34"/>
  <c r="Y11" i="34"/>
  <c r="P12" i="34"/>
  <c r="G13" i="34"/>
  <c r="Y13" i="34"/>
  <c r="P14" i="34"/>
  <c r="O15" i="34"/>
  <c r="P16" i="34"/>
  <c r="Y17" i="34"/>
  <c r="G19" i="34"/>
  <c r="X20" i="34"/>
  <c r="M22" i="34"/>
  <c r="R25" i="34"/>
  <c r="G27" i="34"/>
  <c r="X28" i="34"/>
  <c r="T30" i="34"/>
  <c r="T32" i="34"/>
  <c r="T34" i="34"/>
  <c r="AB37" i="34"/>
  <c r="V37" i="34"/>
  <c r="P37" i="34"/>
  <c r="J37" i="34"/>
  <c r="Y36" i="34"/>
  <c r="S36" i="34"/>
  <c r="M36" i="34"/>
  <c r="G36" i="34"/>
  <c r="AB35" i="34"/>
  <c r="V35" i="34"/>
  <c r="P35" i="34"/>
  <c r="J35" i="34"/>
  <c r="Y34" i="34"/>
  <c r="S34" i="34"/>
  <c r="M34" i="34"/>
  <c r="G34" i="34"/>
  <c r="AB33" i="34"/>
  <c r="V33" i="34"/>
  <c r="P33" i="34"/>
  <c r="J33" i="34"/>
  <c r="Y32" i="34"/>
  <c r="S32" i="34"/>
  <c r="M32" i="34"/>
  <c r="G32" i="34"/>
  <c r="AB31" i="34"/>
  <c r="V31" i="34"/>
  <c r="P31" i="34"/>
  <c r="J31" i="34"/>
  <c r="Y30" i="34"/>
  <c r="S30" i="34"/>
  <c r="M30" i="34"/>
  <c r="G30" i="34"/>
  <c r="AB29" i="34"/>
  <c r="V29" i="34"/>
  <c r="P29" i="34"/>
  <c r="Z37" i="34"/>
  <c r="T37" i="34"/>
  <c r="N37" i="34"/>
  <c r="H37" i="34"/>
  <c r="W36" i="34"/>
  <c r="Q36" i="34"/>
  <c r="K36" i="34"/>
  <c r="E36" i="34"/>
  <c r="Z35" i="34"/>
  <c r="T35" i="34"/>
  <c r="N35" i="34"/>
  <c r="H35" i="34"/>
  <c r="W34" i="34"/>
  <c r="Q34" i="34"/>
  <c r="K34" i="34"/>
  <c r="E34" i="34"/>
  <c r="Z33" i="34"/>
  <c r="T33" i="34"/>
  <c r="N33" i="34"/>
  <c r="H33" i="34"/>
  <c r="W32" i="34"/>
  <c r="Q32" i="34"/>
  <c r="K32" i="34"/>
  <c r="E32" i="34"/>
  <c r="Z31" i="34"/>
  <c r="T31" i="34"/>
  <c r="N31" i="34"/>
  <c r="H31" i="34"/>
  <c r="W30" i="34"/>
  <c r="Q30" i="34"/>
  <c r="K30" i="34"/>
  <c r="E30" i="34"/>
  <c r="Z29" i="34"/>
  <c r="T29" i="34"/>
  <c r="N29" i="34"/>
  <c r="H29" i="34"/>
  <c r="W28" i="34"/>
  <c r="Q28" i="34"/>
  <c r="K28" i="34"/>
  <c r="E28" i="34"/>
  <c r="Z27" i="34"/>
  <c r="T27" i="34"/>
  <c r="N27" i="34"/>
  <c r="H27" i="34"/>
  <c r="W26" i="34"/>
  <c r="Q26" i="34"/>
  <c r="K26" i="34"/>
  <c r="E26" i="34"/>
  <c r="Z25" i="34"/>
  <c r="T25" i="34"/>
  <c r="N25" i="34"/>
  <c r="H25" i="34"/>
  <c r="W24" i="34"/>
  <c r="Q24" i="34"/>
  <c r="K24" i="34"/>
  <c r="E24" i="34"/>
  <c r="Z23" i="34"/>
  <c r="T23" i="34"/>
  <c r="N23" i="34"/>
  <c r="H23" i="34"/>
  <c r="W22" i="34"/>
  <c r="Q22" i="34"/>
  <c r="K22" i="34"/>
  <c r="E22" i="34"/>
  <c r="Z21" i="34"/>
  <c r="T21" i="34"/>
  <c r="N21" i="34"/>
  <c r="H21" i="34"/>
  <c r="W20" i="34"/>
  <c r="Q20" i="34"/>
  <c r="K20" i="34"/>
  <c r="E20" i="34"/>
  <c r="Z19" i="34"/>
  <c r="T19" i="34"/>
  <c r="N19" i="34"/>
  <c r="H19" i="34"/>
  <c r="AA37" i="34"/>
  <c r="R37" i="34"/>
  <c r="I37" i="34"/>
  <c r="AA36" i="34"/>
  <c r="R36" i="34"/>
  <c r="I36" i="34"/>
  <c r="AA35" i="34"/>
  <c r="R35" i="34"/>
  <c r="I35" i="34"/>
  <c r="AA34" i="34"/>
  <c r="R34" i="34"/>
  <c r="I34" i="34"/>
  <c r="AA33" i="34"/>
  <c r="R33" i="34"/>
  <c r="I33" i="34"/>
  <c r="AA32" i="34"/>
  <c r="R32" i="34"/>
  <c r="I32" i="34"/>
  <c r="AA31" i="34"/>
  <c r="R31" i="34"/>
  <c r="I31" i="34"/>
  <c r="AA30" i="34"/>
  <c r="R30" i="34"/>
  <c r="I30" i="34"/>
  <c r="AA29" i="34"/>
  <c r="R29" i="34"/>
  <c r="J29" i="34"/>
  <c r="V28" i="34"/>
  <c r="O28" i="34"/>
  <c r="H28" i="34"/>
  <c r="AB27" i="34"/>
  <c r="U27" i="34"/>
  <c r="M27" i="34"/>
  <c r="F27" i="34"/>
  <c r="Z26" i="34"/>
  <c r="S26" i="34"/>
  <c r="L26" i="34"/>
  <c r="X25" i="34"/>
  <c r="Q25" i="34"/>
  <c r="J25" i="34"/>
  <c r="V24" i="34"/>
  <c r="O24" i="34"/>
  <c r="H24" i="34"/>
  <c r="AB23" i="34"/>
  <c r="U23" i="34"/>
  <c r="M23" i="34"/>
  <c r="F23" i="34"/>
  <c r="Z22" i="34"/>
  <c r="S22" i="34"/>
  <c r="L22" i="34"/>
  <c r="X21" i="34"/>
  <c r="Q21" i="34"/>
  <c r="J21" i="34"/>
  <c r="V20" i="34"/>
  <c r="O20" i="34"/>
  <c r="H20" i="34"/>
  <c r="AB19" i="34"/>
  <c r="U19" i="34"/>
  <c r="M19" i="34"/>
  <c r="F19" i="34"/>
  <c r="AA18" i="34"/>
  <c r="U18" i="34"/>
  <c r="O18" i="34"/>
  <c r="I18" i="34"/>
  <c r="X17" i="34"/>
  <c r="R17" i="34"/>
  <c r="L17" i="34"/>
  <c r="F17" i="34"/>
  <c r="AA16" i="34"/>
  <c r="U16" i="34"/>
  <c r="O16" i="34"/>
  <c r="I16" i="34"/>
  <c r="X15" i="34"/>
  <c r="R15" i="34"/>
  <c r="L15" i="34"/>
  <c r="F15" i="34"/>
  <c r="AA14" i="34"/>
  <c r="U14" i="34"/>
  <c r="Y37" i="34"/>
  <c r="Q37" i="34"/>
  <c r="G37" i="34"/>
  <c r="Z36" i="34"/>
  <c r="P36" i="34"/>
  <c r="H36" i="34"/>
  <c r="Y35" i="34"/>
  <c r="Q35" i="34"/>
  <c r="G35" i="34"/>
  <c r="Z34" i="34"/>
  <c r="P34" i="34"/>
  <c r="H34" i="34"/>
  <c r="Y33" i="34"/>
  <c r="Q33" i="34"/>
  <c r="G33" i="34"/>
  <c r="Z32" i="34"/>
  <c r="P32" i="34"/>
  <c r="H32" i="34"/>
  <c r="Y31" i="34"/>
  <c r="Q31" i="34"/>
  <c r="G31" i="34"/>
  <c r="Z30" i="34"/>
  <c r="P30" i="34"/>
  <c r="H30" i="34"/>
  <c r="Y29" i="34"/>
  <c r="Q29" i="34"/>
  <c r="I29" i="34"/>
  <c r="AB28" i="34"/>
  <c r="U28" i="34"/>
  <c r="N28" i="34"/>
  <c r="G28" i="34"/>
  <c r="AA27" i="34"/>
  <c r="S27" i="34"/>
  <c r="L27" i="34"/>
  <c r="E27" i="34"/>
  <c r="Y26" i="34"/>
  <c r="R26" i="34"/>
  <c r="J26" i="34"/>
  <c r="W25" i="34"/>
  <c r="P25" i="34"/>
  <c r="I25" i="34"/>
  <c r="AB24" i="34"/>
  <c r="U24" i="34"/>
  <c r="N24" i="34"/>
  <c r="G24" i="34"/>
  <c r="AA23" i="34"/>
  <c r="S23" i="34"/>
  <c r="L23" i="34"/>
  <c r="E23" i="34"/>
  <c r="Y22" i="34"/>
  <c r="R22" i="34"/>
  <c r="J22" i="34"/>
  <c r="W21" i="34"/>
  <c r="P21" i="34"/>
  <c r="I21" i="34"/>
  <c r="AB20" i="34"/>
  <c r="U20" i="34"/>
  <c r="N20" i="34"/>
  <c r="G20" i="34"/>
  <c r="AA19" i="34"/>
  <c r="S19" i="34"/>
  <c r="L19" i="34"/>
  <c r="E19" i="34"/>
  <c r="Z18" i="34"/>
  <c r="T18" i="34"/>
  <c r="N18" i="34"/>
  <c r="H18" i="34"/>
  <c r="W17" i="34"/>
  <c r="Q17" i="34"/>
  <c r="K17" i="34"/>
  <c r="E17" i="34"/>
  <c r="Z16" i="34"/>
  <c r="T16" i="34"/>
  <c r="N16" i="34"/>
  <c r="H16" i="34"/>
  <c r="W15" i="34"/>
  <c r="Q15" i="34"/>
  <c r="K15" i="34"/>
  <c r="E15" i="34"/>
  <c r="Z14" i="34"/>
  <c r="T14" i="34"/>
  <c r="W37" i="34"/>
  <c r="M37" i="34"/>
  <c r="E37" i="34"/>
  <c r="V36" i="34"/>
  <c r="N36" i="34"/>
  <c r="W35" i="34"/>
  <c r="M35" i="34"/>
  <c r="E35" i="34"/>
  <c r="V34" i="34"/>
  <c r="N34" i="34"/>
  <c r="W33" i="34"/>
  <c r="M33" i="34"/>
  <c r="E33" i="34"/>
  <c r="V32" i="34"/>
  <c r="N32" i="34"/>
  <c r="W31" i="34"/>
  <c r="M31" i="34"/>
  <c r="E31" i="34"/>
  <c r="V30" i="34"/>
  <c r="N30" i="34"/>
  <c r="W29" i="34"/>
  <c r="M29" i="34"/>
  <c r="F29" i="34"/>
  <c r="Z28" i="34"/>
  <c r="S28" i="34"/>
  <c r="L28" i="34"/>
  <c r="X27" i="34"/>
  <c r="Q27" i="34"/>
  <c r="J27" i="34"/>
  <c r="V26" i="34"/>
  <c r="O26" i="34"/>
  <c r="H26" i="34"/>
  <c r="AB25" i="34"/>
  <c r="U25" i="34"/>
  <c r="M25" i="34"/>
  <c r="F25" i="34"/>
  <c r="Z24" i="34"/>
  <c r="S24" i="34"/>
  <c r="L24" i="34"/>
  <c r="X23" i="34"/>
  <c r="Q23" i="34"/>
  <c r="J23" i="34"/>
  <c r="V22" i="34"/>
  <c r="O22" i="34"/>
  <c r="H22" i="34"/>
  <c r="AB21" i="34"/>
  <c r="U21" i="34"/>
  <c r="M21" i="34"/>
  <c r="F21" i="34"/>
  <c r="Z20" i="34"/>
  <c r="S20" i="34"/>
  <c r="L20" i="34"/>
  <c r="X19" i="34"/>
  <c r="Q19" i="34"/>
  <c r="J19" i="34"/>
  <c r="X18" i="34"/>
  <c r="R18" i="34"/>
  <c r="L18" i="34"/>
  <c r="F18" i="34"/>
  <c r="AA17" i="34"/>
  <c r="U17" i="34"/>
  <c r="O17" i="34"/>
  <c r="I17" i="34"/>
  <c r="X16" i="34"/>
  <c r="R16" i="34"/>
  <c r="L37" i="34"/>
  <c r="U36" i="34"/>
  <c r="L35" i="34"/>
  <c r="U34" i="34"/>
  <c r="L33" i="34"/>
  <c r="U32" i="34"/>
  <c r="L31" i="34"/>
  <c r="U30" i="34"/>
  <c r="L29" i="34"/>
  <c r="Y28" i="34"/>
  <c r="J28" i="34"/>
  <c r="W27" i="34"/>
  <c r="I27" i="34"/>
  <c r="U26" i="34"/>
  <c r="G26" i="34"/>
  <c r="S25" i="34"/>
  <c r="E25" i="34"/>
  <c r="R24" i="34"/>
  <c r="P23" i="34"/>
  <c r="AB22" i="34"/>
  <c r="N22" i="34"/>
  <c r="AA21" i="34"/>
  <c r="L21" i="34"/>
  <c r="Y20" i="34"/>
  <c r="J20" i="34"/>
  <c r="W19" i="34"/>
  <c r="I19" i="34"/>
  <c r="W18" i="34"/>
  <c r="K18" i="34"/>
  <c r="Z17" i="34"/>
  <c r="N17" i="34"/>
  <c r="Q16" i="34"/>
  <c r="G16" i="34"/>
  <c r="Z15" i="34"/>
  <c r="P15" i="34"/>
  <c r="H15" i="34"/>
  <c r="Y14" i="34"/>
  <c r="Q14" i="34"/>
  <c r="K14" i="34"/>
  <c r="E14" i="34"/>
  <c r="Z13" i="34"/>
  <c r="T13" i="34"/>
  <c r="N13" i="34"/>
  <c r="H13" i="34"/>
  <c r="W12" i="34"/>
  <c r="Q12" i="34"/>
  <c r="K12" i="34"/>
  <c r="E12" i="34"/>
  <c r="Z11" i="34"/>
  <c r="T11" i="34"/>
  <c r="N11" i="34"/>
  <c r="H11" i="34"/>
  <c r="W10" i="34"/>
  <c r="Q10" i="34"/>
  <c r="K10" i="34"/>
  <c r="E10" i="34"/>
  <c r="Z9" i="34"/>
  <c r="T9" i="34"/>
  <c r="N9" i="34"/>
  <c r="H9" i="34"/>
  <c r="W8" i="34"/>
  <c r="Q8" i="34"/>
  <c r="K8" i="34"/>
  <c r="E8" i="34"/>
  <c r="Z7" i="34"/>
  <c r="T7" i="34"/>
  <c r="N7" i="34"/>
  <c r="H7" i="34"/>
  <c r="W6" i="34"/>
  <c r="Q6" i="34"/>
  <c r="K6" i="34"/>
  <c r="E6" i="34"/>
  <c r="Z5" i="34"/>
  <c r="T5" i="34"/>
  <c r="X37" i="34"/>
  <c r="F37" i="34"/>
  <c r="O36" i="34"/>
  <c r="X35" i="34"/>
  <c r="F35" i="34"/>
  <c r="O34" i="34"/>
  <c r="X33" i="34"/>
  <c r="F33" i="34"/>
  <c r="O32" i="34"/>
  <c r="X31" i="34"/>
  <c r="F31" i="34"/>
  <c r="O30" i="34"/>
  <c r="X29" i="34"/>
  <c r="G29" i="34"/>
  <c r="T28" i="34"/>
  <c r="F28" i="34"/>
  <c r="R27" i="34"/>
  <c r="P26" i="34"/>
  <c r="O25" i="34"/>
  <c r="AA24" i="34"/>
  <c r="M24" i="34"/>
  <c r="Y23" i="34"/>
  <c r="K23" i="34"/>
  <c r="X22" i="34"/>
  <c r="I22" i="34"/>
  <c r="V21" i="34"/>
  <c r="G21" i="34"/>
  <c r="T20" i="34"/>
  <c r="F20" i="34"/>
  <c r="R19" i="34"/>
  <c r="S18" i="34"/>
  <c r="G18" i="34"/>
  <c r="V17" i="34"/>
  <c r="J17" i="34"/>
  <c r="Y16" i="34"/>
  <c r="M16" i="34"/>
  <c r="E16" i="34"/>
  <c r="V15" i="34"/>
  <c r="N15" i="34"/>
  <c r="W14" i="34"/>
  <c r="O14" i="34"/>
  <c r="I14" i="34"/>
  <c r="X13" i="34"/>
  <c r="R13" i="34"/>
  <c r="L13" i="34"/>
  <c r="F13" i="34"/>
  <c r="AA12" i="34"/>
  <c r="U12" i="34"/>
  <c r="O12" i="34"/>
  <c r="I12" i="34"/>
  <c r="X11" i="34"/>
  <c r="R11" i="34"/>
  <c r="L11" i="34"/>
  <c r="F11" i="34"/>
  <c r="AA10" i="34"/>
  <c r="U10" i="34"/>
  <c r="O10" i="34"/>
  <c r="I10" i="34"/>
  <c r="X9" i="34"/>
  <c r="R9" i="34"/>
  <c r="L9" i="34"/>
  <c r="F9" i="34"/>
  <c r="AA8" i="34"/>
  <c r="U8" i="34"/>
  <c r="O8" i="34"/>
  <c r="I8" i="34"/>
  <c r="X7" i="34"/>
  <c r="R7" i="34"/>
  <c r="L7" i="34"/>
  <c r="F7" i="34"/>
  <c r="AA6" i="34"/>
  <c r="U6" i="34"/>
  <c r="O6" i="34"/>
  <c r="I6" i="34"/>
  <c r="X5" i="34"/>
  <c r="R5" i="34"/>
  <c r="L5" i="34"/>
  <c r="F5" i="34"/>
  <c r="AA4" i="34"/>
  <c r="U4" i="34"/>
  <c r="O4" i="34"/>
  <c r="I4" i="34"/>
  <c r="U37" i="34"/>
  <c r="L36" i="34"/>
  <c r="U35" i="34"/>
  <c r="L34" i="34"/>
  <c r="U33" i="34"/>
  <c r="L32" i="34"/>
  <c r="U31" i="34"/>
  <c r="L30" i="34"/>
  <c r="U29" i="34"/>
  <c r="E29" i="34"/>
  <c r="R28" i="34"/>
  <c r="P27" i="34"/>
  <c r="AB26" i="34"/>
  <c r="N26" i="34"/>
  <c r="AA25" i="34"/>
  <c r="L25" i="34"/>
  <c r="Y24" i="34"/>
  <c r="J24" i="34"/>
  <c r="W23" i="34"/>
  <c r="I23" i="34"/>
  <c r="U22" i="34"/>
  <c r="G22" i="34"/>
  <c r="S21" i="34"/>
  <c r="E21" i="34"/>
  <c r="R20" i="34"/>
  <c r="P19" i="34"/>
  <c r="Q18" i="34"/>
  <c r="E18" i="34"/>
  <c r="T17" i="34"/>
  <c r="H17" i="34"/>
  <c r="W16" i="34"/>
  <c r="L16" i="34"/>
  <c r="U15" i="34"/>
  <c r="M15" i="34"/>
  <c r="V14" i="34"/>
  <c r="N14" i="34"/>
  <c r="H14" i="34"/>
  <c r="W13" i="34"/>
  <c r="Q13" i="34"/>
  <c r="K13" i="34"/>
  <c r="E13" i="34"/>
  <c r="Z12" i="34"/>
  <c r="T12" i="34"/>
  <c r="N12" i="34"/>
  <c r="H12" i="34"/>
  <c r="W11" i="34"/>
  <c r="Q11" i="34"/>
  <c r="K11" i="34"/>
  <c r="E11" i="34"/>
  <c r="Z10" i="34"/>
  <c r="T10" i="34"/>
  <c r="N10" i="34"/>
  <c r="H10" i="34"/>
  <c r="W9" i="34"/>
  <c r="Q9" i="34"/>
  <c r="K9" i="34"/>
  <c r="E9" i="34"/>
  <c r="Z8" i="34"/>
  <c r="T8" i="34"/>
  <c r="N8" i="34"/>
  <c r="H8" i="34"/>
  <c r="W7" i="34"/>
  <c r="Q7" i="34"/>
  <c r="K7" i="34"/>
  <c r="E7" i="34"/>
  <c r="Z6" i="34"/>
  <c r="T6" i="34"/>
  <c r="N6" i="34"/>
  <c r="H6" i="34"/>
  <c r="W5" i="34"/>
  <c r="Q5" i="34"/>
  <c r="K5" i="34"/>
  <c r="E5" i="34"/>
  <c r="Z4" i="34"/>
  <c r="T4" i="34"/>
  <c r="N4" i="34"/>
  <c r="H4" i="34"/>
  <c r="S37" i="34"/>
  <c r="O37" i="34"/>
  <c r="X36" i="34"/>
  <c r="F36" i="34"/>
  <c r="O35" i="34"/>
  <c r="X34" i="34"/>
  <c r="F34" i="34"/>
  <c r="O33" i="34"/>
  <c r="X32" i="34"/>
  <c r="F32" i="34"/>
  <c r="O31" i="34"/>
  <c r="X30" i="34"/>
  <c r="F30" i="34"/>
  <c r="O29" i="34"/>
  <c r="AA28" i="34"/>
  <c r="M28" i="34"/>
  <c r="Y27" i="34"/>
  <c r="K27" i="34"/>
  <c r="X26" i="34"/>
  <c r="I26" i="34"/>
  <c r="V25" i="34"/>
  <c r="G25" i="34"/>
  <c r="T24" i="34"/>
  <c r="F24" i="34"/>
  <c r="R23" i="34"/>
  <c r="P22" i="34"/>
  <c r="O21" i="34"/>
  <c r="AA20" i="34"/>
  <c r="M20" i="34"/>
  <c r="Y19" i="34"/>
  <c r="K19" i="34"/>
  <c r="Y18" i="34"/>
  <c r="M18" i="34"/>
  <c r="AB17" i="34"/>
  <c r="P17" i="34"/>
  <c r="S16" i="34"/>
  <c r="J16" i="34"/>
  <c r="AA15" i="34"/>
  <c r="S15" i="34"/>
  <c r="I15" i="34"/>
  <c r="AB14" i="34"/>
  <c r="R14" i="34"/>
  <c r="L14" i="34"/>
  <c r="F14" i="34"/>
  <c r="AA13" i="34"/>
  <c r="U13" i="34"/>
  <c r="O13" i="34"/>
  <c r="I13" i="34"/>
  <c r="X12" i="34"/>
  <c r="R12" i="34"/>
  <c r="L12" i="34"/>
  <c r="F12" i="34"/>
  <c r="AA11" i="34"/>
  <c r="U11" i="34"/>
  <c r="O11" i="34"/>
  <c r="I11" i="34"/>
  <c r="X10" i="34"/>
  <c r="R10" i="34"/>
  <c r="L10" i="34"/>
  <c r="F10" i="34"/>
  <c r="AA9" i="34"/>
  <c r="U9" i="34"/>
  <c r="O9" i="34"/>
  <c r="I9" i="34"/>
  <c r="X8" i="34"/>
  <c r="R8" i="34"/>
  <c r="L8" i="34"/>
  <c r="F8" i="34"/>
  <c r="AA7" i="34"/>
  <c r="U7" i="34"/>
  <c r="O7" i="34"/>
  <c r="I7" i="34"/>
  <c r="X6" i="34"/>
  <c r="R6" i="34"/>
  <c r="L6" i="34"/>
  <c r="F6" i="34"/>
  <c r="AA5" i="34"/>
  <c r="U5" i="34"/>
  <c r="O5" i="34"/>
  <c r="I5" i="34"/>
  <c r="X4" i="34"/>
  <c r="R4" i="34"/>
  <c r="L4" i="34"/>
  <c r="F4" i="34"/>
  <c r="P4" i="34"/>
  <c r="AB4" i="34"/>
  <c r="M5" i="34"/>
  <c r="AB5" i="34"/>
  <c r="S6" i="34"/>
  <c r="J7" i="34"/>
  <c r="AB7" i="34"/>
  <c r="S8" i="34"/>
  <c r="J9" i="34"/>
  <c r="AB9" i="34"/>
  <c r="S10" i="34"/>
  <c r="J11" i="34"/>
  <c r="AB11" i="34"/>
  <c r="S12" i="34"/>
  <c r="J13" i="34"/>
  <c r="AB13" i="34"/>
  <c r="S14" i="34"/>
  <c r="T15" i="34"/>
  <c r="V16" i="34"/>
  <c r="O19" i="34"/>
  <c r="T22" i="34"/>
  <c r="I24" i="34"/>
  <c r="Y25" i="34"/>
  <c r="O27" i="34"/>
  <c r="AB30" i="34"/>
  <c r="AB32" i="34"/>
  <c r="AB34" i="34"/>
  <c r="AB36" i="34"/>
  <c r="S33" i="34"/>
  <c r="S35" i="34"/>
  <c r="K4" i="33"/>
  <c r="R4" i="33"/>
  <c r="Y4" i="33"/>
  <c r="I5" i="33"/>
  <c r="P5" i="33"/>
  <c r="W5" i="33"/>
  <c r="F6" i="33"/>
  <c r="M6" i="33"/>
  <c r="T6" i="33"/>
  <c r="AA6" i="33"/>
  <c r="K7" i="33"/>
  <c r="R7" i="33"/>
  <c r="Z7" i="33"/>
  <c r="I8" i="33"/>
  <c r="T8" i="33"/>
  <c r="F9" i="33"/>
  <c r="R9" i="33"/>
  <c r="H10" i="33"/>
  <c r="T10" i="33"/>
  <c r="F11" i="33"/>
  <c r="R11" i="33"/>
  <c r="H12" i="33"/>
  <c r="T12" i="33"/>
  <c r="F13" i="33"/>
  <c r="R13" i="33"/>
  <c r="H14" i="33"/>
  <c r="T14" i="33"/>
  <c r="F15" i="33"/>
  <c r="R15" i="33"/>
  <c r="I16" i="33"/>
  <c r="W16" i="33"/>
  <c r="O17" i="33"/>
  <c r="E18" i="33"/>
  <c r="S18" i="33"/>
  <c r="I19" i="33"/>
  <c r="Y19" i="33"/>
  <c r="T20" i="33"/>
  <c r="S21" i="33"/>
  <c r="U22" i="33"/>
  <c r="X23" i="33"/>
  <c r="F25" i="33"/>
  <c r="H26" i="33"/>
  <c r="P27" i="33"/>
  <c r="Z28" i="33"/>
  <c r="AB29" i="33"/>
  <c r="I31" i="33"/>
  <c r="L32" i="33"/>
  <c r="M33" i="33"/>
  <c r="O34" i="33"/>
  <c r="X35" i="33"/>
  <c r="F37" i="33"/>
  <c r="F4" i="33"/>
  <c r="M4" i="33"/>
  <c r="T4" i="33"/>
  <c r="AA4" i="33"/>
  <c r="K5" i="33"/>
  <c r="R5" i="33"/>
  <c r="Z5" i="33"/>
  <c r="H6" i="33"/>
  <c r="O6" i="33"/>
  <c r="W6" i="33"/>
  <c r="F7" i="33"/>
  <c r="N7" i="33"/>
  <c r="U7" i="33"/>
  <c r="AB7" i="33"/>
  <c r="L8" i="33"/>
  <c r="X8" i="33"/>
  <c r="K9" i="33"/>
  <c r="W9" i="33"/>
  <c r="L10" i="33"/>
  <c r="X10" i="33"/>
  <c r="K11" i="33"/>
  <c r="W11" i="33"/>
  <c r="L12" i="33"/>
  <c r="X12" i="33"/>
  <c r="K13" i="33"/>
  <c r="W13" i="33"/>
  <c r="L14" i="33"/>
  <c r="X14" i="33"/>
  <c r="K15" i="33"/>
  <c r="W15" i="33"/>
  <c r="M16" i="33"/>
  <c r="AB16" i="33"/>
  <c r="S17" i="33"/>
  <c r="J18" i="33"/>
  <c r="X18" i="33"/>
  <c r="P19" i="33"/>
  <c r="H20" i="33"/>
  <c r="Y20" i="33"/>
  <c r="AB21" i="33"/>
  <c r="I23" i="33"/>
  <c r="L24" i="33"/>
  <c r="M25" i="33"/>
  <c r="O26" i="33"/>
  <c r="X27" i="33"/>
  <c r="F29" i="33"/>
  <c r="H30" i="33"/>
  <c r="Q31" i="33"/>
  <c r="Y32" i="33"/>
  <c r="AA33" i="33"/>
  <c r="AB34" i="33"/>
  <c r="R36" i="33"/>
  <c r="U37" i="33"/>
  <c r="G4" i="33"/>
  <c r="N4" i="33"/>
  <c r="U4" i="33"/>
  <c r="E5" i="33"/>
  <c r="L5" i="33"/>
  <c r="T5" i="33"/>
  <c r="AA5" i="33"/>
  <c r="I6" i="33"/>
  <c r="Q6" i="33"/>
  <c r="X6" i="33"/>
  <c r="H7" i="33"/>
  <c r="O7" i="33"/>
  <c r="V7" i="33"/>
  <c r="E8" i="33"/>
  <c r="N8" i="33"/>
  <c r="Z8" i="33"/>
  <c r="L9" i="33"/>
  <c r="X9" i="33"/>
  <c r="N10" i="33"/>
  <c r="Z10" i="33"/>
  <c r="L11" i="33"/>
  <c r="X11" i="33"/>
  <c r="N12" i="33"/>
  <c r="Z12" i="33"/>
  <c r="L13" i="33"/>
  <c r="X13" i="33"/>
  <c r="N14" i="33"/>
  <c r="Z14" i="33"/>
  <c r="L15" i="33"/>
  <c r="X15" i="33"/>
  <c r="P16" i="33"/>
  <c r="H17" i="33"/>
  <c r="V17" i="33"/>
  <c r="L18" i="33"/>
  <c r="AA18" i="33"/>
  <c r="Q19" i="33"/>
  <c r="L20" i="33"/>
  <c r="F21" i="33"/>
  <c r="G22" i="33"/>
  <c r="J23" i="33"/>
  <c r="S24" i="33"/>
  <c r="U25" i="33"/>
  <c r="V26" i="33"/>
  <c r="L28" i="33"/>
  <c r="M29" i="33"/>
  <c r="O30" i="33"/>
  <c r="W31" i="33"/>
  <c r="Z32" i="33"/>
  <c r="AB33" i="33"/>
  <c r="J35" i="33"/>
  <c r="S36" i="33"/>
  <c r="AA37" i="33"/>
  <c r="U4" i="31"/>
  <c r="T5" i="31"/>
  <c r="K8" i="31"/>
  <c r="U15" i="31"/>
  <c r="Z35" i="31"/>
  <c r="T4" i="32"/>
  <c r="K5" i="32"/>
  <c r="H6" i="32"/>
  <c r="Z6" i="32"/>
  <c r="Q7" i="32"/>
  <c r="P8" i="32"/>
  <c r="O9" i="32"/>
  <c r="P10" i="32"/>
  <c r="O11" i="32"/>
  <c r="P12" i="32"/>
  <c r="O13" i="32"/>
  <c r="P14" i="32"/>
  <c r="O15" i="32"/>
  <c r="P16" i="32"/>
  <c r="O17" i="32"/>
  <c r="P18" i="32"/>
  <c r="Q19" i="32"/>
  <c r="R21" i="32"/>
  <c r="X24" i="32"/>
  <c r="O27" i="32"/>
  <c r="O30" i="32"/>
  <c r="O34" i="32"/>
  <c r="W4" i="31"/>
  <c r="X5" i="31"/>
  <c r="Q8" i="31"/>
  <c r="L16" i="31"/>
  <c r="U4" i="32"/>
  <c r="L5" i="32"/>
  <c r="I6" i="32"/>
  <c r="AA6" i="32"/>
  <c r="R7" i="32"/>
  <c r="Q8" i="32"/>
  <c r="P9" i="32"/>
  <c r="Q10" i="32"/>
  <c r="P11" i="32"/>
  <c r="Q12" i="32"/>
  <c r="P13" i="32"/>
  <c r="Q14" i="32"/>
  <c r="P15" i="32"/>
  <c r="Q16" i="32"/>
  <c r="P17" i="32"/>
  <c r="Q18" i="32"/>
  <c r="R19" i="32"/>
  <c r="T21" i="32"/>
  <c r="AA24" i="32"/>
  <c r="R27" i="32"/>
  <c r="Q30" i="32"/>
  <c r="Q34" i="32"/>
  <c r="H4" i="31"/>
  <c r="F5" i="31"/>
  <c r="Q6" i="31"/>
  <c r="T9" i="31"/>
  <c r="F21" i="31"/>
  <c r="H4" i="32"/>
  <c r="Z4" i="32"/>
  <c r="Q5" i="32"/>
  <c r="N6" i="32"/>
  <c r="E7" i="32"/>
  <c r="W7" i="32"/>
  <c r="X8" i="32"/>
  <c r="Y9" i="32"/>
  <c r="X10" i="32"/>
  <c r="Y11" i="32"/>
  <c r="X12" i="32"/>
  <c r="Y13" i="32"/>
  <c r="X14" i="32"/>
  <c r="Y15" i="32"/>
  <c r="X16" i="32"/>
  <c r="Y17" i="32"/>
  <c r="X18" i="32"/>
  <c r="I20" i="32"/>
  <c r="F22" i="32"/>
  <c r="U25" i="32"/>
  <c r="L28" i="32"/>
  <c r="X31" i="32"/>
  <c r="X35" i="32"/>
  <c r="I4" i="31"/>
  <c r="H5" i="31"/>
  <c r="W6" i="31"/>
  <c r="Z9" i="31"/>
  <c r="O22" i="31"/>
  <c r="I4" i="32"/>
  <c r="AA4" i="32"/>
  <c r="R5" i="32"/>
  <c r="O6" i="32"/>
  <c r="F7" i="32"/>
  <c r="X7" i="32"/>
  <c r="Y8" i="32"/>
  <c r="Z9" i="32"/>
  <c r="Y10" i="32"/>
  <c r="Z11" i="32"/>
  <c r="Y12" i="32"/>
  <c r="Z13" i="32"/>
  <c r="Y14" i="32"/>
  <c r="Z15" i="32"/>
  <c r="Y16" i="32"/>
  <c r="Z17" i="32"/>
  <c r="Y18" i="32"/>
  <c r="K20" i="32"/>
  <c r="I22" i="32"/>
  <c r="X25" i="32"/>
  <c r="O28" i="32"/>
  <c r="Z31" i="32"/>
  <c r="Z35" i="32"/>
  <c r="K4" i="31"/>
  <c r="K5" i="31"/>
  <c r="H7" i="31"/>
  <c r="L10" i="31"/>
  <c r="X23" i="31"/>
  <c r="N4" i="32"/>
  <c r="E5" i="32"/>
  <c r="W5" i="32"/>
  <c r="T6" i="32"/>
  <c r="K7" i="32"/>
  <c r="H8" i="32"/>
  <c r="G9" i="32"/>
  <c r="F10" i="32"/>
  <c r="G11" i="32"/>
  <c r="F12" i="32"/>
  <c r="G13" i="32"/>
  <c r="F14" i="32"/>
  <c r="G15" i="32"/>
  <c r="F16" i="32"/>
  <c r="G17" i="32"/>
  <c r="F18" i="32"/>
  <c r="G19" i="32"/>
  <c r="X20" i="32"/>
  <c r="F23" i="32"/>
  <c r="R26" i="32"/>
  <c r="I29" i="32"/>
  <c r="F33" i="32"/>
  <c r="F37" i="32"/>
  <c r="T4" i="31"/>
  <c r="R5" i="31"/>
  <c r="E8" i="31"/>
  <c r="L14" i="31"/>
  <c r="H33" i="31"/>
  <c r="O4" i="32"/>
  <c r="F5" i="32"/>
  <c r="X5" i="32"/>
  <c r="U6" i="32"/>
  <c r="L7" i="32"/>
  <c r="I8" i="32"/>
  <c r="H9" i="32"/>
  <c r="G10" i="32"/>
  <c r="H11" i="32"/>
  <c r="G12" i="32"/>
  <c r="H13" i="32"/>
  <c r="G14" i="32"/>
  <c r="H15" i="32"/>
  <c r="G16" i="32"/>
  <c r="H17" i="32"/>
  <c r="G18" i="32"/>
  <c r="H19" i="32"/>
  <c r="AA20" i="32"/>
  <c r="AA23" i="32"/>
  <c r="U26" i="32"/>
  <c r="L29" i="32"/>
  <c r="H33" i="32"/>
  <c r="H37" i="32"/>
  <c r="Q8" i="33"/>
  <c r="W8" i="33"/>
  <c r="H9" i="33"/>
  <c r="N9" i="33"/>
  <c r="T9" i="33"/>
  <c r="Z9" i="33"/>
  <c r="E10" i="33"/>
  <c r="K10" i="33"/>
  <c r="Q10" i="33"/>
  <c r="W10" i="33"/>
  <c r="H11" i="33"/>
  <c r="N11" i="33"/>
  <c r="T11" i="33"/>
  <c r="Z11" i="33"/>
  <c r="E12" i="33"/>
  <c r="K12" i="33"/>
  <c r="Q12" i="33"/>
  <c r="W12" i="33"/>
  <c r="H13" i="33"/>
  <c r="N13" i="33"/>
  <c r="T13" i="33"/>
  <c r="Z13" i="33"/>
  <c r="E14" i="33"/>
  <c r="K14" i="33"/>
  <c r="Q14" i="33"/>
  <c r="W14" i="33"/>
  <c r="H15" i="33"/>
  <c r="N15" i="33"/>
  <c r="T15" i="33"/>
  <c r="Z15" i="33"/>
  <c r="E16" i="33"/>
  <c r="L16" i="33"/>
  <c r="S16" i="33"/>
  <c r="AA16" i="33"/>
  <c r="G17" i="33"/>
  <c r="N17" i="33"/>
  <c r="U17" i="33"/>
  <c r="AB17" i="33"/>
  <c r="I18" i="33"/>
  <c r="P18" i="33"/>
  <c r="W18" i="33"/>
  <c r="K19" i="33"/>
  <c r="U19" i="33"/>
  <c r="J20" i="33"/>
  <c r="S20" i="33"/>
  <c r="AA20" i="33"/>
  <c r="L21" i="33"/>
  <c r="AA21" i="33"/>
  <c r="N22" i="33"/>
  <c r="AB22" i="33"/>
  <c r="P23" i="33"/>
  <c r="R24" i="33"/>
  <c r="E25" i="33"/>
  <c r="S25" i="33"/>
  <c r="G26" i="33"/>
  <c r="U26" i="33"/>
  <c r="I27" i="33"/>
  <c r="W27" i="33"/>
  <c r="J28" i="33"/>
  <c r="Y28" i="33"/>
  <c r="L29" i="33"/>
  <c r="AA29" i="33"/>
  <c r="N30" i="33"/>
  <c r="AB30" i="33"/>
  <c r="P31" i="33"/>
  <c r="R32" i="33"/>
  <c r="E33" i="33"/>
  <c r="S33" i="33"/>
  <c r="G34" i="33"/>
  <c r="U34" i="33"/>
  <c r="I35" i="33"/>
  <c r="W35" i="33"/>
  <c r="J36" i="33"/>
  <c r="Y36" i="33"/>
  <c r="L37" i="33"/>
  <c r="G8" i="33"/>
  <c r="M8" i="33"/>
  <c r="S8" i="33"/>
  <c r="Y8" i="33"/>
  <c r="J9" i="33"/>
  <c r="P9" i="33"/>
  <c r="V9" i="33"/>
  <c r="AB9" i="33"/>
  <c r="G10" i="33"/>
  <c r="M10" i="33"/>
  <c r="S10" i="33"/>
  <c r="Y10" i="33"/>
  <c r="J11" i="33"/>
  <c r="P11" i="33"/>
  <c r="V11" i="33"/>
  <c r="AB11" i="33"/>
  <c r="G12" i="33"/>
  <c r="M12" i="33"/>
  <c r="S12" i="33"/>
  <c r="Y12" i="33"/>
  <c r="J13" i="33"/>
  <c r="P13" i="33"/>
  <c r="V13" i="33"/>
  <c r="AB13" i="33"/>
  <c r="G14" i="33"/>
  <c r="M14" i="33"/>
  <c r="S14" i="33"/>
  <c r="Y14" i="33"/>
  <c r="J15" i="33"/>
  <c r="P15" i="33"/>
  <c r="V15" i="33"/>
  <c r="AB15" i="33"/>
  <c r="G16" i="33"/>
  <c r="O16" i="33"/>
  <c r="V16" i="33"/>
  <c r="I17" i="33"/>
  <c r="P17" i="33"/>
  <c r="X17" i="33"/>
  <c r="K18" i="33"/>
  <c r="R18" i="33"/>
  <c r="Y18" i="33"/>
  <c r="F19" i="33"/>
  <c r="O19" i="33"/>
  <c r="W19" i="33"/>
  <c r="M20" i="33"/>
  <c r="V20" i="33"/>
  <c r="E21" i="33"/>
  <c r="O21" i="33"/>
  <c r="P22" i="33"/>
  <c r="R23" i="33"/>
  <c r="F24" i="33"/>
  <c r="T24" i="33"/>
  <c r="G25" i="33"/>
  <c r="V25" i="33"/>
  <c r="I26" i="33"/>
  <c r="X26" i="33"/>
  <c r="K27" i="33"/>
  <c r="Y27" i="33"/>
  <c r="M28" i="33"/>
  <c r="AA28" i="33"/>
  <c r="O29" i="33"/>
  <c r="P30" i="33"/>
  <c r="R31" i="33"/>
  <c r="F32" i="33"/>
  <c r="T32" i="33"/>
  <c r="G33" i="33"/>
  <c r="V33" i="33"/>
  <c r="I34" i="33"/>
  <c r="X34" i="33"/>
  <c r="K35" i="33"/>
  <c r="Y35" i="33"/>
  <c r="M36" i="33"/>
  <c r="AA36" i="33"/>
  <c r="AB37" i="33"/>
  <c r="Z37" i="33"/>
  <c r="T37" i="33"/>
  <c r="N37" i="33"/>
  <c r="H37" i="33"/>
  <c r="W36" i="33"/>
  <c r="Q36" i="33"/>
  <c r="K36" i="33"/>
  <c r="E36" i="33"/>
  <c r="Z35" i="33"/>
  <c r="T35" i="33"/>
  <c r="N35" i="33"/>
  <c r="H35" i="33"/>
  <c r="W34" i="33"/>
  <c r="Q34" i="33"/>
  <c r="K34" i="33"/>
  <c r="E34" i="33"/>
  <c r="Z33" i="33"/>
  <c r="T33" i="33"/>
  <c r="N33" i="33"/>
  <c r="H33" i="33"/>
  <c r="W32" i="33"/>
  <c r="Q32" i="33"/>
  <c r="K32" i="33"/>
  <c r="E32" i="33"/>
  <c r="Z31" i="33"/>
  <c r="T31" i="33"/>
  <c r="N31" i="33"/>
  <c r="H31" i="33"/>
  <c r="W30" i="33"/>
  <c r="Q30" i="33"/>
  <c r="K30" i="33"/>
  <c r="E30" i="33"/>
  <c r="Z29" i="33"/>
  <c r="T29" i="33"/>
  <c r="N29" i="33"/>
  <c r="H29" i="33"/>
  <c r="W28" i="33"/>
  <c r="Q28" i="33"/>
  <c r="K28" i="33"/>
  <c r="E28" i="33"/>
  <c r="Z27" i="33"/>
  <c r="T27" i="33"/>
  <c r="N27" i="33"/>
  <c r="H27" i="33"/>
  <c r="W26" i="33"/>
  <c r="Q26" i="33"/>
  <c r="K26" i="33"/>
  <c r="E26" i="33"/>
  <c r="Z25" i="33"/>
  <c r="T25" i="33"/>
  <c r="N25" i="33"/>
  <c r="H25" i="33"/>
  <c r="W24" i="33"/>
  <c r="Q24" i="33"/>
  <c r="K24" i="33"/>
  <c r="E24" i="33"/>
  <c r="Z23" i="33"/>
  <c r="T23" i="33"/>
  <c r="N23" i="33"/>
  <c r="H23" i="33"/>
  <c r="W22" i="33"/>
  <c r="Q22" i="33"/>
  <c r="K22" i="33"/>
  <c r="E22" i="33"/>
  <c r="Z21" i="33"/>
  <c r="T21" i="33"/>
  <c r="N21" i="33"/>
  <c r="H21" i="33"/>
  <c r="W20" i="33"/>
  <c r="Q20" i="33"/>
  <c r="K20" i="33"/>
  <c r="E20" i="33"/>
  <c r="Z19" i="33"/>
  <c r="T19" i="33"/>
  <c r="N19" i="33"/>
  <c r="H19" i="33"/>
  <c r="W37" i="33"/>
  <c r="P37" i="33"/>
  <c r="I37" i="33"/>
  <c r="AB36" i="33"/>
  <c r="U36" i="33"/>
  <c r="N36" i="33"/>
  <c r="G36" i="33"/>
  <c r="AA35" i="33"/>
  <c r="S35" i="33"/>
  <c r="L35" i="33"/>
  <c r="E35" i="33"/>
  <c r="Y34" i="33"/>
  <c r="R34" i="33"/>
  <c r="J34" i="33"/>
  <c r="W33" i="33"/>
  <c r="P33" i="33"/>
  <c r="I33" i="33"/>
  <c r="AB32" i="33"/>
  <c r="U32" i="33"/>
  <c r="N32" i="33"/>
  <c r="G32" i="33"/>
  <c r="AA31" i="33"/>
  <c r="S31" i="33"/>
  <c r="L31" i="33"/>
  <c r="E31" i="33"/>
  <c r="Y30" i="33"/>
  <c r="R30" i="33"/>
  <c r="J30" i="33"/>
  <c r="W29" i="33"/>
  <c r="P29" i="33"/>
  <c r="I29" i="33"/>
  <c r="AB28" i="33"/>
  <c r="U28" i="33"/>
  <c r="N28" i="33"/>
  <c r="G28" i="33"/>
  <c r="AA27" i="33"/>
  <c r="S27" i="33"/>
  <c r="L27" i="33"/>
  <c r="E27" i="33"/>
  <c r="Y26" i="33"/>
  <c r="R26" i="33"/>
  <c r="J26" i="33"/>
  <c r="W25" i="33"/>
  <c r="P25" i="33"/>
  <c r="I25" i="33"/>
  <c r="AB24" i="33"/>
  <c r="U24" i="33"/>
  <c r="N24" i="33"/>
  <c r="G24" i="33"/>
  <c r="AA23" i="33"/>
  <c r="S23" i="33"/>
  <c r="L23" i="33"/>
  <c r="E23" i="33"/>
  <c r="Y22" i="33"/>
  <c r="R22" i="33"/>
  <c r="J22" i="33"/>
  <c r="W21" i="33"/>
  <c r="P21" i="33"/>
  <c r="I21" i="33"/>
  <c r="AB20" i="33"/>
  <c r="U20" i="33"/>
  <c r="N20" i="33"/>
  <c r="G20" i="33"/>
  <c r="AA19" i="33"/>
  <c r="S19" i="33"/>
  <c r="L19" i="33"/>
  <c r="E19" i="33"/>
  <c r="Z18" i="33"/>
  <c r="T18" i="33"/>
  <c r="N18" i="33"/>
  <c r="H18" i="33"/>
  <c r="W17" i="33"/>
  <c r="Q17" i="33"/>
  <c r="K17" i="33"/>
  <c r="E17" i="33"/>
  <c r="Z16" i="33"/>
  <c r="T16" i="33"/>
  <c r="N16" i="33"/>
  <c r="H16" i="33"/>
  <c r="V37" i="33"/>
  <c r="O37" i="33"/>
  <c r="Y37" i="33"/>
  <c r="R37" i="33"/>
  <c r="K37" i="33"/>
  <c r="X36" i="33"/>
  <c r="P36" i="33"/>
  <c r="I36" i="33"/>
  <c r="V35" i="33"/>
  <c r="O35" i="33"/>
  <c r="G35" i="33"/>
  <c r="AA34" i="33"/>
  <c r="T34" i="33"/>
  <c r="M34" i="33"/>
  <c r="F34" i="33"/>
  <c r="Y33" i="33"/>
  <c r="R33" i="33"/>
  <c r="K33" i="33"/>
  <c r="X32" i="33"/>
  <c r="P32" i="33"/>
  <c r="I32" i="33"/>
  <c r="V31" i="33"/>
  <c r="O31" i="33"/>
  <c r="G31" i="33"/>
  <c r="AA30" i="33"/>
  <c r="T30" i="33"/>
  <c r="M30" i="33"/>
  <c r="F30" i="33"/>
  <c r="Y29" i="33"/>
  <c r="R29" i="33"/>
  <c r="K29" i="33"/>
  <c r="X28" i="33"/>
  <c r="P28" i="33"/>
  <c r="I28" i="33"/>
  <c r="V27" i="33"/>
  <c r="O27" i="33"/>
  <c r="G27" i="33"/>
  <c r="AA26" i="33"/>
  <c r="T26" i="33"/>
  <c r="M26" i="33"/>
  <c r="F26" i="33"/>
  <c r="Y25" i="33"/>
  <c r="R25" i="33"/>
  <c r="K25" i="33"/>
  <c r="X24" i="33"/>
  <c r="P24" i="33"/>
  <c r="I24" i="33"/>
  <c r="V23" i="33"/>
  <c r="O23" i="33"/>
  <c r="G23" i="33"/>
  <c r="AA22" i="33"/>
  <c r="T22" i="33"/>
  <c r="M22" i="33"/>
  <c r="F22" i="33"/>
  <c r="Y21" i="33"/>
  <c r="R21" i="33"/>
  <c r="X37" i="33"/>
  <c r="Q37" i="33"/>
  <c r="J37" i="33"/>
  <c r="V36" i="33"/>
  <c r="O36" i="33"/>
  <c r="H36" i="33"/>
  <c r="AB35" i="33"/>
  <c r="U35" i="33"/>
  <c r="M35" i="33"/>
  <c r="F35" i="33"/>
  <c r="Z34" i="33"/>
  <c r="S34" i="33"/>
  <c r="L34" i="33"/>
  <c r="X33" i="33"/>
  <c r="Q33" i="33"/>
  <c r="J33" i="33"/>
  <c r="V32" i="33"/>
  <c r="O32" i="33"/>
  <c r="H32" i="33"/>
  <c r="AB31" i="33"/>
  <c r="U31" i="33"/>
  <c r="M31" i="33"/>
  <c r="F31" i="33"/>
  <c r="Z30" i="33"/>
  <c r="S30" i="33"/>
  <c r="L30" i="33"/>
  <c r="X29" i="33"/>
  <c r="Q29" i="33"/>
  <c r="J29" i="33"/>
  <c r="V28" i="33"/>
  <c r="O28" i="33"/>
  <c r="H28" i="33"/>
  <c r="AB27" i="33"/>
  <c r="U27" i="33"/>
  <c r="M27" i="33"/>
  <c r="F27" i="33"/>
  <c r="Z26" i="33"/>
  <c r="S26" i="33"/>
  <c r="L26" i="33"/>
  <c r="X25" i="33"/>
  <c r="Q25" i="33"/>
  <c r="J25" i="33"/>
  <c r="V24" i="33"/>
  <c r="O24" i="33"/>
  <c r="H24" i="33"/>
  <c r="AB23" i="33"/>
  <c r="U23" i="33"/>
  <c r="M23" i="33"/>
  <c r="F23" i="33"/>
  <c r="Z22" i="33"/>
  <c r="S22" i="33"/>
  <c r="L22" i="33"/>
  <c r="X21" i="33"/>
  <c r="Q21" i="33"/>
  <c r="J21" i="33"/>
  <c r="J4" i="33"/>
  <c r="P4" i="33"/>
  <c r="V4" i="33"/>
  <c r="AB4" i="33"/>
  <c r="G5" i="33"/>
  <c r="M5" i="33"/>
  <c r="S5" i="33"/>
  <c r="Y5" i="33"/>
  <c r="J6" i="33"/>
  <c r="P6" i="33"/>
  <c r="V6" i="33"/>
  <c r="AB6" i="33"/>
  <c r="G7" i="33"/>
  <c r="M7" i="33"/>
  <c r="S7" i="33"/>
  <c r="Y7" i="33"/>
  <c r="J8" i="33"/>
  <c r="P8" i="33"/>
  <c r="V8" i="33"/>
  <c r="AB8" i="33"/>
  <c r="G9" i="33"/>
  <c r="M9" i="33"/>
  <c r="S9" i="33"/>
  <c r="Y9" i="33"/>
  <c r="J10" i="33"/>
  <c r="P10" i="33"/>
  <c r="V10" i="33"/>
  <c r="AB10" i="33"/>
  <c r="G11" i="33"/>
  <c r="M11" i="33"/>
  <c r="S11" i="33"/>
  <c r="Y11" i="33"/>
  <c r="J12" i="33"/>
  <c r="P12" i="33"/>
  <c r="V12" i="33"/>
  <c r="AB12" i="33"/>
  <c r="G13" i="33"/>
  <c r="M13" i="33"/>
  <c r="S13" i="33"/>
  <c r="Y13" i="33"/>
  <c r="J14" i="33"/>
  <c r="P14" i="33"/>
  <c r="V14" i="33"/>
  <c r="AB14" i="33"/>
  <c r="G15" i="33"/>
  <c r="M15" i="33"/>
  <c r="S15" i="33"/>
  <c r="Y15" i="33"/>
  <c r="K16" i="33"/>
  <c r="R16" i="33"/>
  <c r="Y16" i="33"/>
  <c r="F17" i="33"/>
  <c r="M17" i="33"/>
  <c r="T17" i="33"/>
  <c r="AA17" i="33"/>
  <c r="G18" i="33"/>
  <c r="O18" i="33"/>
  <c r="V18" i="33"/>
  <c r="J19" i="33"/>
  <c r="R19" i="33"/>
  <c r="AB19" i="33"/>
  <c r="I20" i="33"/>
  <c r="R20" i="33"/>
  <c r="Z20" i="33"/>
  <c r="K21" i="33"/>
  <c r="V21" i="33"/>
  <c r="I22" i="33"/>
  <c r="X22" i="33"/>
  <c r="K23" i="33"/>
  <c r="Y23" i="33"/>
  <c r="M24" i="33"/>
  <c r="AA24" i="33"/>
  <c r="O25" i="33"/>
  <c r="P26" i="33"/>
  <c r="R27" i="33"/>
  <c r="F28" i="33"/>
  <c r="T28" i="33"/>
  <c r="G29" i="33"/>
  <c r="V29" i="33"/>
  <c r="I30" i="33"/>
  <c r="X30" i="33"/>
  <c r="K31" i="33"/>
  <c r="Y31" i="33"/>
  <c r="M32" i="33"/>
  <c r="AA32" i="33"/>
  <c r="O33" i="33"/>
  <c r="P34" i="33"/>
  <c r="R35" i="33"/>
  <c r="F36" i="33"/>
  <c r="T36" i="33"/>
  <c r="G37" i="33"/>
  <c r="E4" i="31"/>
  <c r="Q4" i="31"/>
  <c r="E5" i="31"/>
  <c r="Q5" i="31"/>
  <c r="K6" i="31"/>
  <c r="Z7" i="31"/>
  <c r="N9" i="31"/>
  <c r="U13" i="31"/>
  <c r="AA19" i="31"/>
  <c r="Q30" i="31"/>
  <c r="G4" i="32"/>
  <c r="M4" i="32"/>
  <c r="S4" i="32"/>
  <c r="Y4" i="32"/>
  <c r="J5" i="32"/>
  <c r="P5" i="32"/>
  <c r="V5" i="32"/>
  <c r="AB5" i="32"/>
  <c r="G6" i="32"/>
  <c r="M6" i="32"/>
  <c r="S6" i="32"/>
  <c r="Y6" i="32"/>
  <c r="J7" i="32"/>
  <c r="P7" i="32"/>
  <c r="V7" i="32"/>
  <c r="AB7" i="32"/>
  <c r="G8" i="32"/>
  <c r="M8" i="32"/>
  <c r="W8" i="32"/>
  <c r="N9" i="32"/>
  <c r="V9" i="32"/>
  <c r="E10" i="32"/>
  <c r="M10" i="32"/>
  <c r="W10" i="32"/>
  <c r="N11" i="32"/>
  <c r="V11" i="32"/>
  <c r="E12" i="32"/>
  <c r="M12" i="32"/>
  <c r="W12" i="32"/>
  <c r="N13" i="32"/>
  <c r="V13" i="32"/>
  <c r="E14" i="32"/>
  <c r="M14" i="32"/>
  <c r="W14" i="32"/>
  <c r="N15" i="32"/>
  <c r="V15" i="32"/>
  <c r="E16" i="32"/>
  <c r="M16" i="32"/>
  <c r="W16" i="32"/>
  <c r="N17" i="32"/>
  <c r="V17" i="32"/>
  <c r="E18" i="32"/>
  <c r="M18" i="32"/>
  <c r="W18" i="32"/>
  <c r="O19" i="32"/>
  <c r="W20" i="32"/>
  <c r="L21" i="32"/>
  <c r="E22" i="32"/>
  <c r="AA22" i="32"/>
  <c r="X23" i="32"/>
  <c r="U24" i="32"/>
  <c r="R25" i="32"/>
  <c r="O26" i="32"/>
  <c r="L27" i="32"/>
  <c r="I28" i="32"/>
  <c r="F29" i="32"/>
  <c r="I30" i="32"/>
  <c r="R31" i="32"/>
  <c r="AA32" i="32"/>
  <c r="I34" i="32"/>
  <c r="R35" i="32"/>
  <c r="Y37" i="32"/>
  <c r="S37" i="32"/>
  <c r="M37" i="32"/>
  <c r="G37" i="32"/>
  <c r="AB36" i="32"/>
  <c r="V36" i="32"/>
  <c r="P36" i="32"/>
  <c r="J36" i="32"/>
  <c r="Y35" i="32"/>
  <c r="S35" i="32"/>
  <c r="M35" i="32"/>
  <c r="G35" i="32"/>
  <c r="AB34" i="32"/>
  <c r="V34" i="32"/>
  <c r="P34" i="32"/>
  <c r="J34" i="32"/>
  <c r="Y33" i="32"/>
  <c r="S33" i="32"/>
  <c r="M33" i="32"/>
  <c r="G33" i="32"/>
  <c r="AB32" i="32"/>
  <c r="V32" i="32"/>
  <c r="P32" i="32"/>
  <c r="J32" i="32"/>
  <c r="Y31" i="32"/>
  <c r="S31" i="32"/>
  <c r="M31" i="32"/>
  <c r="G31" i="32"/>
  <c r="AB30" i="32"/>
  <c r="V30" i="32"/>
  <c r="P30" i="32"/>
  <c r="J30" i="32"/>
  <c r="Y29" i="32"/>
  <c r="S29" i="32"/>
  <c r="M29" i="32"/>
  <c r="G29" i="32"/>
  <c r="AB28" i="32"/>
  <c r="V28" i="32"/>
  <c r="P28" i="32"/>
  <c r="J28" i="32"/>
  <c r="Y27" i="32"/>
  <c r="S27" i="32"/>
  <c r="M27" i="32"/>
  <c r="G27" i="32"/>
  <c r="AB26" i="32"/>
  <c r="V26" i="32"/>
  <c r="P26" i="32"/>
  <c r="J26" i="32"/>
  <c r="Y25" i="32"/>
  <c r="S25" i="32"/>
  <c r="M25" i="32"/>
  <c r="G25" i="32"/>
  <c r="AB24" i="32"/>
  <c r="V24" i="32"/>
  <c r="P24" i="32"/>
  <c r="J24" i="32"/>
  <c r="Y23" i="32"/>
  <c r="S23" i="32"/>
  <c r="M23" i="32"/>
  <c r="G23" i="32"/>
  <c r="AB22" i="32"/>
  <c r="V22" i="32"/>
  <c r="P22" i="32"/>
  <c r="J22" i="32"/>
  <c r="Y21" i="32"/>
  <c r="S21" i="32"/>
  <c r="M21" i="32"/>
  <c r="G21" i="32"/>
  <c r="AB20" i="32"/>
  <c r="V20" i="32"/>
  <c r="P20" i="32"/>
  <c r="J20" i="32"/>
  <c r="Y19" i="32"/>
  <c r="S19" i="32"/>
  <c r="M19" i="32"/>
  <c r="W37" i="32"/>
  <c r="Q37" i="32"/>
  <c r="K37" i="32"/>
  <c r="E37" i="32"/>
  <c r="Z36" i="32"/>
  <c r="T36" i="32"/>
  <c r="N36" i="32"/>
  <c r="H36" i="32"/>
  <c r="W35" i="32"/>
  <c r="Q35" i="32"/>
  <c r="K35" i="32"/>
  <c r="E35" i="32"/>
  <c r="Z34" i="32"/>
  <c r="T34" i="32"/>
  <c r="N34" i="32"/>
  <c r="H34" i="32"/>
  <c r="W33" i="32"/>
  <c r="Q33" i="32"/>
  <c r="K33" i="32"/>
  <c r="E33" i="32"/>
  <c r="Z32" i="32"/>
  <c r="T32" i="32"/>
  <c r="N32" i="32"/>
  <c r="H32" i="32"/>
  <c r="W31" i="32"/>
  <c r="Q31" i="32"/>
  <c r="K31" i="32"/>
  <c r="E31" i="32"/>
  <c r="Z30" i="32"/>
  <c r="T30" i="32"/>
  <c r="N30" i="32"/>
  <c r="H30" i="32"/>
  <c r="W29" i="32"/>
  <c r="Q29" i="32"/>
  <c r="K29" i="32"/>
  <c r="E29" i="32"/>
  <c r="Z28" i="32"/>
  <c r="T28" i="32"/>
  <c r="N28" i="32"/>
  <c r="H28" i="32"/>
  <c r="W27" i="32"/>
  <c r="Q27" i="32"/>
  <c r="K27" i="32"/>
  <c r="E27" i="32"/>
  <c r="Z26" i="32"/>
  <c r="T26" i="32"/>
  <c r="N26" i="32"/>
  <c r="H26" i="32"/>
  <c r="W25" i="32"/>
  <c r="Q25" i="32"/>
  <c r="K25" i="32"/>
  <c r="E25" i="32"/>
  <c r="Z24" i="32"/>
  <c r="T24" i="32"/>
  <c r="N24" i="32"/>
  <c r="H24" i="32"/>
  <c r="W23" i="32"/>
  <c r="Q23" i="32"/>
  <c r="K23" i="32"/>
  <c r="E23" i="32"/>
  <c r="Z22" i="32"/>
  <c r="T22" i="32"/>
  <c r="N22" i="32"/>
  <c r="H22" i="32"/>
  <c r="W21" i="32"/>
  <c r="Q21" i="32"/>
  <c r="K21" i="32"/>
  <c r="E21" i="32"/>
  <c r="Z20" i="32"/>
  <c r="T20" i="32"/>
  <c r="N20" i="32"/>
  <c r="H20" i="32"/>
  <c r="W19" i="32"/>
  <c r="AB37" i="32"/>
  <c r="V37" i="32"/>
  <c r="P37" i="32"/>
  <c r="J37" i="32"/>
  <c r="Y36" i="32"/>
  <c r="S36" i="32"/>
  <c r="M36" i="32"/>
  <c r="G36" i="32"/>
  <c r="AB35" i="32"/>
  <c r="V35" i="32"/>
  <c r="P35" i="32"/>
  <c r="J35" i="32"/>
  <c r="Y34" i="32"/>
  <c r="S34" i="32"/>
  <c r="M34" i="32"/>
  <c r="G34" i="32"/>
  <c r="AB33" i="32"/>
  <c r="V33" i="32"/>
  <c r="P33" i="32"/>
  <c r="J33" i="32"/>
  <c r="Y32" i="32"/>
  <c r="S32" i="32"/>
  <c r="M32" i="32"/>
  <c r="G32" i="32"/>
  <c r="AB31" i="32"/>
  <c r="V31" i="32"/>
  <c r="P31" i="32"/>
  <c r="J31" i="32"/>
  <c r="Y30" i="32"/>
  <c r="S30" i="32"/>
  <c r="M30" i="32"/>
  <c r="G30" i="32"/>
  <c r="AB29" i="32"/>
  <c r="V29" i="32"/>
  <c r="P29" i="32"/>
  <c r="J29" i="32"/>
  <c r="Y28" i="32"/>
  <c r="S28" i="32"/>
  <c r="M28" i="32"/>
  <c r="G28" i="32"/>
  <c r="AB27" i="32"/>
  <c r="V27" i="32"/>
  <c r="P27" i="32"/>
  <c r="J27" i="32"/>
  <c r="Y26" i="32"/>
  <c r="S26" i="32"/>
  <c r="M26" i="32"/>
  <c r="G26" i="32"/>
  <c r="AB25" i="32"/>
  <c r="V25" i="32"/>
  <c r="P25" i="32"/>
  <c r="J25" i="32"/>
  <c r="Y24" i="32"/>
  <c r="S24" i="32"/>
  <c r="M24" i="32"/>
  <c r="G24" i="32"/>
  <c r="AB23" i="32"/>
  <c r="V23" i="32"/>
  <c r="P23" i="32"/>
  <c r="J23" i="32"/>
  <c r="Y22" i="32"/>
  <c r="S22" i="32"/>
  <c r="M22" i="32"/>
  <c r="G22" i="32"/>
  <c r="AB21" i="32"/>
  <c r="V21" i="32"/>
  <c r="P21" i="32"/>
  <c r="J21" i="32"/>
  <c r="Y20" i="32"/>
  <c r="S20" i="32"/>
  <c r="M20" i="32"/>
  <c r="G20" i="32"/>
  <c r="AB19" i="32"/>
  <c r="V19" i="32"/>
  <c r="P19" i="32"/>
  <c r="AA37" i="32"/>
  <c r="U37" i="32"/>
  <c r="O37" i="32"/>
  <c r="I37" i="32"/>
  <c r="X36" i="32"/>
  <c r="R36" i="32"/>
  <c r="L36" i="32"/>
  <c r="F36" i="32"/>
  <c r="AA35" i="32"/>
  <c r="U35" i="32"/>
  <c r="O35" i="32"/>
  <c r="I35" i="32"/>
  <c r="X34" i="32"/>
  <c r="R34" i="32"/>
  <c r="L34" i="32"/>
  <c r="F34" i="32"/>
  <c r="AA33" i="32"/>
  <c r="U33" i="32"/>
  <c r="O33" i="32"/>
  <c r="I33" i="32"/>
  <c r="X32" i="32"/>
  <c r="R32" i="32"/>
  <c r="L32" i="32"/>
  <c r="F32" i="32"/>
  <c r="AA31" i="32"/>
  <c r="U31" i="32"/>
  <c r="O31" i="32"/>
  <c r="I31" i="32"/>
  <c r="X30" i="32"/>
  <c r="R30" i="32"/>
  <c r="L30" i="32"/>
  <c r="F30" i="32"/>
  <c r="AA29" i="32"/>
  <c r="U29" i="32"/>
  <c r="L37" i="32"/>
  <c r="U36" i="32"/>
  <c r="L35" i="32"/>
  <c r="U34" i="32"/>
  <c r="L33" i="32"/>
  <c r="U32" i="32"/>
  <c r="L31" i="32"/>
  <c r="U30" i="32"/>
  <c r="N29" i="32"/>
  <c r="Q28" i="32"/>
  <c r="E28" i="32"/>
  <c r="T27" i="32"/>
  <c r="H27" i="32"/>
  <c r="W26" i="32"/>
  <c r="K26" i="32"/>
  <c r="Z25" i="32"/>
  <c r="N25" i="32"/>
  <c r="Q24" i="32"/>
  <c r="E24" i="32"/>
  <c r="T23" i="32"/>
  <c r="H23" i="32"/>
  <c r="W22" i="32"/>
  <c r="K22" i="32"/>
  <c r="Z21" i="32"/>
  <c r="N21" i="32"/>
  <c r="Q20" i="32"/>
  <c r="E20" i="32"/>
  <c r="T19" i="32"/>
  <c r="K19" i="32"/>
  <c r="E19" i="32"/>
  <c r="Z18" i="32"/>
  <c r="T18" i="32"/>
  <c r="N18" i="32"/>
  <c r="H18" i="32"/>
  <c r="W17" i="32"/>
  <c r="Q17" i="32"/>
  <c r="K17" i="32"/>
  <c r="E17" i="32"/>
  <c r="Z16" i="32"/>
  <c r="T16" i="32"/>
  <c r="N16" i="32"/>
  <c r="H16" i="32"/>
  <c r="W15" i="32"/>
  <c r="Q15" i="32"/>
  <c r="K15" i="32"/>
  <c r="E15" i="32"/>
  <c r="Z14" i="32"/>
  <c r="T14" i="32"/>
  <c r="N14" i="32"/>
  <c r="H14" i="32"/>
  <c r="W13" i="32"/>
  <c r="Q13" i="32"/>
  <c r="K13" i="32"/>
  <c r="E13" i="32"/>
  <c r="Z12" i="32"/>
  <c r="T12" i="32"/>
  <c r="N12" i="32"/>
  <c r="H12" i="32"/>
  <c r="W11" i="32"/>
  <c r="Q11" i="32"/>
  <c r="K11" i="32"/>
  <c r="E11" i="32"/>
  <c r="Z10" i="32"/>
  <c r="T10" i="32"/>
  <c r="N10" i="32"/>
  <c r="H10" i="32"/>
  <c r="W9" i="32"/>
  <c r="Q9" i="32"/>
  <c r="K9" i="32"/>
  <c r="E9" i="32"/>
  <c r="Z8" i="32"/>
  <c r="T8" i="32"/>
  <c r="N8" i="32"/>
  <c r="T37" i="32"/>
  <c r="K36" i="32"/>
  <c r="T35" i="32"/>
  <c r="K34" i="32"/>
  <c r="T33" i="32"/>
  <c r="K32" i="32"/>
  <c r="T31" i="32"/>
  <c r="K30" i="32"/>
  <c r="T29" i="32"/>
  <c r="H29" i="32"/>
  <c r="W28" i="32"/>
  <c r="K28" i="32"/>
  <c r="Z27" i="32"/>
  <c r="N27" i="32"/>
  <c r="Q26" i="32"/>
  <c r="E26" i="32"/>
  <c r="T25" i="32"/>
  <c r="H25" i="32"/>
  <c r="W24" i="32"/>
  <c r="K24" i="32"/>
  <c r="Z23" i="32"/>
  <c r="N23" i="32"/>
  <c r="Q22" i="32"/>
  <c r="N37" i="32"/>
  <c r="W36" i="32"/>
  <c r="E36" i="32"/>
  <c r="N35" i="32"/>
  <c r="W34" i="32"/>
  <c r="E34" i="32"/>
  <c r="N33" i="32"/>
  <c r="W32" i="32"/>
  <c r="E32" i="32"/>
  <c r="N31" i="32"/>
  <c r="W30" i="32"/>
  <c r="E30" i="32"/>
  <c r="O29" i="32"/>
  <c r="R28" i="32"/>
  <c r="F28" i="32"/>
  <c r="U27" i="32"/>
  <c r="I27" i="32"/>
  <c r="X26" i="32"/>
  <c r="L26" i="32"/>
  <c r="AA25" i="32"/>
  <c r="O25" i="32"/>
  <c r="R24" i="32"/>
  <c r="F24" i="32"/>
  <c r="U23" i="32"/>
  <c r="I23" i="32"/>
  <c r="X22" i="32"/>
  <c r="L22" i="32"/>
  <c r="AA21" i="32"/>
  <c r="O21" i="32"/>
  <c r="R20" i="32"/>
  <c r="F20" i="32"/>
  <c r="U19" i="32"/>
  <c r="L19" i="32"/>
  <c r="F19" i="32"/>
  <c r="AA18" i="32"/>
  <c r="U18" i="32"/>
  <c r="O18" i="32"/>
  <c r="I18" i="32"/>
  <c r="X17" i="32"/>
  <c r="R17" i="32"/>
  <c r="L17" i="32"/>
  <c r="F17" i="32"/>
  <c r="AA16" i="32"/>
  <c r="U16" i="32"/>
  <c r="O16" i="32"/>
  <c r="I16" i="32"/>
  <c r="X15" i="32"/>
  <c r="R15" i="32"/>
  <c r="L15" i="32"/>
  <c r="F15" i="32"/>
  <c r="AA14" i="32"/>
  <c r="U14" i="32"/>
  <c r="O14" i="32"/>
  <c r="I14" i="32"/>
  <c r="X13" i="32"/>
  <c r="R13" i="32"/>
  <c r="L13" i="32"/>
  <c r="F13" i="32"/>
  <c r="AA12" i="32"/>
  <c r="U12" i="32"/>
  <c r="O12" i="32"/>
  <c r="I12" i="32"/>
  <c r="X11" i="32"/>
  <c r="R11" i="32"/>
  <c r="L11" i="32"/>
  <c r="F11" i="32"/>
  <c r="AA10" i="32"/>
  <c r="U10" i="32"/>
  <c r="O10" i="32"/>
  <c r="I10" i="32"/>
  <c r="X9" i="32"/>
  <c r="R9" i="32"/>
  <c r="L9" i="32"/>
  <c r="F9" i="32"/>
  <c r="AA8" i="32"/>
  <c r="U8" i="32"/>
  <c r="O8" i="32"/>
  <c r="J4" i="32"/>
  <c r="P4" i="32"/>
  <c r="V4" i="32"/>
  <c r="AB4" i="32"/>
  <c r="G5" i="32"/>
  <c r="M5" i="32"/>
  <c r="S5" i="32"/>
  <c r="Y5" i="32"/>
  <c r="J6" i="32"/>
  <c r="P6" i="32"/>
  <c r="V6" i="32"/>
  <c r="AB6" i="32"/>
  <c r="G7" i="32"/>
  <c r="M7" i="32"/>
  <c r="S7" i="32"/>
  <c r="Y7" i="32"/>
  <c r="J8" i="32"/>
  <c r="R8" i="32"/>
  <c r="AB8" i="32"/>
  <c r="I9" i="32"/>
  <c r="S9" i="32"/>
  <c r="AA9" i="32"/>
  <c r="J10" i="32"/>
  <c r="R10" i="32"/>
  <c r="AB10" i="32"/>
  <c r="I11" i="32"/>
  <c r="S11" i="32"/>
  <c r="AA11" i="32"/>
  <c r="J12" i="32"/>
  <c r="R12" i="32"/>
  <c r="AB12" i="32"/>
  <c r="I13" i="32"/>
  <c r="S13" i="32"/>
  <c r="AA13" i="32"/>
  <c r="J14" i="32"/>
  <c r="R14" i="32"/>
  <c r="AB14" i="32"/>
  <c r="I15" i="32"/>
  <c r="S15" i="32"/>
  <c r="AA15" i="32"/>
  <c r="J16" i="32"/>
  <c r="R16" i="32"/>
  <c r="AB16" i="32"/>
  <c r="I17" i="32"/>
  <c r="S17" i="32"/>
  <c r="AA17" i="32"/>
  <c r="J18" i="32"/>
  <c r="R18" i="32"/>
  <c r="AB18" i="32"/>
  <c r="I19" i="32"/>
  <c r="X19" i="32"/>
  <c r="L20" i="32"/>
  <c r="F21" i="32"/>
  <c r="U21" i="32"/>
  <c r="O22" i="32"/>
  <c r="L23" i="32"/>
  <c r="I24" i="32"/>
  <c r="F25" i="32"/>
  <c r="AA26" i="32"/>
  <c r="X27" i="32"/>
  <c r="U28" i="32"/>
  <c r="R29" i="32"/>
  <c r="AA30" i="32"/>
  <c r="I32" i="32"/>
  <c r="R33" i="32"/>
  <c r="AA34" i="32"/>
  <c r="I36" i="32"/>
  <c r="R37" i="32"/>
  <c r="N4" i="31"/>
  <c r="Z4" i="31"/>
  <c r="L5" i="31"/>
  <c r="Z5" i="31"/>
  <c r="N7" i="31"/>
  <c r="W8" i="31"/>
  <c r="U11" i="31"/>
  <c r="U17" i="31"/>
  <c r="H25" i="31"/>
  <c r="E4" i="32"/>
  <c r="K4" i="32"/>
  <c r="Q4" i="32"/>
  <c r="W4" i="32"/>
  <c r="H5" i="32"/>
  <c r="N5" i="32"/>
  <c r="T5" i="32"/>
  <c r="Z5" i="32"/>
  <c r="E6" i="32"/>
  <c r="K6" i="32"/>
  <c r="Q6" i="32"/>
  <c r="W6" i="32"/>
  <c r="H7" i="32"/>
  <c r="N7" i="32"/>
  <c r="T7" i="32"/>
  <c r="Z7" i="32"/>
  <c r="E8" i="32"/>
  <c r="K8" i="32"/>
  <c r="S8" i="32"/>
  <c r="J9" i="32"/>
  <c r="T9" i="32"/>
  <c r="AB9" i="32"/>
  <c r="K10" i="32"/>
  <c r="S10" i="32"/>
  <c r="J11" i="32"/>
  <c r="T11" i="32"/>
  <c r="AB11" i="32"/>
  <c r="K12" i="32"/>
  <c r="S12" i="32"/>
  <c r="J13" i="32"/>
  <c r="T13" i="32"/>
  <c r="AB13" i="32"/>
  <c r="K14" i="32"/>
  <c r="S14" i="32"/>
  <c r="J15" i="32"/>
  <c r="T15" i="32"/>
  <c r="AB15" i="32"/>
  <c r="K16" i="32"/>
  <c r="S16" i="32"/>
  <c r="J17" i="32"/>
  <c r="T17" i="32"/>
  <c r="AB17" i="32"/>
  <c r="K18" i="32"/>
  <c r="S18" i="32"/>
  <c r="J19" i="32"/>
  <c r="Z19" i="32"/>
  <c r="O20" i="32"/>
  <c r="H21" i="32"/>
  <c r="X21" i="32"/>
  <c r="R22" i="32"/>
  <c r="O23" i="32"/>
  <c r="L24" i="32"/>
  <c r="I25" i="32"/>
  <c r="F26" i="32"/>
  <c r="AA27" i="32"/>
  <c r="X28" i="32"/>
  <c r="X29" i="32"/>
  <c r="F31" i="32"/>
  <c r="O32" i="32"/>
  <c r="X33" i="32"/>
  <c r="F35" i="32"/>
  <c r="O36" i="32"/>
  <c r="X37" i="32"/>
  <c r="Z4" i="25"/>
  <c r="O4" i="31"/>
  <c r="AA4" i="31"/>
  <c r="N5" i="31"/>
  <c r="E6" i="31"/>
  <c r="T7" i="31"/>
  <c r="H9" i="31"/>
  <c r="L12" i="31"/>
  <c r="L18" i="31"/>
  <c r="F4" i="32"/>
  <c r="L4" i="32"/>
  <c r="R4" i="32"/>
  <c r="X4" i="32"/>
  <c r="I5" i="32"/>
  <c r="O5" i="32"/>
  <c r="U5" i="32"/>
  <c r="AA5" i="32"/>
  <c r="F6" i="32"/>
  <c r="L6" i="32"/>
  <c r="R6" i="32"/>
  <c r="X6" i="32"/>
  <c r="I7" i="32"/>
  <c r="O7" i="32"/>
  <c r="U7" i="32"/>
  <c r="AA7" i="32"/>
  <c r="F8" i="32"/>
  <c r="L8" i="32"/>
  <c r="V8" i="32"/>
  <c r="M9" i="32"/>
  <c r="U9" i="32"/>
  <c r="L10" i="32"/>
  <c r="V10" i="32"/>
  <c r="M11" i="32"/>
  <c r="U11" i="32"/>
  <c r="L12" i="32"/>
  <c r="V12" i="32"/>
  <c r="M13" i="32"/>
  <c r="U13" i="32"/>
  <c r="L14" i="32"/>
  <c r="V14" i="32"/>
  <c r="M15" i="32"/>
  <c r="U15" i="32"/>
  <c r="L16" i="32"/>
  <c r="V16" i="32"/>
  <c r="M17" i="32"/>
  <c r="U17" i="32"/>
  <c r="L18" i="32"/>
  <c r="V18" i="32"/>
  <c r="N19" i="32"/>
  <c r="AA19" i="32"/>
  <c r="U20" i="32"/>
  <c r="I21" i="32"/>
  <c r="U22" i="32"/>
  <c r="R23" i="32"/>
  <c r="O24" i="32"/>
  <c r="L25" i="32"/>
  <c r="I26" i="32"/>
  <c r="F27" i="32"/>
  <c r="AA28" i="32"/>
  <c r="Z29" i="32"/>
  <c r="H31" i="32"/>
  <c r="Q32" i="32"/>
  <c r="Z33" i="32"/>
  <c r="H35" i="32"/>
  <c r="Q36" i="32"/>
  <c r="Z37" i="32"/>
  <c r="O15" i="28"/>
  <c r="Q14" i="27"/>
  <c r="Z13" i="28"/>
  <c r="Y37" i="31"/>
  <c r="S37" i="31"/>
  <c r="M37" i="31"/>
  <c r="G37" i="31"/>
  <c r="AB36" i="31"/>
  <c r="V36" i="31"/>
  <c r="P36" i="31"/>
  <c r="J36" i="31"/>
  <c r="Y35" i="31"/>
  <c r="S35" i="31"/>
  <c r="M35" i="31"/>
  <c r="G35" i="31"/>
  <c r="AB34" i="31"/>
  <c r="V34" i="31"/>
  <c r="P34" i="31"/>
  <c r="J34" i="31"/>
  <c r="Y33" i="31"/>
  <c r="S33" i="31"/>
  <c r="M33" i="31"/>
  <c r="G33" i="31"/>
  <c r="AB32" i="31"/>
  <c r="V32" i="31"/>
  <c r="P32" i="31"/>
  <c r="J32" i="31"/>
  <c r="Y31" i="31"/>
  <c r="S31" i="31"/>
  <c r="M31" i="31"/>
  <c r="G31" i="31"/>
  <c r="AB30" i="31"/>
  <c r="V30" i="31"/>
  <c r="P30" i="31"/>
  <c r="J30" i="31"/>
  <c r="Y29" i="31"/>
  <c r="S29" i="31"/>
  <c r="M29" i="31"/>
  <c r="G29" i="31"/>
  <c r="AB28" i="31"/>
  <c r="V28" i="31"/>
  <c r="P28" i="31"/>
  <c r="J28" i="31"/>
  <c r="Y27" i="31"/>
  <c r="S27" i="31"/>
  <c r="M27" i="31"/>
  <c r="G27" i="31"/>
  <c r="AB26" i="31"/>
  <c r="V26" i="31"/>
  <c r="P26" i="31"/>
  <c r="J26" i="31"/>
  <c r="Y25" i="31"/>
  <c r="S25" i="31"/>
  <c r="M25" i="31"/>
  <c r="G25" i="31"/>
  <c r="AB24" i="31"/>
  <c r="V24" i="31"/>
  <c r="P24" i="31"/>
  <c r="J24" i="31"/>
  <c r="Y23" i="31"/>
  <c r="S23" i="31"/>
  <c r="M23" i="31"/>
  <c r="G23" i="31"/>
  <c r="AB22" i="31"/>
  <c r="V22" i="31"/>
  <c r="P22" i="31"/>
  <c r="J22" i="31"/>
  <c r="Y21" i="31"/>
  <c r="S21" i="31"/>
  <c r="M21" i="31"/>
  <c r="G21" i="31"/>
  <c r="AB20" i="31"/>
  <c r="V20" i="31"/>
  <c r="P20" i="31"/>
  <c r="J20" i="31"/>
  <c r="Y19" i="31"/>
  <c r="S19" i="31"/>
  <c r="M19" i="31"/>
  <c r="W37" i="31"/>
  <c r="Q37" i="31"/>
  <c r="K37" i="31"/>
  <c r="E37" i="31"/>
  <c r="Z36" i="31"/>
  <c r="T36" i="31"/>
  <c r="N36" i="31"/>
  <c r="H36" i="31"/>
  <c r="W35" i="31"/>
  <c r="Q35" i="31"/>
  <c r="K35" i="31"/>
  <c r="E35" i="31"/>
  <c r="Z34" i="31"/>
  <c r="T34" i="31"/>
  <c r="N34" i="31"/>
  <c r="H34" i="31"/>
  <c r="W33" i="31"/>
  <c r="Q33" i="31"/>
  <c r="K33" i="31"/>
  <c r="E33" i="31"/>
  <c r="Z32" i="31"/>
  <c r="T32" i="31"/>
  <c r="N32" i="31"/>
  <c r="H32" i="31"/>
  <c r="W31" i="31"/>
  <c r="Q31" i="31"/>
  <c r="K31" i="31"/>
  <c r="E31" i="31"/>
  <c r="Z30" i="31"/>
  <c r="T30" i="31"/>
  <c r="N30" i="31"/>
  <c r="H30" i="31"/>
  <c r="W29" i="31"/>
  <c r="Q29" i="31"/>
  <c r="K29" i="31"/>
  <c r="E29" i="31"/>
  <c r="Z28" i="31"/>
  <c r="T28" i="31"/>
  <c r="N28" i="31"/>
  <c r="H28" i="31"/>
  <c r="W27" i="31"/>
  <c r="Q27" i="31"/>
  <c r="K27" i="31"/>
  <c r="E27" i="31"/>
  <c r="Z26" i="31"/>
  <c r="T26" i="31"/>
  <c r="N26" i="31"/>
  <c r="H26" i="31"/>
  <c r="W25" i="31"/>
  <c r="Q25" i="31"/>
  <c r="K25" i="31"/>
  <c r="E25" i="31"/>
  <c r="Z24" i="31"/>
  <c r="T24" i="31"/>
  <c r="N24" i="31"/>
  <c r="H24" i="31"/>
  <c r="W23" i="31"/>
  <c r="Q23" i="31"/>
  <c r="K23" i="31"/>
  <c r="E23" i="31"/>
  <c r="Z22" i="31"/>
  <c r="T22" i="31"/>
  <c r="N22" i="31"/>
  <c r="H22" i="31"/>
  <c r="W21" i="31"/>
  <c r="Q21" i="31"/>
  <c r="K21" i="31"/>
  <c r="E21" i="31"/>
  <c r="Z20" i="31"/>
  <c r="T20" i="31"/>
  <c r="N20" i="31"/>
  <c r="H20" i="31"/>
  <c r="W19" i="31"/>
  <c r="Q19" i="31"/>
  <c r="K19" i="31"/>
  <c r="AB37" i="31"/>
  <c r="V37" i="31"/>
  <c r="P37" i="31"/>
  <c r="J37" i="31"/>
  <c r="Y36" i="31"/>
  <c r="S36" i="31"/>
  <c r="M36" i="31"/>
  <c r="G36" i="31"/>
  <c r="AB35" i="31"/>
  <c r="V35" i="31"/>
  <c r="P35" i="31"/>
  <c r="J35" i="31"/>
  <c r="Y34" i="31"/>
  <c r="S34" i="31"/>
  <c r="M34" i="31"/>
  <c r="G34" i="31"/>
  <c r="AB33" i="31"/>
  <c r="V33" i="31"/>
  <c r="P33" i="31"/>
  <c r="J33" i="31"/>
  <c r="Y32" i="31"/>
  <c r="S32" i="31"/>
  <c r="M32" i="31"/>
  <c r="G32" i="31"/>
  <c r="AB31" i="31"/>
  <c r="V31" i="31"/>
  <c r="P31" i="31"/>
  <c r="J31" i="31"/>
  <c r="Y30" i="31"/>
  <c r="S30" i="31"/>
  <c r="M30" i="31"/>
  <c r="G30" i="31"/>
  <c r="AB29" i="31"/>
  <c r="V29" i="31"/>
  <c r="P29" i="31"/>
  <c r="J29" i="31"/>
  <c r="Y28" i="31"/>
  <c r="S28" i="31"/>
  <c r="M28" i="31"/>
  <c r="G28" i="31"/>
  <c r="AB27" i="31"/>
  <c r="V27" i="31"/>
  <c r="P27" i="31"/>
  <c r="J27" i="31"/>
  <c r="Y26" i="31"/>
  <c r="S26" i="31"/>
  <c r="M26" i="31"/>
  <c r="G26" i="31"/>
  <c r="AB25" i="31"/>
  <c r="V25" i="31"/>
  <c r="P25" i="31"/>
  <c r="J25" i="31"/>
  <c r="Y24" i="31"/>
  <c r="S24" i="31"/>
  <c r="M24" i="31"/>
  <c r="G24" i="31"/>
  <c r="AB23" i="31"/>
  <c r="V23" i="31"/>
  <c r="P23" i="31"/>
  <c r="J23" i="31"/>
  <c r="Y22" i="31"/>
  <c r="S22" i="31"/>
  <c r="M22" i="31"/>
  <c r="G22" i="31"/>
  <c r="AB21" i="31"/>
  <c r="V21" i="31"/>
  <c r="P21" i="31"/>
  <c r="J21" i="31"/>
  <c r="Y20" i="31"/>
  <c r="S20" i="31"/>
  <c r="M20" i="31"/>
  <c r="R37" i="31"/>
  <c r="F37" i="31"/>
  <c r="U36" i="31"/>
  <c r="I36" i="31"/>
  <c r="X35" i="31"/>
  <c r="L35" i="31"/>
  <c r="AA34" i="31"/>
  <c r="O34" i="31"/>
  <c r="R33" i="31"/>
  <c r="F33" i="31"/>
  <c r="U32" i="31"/>
  <c r="I32" i="31"/>
  <c r="X31" i="31"/>
  <c r="L31" i="31"/>
  <c r="AA30" i="31"/>
  <c r="O30" i="31"/>
  <c r="R29" i="31"/>
  <c r="F29" i="31"/>
  <c r="U28" i="31"/>
  <c r="I28" i="31"/>
  <c r="X27" i="31"/>
  <c r="L27" i="31"/>
  <c r="AA26" i="31"/>
  <c r="O26" i="31"/>
  <c r="R25" i="31"/>
  <c r="F25" i="31"/>
  <c r="AA37" i="31"/>
  <c r="O37" i="31"/>
  <c r="R36" i="31"/>
  <c r="F36" i="31"/>
  <c r="U35" i="31"/>
  <c r="I35" i="31"/>
  <c r="X34" i="31"/>
  <c r="L34" i="31"/>
  <c r="AA33" i="31"/>
  <c r="O33" i="31"/>
  <c r="R32" i="31"/>
  <c r="F32" i="31"/>
  <c r="U31" i="31"/>
  <c r="I31" i="31"/>
  <c r="X30" i="31"/>
  <c r="L30" i="31"/>
  <c r="AA29" i="31"/>
  <c r="O29" i="31"/>
  <c r="R28" i="31"/>
  <c r="F28" i="31"/>
  <c r="U27" i="31"/>
  <c r="I27" i="31"/>
  <c r="X26" i="31"/>
  <c r="L26" i="31"/>
  <c r="AA25" i="31"/>
  <c r="O25" i="31"/>
  <c r="R24" i="31"/>
  <c r="F24" i="31"/>
  <c r="U23" i="31"/>
  <c r="I23" i="31"/>
  <c r="X22" i="31"/>
  <c r="L22" i="31"/>
  <c r="AA21" i="31"/>
  <c r="O21" i="31"/>
  <c r="R20" i="31"/>
  <c r="G20" i="31"/>
  <c r="Z19" i="31"/>
  <c r="P19" i="31"/>
  <c r="H19" i="31"/>
  <c r="W18" i="31"/>
  <c r="Q18" i="31"/>
  <c r="K18" i="31"/>
  <c r="E18" i="31"/>
  <c r="Z17" i="31"/>
  <c r="T17" i="31"/>
  <c r="N17" i="31"/>
  <c r="H17" i="31"/>
  <c r="W16" i="31"/>
  <c r="Q16" i="31"/>
  <c r="K16" i="31"/>
  <c r="E16" i="31"/>
  <c r="Z15" i="31"/>
  <c r="T15" i="31"/>
  <c r="N15" i="31"/>
  <c r="H15" i="31"/>
  <c r="W14" i="31"/>
  <c r="Q14" i="31"/>
  <c r="K14" i="31"/>
  <c r="E14" i="31"/>
  <c r="Z13" i="31"/>
  <c r="T13" i="31"/>
  <c r="N13" i="31"/>
  <c r="H13" i="31"/>
  <c r="W12" i="31"/>
  <c r="Q12" i="31"/>
  <c r="K12" i="31"/>
  <c r="E12" i="31"/>
  <c r="Z11" i="31"/>
  <c r="T11" i="31"/>
  <c r="N11" i="31"/>
  <c r="H11" i="31"/>
  <c r="W10" i="31"/>
  <c r="Q10" i="31"/>
  <c r="K10" i="31"/>
  <c r="Z37" i="31"/>
  <c r="N37" i="31"/>
  <c r="Q36" i="31"/>
  <c r="E36" i="31"/>
  <c r="T35" i="31"/>
  <c r="H35" i="31"/>
  <c r="W34" i="31"/>
  <c r="K34" i="31"/>
  <c r="Z33" i="31"/>
  <c r="N33" i="31"/>
  <c r="Q32" i="31"/>
  <c r="E32" i="31"/>
  <c r="T31" i="31"/>
  <c r="H31" i="31"/>
  <c r="W30" i="31"/>
  <c r="K30" i="31"/>
  <c r="Z29" i="31"/>
  <c r="N29" i="31"/>
  <c r="Q28" i="31"/>
  <c r="E28" i="31"/>
  <c r="T27" i="31"/>
  <c r="H27" i="31"/>
  <c r="W26" i="31"/>
  <c r="K26" i="31"/>
  <c r="Z25" i="31"/>
  <c r="N25" i="31"/>
  <c r="Q24" i="31"/>
  <c r="E24" i="31"/>
  <c r="T23" i="31"/>
  <c r="H23" i="31"/>
  <c r="W22" i="31"/>
  <c r="K22" i="31"/>
  <c r="Z21" i="31"/>
  <c r="N21" i="31"/>
  <c r="Q20" i="31"/>
  <c r="F20" i="31"/>
  <c r="X19" i="31"/>
  <c r="O19" i="31"/>
  <c r="G19" i="31"/>
  <c r="AB18" i="31"/>
  <c r="V18" i="31"/>
  <c r="P18" i="31"/>
  <c r="J18" i="31"/>
  <c r="Y17" i="31"/>
  <c r="S17" i="31"/>
  <c r="M17" i="31"/>
  <c r="G17" i="31"/>
  <c r="AB16" i="31"/>
  <c r="V16" i="31"/>
  <c r="P16" i="31"/>
  <c r="J16" i="31"/>
  <c r="Y15" i="31"/>
  <c r="S15" i="31"/>
  <c r="M15" i="31"/>
  <c r="G15" i="31"/>
  <c r="AB14" i="31"/>
  <c r="V14" i="31"/>
  <c r="P14" i="31"/>
  <c r="J14" i="31"/>
  <c r="Y13" i="31"/>
  <c r="S13" i="31"/>
  <c r="M13" i="31"/>
  <c r="G13" i="31"/>
  <c r="AB12" i="31"/>
  <c r="V12" i="31"/>
  <c r="P12" i="31"/>
  <c r="J12" i="31"/>
  <c r="Y11" i="31"/>
  <c r="S11" i="31"/>
  <c r="M11" i="31"/>
  <c r="G11" i="31"/>
  <c r="AB10" i="31"/>
  <c r="V10" i="31"/>
  <c r="P10" i="31"/>
  <c r="J10" i="31"/>
  <c r="X37" i="31"/>
  <c r="L37" i="31"/>
  <c r="AA36" i="31"/>
  <c r="O36" i="31"/>
  <c r="R35" i="31"/>
  <c r="F35" i="31"/>
  <c r="U34" i="31"/>
  <c r="I34" i="31"/>
  <c r="X33" i="31"/>
  <c r="L33" i="31"/>
  <c r="AA32" i="31"/>
  <c r="O32" i="31"/>
  <c r="R31" i="31"/>
  <c r="F31" i="31"/>
  <c r="U30" i="31"/>
  <c r="I30" i="31"/>
  <c r="X29" i="31"/>
  <c r="L29" i="31"/>
  <c r="AA28" i="31"/>
  <c r="O28" i="31"/>
  <c r="R27" i="31"/>
  <c r="F27" i="31"/>
  <c r="U26" i="31"/>
  <c r="I26" i="31"/>
  <c r="X25" i="31"/>
  <c r="L25" i="31"/>
  <c r="AA24" i="31"/>
  <c r="O24" i="31"/>
  <c r="R23" i="31"/>
  <c r="F23" i="31"/>
  <c r="U22" i="31"/>
  <c r="I22" i="31"/>
  <c r="X21" i="31"/>
  <c r="L21" i="31"/>
  <c r="AA20" i="31"/>
  <c r="O20" i="31"/>
  <c r="E20" i="31"/>
  <c r="V19" i="31"/>
  <c r="N19" i="31"/>
  <c r="F19" i="31"/>
  <c r="AA18" i="31"/>
  <c r="U18" i="31"/>
  <c r="O18" i="31"/>
  <c r="I18" i="31"/>
  <c r="X17" i="31"/>
  <c r="R17" i="31"/>
  <c r="L17" i="31"/>
  <c r="F17" i="31"/>
  <c r="AA16" i="31"/>
  <c r="U16" i="31"/>
  <c r="O16" i="31"/>
  <c r="I16" i="31"/>
  <c r="X15" i="31"/>
  <c r="R15" i="31"/>
  <c r="L15" i="31"/>
  <c r="F15" i="31"/>
  <c r="AA14" i="31"/>
  <c r="U14" i="31"/>
  <c r="O14" i="31"/>
  <c r="I14" i="31"/>
  <c r="X13" i="31"/>
  <c r="R13" i="31"/>
  <c r="L13" i="31"/>
  <c r="F13" i="31"/>
  <c r="AA12" i="31"/>
  <c r="U12" i="31"/>
  <c r="O12" i="31"/>
  <c r="I12" i="31"/>
  <c r="X11" i="31"/>
  <c r="R11" i="31"/>
  <c r="L11" i="31"/>
  <c r="F11" i="31"/>
  <c r="AA10" i="31"/>
  <c r="U10" i="31"/>
  <c r="O10" i="31"/>
  <c r="I10" i="31"/>
  <c r="U37" i="31"/>
  <c r="I37" i="31"/>
  <c r="X36" i="31"/>
  <c r="L36" i="31"/>
  <c r="AA35" i="31"/>
  <c r="O35" i="31"/>
  <c r="R34" i="31"/>
  <c r="F34" i="31"/>
  <c r="U33" i="31"/>
  <c r="I33" i="31"/>
  <c r="X32" i="31"/>
  <c r="L32" i="31"/>
  <c r="AA31" i="31"/>
  <c r="O31" i="31"/>
  <c r="R30" i="31"/>
  <c r="F30" i="31"/>
  <c r="U29" i="31"/>
  <c r="I29" i="31"/>
  <c r="X28" i="31"/>
  <c r="L28" i="31"/>
  <c r="AA27" i="31"/>
  <c r="O27" i="31"/>
  <c r="R26" i="31"/>
  <c r="F26" i="31"/>
  <c r="U25" i="31"/>
  <c r="I25" i="31"/>
  <c r="X24" i="31"/>
  <c r="L24" i="31"/>
  <c r="AA23" i="31"/>
  <c r="O23" i="31"/>
  <c r="R22" i="31"/>
  <c r="F22" i="31"/>
  <c r="U21" i="31"/>
  <c r="I21" i="31"/>
  <c r="X20" i="31"/>
  <c r="L20" i="31"/>
  <c r="U19" i="31"/>
  <c r="L19" i="31"/>
  <c r="E19" i="31"/>
  <c r="Z18" i="31"/>
  <c r="T18" i="31"/>
  <c r="N18" i="31"/>
  <c r="H18" i="31"/>
  <c r="W17" i="31"/>
  <c r="Q17" i="31"/>
  <c r="K17" i="31"/>
  <c r="E17" i="31"/>
  <c r="Z16" i="31"/>
  <c r="T16" i="31"/>
  <c r="N16" i="31"/>
  <c r="H16" i="31"/>
  <c r="W15" i="31"/>
  <c r="Q15" i="31"/>
  <c r="K15" i="31"/>
  <c r="E15" i="31"/>
  <c r="Z14" i="31"/>
  <c r="T14" i="31"/>
  <c r="N14" i="31"/>
  <c r="H14" i="31"/>
  <c r="W13" i="31"/>
  <c r="Q13" i="31"/>
  <c r="K13" i="31"/>
  <c r="E13" i="31"/>
  <c r="Z12" i="31"/>
  <c r="T12" i="31"/>
  <c r="N12" i="31"/>
  <c r="H12" i="31"/>
  <c r="W11" i="31"/>
  <c r="Q11" i="31"/>
  <c r="K11" i="31"/>
  <c r="E11" i="31"/>
  <c r="Z10" i="31"/>
  <c r="T10" i="31"/>
  <c r="N10" i="31"/>
  <c r="H10" i="31"/>
  <c r="J4" i="31"/>
  <c r="P4" i="31"/>
  <c r="V4" i="31"/>
  <c r="AB4" i="31"/>
  <c r="G5" i="31"/>
  <c r="M5" i="31"/>
  <c r="S5" i="31"/>
  <c r="Y5" i="31"/>
  <c r="J6" i="31"/>
  <c r="P6" i="31"/>
  <c r="V6" i="31"/>
  <c r="AB6" i="31"/>
  <c r="G7" i="31"/>
  <c r="M7" i="31"/>
  <c r="S7" i="31"/>
  <c r="Y7" i="31"/>
  <c r="J8" i="31"/>
  <c r="P8" i="31"/>
  <c r="V8" i="31"/>
  <c r="AB8" i="31"/>
  <c r="G9" i="31"/>
  <c r="M9" i="31"/>
  <c r="S9" i="31"/>
  <c r="Y9" i="31"/>
  <c r="G10" i="31"/>
  <c r="Y10" i="31"/>
  <c r="P11" i="31"/>
  <c r="G12" i="31"/>
  <c r="Y12" i="31"/>
  <c r="P13" i="31"/>
  <c r="G14" i="31"/>
  <c r="Y14" i="31"/>
  <c r="P15" i="31"/>
  <c r="G16" i="31"/>
  <c r="Y16" i="31"/>
  <c r="P17" i="31"/>
  <c r="G18" i="31"/>
  <c r="Y18" i="31"/>
  <c r="T19" i="31"/>
  <c r="W20" i="31"/>
  <c r="E22" i="31"/>
  <c r="N23" i="31"/>
  <c r="W24" i="31"/>
  <c r="N27" i="31"/>
  <c r="E30" i="31"/>
  <c r="W32" i="31"/>
  <c r="N35" i="31"/>
  <c r="J5" i="28"/>
  <c r="Q23" i="28"/>
  <c r="F4" i="31"/>
  <c r="L4" i="31"/>
  <c r="R4" i="31"/>
  <c r="X4" i="31"/>
  <c r="I5" i="31"/>
  <c r="O5" i="31"/>
  <c r="U5" i="31"/>
  <c r="AA5" i="31"/>
  <c r="F6" i="31"/>
  <c r="L6" i="31"/>
  <c r="R6" i="31"/>
  <c r="X6" i="31"/>
  <c r="I7" i="31"/>
  <c r="O7" i="31"/>
  <c r="U7" i="31"/>
  <c r="AA7" i="31"/>
  <c r="F8" i="31"/>
  <c r="L8" i="31"/>
  <c r="R8" i="31"/>
  <c r="X8" i="31"/>
  <c r="I9" i="31"/>
  <c r="O9" i="31"/>
  <c r="U9" i="31"/>
  <c r="AA9" i="31"/>
  <c r="M10" i="31"/>
  <c r="V11" i="31"/>
  <c r="M12" i="31"/>
  <c r="V13" i="31"/>
  <c r="M14" i="31"/>
  <c r="V15" i="31"/>
  <c r="M16" i="31"/>
  <c r="V17" i="31"/>
  <c r="M18" i="31"/>
  <c r="AB19" i="31"/>
  <c r="H21" i="31"/>
  <c r="Q22" i="31"/>
  <c r="Z23" i="31"/>
  <c r="T25" i="31"/>
  <c r="K28" i="31"/>
  <c r="T33" i="31"/>
  <c r="K36" i="31"/>
  <c r="AB5" i="28"/>
  <c r="L28" i="28"/>
  <c r="G4" i="31"/>
  <c r="M4" i="31"/>
  <c r="S4" i="31"/>
  <c r="Y4" i="31"/>
  <c r="J5" i="31"/>
  <c r="P5" i="31"/>
  <c r="V5" i="31"/>
  <c r="AB5" i="31"/>
  <c r="G6" i="31"/>
  <c r="M6" i="31"/>
  <c r="S6" i="31"/>
  <c r="Y6" i="31"/>
  <c r="J7" i="31"/>
  <c r="P7" i="31"/>
  <c r="V7" i="31"/>
  <c r="AB7" i="31"/>
  <c r="G8" i="31"/>
  <c r="M8" i="31"/>
  <c r="S8" i="31"/>
  <c r="Y8" i="31"/>
  <c r="J9" i="31"/>
  <c r="P9" i="31"/>
  <c r="V9" i="31"/>
  <c r="AB9" i="31"/>
  <c r="R10" i="31"/>
  <c r="I11" i="31"/>
  <c r="AA11" i="31"/>
  <c r="R12" i="31"/>
  <c r="I13" i="31"/>
  <c r="AA13" i="31"/>
  <c r="R14" i="31"/>
  <c r="I15" i="31"/>
  <c r="AA15" i="31"/>
  <c r="R16" i="31"/>
  <c r="I17" i="31"/>
  <c r="AA17" i="31"/>
  <c r="R18" i="31"/>
  <c r="I19" i="31"/>
  <c r="I20" i="31"/>
  <c r="R21" i="31"/>
  <c r="AA22" i="31"/>
  <c r="I24" i="31"/>
  <c r="E26" i="31"/>
  <c r="W28" i="31"/>
  <c r="N31" i="31"/>
  <c r="E34" i="31"/>
  <c r="W36" i="31"/>
  <c r="K8" i="28"/>
  <c r="W5" i="31"/>
  <c r="H6" i="31"/>
  <c r="N6" i="31"/>
  <c r="T6" i="31"/>
  <c r="Z6" i="31"/>
  <c r="E7" i="31"/>
  <c r="K7" i="31"/>
  <c r="Q7" i="31"/>
  <c r="W7" i="31"/>
  <c r="H8" i="31"/>
  <c r="N8" i="31"/>
  <c r="T8" i="31"/>
  <c r="Z8" i="31"/>
  <c r="E9" i="31"/>
  <c r="K9" i="31"/>
  <c r="Q9" i="31"/>
  <c r="W9" i="31"/>
  <c r="E10" i="31"/>
  <c r="S10" i="31"/>
  <c r="J11" i="31"/>
  <c r="AB11" i="31"/>
  <c r="S12" i="31"/>
  <c r="J13" i="31"/>
  <c r="AB13" i="31"/>
  <c r="S14" i="31"/>
  <c r="J15" i="31"/>
  <c r="AB15" i="31"/>
  <c r="S16" i="31"/>
  <c r="J17" i="31"/>
  <c r="AB17" i="31"/>
  <c r="S18" i="31"/>
  <c r="J19" i="31"/>
  <c r="K20" i="31"/>
  <c r="T21" i="31"/>
  <c r="K24" i="31"/>
  <c r="Q26" i="31"/>
  <c r="H29" i="31"/>
  <c r="Z31" i="31"/>
  <c r="Q34" i="31"/>
  <c r="H37" i="31"/>
  <c r="N7" i="27"/>
  <c r="E10" i="28"/>
  <c r="I6" i="31"/>
  <c r="O6" i="31"/>
  <c r="U6" i="31"/>
  <c r="AA6" i="31"/>
  <c r="F7" i="31"/>
  <c r="L7" i="31"/>
  <c r="R7" i="31"/>
  <c r="X7" i="31"/>
  <c r="I8" i="31"/>
  <c r="O8" i="31"/>
  <c r="U8" i="31"/>
  <c r="AA8" i="31"/>
  <c r="F9" i="31"/>
  <c r="L9" i="31"/>
  <c r="R9" i="31"/>
  <c r="X9" i="31"/>
  <c r="F10" i="31"/>
  <c r="X10" i="31"/>
  <c r="O11" i="31"/>
  <c r="F12" i="31"/>
  <c r="X12" i="31"/>
  <c r="O13" i="31"/>
  <c r="F14" i="31"/>
  <c r="X14" i="31"/>
  <c r="O15" i="31"/>
  <c r="F16" i="31"/>
  <c r="X16" i="31"/>
  <c r="O17" i="31"/>
  <c r="F18" i="31"/>
  <c r="X18" i="31"/>
  <c r="R19" i="31"/>
  <c r="U20" i="31"/>
  <c r="L23" i="31"/>
  <c r="U24" i="31"/>
  <c r="T29" i="31"/>
  <c r="K32" i="31"/>
  <c r="T37" i="31"/>
  <c r="AB37" i="30"/>
  <c r="V37" i="30"/>
  <c r="P37" i="30"/>
  <c r="J37" i="30"/>
  <c r="Y36" i="30"/>
  <c r="Z37" i="30"/>
  <c r="T37" i="30"/>
  <c r="N37" i="30"/>
  <c r="H37" i="30"/>
  <c r="W36" i="30"/>
  <c r="Q36" i="30"/>
  <c r="K36" i="30"/>
  <c r="E36" i="30"/>
  <c r="Z35" i="30"/>
  <c r="T35" i="30"/>
  <c r="N35" i="30"/>
  <c r="H35" i="30"/>
  <c r="W34" i="30"/>
  <c r="Q34" i="30"/>
  <c r="K34" i="30"/>
  <c r="E34" i="30"/>
  <c r="Z33" i="30"/>
  <c r="T33" i="30"/>
  <c r="N33" i="30"/>
  <c r="H33" i="30"/>
  <c r="W32" i="30"/>
  <c r="Q32" i="30"/>
  <c r="K32" i="30"/>
  <c r="E32" i="30"/>
  <c r="Z31" i="30"/>
  <c r="T31" i="30"/>
  <c r="N31" i="30"/>
  <c r="H31" i="30"/>
  <c r="W30" i="30"/>
  <c r="Q30" i="30"/>
  <c r="K30" i="30"/>
  <c r="E30" i="30"/>
  <c r="Z29" i="30"/>
  <c r="T29" i="30"/>
  <c r="N29" i="30"/>
  <c r="H29" i="30"/>
  <c r="W28" i="30"/>
  <c r="Q28" i="30"/>
  <c r="K28" i="30"/>
  <c r="E28" i="30"/>
  <c r="Z27" i="30"/>
  <c r="T27" i="30"/>
  <c r="N27" i="30"/>
  <c r="H27" i="30"/>
  <c r="W26" i="30"/>
  <c r="Q26" i="30"/>
  <c r="K26" i="30"/>
  <c r="E26" i="30"/>
  <c r="Z25" i="30"/>
  <c r="T25" i="30"/>
  <c r="N25" i="30"/>
  <c r="H25" i="30"/>
  <c r="W24" i="30"/>
  <c r="Q24" i="30"/>
  <c r="K24" i="30"/>
  <c r="E24" i="30"/>
  <c r="Z23" i="30"/>
  <c r="T23" i="30"/>
  <c r="N23" i="30"/>
  <c r="H23" i="30"/>
  <c r="W22" i="30"/>
  <c r="Q22" i="30"/>
  <c r="K22" i="30"/>
  <c r="E22" i="30"/>
  <c r="Z21" i="30"/>
  <c r="T21" i="30"/>
  <c r="N21" i="30"/>
  <c r="H21" i="30"/>
  <c r="W20" i="30"/>
  <c r="Q20" i="30"/>
  <c r="K20" i="30"/>
  <c r="E20" i="30"/>
  <c r="Z19" i="30"/>
  <c r="T19" i="30"/>
  <c r="N19" i="30"/>
  <c r="H19" i="30"/>
  <c r="U37" i="30"/>
  <c r="L37" i="30"/>
  <c r="U36" i="30"/>
  <c r="N36" i="30"/>
  <c r="G36" i="30"/>
  <c r="AA35" i="30"/>
  <c r="S35" i="30"/>
  <c r="L35" i="30"/>
  <c r="E35" i="30"/>
  <c r="Y34" i="30"/>
  <c r="R34" i="30"/>
  <c r="J34" i="30"/>
  <c r="W33" i="30"/>
  <c r="P33" i="30"/>
  <c r="I33" i="30"/>
  <c r="AB32" i="30"/>
  <c r="U32" i="30"/>
  <c r="N32" i="30"/>
  <c r="G32" i="30"/>
  <c r="AA31" i="30"/>
  <c r="S31" i="30"/>
  <c r="L31" i="30"/>
  <c r="E31" i="30"/>
  <c r="Y30" i="30"/>
  <c r="R30" i="30"/>
  <c r="J30" i="30"/>
  <c r="W29" i="30"/>
  <c r="P29" i="30"/>
  <c r="I29" i="30"/>
  <c r="AB28" i="30"/>
  <c r="U28" i="30"/>
  <c r="N28" i="30"/>
  <c r="G28" i="30"/>
  <c r="AA27" i="30"/>
  <c r="S27" i="30"/>
  <c r="L27" i="30"/>
  <c r="E27" i="30"/>
  <c r="Y26" i="30"/>
  <c r="R26" i="30"/>
  <c r="J26" i="30"/>
  <c r="W25" i="30"/>
  <c r="P25" i="30"/>
  <c r="I25" i="30"/>
  <c r="AB24" i="30"/>
  <c r="U24" i="30"/>
  <c r="N24" i="30"/>
  <c r="G24" i="30"/>
  <c r="AA23" i="30"/>
  <c r="S23" i="30"/>
  <c r="L23" i="30"/>
  <c r="E23" i="30"/>
  <c r="Y22" i="30"/>
  <c r="R22" i="30"/>
  <c r="J22" i="30"/>
  <c r="W21" i="30"/>
  <c r="P21" i="30"/>
  <c r="I21" i="30"/>
  <c r="AB20" i="30"/>
  <c r="U20" i="30"/>
  <c r="N20" i="30"/>
  <c r="G20" i="30"/>
  <c r="AA19" i="30"/>
  <c r="S19" i="30"/>
  <c r="L19" i="30"/>
  <c r="E19" i="30"/>
  <c r="Z18" i="30"/>
  <c r="T18" i="30"/>
  <c r="N18" i="30"/>
  <c r="H18" i="30"/>
  <c r="W17" i="30"/>
  <c r="Q17" i="30"/>
  <c r="K17" i="30"/>
  <c r="E17" i="30"/>
  <c r="Z16" i="30"/>
  <c r="T16" i="30"/>
  <c r="N16" i="30"/>
  <c r="H16" i="30"/>
  <c r="AA37" i="30"/>
  <c r="R37" i="30"/>
  <c r="I37" i="30"/>
  <c r="AA36" i="30"/>
  <c r="S36" i="30"/>
  <c r="L36" i="30"/>
  <c r="X35" i="30"/>
  <c r="Q35" i="30"/>
  <c r="J35" i="30"/>
  <c r="V34" i="30"/>
  <c r="O34" i="30"/>
  <c r="H34" i="30"/>
  <c r="AB33" i="30"/>
  <c r="U33" i="30"/>
  <c r="M33" i="30"/>
  <c r="F33" i="30"/>
  <c r="Z32" i="30"/>
  <c r="S32" i="30"/>
  <c r="L32" i="30"/>
  <c r="X31" i="30"/>
  <c r="Q31" i="30"/>
  <c r="J31" i="30"/>
  <c r="V30" i="30"/>
  <c r="O30" i="30"/>
  <c r="H30" i="30"/>
  <c r="AB29" i="30"/>
  <c r="U29" i="30"/>
  <c r="M29" i="30"/>
  <c r="F29" i="30"/>
  <c r="Z28" i="30"/>
  <c r="S28" i="30"/>
  <c r="L28" i="30"/>
  <c r="X27" i="30"/>
  <c r="Q27" i="30"/>
  <c r="J27" i="30"/>
  <c r="V26" i="30"/>
  <c r="O26" i="30"/>
  <c r="H26" i="30"/>
  <c r="AB25" i="30"/>
  <c r="U25" i="30"/>
  <c r="M25" i="30"/>
  <c r="F25" i="30"/>
  <c r="Z24" i="30"/>
  <c r="S24" i="30"/>
  <c r="L24" i="30"/>
  <c r="X23" i="30"/>
  <c r="Q23" i="30"/>
  <c r="J23" i="30"/>
  <c r="V22" i="30"/>
  <c r="O22" i="30"/>
  <c r="H22" i="30"/>
  <c r="AB21" i="30"/>
  <c r="U21" i="30"/>
  <c r="M21" i="30"/>
  <c r="F21" i="30"/>
  <c r="Z20" i="30"/>
  <c r="S20" i="30"/>
  <c r="L20" i="30"/>
  <c r="X19" i="30"/>
  <c r="Q19" i="30"/>
  <c r="J19" i="30"/>
  <c r="X18" i="30"/>
  <c r="R18" i="30"/>
  <c r="L18" i="30"/>
  <c r="W37" i="30"/>
  <c r="M37" i="30"/>
  <c r="E37" i="30"/>
  <c r="V36" i="30"/>
  <c r="O36" i="30"/>
  <c r="H36" i="30"/>
  <c r="AB35" i="30"/>
  <c r="U35" i="30"/>
  <c r="M35" i="30"/>
  <c r="F35" i="30"/>
  <c r="Z34" i="30"/>
  <c r="S34" i="30"/>
  <c r="L34" i="30"/>
  <c r="X33" i="30"/>
  <c r="Q33" i="30"/>
  <c r="J33" i="30"/>
  <c r="V32" i="30"/>
  <c r="O32" i="30"/>
  <c r="H32" i="30"/>
  <c r="AB31" i="30"/>
  <c r="U31" i="30"/>
  <c r="M31" i="30"/>
  <c r="F31" i="30"/>
  <c r="Z30" i="30"/>
  <c r="S30" i="30"/>
  <c r="L30" i="30"/>
  <c r="X29" i="30"/>
  <c r="Q29" i="30"/>
  <c r="J29" i="30"/>
  <c r="V28" i="30"/>
  <c r="O28" i="30"/>
  <c r="H28" i="30"/>
  <c r="AB27" i="30"/>
  <c r="U27" i="30"/>
  <c r="M27" i="30"/>
  <c r="F27" i="30"/>
  <c r="Z26" i="30"/>
  <c r="S26" i="30"/>
  <c r="L26" i="30"/>
  <c r="X25" i="30"/>
  <c r="Q25" i="30"/>
  <c r="J25" i="30"/>
  <c r="V24" i="30"/>
  <c r="O24" i="30"/>
  <c r="H24" i="30"/>
  <c r="AB23" i="30"/>
  <c r="U23" i="30"/>
  <c r="M23" i="30"/>
  <c r="F23" i="30"/>
  <c r="Z22" i="30"/>
  <c r="S22" i="30"/>
  <c r="L22" i="30"/>
  <c r="X21" i="30"/>
  <c r="Q21" i="30"/>
  <c r="J21" i="30"/>
  <c r="V20" i="30"/>
  <c r="O20" i="30"/>
  <c r="H20" i="30"/>
  <c r="AB19" i="30"/>
  <c r="U19" i="30"/>
  <c r="M19" i="30"/>
  <c r="F19" i="30"/>
  <c r="AA18" i="30"/>
  <c r="U18" i="30"/>
  <c r="O18" i="30"/>
  <c r="I18" i="30"/>
  <c r="X17" i="30"/>
  <c r="R17" i="30"/>
  <c r="X37" i="30"/>
  <c r="F37" i="30"/>
  <c r="P36" i="30"/>
  <c r="O35" i="30"/>
  <c r="AA34" i="30"/>
  <c r="M34" i="30"/>
  <c r="Y33" i="30"/>
  <c r="K33" i="30"/>
  <c r="X32" i="30"/>
  <c r="I32" i="30"/>
  <c r="V31" i="30"/>
  <c r="G31" i="30"/>
  <c r="T30" i="30"/>
  <c r="F30" i="30"/>
  <c r="R29" i="30"/>
  <c r="P28" i="30"/>
  <c r="O27" i="30"/>
  <c r="AA26" i="30"/>
  <c r="M26" i="30"/>
  <c r="Y25" i="30"/>
  <c r="K25" i="30"/>
  <c r="X24" i="30"/>
  <c r="I24" i="30"/>
  <c r="V23" i="30"/>
  <c r="G23" i="30"/>
  <c r="T22" i="30"/>
  <c r="F22" i="30"/>
  <c r="R21" i="30"/>
  <c r="P20" i="30"/>
  <c r="O19" i="30"/>
  <c r="AB18" i="30"/>
  <c r="P18" i="30"/>
  <c r="E18" i="30"/>
  <c r="V17" i="30"/>
  <c r="N17" i="30"/>
  <c r="G17" i="30"/>
  <c r="AA16" i="30"/>
  <c r="S16" i="30"/>
  <c r="L16" i="30"/>
  <c r="E16" i="30"/>
  <c r="Y15" i="30"/>
  <c r="S15" i="30"/>
  <c r="M15" i="30"/>
  <c r="G15" i="30"/>
  <c r="AB14" i="30"/>
  <c r="V14" i="30"/>
  <c r="P14" i="30"/>
  <c r="J14" i="30"/>
  <c r="Y13" i="30"/>
  <c r="S13" i="30"/>
  <c r="M13" i="30"/>
  <c r="G13" i="30"/>
  <c r="AB12" i="30"/>
  <c r="V12" i="30"/>
  <c r="P12" i="30"/>
  <c r="J12" i="30"/>
  <c r="Y11" i="30"/>
  <c r="S11" i="30"/>
  <c r="M11" i="30"/>
  <c r="G11" i="30"/>
  <c r="AB10" i="30"/>
  <c r="V10" i="30"/>
  <c r="P10" i="30"/>
  <c r="J10" i="30"/>
  <c r="Y9" i="30"/>
  <c r="S9" i="30"/>
  <c r="M9" i="30"/>
  <c r="G9" i="30"/>
  <c r="AB8" i="30"/>
  <c r="V8" i="30"/>
  <c r="P8" i="30"/>
  <c r="J8" i="30"/>
  <c r="Y7" i="30"/>
  <c r="S7" i="30"/>
  <c r="M7" i="30"/>
  <c r="G7" i="30"/>
  <c r="S37" i="30"/>
  <c r="AB36" i="30"/>
  <c r="M36" i="30"/>
  <c r="Y35" i="30"/>
  <c r="K35" i="30"/>
  <c r="X34" i="30"/>
  <c r="I34" i="30"/>
  <c r="V33" i="30"/>
  <c r="G33" i="30"/>
  <c r="T32" i="30"/>
  <c r="F32" i="30"/>
  <c r="R31" i="30"/>
  <c r="P30" i="30"/>
  <c r="O29" i="30"/>
  <c r="AA28" i="30"/>
  <c r="M28" i="30"/>
  <c r="Y27" i="30"/>
  <c r="K27" i="30"/>
  <c r="X26" i="30"/>
  <c r="I26" i="30"/>
  <c r="V25" i="30"/>
  <c r="G25" i="30"/>
  <c r="T24" i="30"/>
  <c r="F24" i="30"/>
  <c r="R23" i="30"/>
  <c r="P22" i="30"/>
  <c r="O21" i="30"/>
  <c r="AA20" i="30"/>
  <c r="M20" i="30"/>
  <c r="Y19" i="30"/>
  <c r="K19" i="30"/>
  <c r="Y18" i="30"/>
  <c r="M18" i="30"/>
  <c r="U17" i="30"/>
  <c r="M17" i="30"/>
  <c r="F17" i="30"/>
  <c r="Y16" i="30"/>
  <c r="R16" i="30"/>
  <c r="K16" i="30"/>
  <c r="X15" i="30"/>
  <c r="R15" i="30"/>
  <c r="L15" i="30"/>
  <c r="F15" i="30"/>
  <c r="AA14" i="30"/>
  <c r="U14" i="30"/>
  <c r="O14" i="30"/>
  <c r="I14" i="30"/>
  <c r="X13" i="30"/>
  <c r="R13" i="30"/>
  <c r="L13" i="30"/>
  <c r="F13" i="30"/>
  <c r="AA12" i="30"/>
  <c r="U12" i="30"/>
  <c r="O12" i="30"/>
  <c r="I12" i="30"/>
  <c r="Q37" i="30"/>
  <c r="T36" i="30"/>
  <c r="W35" i="30"/>
  <c r="G34" i="30"/>
  <c r="O33" i="30"/>
  <c r="R32" i="30"/>
  <c r="Y31" i="30"/>
  <c r="AB30" i="30"/>
  <c r="I30" i="30"/>
  <c r="L29" i="30"/>
  <c r="T28" i="30"/>
  <c r="W27" i="30"/>
  <c r="G26" i="30"/>
  <c r="O25" i="30"/>
  <c r="R24" i="30"/>
  <c r="Y23" i="30"/>
  <c r="AB22" i="30"/>
  <c r="I22" i="30"/>
  <c r="L21" i="30"/>
  <c r="T20" i="30"/>
  <c r="W19" i="30"/>
  <c r="K18" i="30"/>
  <c r="Z17" i="30"/>
  <c r="L17" i="30"/>
  <c r="Q16" i="30"/>
  <c r="G16" i="30"/>
  <c r="W15" i="30"/>
  <c r="O15" i="30"/>
  <c r="E15" i="30"/>
  <c r="X14" i="30"/>
  <c r="N14" i="30"/>
  <c r="F14" i="30"/>
  <c r="W13" i="30"/>
  <c r="O13" i="30"/>
  <c r="E13" i="30"/>
  <c r="X12" i="30"/>
  <c r="N12" i="30"/>
  <c r="F12" i="30"/>
  <c r="X11" i="30"/>
  <c r="Q11" i="30"/>
  <c r="J11" i="30"/>
  <c r="W10" i="30"/>
  <c r="O10" i="30"/>
  <c r="H10" i="30"/>
  <c r="AB9" i="30"/>
  <c r="U9" i="30"/>
  <c r="N9" i="30"/>
  <c r="F9" i="30"/>
  <c r="Z8" i="30"/>
  <c r="S8" i="30"/>
  <c r="L8" i="30"/>
  <c r="E8" i="30"/>
  <c r="X7" i="30"/>
  <c r="Q7" i="30"/>
  <c r="J7" i="30"/>
  <c r="X6" i="30"/>
  <c r="R6" i="30"/>
  <c r="L6" i="30"/>
  <c r="F6" i="30"/>
  <c r="AA5" i="30"/>
  <c r="U5" i="30"/>
  <c r="O5" i="30"/>
  <c r="I5" i="30"/>
  <c r="X4" i="30"/>
  <c r="R4" i="30"/>
  <c r="L4" i="30"/>
  <c r="F4" i="30"/>
  <c r="O37" i="30"/>
  <c r="R36" i="30"/>
  <c r="V35" i="30"/>
  <c r="AB34" i="30"/>
  <c r="F34" i="30"/>
  <c r="L33" i="30"/>
  <c r="P32" i="30"/>
  <c r="W31" i="30"/>
  <c r="AA30" i="30"/>
  <c r="G30" i="30"/>
  <c r="K29" i="30"/>
  <c r="R28" i="30"/>
  <c r="V27" i="30"/>
  <c r="AB26" i="30"/>
  <c r="F26" i="30"/>
  <c r="L25" i="30"/>
  <c r="P24" i="30"/>
  <c r="W23" i="30"/>
  <c r="AA22" i="30"/>
  <c r="G22" i="30"/>
  <c r="K21" i="30"/>
  <c r="R20" i="30"/>
  <c r="V19" i="30"/>
  <c r="J18" i="30"/>
  <c r="Y17" i="30"/>
  <c r="J17" i="30"/>
  <c r="AB16" i="30"/>
  <c r="P16" i="30"/>
  <c r="F16" i="30"/>
  <c r="V15" i="30"/>
  <c r="N15" i="30"/>
  <c r="W14" i="30"/>
  <c r="M14" i="30"/>
  <c r="E14" i="30"/>
  <c r="V13" i="30"/>
  <c r="N13" i="30"/>
  <c r="W12" i="30"/>
  <c r="M12" i="30"/>
  <c r="E12" i="30"/>
  <c r="W11" i="30"/>
  <c r="P11" i="30"/>
  <c r="I11" i="30"/>
  <c r="U10" i="30"/>
  <c r="N10" i="30"/>
  <c r="G10" i="30"/>
  <c r="AA9" i="30"/>
  <c r="T9" i="30"/>
  <c r="L9" i="30"/>
  <c r="E9" i="30"/>
  <c r="Y8" i="30"/>
  <c r="R8" i="30"/>
  <c r="K8" i="30"/>
  <c r="W7" i="30"/>
  <c r="P7" i="30"/>
  <c r="I7" i="30"/>
  <c r="W6" i="30"/>
  <c r="Q6" i="30"/>
  <c r="K6" i="30"/>
  <c r="E6" i="30"/>
  <c r="Z5" i="30"/>
  <c r="T5" i="30"/>
  <c r="N5" i="30"/>
  <c r="H5" i="30"/>
  <c r="W4" i="30"/>
  <c r="Q4" i="30"/>
  <c r="K4" i="30"/>
  <c r="E4" i="30"/>
  <c r="G37" i="30"/>
  <c r="I36" i="30"/>
  <c r="P35" i="30"/>
  <c r="T34" i="30"/>
  <c r="AA33" i="30"/>
  <c r="J32" i="30"/>
  <c r="O31" i="30"/>
  <c r="U30" i="30"/>
  <c r="Y29" i="30"/>
  <c r="E29" i="30"/>
  <c r="I28" i="30"/>
  <c r="P27" i="30"/>
  <c r="T26" i="30"/>
  <c r="AA25" i="30"/>
  <c r="J24" i="30"/>
  <c r="O23" i="30"/>
  <c r="U22" i="30"/>
  <c r="Y21" i="30"/>
  <c r="E21" i="30"/>
  <c r="I20" i="30"/>
  <c r="P19" i="30"/>
  <c r="V18" i="30"/>
  <c r="F18" i="30"/>
  <c r="S17" i="30"/>
  <c r="H17" i="30"/>
  <c r="W16" i="30"/>
  <c r="M16" i="30"/>
  <c r="AB15" i="30"/>
  <c r="T15" i="30"/>
  <c r="J15" i="30"/>
  <c r="S14" i="30"/>
  <c r="K14" i="30"/>
  <c r="AB13" i="30"/>
  <c r="T13" i="30"/>
  <c r="J13" i="30"/>
  <c r="S12" i="30"/>
  <c r="K12" i="30"/>
  <c r="AB11" i="30"/>
  <c r="U11" i="30"/>
  <c r="N11" i="30"/>
  <c r="F11" i="30"/>
  <c r="Z10" i="30"/>
  <c r="S10" i="30"/>
  <c r="L10" i="30"/>
  <c r="E10" i="30"/>
  <c r="X9" i="30"/>
  <c r="Q9" i="30"/>
  <c r="J9" i="30"/>
  <c r="W8" i="30"/>
  <c r="O8" i="30"/>
  <c r="H8" i="30"/>
  <c r="AB7" i="30"/>
  <c r="U7" i="30"/>
  <c r="N7" i="30"/>
  <c r="F7" i="30"/>
  <c r="AA6" i="30"/>
  <c r="U6" i="30"/>
  <c r="O6" i="30"/>
  <c r="I6" i="30"/>
  <c r="X5" i="30"/>
  <c r="R5" i="30"/>
  <c r="L5" i="30"/>
  <c r="F5" i="30"/>
  <c r="AA4" i="30"/>
  <c r="U4" i="30"/>
  <c r="O4" i="30"/>
  <c r="I4" i="30"/>
  <c r="M5" i="30"/>
  <c r="J6" i="30"/>
  <c r="H7" i="30"/>
  <c r="I8" i="30"/>
  <c r="K9" i="30"/>
  <c r="M10" i="30"/>
  <c r="O11" i="30"/>
  <c r="K13" i="30"/>
  <c r="T14" i="30"/>
  <c r="K15" i="30"/>
  <c r="X16" i="30"/>
  <c r="T17" i="30"/>
  <c r="W18" i="30"/>
  <c r="J20" i="30"/>
  <c r="AA21" i="30"/>
  <c r="P23" i="30"/>
  <c r="E25" i="30"/>
  <c r="U26" i="30"/>
  <c r="J28" i="30"/>
  <c r="AA29" i="30"/>
  <c r="J36" i="30"/>
  <c r="Q8" i="27"/>
  <c r="N5" i="29"/>
  <c r="T7" i="29"/>
  <c r="Z9" i="29"/>
  <c r="Z12" i="29"/>
  <c r="N18" i="29"/>
  <c r="X31" i="29"/>
  <c r="G4" i="30"/>
  <c r="P5" i="30"/>
  <c r="AB5" i="30"/>
  <c r="M6" i="30"/>
  <c r="Y6" i="30"/>
  <c r="Z7" i="30"/>
  <c r="M8" i="30"/>
  <c r="AA8" i="30"/>
  <c r="O9" i="30"/>
  <c r="Q10" i="30"/>
  <c r="R11" i="30"/>
  <c r="G12" i="30"/>
  <c r="Y12" i="30"/>
  <c r="P13" i="30"/>
  <c r="G14" i="30"/>
  <c r="Y14" i="30"/>
  <c r="P15" i="30"/>
  <c r="I16" i="30"/>
  <c r="AA17" i="30"/>
  <c r="G19" i="30"/>
  <c r="X20" i="30"/>
  <c r="M22" i="30"/>
  <c r="R25" i="30"/>
  <c r="G27" i="30"/>
  <c r="X28" i="30"/>
  <c r="M30" i="30"/>
  <c r="R33" i="30"/>
  <c r="X36" i="30"/>
  <c r="H11" i="25"/>
  <c r="X5" i="25"/>
  <c r="E4" i="27"/>
  <c r="S8" i="27"/>
  <c r="T7" i="28"/>
  <c r="K4" i="29"/>
  <c r="O5" i="29"/>
  <c r="Q6" i="29"/>
  <c r="U7" i="29"/>
  <c r="W8" i="29"/>
  <c r="AA9" i="29"/>
  <c r="J11" i="29"/>
  <c r="AA12" i="29"/>
  <c r="V15" i="29"/>
  <c r="Y18" i="29"/>
  <c r="E25" i="29"/>
  <c r="X32" i="29"/>
  <c r="H4" i="30"/>
  <c r="T4" i="30"/>
  <c r="E5" i="30"/>
  <c r="Q5" i="30"/>
  <c r="N6" i="30"/>
  <c r="Z6" i="30"/>
  <c r="L7" i="30"/>
  <c r="AA7" i="30"/>
  <c r="N8" i="30"/>
  <c r="P9" i="30"/>
  <c r="R10" i="30"/>
  <c r="E11" i="30"/>
  <c r="T11" i="30"/>
  <c r="H12" i="30"/>
  <c r="Z12" i="30"/>
  <c r="Q13" i="30"/>
  <c r="H14" i="30"/>
  <c r="Z14" i="30"/>
  <c r="Q15" i="30"/>
  <c r="J16" i="30"/>
  <c r="AB17" i="30"/>
  <c r="I19" i="30"/>
  <c r="Y20" i="30"/>
  <c r="N22" i="30"/>
  <c r="S25" i="30"/>
  <c r="I27" i="30"/>
  <c r="Y28" i="30"/>
  <c r="N30" i="30"/>
  <c r="S33" i="30"/>
  <c r="I35" i="30"/>
  <c r="Z36" i="30"/>
  <c r="F6" i="29"/>
  <c r="N7" i="29"/>
  <c r="R10" i="29"/>
  <c r="Y14" i="29"/>
  <c r="L22" i="29"/>
  <c r="P4" i="30"/>
  <c r="Y5" i="30"/>
  <c r="V7" i="30"/>
  <c r="Z9" i="30"/>
  <c r="AA10" i="30"/>
  <c r="T12" i="30"/>
  <c r="U34" i="30"/>
  <c r="X19" i="27"/>
  <c r="K12" i="27"/>
  <c r="P7" i="27"/>
  <c r="G4" i="27"/>
  <c r="I36" i="27"/>
  <c r="Y16" i="27"/>
  <c r="T9" i="27"/>
  <c r="K6" i="27"/>
  <c r="H17" i="27"/>
  <c r="F4" i="29"/>
  <c r="L6" i="29"/>
  <c r="R8" i="29"/>
  <c r="X10" i="29"/>
  <c r="K15" i="29"/>
  <c r="L24" i="29"/>
  <c r="S4" i="30"/>
  <c r="K7" i="30"/>
  <c r="G35" i="30"/>
  <c r="H5" i="27"/>
  <c r="V9" i="27"/>
  <c r="AA26" i="27"/>
  <c r="Q4" i="29"/>
  <c r="U5" i="29"/>
  <c r="W6" i="29"/>
  <c r="AA7" i="29"/>
  <c r="H9" i="29"/>
  <c r="F10" i="29"/>
  <c r="Q11" i="29"/>
  <c r="G13" i="29"/>
  <c r="G16" i="29"/>
  <c r="L19" i="29"/>
  <c r="F26" i="29"/>
  <c r="F34" i="29"/>
  <c r="J4" i="30"/>
  <c r="V4" i="30"/>
  <c r="G5" i="30"/>
  <c r="S5" i="30"/>
  <c r="P6" i="30"/>
  <c r="AB6" i="30"/>
  <c r="O7" i="30"/>
  <c r="Q8" i="30"/>
  <c r="R9" i="30"/>
  <c r="F10" i="30"/>
  <c r="T10" i="30"/>
  <c r="H11" i="30"/>
  <c r="V11" i="30"/>
  <c r="L12" i="30"/>
  <c r="U13" i="30"/>
  <c r="L14" i="30"/>
  <c r="U15" i="30"/>
  <c r="O16" i="30"/>
  <c r="I17" i="30"/>
  <c r="G18" i="30"/>
  <c r="R19" i="30"/>
  <c r="G21" i="30"/>
  <c r="X22" i="30"/>
  <c r="M24" i="30"/>
  <c r="R27" i="30"/>
  <c r="G29" i="30"/>
  <c r="X30" i="30"/>
  <c r="M32" i="30"/>
  <c r="R35" i="30"/>
  <c r="K37" i="30"/>
  <c r="H5" i="29"/>
  <c r="T9" i="29"/>
  <c r="F30" i="29"/>
  <c r="V6" i="30"/>
  <c r="P31" i="30"/>
  <c r="J5" i="27"/>
  <c r="Z11" i="27"/>
  <c r="U28" i="27"/>
  <c r="R4" i="29"/>
  <c r="Z5" i="29"/>
  <c r="X6" i="29"/>
  <c r="E8" i="29"/>
  <c r="I9" i="29"/>
  <c r="K10" i="29"/>
  <c r="Y11" i="29"/>
  <c r="AB13" i="29"/>
  <c r="T16" i="29"/>
  <c r="V20" i="29"/>
  <c r="X27" i="29"/>
  <c r="M4" i="30"/>
  <c r="Y4" i="30"/>
  <c r="J5" i="30"/>
  <c r="V5" i="30"/>
  <c r="G6" i="30"/>
  <c r="S6" i="30"/>
  <c r="R7" i="30"/>
  <c r="F8" i="30"/>
  <c r="T8" i="30"/>
  <c r="H9" i="30"/>
  <c r="V9" i="30"/>
  <c r="I10" i="30"/>
  <c r="X10" i="30"/>
  <c r="K11" i="30"/>
  <c r="Z11" i="30"/>
  <c r="Q12" i="30"/>
  <c r="H13" i="30"/>
  <c r="Z13" i="30"/>
  <c r="Q14" i="30"/>
  <c r="H15" i="30"/>
  <c r="Z15" i="30"/>
  <c r="U16" i="30"/>
  <c r="O17" i="30"/>
  <c r="Q18" i="30"/>
  <c r="S21" i="30"/>
  <c r="I23" i="30"/>
  <c r="Y24" i="30"/>
  <c r="N26" i="30"/>
  <c r="S29" i="30"/>
  <c r="I31" i="30"/>
  <c r="Y32" i="30"/>
  <c r="N34" i="30"/>
  <c r="Y37" i="30"/>
  <c r="O35" i="29"/>
  <c r="O31" i="29"/>
  <c r="O27" i="29"/>
  <c r="L23" i="29"/>
  <c r="U20" i="29"/>
  <c r="M18" i="29"/>
  <c r="S16" i="29"/>
  <c r="J15" i="29"/>
  <c r="Q13" i="29"/>
  <c r="T12" i="29"/>
  <c r="X11" i="29"/>
  <c r="W10" i="29"/>
  <c r="E10" i="29"/>
  <c r="N9" i="29"/>
  <c r="Q8" i="29"/>
  <c r="Z7" i="29"/>
  <c r="H7" i="29"/>
  <c r="K6" i="29"/>
  <c r="T5" i="29"/>
  <c r="W4" i="29"/>
  <c r="E4" i="29"/>
  <c r="O34" i="29"/>
  <c r="O30" i="29"/>
  <c r="O26" i="29"/>
  <c r="E23" i="29"/>
  <c r="M19" i="29"/>
  <c r="AB17" i="29"/>
  <c r="H16" i="29"/>
  <c r="Z14" i="29"/>
  <c r="P13" i="29"/>
  <c r="S12" i="29"/>
  <c r="R11" i="29"/>
  <c r="F37" i="29"/>
  <c r="F33" i="29"/>
  <c r="F29" i="29"/>
  <c r="L25" i="29"/>
  <c r="M21" i="29"/>
  <c r="Z18" i="29"/>
  <c r="P17" i="29"/>
  <c r="W15" i="29"/>
  <c r="N14" i="29"/>
  <c r="F13" i="29"/>
  <c r="L12" i="29"/>
  <c r="K11" i="29"/>
  <c r="L10" i="29"/>
  <c r="U9" i="29"/>
  <c r="X8" i="29"/>
  <c r="F8" i="29"/>
  <c r="O7" i="29"/>
  <c r="R6" i="29"/>
  <c r="AA5" i="29"/>
  <c r="I5" i="29"/>
  <c r="L4" i="29"/>
  <c r="L8" i="29"/>
  <c r="M12" i="29"/>
  <c r="Q17" i="29"/>
  <c r="AB4" i="30"/>
  <c r="X8" i="30"/>
  <c r="E33" i="30"/>
  <c r="H15" i="25"/>
  <c r="M6" i="27"/>
  <c r="AB13" i="27"/>
  <c r="H36" i="28"/>
  <c r="M22" i="28"/>
  <c r="Q10" i="28"/>
  <c r="T5" i="28"/>
  <c r="R29" i="28"/>
  <c r="U14" i="28"/>
  <c r="AB7" i="28"/>
  <c r="H11" i="28"/>
  <c r="AA30" i="28"/>
  <c r="X4" i="29"/>
  <c r="E6" i="29"/>
  <c r="I7" i="29"/>
  <c r="K8" i="29"/>
  <c r="O9" i="29"/>
  <c r="Q10" i="29"/>
  <c r="F12" i="29"/>
  <c r="M14" i="29"/>
  <c r="E17" i="29"/>
  <c r="L21" i="29"/>
  <c r="X28" i="29"/>
  <c r="X36" i="29"/>
  <c r="N4" i="30"/>
  <c r="Z4" i="30"/>
  <c r="K5" i="30"/>
  <c r="W5" i="30"/>
  <c r="H6" i="30"/>
  <c r="T6" i="30"/>
  <c r="E7" i="30"/>
  <c r="T7" i="30"/>
  <c r="G8" i="30"/>
  <c r="U8" i="30"/>
  <c r="I9" i="30"/>
  <c r="W9" i="30"/>
  <c r="K10" i="30"/>
  <c r="Y10" i="30"/>
  <c r="L11" i="30"/>
  <c r="AA11" i="30"/>
  <c r="R12" i="30"/>
  <c r="I13" i="30"/>
  <c r="AA13" i="30"/>
  <c r="R14" i="30"/>
  <c r="I15" i="30"/>
  <c r="AA15" i="30"/>
  <c r="V16" i="30"/>
  <c r="P17" i="30"/>
  <c r="S18" i="30"/>
  <c r="F20" i="30"/>
  <c r="V21" i="30"/>
  <c r="K23" i="30"/>
  <c r="AA24" i="30"/>
  <c r="P26" i="30"/>
  <c r="F28" i="30"/>
  <c r="V29" i="30"/>
  <c r="K31" i="30"/>
  <c r="AA32" i="30"/>
  <c r="P34" i="30"/>
  <c r="F36" i="30"/>
  <c r="N4" i="25"/>
  <c r="Z11" i="25"/>
  <c r="F37" i="27"/>
  <c r="R33" i="27"/>
  <c r="R25" i="27"/>
  <c r="R21" i="27"/>
  <c r="K18" i="27"/>
  <c r="S16" i="27"/>
  <c r="Y14" i="27"/>
  <c r="P13" i="27"/>
  <c r="T11" i="27"/>
  <c r="G10" i="27"/>
  <c r="L31" i="27"/>
  <c r="U24" i="27"/>
  <c r="AB19" i="27"/>
  <c r="AB17" i="27"/>
  <c r="G16" i="27"/>
  <c r="S14" i="27"/>
  <c r="Y12" i="27"/>
  <c r="P11" i="27"/>
  <c r="Y4" i="27"/>
  <c r="AB5" i="27"/>
  <c r="J7" i="27"/>
  <c r="G8" i="27"/>
  <c r="P9" i="27"/>
  <c r="J11" i="27"/>
  <c r="Z13" i="27"/>
  <c r="AB15" i="27"/>
  <c r="I19" i="27"/>
  <c r="I24" i="27"/>
  <c r="L35" i="27"/>
  <c r="L6" i="25"/>
  <c r="T16" i="25"/>
  <c r="K4" i="27"/>
  <c r="T5" i="27"/>
  <c r="Q6" i="27"/>
  <c r="Z7" i="27"/>
  <c r="W8" i="27"/>
  <c r="K10" i="27"/>
  <c r="Q12" i="27"/>
  <c r="H15" i="27"/>
  <c r="J17" i="27"/>
  <c r="V21" i="27"/>
  <c r="R29" i="27"/>
  <c r="S6" i="25"/>
  <c r="AB26" i="25"/>
  <c r="M4" i="27"/>
  <c r="V5" i="27"/>
  <c r="S6" i="27"/>
  <c r="AB7" i="27"/>
  <c r="Y8" i="27"/>
  <c r="Q10" i="27"/>
  <c r="S12" i="27"/>
  <c r="T15" i="27"/>
  <c r="Z17" i="27"/>
  <c r="O22" i="27"/>
  <c r="AA30" i="27"/>
  <c r="W4" i="27"/>
  <c r="Z5" i="27"/>
  <c r="H7" i="27"/>
  <c r="E8" i="27"/>
  <c r="N9" i="27"/>
  <c r="S10" i="27"/>
  <c r="T13" i="27"/>
  <c r="Z15" i="27"/>
  <c r="M18" i="27"/>
  <c r="S22" i="27"/>
  <c r="AA34" i="27"/>
  <c r="Y37" i="29"/>
  <c r="S37" i="29"/>
  <c r="M37" i="29"/>
  <c r="G37" i="29"/>
  <c r="AB36" i="29"/>
  <c r="V36" i="29"/>
  <c r="P36" i="29"/>
  <c r="J36" i="29"/>
  <c r="Y35" i="29"/>
  <c r="S35" i="29"/>
  <c r="M35" i="29"/>
  <c r="G35" i="29"/>
  <c r="AB34" i="29"/>
  <c r="V34" i="29"/>
  <c r="P34" i="29"/>
  <c r="J34" i="29"/>
  <c r="Y33" i="29"/>
  <c r="S33" i="29"/>
  <c r="M33" i="29"/>
  <c r="G33" i="29"/>
  <c r="AB32" i="29"/>
  <c r="V32" i="29"/>
  <c r="P32" i="29"/>
  <c r="J32" i="29"/>
  <c r="Y31" i="29"/>
  <c r="S31" i="29"/>
  <c r="M31" i="29"/>
  <c r="G31" i="29"/>
  <c r="AB30" i="29"/>
  <c r="V30" i="29"/>
  <c r="P30" i="29"/>
  <c r="J30" i="29"/>
  <c r="Y29" i="29"/>
  <c r="S29" i="29"/>
  <c r="M29" i="29"/>
  <c r="G29" i="29"/>
  <c r="AB28" i="29"/>
  <c r="V28" i="29"/>
  <c r="P28" i="29"/>
  <c r="J28" i="29"/>
  <c r="Y27" i="29"/>
  <c r="S27" i="29"/>
  <c r="M27" i="29"/>
  <c r="G27" i="29"/>
  <c r="AB26" i="29"/>
  <c r="V26" i="29"/>
  <c r="P26" i="29"/>
  <c r="J26" i="29"/>
  <c r="W37" i="29"/>
  <c r="AB37" i="29"/>
  <c r="V37" i="29"/>
  <c r="P37" i="29"/>
  <c r="J37" i="29"/>
  <c r="Y36" i="29"/>
  <c r="S36" i="29"/>
  <c r="M36" i="29"/>
  <c r="G36" i="29"/>
  <c r="AB35" i="29"/>
  <c r="V35" i="29"/>
  <c r="P35" i="29"/>
  <c r="J35" i="29"/>
  <c r="Y34" i="29"/>
  <c r="S34" i="29"/>
  <c r="M34" i="29"/>
  <c r="G34" i="29"/>
  <c r="AB33" i="29"/>
  <c r="V33" i="29"/>
  <c r="P33" i="29"/>
  <c r="J33" i="29"/>
  <c r="Y32" i="29"/>
  <c r="S32" i="29"/>
  <c r="M32" i="29"/>
  <c r="G32" i="29"/>
  <c r="AB31" i="29"/>
  <c r="V31" i="29"/>
  <c r="P31" i="29"/>
  <c r="J31" i="29"/>
  <c r="Y30" i="29"/>
  <c r="S30" i="29"/>
  <c r="M30" i="29"/>
  <c r="G30" i="29"/>
  <c r="AB29" i="29"/>
  <c r="V29" i="29"/>
  <c r="P29" i="29"/>
  <c r="J29" i="29"/>
  <c r="Y28" i="29"/>
  <c r="S28" i="29"/>
  <c r="M28" i="29"/>
  <c r="G28" i="29"/>
  <c r="AB27" i="29"/>
  <c r="V27" i="29"/>
  <c r="P27" i="29"/>
  <c r="J27" i="29"/>
  <c r="Y26" i="29"/>
  <c r="S26" i="29"/>
  <c r="M26" i="29"/>
  <c r="G26" i="29"/>
  <c r="AB25" i="29"/>
  <c r="V25" i="29"/>
  <c r="P25" i="29"/>
  <c r="J25" i="29"/>
  <c r="Y24" i="29"/>
  <c r="S24" i="29"/>
  <c r="M24" i="29"/>
  <c r="G24" i="29"/>
  <c r="AB23" i="29"/>
  <c r="V23" i="29"/>
  <c r="P23" i="29"/>
  <c r="J23" i="29"/>
  <c r="Y22" i="29"/>
  <c r="S22" i="29"/>
  <c r="M22" i="29"/>
  <c r="G22" i="29"/>
  <c r="AB21" i="29"/>
  <c r="V21" i="29"/>
  <c r="P21" i="29"/>
  <c r="J21" i="29"/>
  <c r="Y20" i="29"/>
  <c r="S20" i="29"/>
  <c r="M20" i="29"/>
  <c r="G20" i="29"/>
  <c r="AB19" i="29"/>
  <c r="V19" i="29"/>
  <c r="P19" i="29"/>
  <c r="J19" i="29"/>
  <c r="Z37" i="29"/>
  <c r="T37" i="29"/>
  <c r="N37" i="29"/>
  <c r="H37" i="29"/>
  <c r="W36" i="29"/>
  <c r="Q36" i="29"/>
  <c r="K36" i="29"/>
  <c r="E36" i="29"/>
  <c r="Z35" i="29"/>
  <c r="T35" i="29"/>
  <c r="N35" i="29"/>
  <c r="H35" i="29"/>
  <c r="W34" i="29"/>
  <c r="Q34" i="29"/>
  <c r="K34" i="29"/>
  <c r="E34" i="29"/>
  <c r="Z33" i="29"/>
  <c r="T33" i="29"/>
  <c r="N33" i="29"/>
  <c r="H33" i="29"/>
  <c r="W32" i="29"/>
  <c r="Q32" i="29"/>
  <c r="K32" i="29"/>
  <c r="E32" i="29"/>
  <c r="Z31" i="29"/>
  <c r="T31" i="29"/>
  <c r="N31" i="29"/>
  <c r="H31" i="29"/>
  <c r="W30" i="29"/>
  <c r="Q30" i="29"/>
  <c r="K30" i="29"/>
  <c r="E30" i="29"/>
  <c r="Z29" i="29"/>
  <c r="T29" i="29"/>
  <c r="N29" i="29"/>
  <c r="H29" i="29"/>
  <c r="W28" i="29"/>
  <c r="Q28" i="29"/>
  <c r="K28" i="29"/>
  <c r="E28" i="29"/>
  <c r="Z27" i="29"/>
  <c r="T27" i="29"/>
  <c r="N27" i="29"/>
  <c r="H27" i="29"/>
  <c r="W26" i="29"/>
  <c r="Q26" i="29"/>
  <c r="K26" i="29"/>
  <c r="E26" i="29"/>
  <c r="Z25" i="29"/>
  <c r="T25" i="29"/>
  <c r="N25" i="29"/>
  <c r="H25" i="29"/>
  <c r="W24" i="29"/>
  <c r="Q24" i="29"/>
  <c r="K24" i="29"/>
  <c r="E24" i="29"/>
  <c r="Z23" i="29"/>
  <c r="T23" i="29"/>
  <c r="N23" i="29"/>
  <c r="H23" i="29"/>
  <c r="W22" i="29"/>
  <c r="Q22" i="29"/>
  <c r="K22" i="29"/>
  <c r="E22" i="29"/>
  <c r="Z21" i="29"/>
  <c r="T21" i="29"/>
  <c r="N21" i="29"/>
  <c r="H21" i="29"/>
  <c r="W20" i="29"/>
  <c r="Q20" i="29"/>
  <c r="K20" i="29"/>
  <c r="E20" i="29"/>
  <c r="Z19" i="29"/>
  <c r="T19" i="29"/>
  <c r="N19" i="29"/>
  <c r="H19" i="29"/>
  <c r="O37" i="29"/>
  <c r="R36" i="29"/>
  <c r="F36" i="29"/>
  <c r="U35" i="29"/>
  <c r="I35" i="29"/>
  <c r="X34" i="29"/>
  <c r="L34" i="29"/>
  <c r="AA33" i="29"/>
  <c r="O33" i="29"/>
  <c r="R32" i="29"/>
  <c r="F32" i="29"/>
  <c r="U31" i="29"/>
  <c r="I31" i="29"/>
  <c r="X30" i="29"/>
  <c r="L30" i="29"/>
  <c r="AA29" i="29"/>
  <c r="O29" i="29"/>
  <c r="R28" i="29"/>
  <c r="F28" i="29"/>
  <c r="U27" i="29"/>
  <c r="I27" i="29"/>
  <c r="X26" i="29"/>
  <c r="L26" i="29"/>
  <c r="AA25" i="29"/>
  <c r="R25" i="29"/>
  <c r="I25" i="29"/>
  <c r="AA24" i="29"/>
  <c r="R24" i="29"/>
  <c r="I24" i="29"/>
  <c r="AA23" i="29"/>
  <c r="R23" i="29"/>
  <c r="I23" i="29"/>
  <c r="AA22" i="29"/>
  <c r="R22" i="29"/>
  <c r="I22" i="29"/>
  <c r="AA21" i="29"/>
  <c r="R21" i="29"/>
  <c r="I21" i="29"/>
  <c r="AA20" i="29"/>
  <c r="R20" i="29"/>
  <c r="I20" i="29"/>
  <c r="AA19" i="29"/>
  <c r="R19" i="29"/>
  <c r="I19" i="29"/>
  <c r="W18" i="29"/>
  <c r="Q18" i="29"/>
  <c r="K18" i="29"/>
  <c r="E18" i="29"/>
  <c r="Z17" i="29"/>
  <c r="T17" i="29"/>
  <c r="N17" i="29"/>
  <c r="H17" i="29"/>
  <c r="W16" i="29"/>
  <c r="Q16" i="29"/>
  <c r="K16" i="29"/>
  <c r="E16" i="29"/>
  <c r="Z15" i="29"/>
  <c r="T15" i="29"/>
  <c r="N15" i="29"/>
  <c r="H15" i="29"/>
  <c r="W14" i="29"/>
  <c r="Q14" i="29"/>
  <c r="K14" i="29"/>
  <c r="E14" i="29"/>
  <c r="Z13" i="29"/>
  <c r="T13" i="29"/>
  <c r="N13" i="29"/>
  <c r="H13" i="29"/>
  <c r="W12" i="29"/>
  <c r="Q12" i="29"/>
  <c r="K12" i="29"/>
  <c r="E12" i="29"/>
  <c r="Z11" i="29"/>
  <c r="T11" i="29"/>
  <c r="N11" i="29"/>
  <c r="H11" i="29"/>
  <c r="AA37" i="29"/>
  <c r="L37" i="29"/>
  <c r="AA36" i="29"/>
  <c r="O36" i="29"/>
  <c r="R35" i="29"/>
  <c r="F35" i="29"/>
  <c r="U34" i="29"/>
  <c r="I34" i="29"/>
  <c r="X33" i="29"/>
  <c r="L33" i="29"/>
  <c r="AA32" i="29"/>
  <c r="O32" i="29"/>
  <c r="R31" i="29"/>
  <c r="F31" i="29"/>
  <c r="U30" i="29"/>
  <c r="I30" i="29"/>
  <c r="X29" i="29"/>
  <c r="L29" i="29"/>
  <c r="AA28" i="29"/>
  <c r="O28" i="29"/>
  <c r="R27" i="29"/>
  <c r="F27" i="29"/>
  <c r="U26" i="29"/>
  <c r="I26" i="29"/>
  <c r="Y25" i="29"/>
  <c r="Q25" i="29"/>
  <c r="G25" i="29"/>
  <c r="Z24" i="29"/>
  <c r="P24" i="29"/>
  <c r="H24" i="29"/>
  <c r="Y23" i="29"/>
  <c r="Q23" i="29"/>
  <c r="G23" i="29"/>
  <c r="Z22" i="29"/>
  <c r="P22" i="29"/>
  <c r="H22" i="29"/>
  <c r="Y21" i="29"/>
  <c r="Q21" i="29"/>
  <c r="G21" i="29"/>
  <c r="Z20" i="29"/>
  <c r="P20" i="29"/>
  <c r="H20" i="29"/>
  <c r="Y19" i="29"/>
  <c r="Q19" i="29"/>
  <c r="G19" i="29"/>
  <c r="AB18" i="29"/>
  <c r="V18" i="29"/>
  <c r="P18" i="29"/>
  <c r="J18" i="29"/>
  <c r="Y17" i="29"/>
  <c r="S17" i="29"/>
  <c r="M17" i="29"/>
  <c r="G17" i="29"/>
  <c r="AB16" i="29"/>
  <c r="V16" i="29"/>
  <c r="P16" i="29"/>
  <c r="J16" i="29"/>
  <c r="Y15" i="29"/>
  <c r="S15" i="29"/>
  <c r="M15" i="29"/>
  <c r="G15" i="29"/>
  <c r="AB14" i="29"/>
  <c r="V14" i="29"/>
  <c r="P14" i="29"/>
  <c r="J14" i="29"/>
  <c r="Y13" i="29"/>
  <c r="S13" i="29"/>
  <c r="M13" i="29"/>
  <c r="X37" i="29"/>
  <c r="K37" i="29"/>
  <c r="Z36" i="29"/>
  <c r="N36" i="29"/>
  <c r="Q35" i="29"/>
  <c r="E35" i="29"/>
  <c r="T34" i="29"/>
  <c r="H34" i="29"/>
  <c r="W33" i="29"/>
  <c r="K33" i="29"/>
  <c r="Z32" i="29"/>
  <c r="N32" i="29"/>
  <c r="Q31" i="29"/>
  <c r="E31" i="29"/>
  <c r="T30" i="29"/>
  <c r="H30" i="29"/>
  <c r="W29" i="29"/>
  <c r="K29" i="29"/>
  <c r="Z28" i="29"/>
  <c r="N28" i="29"/>
  <c r="Q27" i="29"/>
  <c r="E27" i="29"/>
  <c r="T26" i="29"/>
  <c r="H26" i="29"/>
  <c r="X25" i="29"/>
  <c r="O25" i="29"/>
  <c r="F25" i="29"/>
  <c r="X24" i="29"/>
  <c r="O24" i="29"/>
  <c r="F24" i="29"/>
  <c r="X23" i="29"/>
  <c r="O23" i="29"/>
  <c r="F23" i="29"/>
  <c r="X22" i="29"/>
  <c r="O22" i="29"/>
  <c r="F22" i="29"/>
  <c r="X21" i="29"/>
  <c r="O21" i="29"/>
  <c r="F21" i="29"/>
  <c r="X20" i="29"/>
  <c r="O20" i="29"/>
  <c r="F20" i="29"/>
  <c r="X19" i="29"/>
  <c r="O19" i="29"/>
  <c r="F19" i="29"/>
  <c r="AA18" i="29"/>
  <c r="U18" i="29"/>
  <c r="O18" i="29"/>
  <c r="I18" i="29"/>
  <c r="X17" i="29"/>
  <c r="R17" i="29"/>
  <c r="L17" i="29"/>
  <c r="F17" i="29"/>
  <c r="AA16" i="29"/>
  <c r="U16" i="29"/>
  <c r="O16" i="29"/>
  <c r="I16" i="29"/>
  <c r="X15" i="29"/>
  <c r="R15" i="29"/>
  <c r="L15" i="29"/>
  <c r="F15" i="29"/>
  <c r="AA14" i="29"/>
  <c r="U14" i="29"/>
  <c r="O14" i="29"/>
  <c r="I14" i="29"/>
  <c r="X13" i="29"/>
  <c r="R13" i="29"/>
  <c r="L13" i="29"/>
  <c r="Q37" i="29"/>
  <c r="E37" i="29"/>
  <c r="T36" i="29"/>
  <c r="H36" i="29"/>
  <c r="W35" i="29"/>
  <c r="K35" i="29"/>
  <c r="Z34" i="29"/>
  <c r="N34" i="29"/>
  <c r="Q33" i="29"/>
  <c r="E33" i="29"/>
  <c r="T32" i="29"/>
  <c r="H32" i="29"/>
  <c r="W31" i="29"/>
  <c r="K31" i="29"/>
  <c r="Z30" i="29"/>
  <c r="N30" i="29"/>
  <c r="Q29" i="29"/>
  <c r="E29" i="29"/>
  <c r="T28" i="29"/>
  <c r="H28" i="29"/>
  <c r="W27" i="29"/>
  <c r="K27" i="29"/>
  <c r="Z26" i="29"/>
  <c r="N26" i="29"/>
  <c r="S25" i="29"/>
  <c r="K25" i="29"/>
  <c r="AB24" i="29"/>
  <c r="T24" i="29"/>
  <c r="J24" i="29"/>
  <c r="S23" i="29"/>
  <c r="K23" i="29"/>
  <c r="AB22" i="29"/>
  <c r="T22" i="29"/>
  <c r="J22" i="29"/>
  <c r="J4" i="29"/>
  <c r="P4" i="29"/>
  <c r="V4" i="29"/>
  <c r="AB4" i="29"/>
  <c r="G5" i="29"/>
  <c r="M5" i="29"/>
  <c r="S5" i="29"/>
  <c r="Y5" i="29"/>
  <c r="J6" i="29"/>
  <c r="P6" i="29"/>
  <c r="V6" i="29"/>
  <c r="AB6" i="29"/>
  <c r="G7" i="29"/>
  <c r="M7" i="29"/>
  <c r="S7" i="29"/>
  <c r="Y7" i="29"/>
  <c r="J8" i="29"/>
  <c r="P8" i="29"/>
  <c r="V8" i="29"/>
  <c r="AB8" i="29"/>
  <c r="G9" i="29"/>
  <c r="M9" i="29"/>
  <c r="S9" i="29"/>
  <c r="Y9" i="29"/>
  <c r="J10" i="29"/>
  <c r="P10" i="29"/>
  <c r="V10" i="29"/>
  <c r="AB10" i="29"/>
  <c r="I11" i="29"/>
  <c r="P11" i="29"/>
  <c r="W11" i="29"/>
  <c r="J12" i="29"/>
  <c r="R12" i="29"/>
  <c r="Y12" i="29"/>
  <c r="E13" i="29"/>
  <c r="O13" i="29"/>
  <c r="AA13" i="29"/>
  <c r="L14" i="29"/>
  <c r="X14" i="29"/>
  <c r="I15" i="29"/>
  <c r="U15" i="29"/>
  <c r="F16" i="29"/>
  <c r="R16" i="29"/>
  <c r="O17" i="29"/>
  <c r="AA17" i="29"/>
  <c r="L18" i="29"/>
  <c r="X18" i="29"/>
  <c r="K19" i="29"/>
  <c r="T20" i="29"/>
  <c r="K21" i="29"/>
  <c r="L27" i="29"/>
  <c r="U28" i="29"/>
  <c r="L31" i="29"/>
  <c r="U32" i="29"/>
  <c r="L35" i="29"/>
  <c r="U36" i="29"/>
  <c r="K6" i="28"/>
  <c r="W8" i="28"/>
  <c r="Z11" i="28"/>
  <c r="J16" i="28"/>
  <c r="X24" i="28"/>
  <c r="O32" i="28"/>
  <c r="G4" i="29"/>
  <c r="M4" i="29"/>
  <c r="S4" i="29"/>
  <c r="Y4" i="29"/>
  <c r="J5" i="29"/>
  <c r="P5" i="29"/>
  <c r="V5" i="29"/>
  <c r="AB5" i="29"/>
  <c r="G6" i="29"/>
  <c r="M6" i="29"/>
  <c r="S6" i="29"/>
  <c r="Y6" i="29"/>
  <c r="J7" i="29"/>
  <c r="P7" i="29"/>
  <c r="V7" i="29"/>
  <c r="AB7" i="29"/>
  <c r="G8" i="29"/>
  <c r="M8" i="29"/>
  <c r="S8" i="29"/>
  <c r="Y8" i="29"/>
  <c r="J9" i="29"/>
  <c r="P9" i="29"/>
  <c r="V9" i="29"/>
  <c r="AB9" i="29"/>
  <c r="G10" i="29"/>
  <c r="M10" i="29"/>
  <c r="S10" i="29"/>
  <c r="Y10" i="29"/>
  <c r="E11" i="29"/>
  <c r="L11" i="29"/>
  <c r="S11" i="29"/>
  <c r="AA11" i="29"/>
  <c r="G12" i="29"/>
  <c r="N12" i="29"/>
  <c r="U12" i="29"/>
  <c r="AB12" i="29"/>
  <c r="I13" i="29"/>
  <c r="U13" i="29"/>
  <c r="F14" i="29"/>
  <c r="R14" i="29"/>
  <c r="O15" i="29"/>
  <c r="AA15" i="29"/>
  <c r="L16" i="29"/>
  <c r="X16" i="29"/>
  <c r="I17" i="29"/>
  <c r="U17" i="29"/>
  <c r="F18" i="29"/>
  <c r="R18" i="29"/>
  <c r="S19" i="29"/>
  <c r="J20" i="29"/>
  <c r="AB20" i="29"/>
  <c r="S21" i="29"/>
  <c r="N22" i="29"/>
  <c r="M23" i="29"/>
  <c r="N24" i="29"/>
  <c r="M25" i="29"/>
  <c r="R26" i="29"/>
  <c r="AA27" i="29"/>
  <c r="I29" i="29"/>
  <c r="R30" i="29"/>
  <c r="AA31" i="29"/>
  <c r="I33" i="29"/>
  <c r="R34" i="29"/>
  <c r="AA35" i="29"/>
  <c r="I37" i="29"/>
  <c r="K4" i="28"/>
  <c r="S6" i="28"/>
  <c r="H9" i="28"/>
  <c r="Q12" i="28"/>
  <c r="Z17" i="28"/>
  <c r="AB25" i="28"/>
  <c r="L34" i="28"/>
  <c r="H4" i="29"/>
  <c r="N4" i="29"/>
  <c r="T4" i="29"/>
  <c r="Z4" i="29"/>
  <c r="E5" i="29"/>
  <c r="K5" i="29"/>
  <c r="Q5" i="29"/>
  <c r="W5" i="29"/>
  <c r="H6" i="29"/>
  <c r="N6" i="29"/>
  <c r="T6" i="29"/>
  <c r="Z6" i="29"/>
  <c r="E7" i="29"/>
  <c r="K7" i="29"/>
  <c r="Q7" i="29"/>
  <c r="W7" i="29"/>
  <c r="H8" i="29"/>
  <c r="N8" i="29"/>
  <c r="T8" i="29"/>
  <c r="Z8" i="29"/>
  <c r="E9" i="29"/>
  <c r="K9" i="29"/>
  <c r="Q9" i="29"/>
  <c r="W9" i="29"/>
  <c r="H10" i="29"/>
  <c r="N10" i="29"/>
  <c r="T10" i="29"/>
  <c r="Z10" i="29"/>
  <c r="F11" i="29"/>
  <c r="M11" i="29"/>
  <c r="U11" i="29"/>
  <c r="AB11" i="29"/>
  <c r="H12" i="29"/>
  <c r="O12" i="29"/>
  <c r="V12" i="29"/>
  <c r="J13" i="29"/>
  <c r="V13" i="29"/>
  <c r="G14" i="29"/>
  <c r="S14" i="29"/>
  <c r="P15" i="29"/>
  <c r="AB15" i="29"/>
  <c r="M16" i="29"/>
  <c r="Y16" i="29"/>
  <c r="J17" i="29"/>
  <c r="V17" i="29"/>
  <c r="G18" i="29"/>
  <c r="S18" i="29"/>
  <c r="U19" i="29"/>
  <c r="L20" i="29"/>
  <c r="U21" i="29"/>
  <c r="U22" i="29"/>
  <c r="U23" i="29"/>
  <c r="U24" i="29"/>
  <c r="U25" i="29"/>
  <c r="AA26" i="29"/>
  <c r="I28" i="29"/>
  <c r="R29" i="29"/>
  <c r="AA30" i="29"/>
  <c r="I32" i="29"/>
  <c r="R33" i="29"/>
  <c r="AA34" i="29"/>
  <c r="I36" i="29"/>
  <c r="R37" i="29"/>
  <c r="S4" i="28"/>
  <c r="J7" i="28"/>
  <c r="T9" i="28"/>
  <c r="H13" i="28"/>
  <c r="X18" i="28"/>
  <c r="G27" i="28"/>
  <c r="N36" i="28"/>
  <c r="I4" i="29"/>
  <c r="O4" i="29"/>
  <c r="U4" i="29"/>
  <c r="AA4" i="29"/>
  <c r="F5" i="29"/>
  <c r="L5" i="29"/>
  <c r="R5" i="29"/>
  <c r="X5" i="29"/>
  <c r="I6" i="29"/>
  <c r="O6" i="29"/>
  <c r="U6" i="29"/>
  <c r="AA6" i="29"/>
  <c r="F7" i="29"/>
  <c r="L7" i="29"/>
  <c r="R7" i="29"/>
  <c r="X7" i="29"/>
  <c r="I8" i="29"/>
  <c r="O8" i="29"/>
  <c r="U8" i="29"/>
  <c r="AA8" i="29"/>
  <c r="F9" i="29"/>
  <c r="L9" i="29"/>
  <c r="R9" i="29"/>
  <c r="X9" i="29"/>
  <c r="I10" i="29"/>
  <c r="O10" i="29"/>
  <c r="U10" i="29"/>
  <c r="AA10" i="29"/>
  <c r="G11" i="29"/>
  <c r="O11" i="29"/>
  <c r="V11" i="29"/>
  <c r="I12" i="29"/>
  <c r="P12" i="29"/>
  <c r="X12" i="29"/>
  <c r="K13" i="29"/>
  <c r="W13" i="29"/>
  <c r="H14" i="29"/>
  <c r="T14" i="29"/>
  <c r="E15" i="29"/>
  <c r="Q15" i="29"/>
  <c r="N16" i="29"/>
  <c r="Z16" i="29"/>
  <c r="K17" i="29"/>
  <c r="W17" i="29"/>
  <c r="H18" i="29"/>
  <c r="T18" i="29"/>
  <c r="E19" i="29"/>
  <c r="W19" i="29"/>
  <c r="N20" i="29"/>
  <c r="E21" i="29"/>
  <c r="W21" i="29"/>
  <c r="V22" i="29"/>
  <c r="W23" i="29"/>
  <c r="V24" i="29"/>
  <c r="W25" i="29"/>
  <c r="L28" i="29"/>
  <c r="U29" i="29"/>
  <c r="L32" i="29"/>
  <c r="U33" i="29"/>
  <c r="L36" i="29"/>
  <c r="U37" i="29"/>
  <c r="H36" i="26"/>
  <c r="S29" i="26"/>
  <c r="V16" i="26"/>
  <c r="T9" i="26"/>
  <c r="I5" i="26"/>
  <c r="I7" i="26"/>
  <c r="F14" i="26"/>
  <c r="S26" i="26"/>
  <c r="J4" i="28"/>
  <c r="R4" i="28"/>
  <c r="AB4" i="28"/>
  <c r="I5" i="28"/>
  <c r="S5" i="28"/>
  <c r="AA5" i="28"/>
  <c r="J6" i="28"/>
  <c r="R6" i="28"/>
  <c r="AB6" i="28"/>
  <c r="I7" i="28"/>
  <c r="S7" i="28"/>
  <c r="AA7" i="28"/>
  <c r="J8" i="28"/>
  <c r="V8" i="28"/>
  <c r="G9" i="28"/>
  <c r="S9" i="28"/>
  <c r="P10" i="28"/>
  <c r="G11" i="28"/>
  <c r="Y11" i="28"/>
  <c r="P12" i="28"/>
  <c r="G13" i="28"/>
  <c r="Y13" i="28"/>
  <c r="S14" i="28"/>
  <c r="N15" i="28"/>
  <c r="I16" i="28"/>
  <c r="Y17" i="28"/>
  <c r="W18" i="28"/>
  <c r="Y19" i="28"/>
  <c r="E21" i="28"/>
  <c r="I22" i="28"/>
  <c r="P23" i="28"/>
  <c r="T24" i="28"/>
  <c r="AA25" i="28"/>
  <c r="J28" i="28"/>
  <c r="O29" i="28"/>
  <c r="Z30" i="28"/>
  <c r="L32" i="28"/>
  <c r="I34" i="28"/>
  <c r="J4" i="26"/>
  <c r="W8" i="26"/>
  <c r="O19" i="26"/>
  <c r="Y37" i="28"/>
  <c r="S37" i="28"/>
  <c r="M37" i="28"/>
  <c r="G37" i="28"/>
  <c r="AB36" i="28"/>
  <c r="V36" i="28"/>
  <c r="P36" i="28"/>
  <c r="J36" i="28"/>
  <c r="Y35" i="28"/>
  <c r="S35" i="28"/>
  <c r="M35" i="28"/>
  <c r="G35" i="28"/>
  <c r="AB34" i="28"/>
  <c r="V34" i="28"/>
  <c r="P34" i="28"/>
  <c r="J34" i="28"/>
  <c r="Y33" i="28"/>
  <c r="S33" i="28"/>
  <c r="M33" i="28"/>
  <c r="G33" i="28"/>
  <c r="AB32" i="28"/>
  <c r="V32" i="28"/>
  <c r="P32" i="28"/>
  <c r="J32" i="28"/>
  <c r="Y31" i="28"/>
  <c r="S31" i="28"/>
  <c r="M31" i="28"/>
  <c r="G31" i="28"/>
  <c r="AB30" i="28"/>
  <c r="V30" i="28"/>
  <c r="P30" i="28"/>
  <c r="J30" i="28"/>
  <c r="AB37" i="28"/>
  <c r="V37" i="28"/>
  <c r="P37" i="28"/>
  <c r="J37" i="28"/>
  <c r="Y36" i="28"/>
  <c r="S36" i="28"/>
  <c r="M36" i="28"/>
  <c r="G36" i="28"/>
  <c r="AB35" i="28"/>
  <c r="V35" i="28"/>
  <c r="P35" i="28"/>
  <c r="J35" i="28"/>
  <c r="Y34" i="28"/>
  <c r="S34" i="28"/>
  <c r="M34" i="28"/>
  <c r="G34" i="28"/>
  <c r="AB33" i="28"/>
  <c r="V33" i="28"/>
  <c r="P33" i="28"/>
  <c r="J33" i="28"/>
  <c r="Y32" i="28"/>
  <c r="Z37" i="28"/>
  <c r="T37" i="28"/>
  <c r="N37" i="28"/>
  <c r="H37" i="28"/>
  <c r="W36" i="28"/>
  <c r="Q36" i="28"/>
  <c r="K36" i="28"/>
  <c r="E36" i="28"/>
  <c r="Z35" i="28"/>
  <c r="T35" i="28"/>
  <c r="N35" i="28"/>
  <c r="H35" i="28"/>
  <c r="W34" i="28"/>
  <c r="Q34" i="28"/>
  <c r="K34" i="28"/>
  <c r="E34" i="28"/>
  <c r="Z33" i="28"/>
  <c r="T33" i="28"/>
  <c r="N33" i="28"/>
  <c r="H33" i="28"/>
  <c r="W32" i="28"/>
  <c r="Q32" i="28"/>
  <c r="K32" i="28"/>
  <c r="E32" i="28"/>
  <c r="Z31" i="28"/>
  <c r="T31" i="28"/>
  <c r="N31" i="28"/>
  <c r="H31" i="28"/>
  <c r="W30" i="28"/>
  <c r="Q30" i="28"/>
  <c r="K30" i="28"/>
  <c r="E30" i="28"/>
  <c r="Z29" i="28"/>
  <c r="T29" i="28"/>
  <c r="N29" i="28"/>
  <c r="H29" i="28"/>
  <c r="W28" i="28"/>
  <c r="Q28" i="28"/>
  <c r="K28" i="28"/>
  <c r="E28" i="28"/>
  <c r="Z27" i="28"/>
  <c r="T27" i="28"/>
  <c r="N27" i="28"/>
  <c r="H27" i="28"/>
  <c r="W26" i="28"/>
  <c r="Q26" i="28"/>
  <c r="K26" i="28"/>
  <c r="E26" i="28"/>
  <c r="Z25" i="28"/>
  <c r="T25" i="28"/>
  <c r="N25" i="28"/>
  <c r="H25" i="28"/>
  <c r="W24" i="28"/>
  <c r="Q24" i="28"/>
  <c r="K24" i="28"/>
  <c r="E24" i="28"/>
  <c r="Z23" i="28"/>
  <c r="T23" i="28"/>
  <c r="N23" i="28"/>
  <c r="H23" i="28"/>
  <c r="W22" i="28"/>
  <c r="Q22" i="28"/>
  <c r="K22" i="28"/>
  <c r="E22" i="28"/>
  <c r="Z21" i="28"/>
  <c r="T21" i="28"/>
  <c r="N21" i="28"/>
  <c r="H21" i="28"/>
  <c r="W20" i="28"/>
  <c r="Q20" i="28"/>
  <c r="K20" i="28"/>
  <c r="E20" i="28"/>
  <c r="Z19" i="28"/>
  <c r="T19" i="28"/>
  <c r="N19" i="28"/>
  <c r="H19" i="28"/>
  <c r="R37" i="28"/>
  <c r="F37" i="28"/>
  <c r="U36" i="28"/>
  <c r="I36" i="28"/>
  <c r="X35" i="28"/>
  <c r="L35" i="28"/>
  <c r="AA34" i="28"/>
  <c r="O34" i="28"/>
  <c r="R33" i="28"/>
  <c r="F33" i="28"/>
  <c r="U32" i="28"/>
  <c r="M32" i="28"/>
  <c r="V31" i="28"/>
  <c r="L31" i="28"/>
  <c r="U30" i="28"/>
  <c r="M30" i="28"/>
  <c r="W29" i="28"/>
  <c r="P29" i="28"/>
  <c r="I29" i="28"/>
  <c r="AB28" i="28"/>
  <c r="U28" i="28"/>
  <c r="N28" i="28"/>
  <c r="G28" i="28"/>
  <c r="AA27" i="28"/>
  <c r="S27" i="28"/>
  <c r="L27" i="28"/>
  <c r="E27" i="28"/>
  <c r="Y26" i="28"/>
  <c r="R26" i="28"/>
  <c r="J26" i="28"/>
  <c r="W25" i="28"/>
  <c r="P25" i="28"/>
  <c r="I25" i="28"/>
  <c r="AB24" i="28"/>
  <c r="U24" i="28"/>
  <c r="N24" i="28"/>
  <c r="G24" i="28"/>
  <c r="AA23" i="28"/>
  <c r="S23" i="28"/>
  <c r="L23" i="28"/>
  <c r="E23" i="28"/>
  <c r="Y22" i="28"/>
  <c r="R22" i="28"/>
  <c r="J22" i="28"/>
  <c r="W21" i="28"/>
  <c r="P21" i="28"/>
  <c r="I21" i="28"/>
  <c r="AB20" i="28"/>
  <c r="U20" i="28"/>
  <c r="N20" i="28"/>
  <c r="G20" i="28"/>
  <c r="AA19" i="28"/>
  <c r="S19" i="28"/>
  <c r="L19" i="28"/>
  <c r="E19" i="28"/>
  <c r="Z18" i="28"/>
  <c r="T18" i="28"/>
  <c r="N18" i="28"/>
  <c r="H18" i="28"/>
  <c r="W17" i="28"/>
  <c r="Q17" i="28"/>
  <c r="K17" i="28"/>
  <c r="E17" i="28"/>
  <c r="Z16" i="28"/>
  <c r="T16" i="28"/>
  <c r="N16" i="28"/>
  <c r="H16" i="28"/>
  <c r="W15" i="28"/>
  <c r="Q15" i="28"/>
  <c r="K15" i="28"/>
  <c r="E15" i="28"/>
  <c r="Z14" i="28"/>
  <c r="T14" i="28"/>
  <c r="N14" i="28"/>
  <c r="H14" i="28"/>
  <c r="U37" i="28"/>
  <c r="I37" i="28"/>
  <c r="X36" i="28"/>
  <c r="L36" i="28"/>
  <c r="AA35" i="28"/>
  <c r="O35" i="28"/>
  <c r="R34" i="28"/>
  <c r="F34" i="28"/>
  <c r="U33" i="28"/>
  <c r="I33" i="28"/>
  <c r="X32" i="28"/>
  <c r="N32" i="28"/>
  <c r="F32" i="28"/>
  <c r="W31" i="28"/>
  <c r="O31" i="28"/>
  <c r="E31" i="28"/>
  <c r="X30" i="28"/>
  <c r="N30" i="28"/>
  <c r="F30" i="28"/>
  <c r="X29" i="28"/>
  <c r="Q29" i="28"/>
  <c r="J29" i="28"/>
  <c r="V28" i="28"/>
  <c r="O28" i="28"/>
  <c r="H28" i="28"/>
  <c r="AB27" i="28"/>
  <c r="U27" i="28"/>
  <c r="M27" i="28"/>
  <c r="F27" i="28"/>
  <c r="Z26" i="28"/>
  <c r="S26" i="28"/>
  <c r="L26" i="28"/>
  <c r="X25" i="28"/>
  <c r="Q25" i="28"/>
  <c r="J25" i="28"/>
  <c r="V24" i="28"/>
  <c r="O24" i="28"/>
  <c r="H24" i="28"/>
  <c r="AB23" i="28"/>
  <c r="U23" i="28"/>
  <c r="M23" i="28"/>
  <c r="F23" i="28"/>
  <c r="Z22" i="28"/>
  <c r="S22" i="28"/>
  <c r="L22" i="28"/>
  <c r="X21" i="28"/>
  <c r="Q21" i="28"/>
  <c r="J21" i="28"/>
  <c r="V20" i="28"/>
  <c r="O20" i="28"/>
  <c r="H20" i="28"/>
  <c r="AB19" i="28"/>
  <c r="U19" i="28"/>
  <c r="M19" i="28"/>
  <c r="F19" i="28"/>
  <c r="AA18" i="28"/>
  <c r="U18" i="28"/>
  <c r="O18" i="28"/>
  <c r="I18" i="28"/>
  <c r="L37" i="28"/>
  <c r="T36" i="28"/>
  <c r="K35" i="28"/>
  <c r="U34" i="28"/>
  <c r="L33" i="28"/>
  <c r="T32" i="28"/>
  <c r="H32" i="28"/>
  <c r="U31" i="28"/>
  <c r="I31" i="28"/>
  <c r="T30" i="28"/>
  <c r="H30" i="28"/>
  <c r="V29" i="28"/>
  <c r="L29" i="28"/>
  <c r="AA28" i="28"/>
  <c r="R28" i="28"/>
  <c r="F28" i="28"/>
  <c r="W27" i="28"/>
  <c r="K27" i="28"/>
  <c r="AB26" i="28"/>
  <c r="P26" i="28"/>
  <c r="G26" i="28"/>
  <c r="V25" i="28"/>
  <c r="L25" i="28"/>
  <c r="AA24" i="28"/>
  <c r="R24" i="28"/>
  <c r="F24" i="28"/>
  <c r="W23" i="28"/>
  <c r="K23" i="28"/>
  <c r="AB22" i="28"/>
  <c r="P22" i="28"/>
  <c r="G22" i="28"/>
  <c r="V21" i="28"/>
  <c r="L21" i="28"/>
  <c r="AA20" i="28"/>
  <c r="R20" i="28"/>
  <c r="F20" i="28"/>
  <c r="W19" i="28"/>
  <c r="K19" i="28"/>
  <c r="S18" i="28"/>
  <c r="K18" i="28"/>
  <c r="V17" i="28"/>
  <c r="O17" i="28"/>
  <c r="H17" i="28"/>
  <c r="AB16" i="28"/>
  <c r="U16" i="28"/>
  <c r="M16" i="28"/>
  <c r="F16" i="28"/>
  <c r="Z15" i="28"/>
  <c r="S15" i="28"/>
  <c r="L15" i="28"/>
  <c r="X14" i="28"/>
  <c r="Q14" i="28"/>
  <c r="J14" i="28"/>
  <c r="W13" i="28"/>
  <c r="Q13" i="28"/>
  <c r="K13" i="28"/>
  <c r="E13" i="28"/>
  <c r="Z12" i="28"/>
  <c r="T12" i="28"/>
  <c r="N12" i="28"/>
  <c r="H12" i="28"/>
  <c r="W11" i="28"/>
  <c r="Q11" i="28"/>
  <c r="K11" i="28"/>
  <c r="E11" i="28"/>
  <c r="Z10" i="28"/>
  <c r="T10" i="28"/>
  <c r="N10" i="28"/>
  <c r="H10" i="28"/>
  <c r="W9" i="28"/>
  <c r="Q9" i="28"/>
  <c r="K9" i="28"/>
  <c r="E9" i="28"/>
  <c r="Z8" i="28"/>
  <c r="T8" i="28"/>
  <c r="N8" i="28"/>
  <c r="H8" i="28"/>
  <c r="W7" i="28"/>
  <c r="Q7" i="28"/>
  <c r="K7" i="28"/>
  <c r="E7" i="28"/>
  <c r="Z6" i="28"/>
  <c r="T6" i="28"/>
  <c r="N6" i="28"/>
  <c r="H6" i="28"/>
  <c r="W5" i="28"/>
  <c r="Q5" i="28"/>
  <c r="K5" i="28"/>
  <c r="E5" i="28"/>
  <c r="Z4" i="28"/>
  <c r="T4" i="28"/>
  <c r="N4" i="28"/>
  <c r="H4" i="28"/>
  <c r="AA37" i="28"/>
  <c r="K37" i="28"/>
  <c r="R36" i="28"/>
  <c r="I35" i="28"/>
  <c r="T34" i="28"/>
  <c r="AA33" i="28"/>
  <c r="K33" i="28"/>
  <c r="S32" i="28"/>
  <c r="G32" i="28"/>
  <c r="R31" i="28"/>
  <c r="F31" i="28"/>
  <c r="S30" i="28"/>
  <c r="G30" i="28"/>
  <c r="U29" i="28"/>
  <c r="K29" i="28"/>
  <c r="Z28" i="28"/>
  <c r="P28" i="28"/>
  <c r="V27" i="28"/>
  <c r="J27" i="28"/>
  <c r="AA26" i="28"/>
  <c r="O26" i="28"/>
  <c r="F26" i="28"/>
  <c r="U25" i="28"/>
  <c r="K25" i="28"/>
  <c r="Z24" i="28"/>
  <c r="P24" i="28"/>
  <c r="V23" i="28"/>
  <c r="J23" i="28"/>
  <c r="AA22" i="28"/>
  <c r="O22" i="28"/>
  <c r="F22" i="28"/>
  <c r="U21" i="28"/>
  <c r="K21" i="28"/>
  <c r="Z20" i="28"/>
  <c r="P20" i="28"/>
  <c r="V19" i="28"/>
  <c r="J19" i="28"/>
  <c r="AB18" i="28"/>
  <c r="R18" i="28"/>
  <c r="J18" i="28"/>
  <c r="AB17" i="28"/>
  <c r="U17" i="28"/>
  <c r="N17" i="28"/>
  <c r="G17" i="28"/>
  <c r="AA16" i="28"/>
  <c r="S16" i="28"/>
  <c r="L16" i="28"/>
  <c r="E16" i="28"/>
  <c r="Y15" i="28"/>
  <c r="R15" i="28"/>
  <c r="J15" i="28"/>
  <c r="W14" i="28"/>
  <c r="P14" i="28"/>
  <c r="I14" i="28"/>
  <c r="AB13" i="28"/>
  <c r="V13" i="28"/>
  <c r="P13" i="28"/>
  <c r="J13" i="28"/>
  <c r="Y12" i="28"/>
  <c r="S12" i="28"/>
  <c r="M12" i="28"/>
  <c r="G12" i="28"/>
  <c r="AB11" i="28"/>
  <c r="V11" i="28"/>
  <c r="P11" i="28"/>
  <c r="J11" i="28"/>
  <c r="Y10" i="28"/>
  <c r="S10" i="28"/>
  <c r="M10" i="28"/>
  <c r="G10" i="28"/>
  <c r="AB9" i="28"/>
  <c r="V9" i="28"/>
  <c r="P9" i="28"/>
  <c r="J9" i="28"/>
  <c r="Y8" i="28"/>
  <c r="S8" i="28"/>
  <c r="M8" i="28"/>
  <c r="X37" i="28"/>
  <c r="E37" i="28"/>
  <c r="O36" i="28"/>
  <c r="W35" i="28"/>
  <c r="F35" i="28"/>
  <c r="N34" i="28"/>
  <c r="X33" i="28"/>
  <c r="E33" i="28"/>
  <c r="R32" i="28"/>
  <c r="Q31" i="28"/>
  <c r="R30" i="28"/>
  <c r="S29" i="28"/>
  <c r="G29" i="28"/>
  <c r="Y28" i="28"/>
  <c r="M28" i="28"/>
  <c r="R27" i="28"/>
  <c r="I27" i="28"/>
  <c r="X26" i="28"/>
  <c r="N26" i="28"/>
  <c r="S25" i="28"/>
  <c r="G25" i="28"/>
  <c r="Y24" i="28"/>
  <c r="M24" i="28"/>
  <c r="R23" i="28"/>
  <c r="I23" i="28"/>
  <c r="X22" i="28"/>
  <c r="N22" i="28"/>
  <c r="S21" i="28"/>
  <c r="G21" i="28"/>
  <c r="Y20" i="28"/>
  <c r="M20" i="28"/>
  <c r="R19" i="28"/>
  <c r="I19" i="28"/>
  <c r="Y18" i="28"/>
  <c r="Q18" i="28"/>
  <c r="G18" i="28"/>
  <c r="AA17" i="28"/>
  <c r="T17" i="28"/>
  <c r="M17" i="28"/>
  <c r="F17" i="28"/>
  <c r="Y16" i="28"/>
  <c r="R16" i="28"/>
  <c r="K16" i="28"/>
  <c r="X15" i="28"/>
  <c r="P15" i="28"/>
  <c r="I15" i="28"/>
  <c r="V14" i="28"/>
  <c r="O14" i="28"/>
  <c r="G14" i="28"/>
  <c r="AA13" i="28"/>
  <c r="U13" i="28"/>
  <c r="O13" i="28"/>
  <c r="I13" i="28"/>
  <c r="X12" i="28"/>
  <c r="R12" i="28"/>
  <c r="L12" i="28"/>
  <c r="F12" i="28"/>
  <c r="AA11" i="28"/>
  <c r="U11" i="28"/>
  <c r="O11" i="28"/>
  <c r="I11" i="28"/>
  <c r="X10" i="28"/>
  <c r="R10" i="28"/>
  <c r="O37" i="28"/>
  <c r="Z36" i="28"/>
  <c r="F36" i="28"/>
  <c r="Q35" i="28"/>
  <c r="X34" i="28"/>
  <c r="H34" i="28"/>
  <c r="O33" i="28"/>
  <c r="Z32" i="28"/>
  <c r="I32" i="28"/>
  <c r="X31" i="28"/>
  <c r="J31" i="28"/>
  <c r="Y30" i="28"/>
  <c r="I30" i="28"/>
  <c r="Y29" i="28"/>
  <c r="M29" i="28"/>
  <c r="S28" i="28"/>
  <c r="I28" i="28"/>
  <c r="X27" i="28"/>
  <c r="O27" i="28"/>
  <c r="T26" i="28"/>
  <c r="H26" i="28"/>
  <c r="Y25" i="28"/>
  <c r="M25" i="28"/>
  <c r="S24" i="28"/>
  <c r="I24" i="28"/>
  <c r="X23" i="28"/>
  <c r="O23" i="28"/>
  <c r="T22" i="28"/>
  <c r="H22" i="28"/>
  <c r="Y21" i="28"/>
  <c r="M21" i="28"/>
  <c r="S20" i="28"/>
  <c r="I20" i="28"/>
  <c r="X19" i="28"/>
  <c r="O19" i="28"/>
  <c r="V18" i="28"/>
  <c r="L18" i="28"/>
  <c r="X17" i="28"/>
  <c r="P17" i="28"/>
  <c r="I17" i="28"/>
  <c r="V16" i="28"/>
  <c r="O16" i="28"/>
  <c r="G16" i="28"/>
  <c r="AA15" i="28"/>
  <c r="T15" i="28"/>
  <c r="M15" i="28"/>
  <c r="F15" i="28"/>
  <c r="Y14" i="28"/>
  <c r="R14" i="28"/>
  <c r="K14" i="28"/>
  <c r="X13" i="28"/>
  <c r="R13" i="28"/>
  <c r="L13" i="28"/>
  <c r="F13" i="28"/>
  <c r="AA12" i="28"/>
  <c r="U12" i="28"/>
  <c r="O12" i="28"/>
  <c r="I12" i="28"/>
  <c r="X11" i="28"/>
  <c r="R11" i="28"/>
  <c r="L11" i="28"/>
  <c r="F11" i="28"/>
  <c r="AA10" i="28"/>
  <c r="U10" i="28"/>
  <c r="O10" i="28"/>
  <c r="I10" i="28"/>
  <c r="X9" i="28"/>
  <c r="R9" i="28"/>
  <c r="L9" i="28"/>
  <c r="F9" i="28"/>
  <c r="AA8" i="28"/>
  <c r="U8" i="28"/>
  <c r="O8" i="28"/>
  <c r="I8" i="28"/>
  <c r="X7" i="28"/>
  <c r="R7" i="28"/>
  <c r="L7" i="28"/>
  <c r="F7" i="28"/>
  <c r="AA6" i="28"/>
  <c r="U6" i="28"/>
  <c r="O6" i="28"/>
  <c r="I6" i="28"/>
  <c r="X5" i="28"/>
  <c r="R5" i="28"/>
  <c r="L5" i="28"/>
  <c r="F5" i="28"/>
  <c r="AA4" i="28"/>
  <c r="U4" i="28"/>
  <c r="O4" i="28"/>
  <c r="I4" i="28"/>
  <c r="L4" i="28"/>
  <c r="V4" i="28"/>
  <c r="M5" i="28"/>
  <c r="U5" i="28"/>
  <c r="L6" i="28"/>
  <c r="V6" i="28"/>
  <c r="M7" i="28"/>
  <c r="U7" i="28"/>
  <c r="L8" i="28"/>
  <c r="X8" i="28"/>
  <c r="I9" i="28"/>
  <c r="U9" i="28"/>
  <c r="F10" i="28"/>
  <c r="V10" i="28"/>
  <c r="M11" i="28"/>
  <c r="V12" i="28"/>
  <c r="M13" i="28"/>
  <c r="E14" i="28"/>
  <c r="AA14" i="28"/>
  <c r="U15" i="28"/>
  <c r="P16" i="28"/>
  <c r="J17" i="28"/>
  <c r="E18" i="28"/>
  <c r="J20" i="28"/>
  <c r="O21" i="28"/>
  <c r="U22" i="28"/>
  <c r="Y23" i="28"/>
  <c r="E25" i="28"/>
  <c r="I26" i="28"/>
  <c r="P27" i="28"/>
  <c r="T28" i="28"/>
  <c r="AA29" i="28"/>
  <c r="K31" i="28"/>
  <c r="AA32" i="28"/>
  <c r="Z34" i="28"/>
  <c r="AA36" i="28"/>
  <c r="R4" i="26"/>
  <c r="N11" i="26"/>
  <c r="I20" i="26"/>
  <c r="E4" i="28"/>
  <c r="M4" i="28"/>
  <c r="W4" i="28"/>
  <c r="N5" i="28"/>
  <c r="V5" i="28"/>
  <c r="E6" i="28"/>
  <c r="M6" i="28"/>
  <c r="W6" i="28"/>
  <c r="N7" i="28"/>
  <c r="V7" i="28"/>
  <c r="E8" i="28"/>
  <c r="P8" i="28"/>
  <c r="AB8" i="28"/>
  <c r="M9" i="28"/>
  <c r="Y9" i="28"/>
  <c r="J10" i="28"/>
  <c r="W10" i="28"/>
  <c r="N11" i="28"/>
  <c r="E12" i="28"/>
  <c r="W12" i="28"/>
  <c r="N13" i="28"/>
  <c r="F14" i="28"/>
  <c r="AB14" i="28"/>
  <c r="V15" i="28"/>
  <c r="Q16" i="28"/>
  <c r="L17" i="28"/>
  <c r="F18" i="28"/>
  <c r="G19" i="28"/>
  <c r="L20" i="28"/>
  <c r="R21" i="28"/>
  <c r="V22" i="28"/>
  <c r="F25" i="28"/>
  <c r="M26" i="28"/>
  <c r="Q27" i="28"/>
  <c r="X28" i="28"/>
  <c r="AB29" i="28"/>
  <c r="P31" i="28"/>
  <c r="E35" i="28"/>
  <c r="J6" i="26"/>
  <c r="Z11" i="26"/>
  <c r="T22" i="26"/>
  <c r="F4" i="28"/>
  <c r="P4" i="28"/>
  <c r="X4" i="28"/>
  <c r="G5" i="28"/>
  <c r="O5" i="28"/>
  <c r="Y5" i="28"/>
  <c r="F6" i="28"/>
  <c r="P6" i="28"/>
  <c r="X6" i="28"/>
  <c r="G7" i="28"/>
  <c r="O7" i="28"/>
  <c r="Y7" i="28"/>
  <c r="F8" i="28"/>
  <c r="Q8" i="28"/>
  <c r="N9" i="28"/>
  <c r="Z9" i="28"/>
  <c r="K10" i="28"/>
  <c r="AB10" i="28"/>
  <c r="S11" i="28"/>
  <c r="J12" i="28"/>
  <c r="AB12" i="28"/>
  <c r="S13" i="28"/>
  <c r="L14" i="28"/>
  <c r="G15" i="28"/>
  <c r="AB15" i="28"/>
  <c r="W16" i="28"/>
  <c r="R17" i="28"/>
  <c r="M18" i="28"/>
  <c r="P19" i="28"/>
  <c r="T20" i="28"/>
  <c r="AA21" i="28"/>
  <c r="J24" i="28"/>
  <c r="O25" i="28"/>
  <c r="U26" i="28"/>
  <c r="Y27" i="28"/>
  <c r="E29" i="28"/>
  <c r="L30" i="28"/>
  <c r="AA31" i="28"/>
  <c r="Q33" i="28"/>
  <c r="R35" i="28"/>
  <c r="Q37" i="28"/>
  <c r="K8" i="26"/>
  <c r="V14" i="26"/>
  <c r="V36" i="25"/>
  <c r="T17" i="25"/>
  <c r="Q8" i="25"/>
  <c r="T4" i="25"/>
  <c r="T7" i="25"/>
  <c r="W23" i="25"/>
  <c r="R6" i="26"/>
  <c r="W12" i="26"/>
  <c r="L25" i="26"/>
  <c r="G4" i="28"/>
  <c r="Q4" i="28"/>
  <c r="Y4" i="28"/>
  <c r="H5" i="28"/>
  <c r="P5" i="28"/>
  <c r="Z5" i="28"/>
  <c r="G6" i="28"/>
  <c r="Q6" i="28"/>
  <c r="Y6" i="28"/>
  <c r="H7" i="28"/>
  <c r="P7" i="28"/>
  <c r="Z7" i="28"/>
  <c r="G8" i="28"/>
  <c r="R8" i="28"/>
  <c r="O9" i="28"/>
  <c r="AA9" i="28"/>
  <c r="L10" i="28"/>
  <c r="T11" i="28"/>
  <c r="K12" i="28"/>
  <c r="T13" i="28"/>
  <c r="M14" i="28"/>
  <c r="H15" i="28"/>
  <c r="X16" i="28"/>
  <c r="S17" i="28"/>
  <c r="P18" i="28"/>
  <c r="Q19" i="28"/>
  <c r="X20" i="28"/>
  <c r="AB21" i="28"/>
  <c r="G23" i="28"/>
  <c r="L24" i="28"/>
  <c r="R25" i="28"/>
  <c r="V26" i="28"/>
  <c r="F29" i="28"/>
  <c r="O30" i="28"/>
  <c r="AB31" i="28"/>
  <c r="W33" i="28"/>
  <c r="U35" i="28"/>
  <c r="W37" i="28"/>
  <c r="S4" i="27"/>
  <c r="P5" i="27"/>
  <c r="G6" i="27"/>
  <c r="Y6" i="27"/>
  <c r="V7" i="27"/>
  <c r="M8" i="27"/>
  <c r="J9" i="27"/>
  <c r="AB9" i="27"/>
  <c r="H11" i="27"/>
  <c r="G12" i="27"/>
  <c r="J13" i="27"/>
  <c r="K14" i="27"/>
  <c r="P15" i="27"/>
  <c r="Q16" i="27"/>
  <c r="T17" i="27"/>
  <c r="Y18" i="27"/>
  <c r="Y20" i="27"/>
  <c r="P23" i="27"/>
  <c r="I28" i="27"/>
  <c r="U32" i="27"/>
  <c r="R37" i="27"/>
  <c r="Q4" i="27"/>
  <c r="N5" i="27"/>
  <c r="E6" i="27"/>
  <c r="W6" i="27"/>
  <c r="T7" i="27"/>
  <c r="K8" i="27"/>
  <c r="H9" i="27"/>
  <c r="Z9" i="27"/>
  <c r="Y10" i="27"/>
  <c r="AB11" i="27"/>
  <c r="H13" i="27"/>
  <c r="G14" i="27"/>
  <c r="J15" i="27"/>
  <c r="K16" i="27"/>
  <c r="P17" i="27"/>
  <c r="W18" i="27"/>
  <c r="U20" i="27"/>
  <c r="L23" i="27"/>
  <c r="L27" i="27"/>
  <c r="I32" i="27"/>
  <c r="U36" i="27"/>
  <c r="K8" i="24"/>
  <c r="N17" i="24"/>
  <c r="J13" i="23"/>
  <c r="Z7" i="24"/>
  <c r="T15" i="24"/>
  <c r="R28" i="24"/>
  <c r="Q16" i="24"/>
  <c r="W8" i="24"/>
  <c r="R4" i="24"/>
  <c r="V4" i="22"/>
  <c r="Z10" i="24"/>
  <c r="L16" i="22"/>
  <c r="K5" i="24"/>
  <c r="N11" i="24"/>
  <c r="I23" i="24"/>
  <c r="T5" i="24"/>
  <c r="Z11" i="24"/>
  <c r="R24" i="24"/>
  <c r="J4" i="24"/>
  <c r="K18" i="24"/>
  <c r="S5" i="23"/>
  <c r="AB6" i="24"/>
  <c r="L12" i="24"/>
  <c r="AA25" i="24"/>
  <c r="E6" i="25"/>
  <c r="H9" i="25"/>
  <c r="Z15" i="25"/>
  <c r="J29" i="25"/>
  <c r="S5" i="26"/>
  <c r="S7" i="26"/>
  <c r="E10" i="26"/>
  <c r="H13" i="26"/>
  <c r="M17" i="26"/>
  <c r="O23" i="26"/>
  <c r="T32" i="26"/>
  <c r="H4" i="27"/>
  <c r="N4" i="27"/>
  <c r="T4" i="27"/>
  <c r="Z4" i="27"/>
  <c r="E5" i="27"/>
  <c r="K5" i="27"/>
  <c r="Q5" i="27"/>
  <c r="W5" i="27"/>
  <c r="H6" i="27"/>
  <c r="N6" i="27"/>
  <c r="T6" i="27"/>
  <c r="Z6" i="27"/>
  <c r="E7" i="27"/>
  <c r="K7" i="27"/>
  <c r="Q7" i="27"/>
  <c r="W7" i="27"/>
  <c r="H8" i="27"/>
  <c r="N8" i="27"/>
  <c r="T8" i="27"/>
  <c r="Z8" i="27"/>
  <c r="E9" i="27"/>
  <c r="K9" i="27"/>
  <c r="Q9" i="27"/>
  <c r="W9" i="27"/>
  <c r="L10" i="27"/>
  <c r="U10" i="27"/>
  <c r="L11" i="27"/>
  <c r="U11" i="27"/>
  <c r="L12" i="27"/>
  <c r="U12" i="27"/>
  <c r="L13" i="27"/>
  <c r="U13" i="27"/>
  <c r="L14" i="27"/>
  <c r="U14" i="27"/>
  <c r="L15" i="27"/>
  <c r="U15" i="27"/>
  <c r="L16" i="27"/>
  <c r="U16" i="27"/>
  <c r="L17" i="27"/>
  <c r="U17" i="27"/>
  <c r="E18" i="27"/>
  <c r="Q18" i="27"/>
  <c r="P19" i="27"/>
  <c r="I20" i="27"/>
  <c r="F21" i="27"/>
  <c r="AA22" i="27"/>
  <c r="X23" i="27"/>
  <c r="X24" i="27"/>
  <c r="F26" i="27"/>
  <c r="O27" i="27"/>
  <c r="X28" i="27"/>
  <c r="F30" i="27"/>
  <c r="O31" i="27"/>
  <c r="X32" i="27"/>
  <c r="F34" i="27"/>
  <c r="O35" i="27"/>
  <c r="X36" i="27"/>
  <c r="AA5" i="26"/>
  <c r="AA7" i="26"/>
  <c r="Q10" i="26"/>
  <c r="T13" i="26"/>
  <c r="V18" i="26"/>
  <c r="I24" i="26"/>
  <c r="S35" i="26"/>
  <c r="I4" i="27"/>
  <c r="O4" i="27"/>
  <c r="U4" i="27"/>
  <c r="AA4" i="27"/>
  <c r="F5" i="27"/>
  <c r="L5" i="27"/>
  <c r="R5" i="27"/>
  <c r="X5" i="27"/>
  <c r="I6" i="27"/>
  <c r="O6" i="27"/>
  <c r="U6" i="27"/>
  <c r="AA6" i="27"/>
  <c r="F7" i="27"/>
  <c r="L7" i="27"/>
  <c r="R7" i="27"/>
  <c r="X7" i="27"/>
  <c r="I8" i="27"/>
  <c r="O8" i="27"/>
  <c r="U8" i="27"/>
  <c r="AA8" i="27"/>
  <c r="F9" i="27"/>
  <c r="L9" i="27"/>
  <c r="R9" i="27"/>
  <c r="X9" i="27"/>
  <c r="E10" i="27"/>
  <c r="M10" i="27"/>
  <c r="W10" i="27"/>
  <c r="N11" i="27"/>
  <c r="V11" i="27"/>
  <c r="E12" i="27"/>
  <c r="M12" i="27"/>
  <c r="W12" i="27"/>
  <c r="N13" i="27"/>
  <c r="V13" i="27"/>
  <c r="E14" i="27"/>
  <c r="M14" i="27"/>
  <c r="W14" i="27"/>
  <c r="N15" i="27"/>
  <c r="V15" i="27"/>
  <c r="E16" i="27"/>
  <c r="M16" i="27"/>
  <c r="W16" i="27"/>
  <c r="N17" i="27"/>
  <c r="V17" i="27"/>
  <c r="F18" i="27"/>
  <c r="R18" i="27"/>
  <c r="Q19" i="27"/>
  <c r="L20" i="27"/>
  <c r="I21" i="27"/>
  <c r="F22" i="27"/>
  <c r="AA23" i="27"/>
  <c r="F25" i="27"/>
  <c r="O26" i="27"/>
  <c r="X27" i="27"/>
  <c r="F29" i="27"/>
  <c r="O30" i="27"/>
  <c r="X31" i="27"/>
  <c r="F33" i="27"/>
  <c r="O34" i="27"/>
  <c r="X35" i="27"/>
  <c r="Y37" i="27"/>
  <c r="S37" i="27"/>
  <c r="M37" i="27"/>
  <c r="G37" i="27"/>
  <c r="AB36" i="27"/>
  <c r="V36" i="27"/>
  <c r="P36" i="27"/>
  <c r="J36" i="27"/>
  <c r="Y35" i="27"/>
  <c r="S35" i="27"/>
  <c r="M35" i="27"/>
  <c r="G35" i="27"/>
  <c r="AB34" i="27"/>
  <c r="V34" i="27"/>
  <c r="P34" i="27"/>
  <c r="J34" i="27"/>
  <c r="Y33" i="27"/>
  <c r="S33" i="27"/>
  <c r="M33" i="27"/>
  <c r="G33" i="27"/>
  <c r="AB32" i="27"/>
  <c r="V32" i="27"/>
  <c r="P32" i="27"/>
  <c r="J32" i="27"/>
  <c r="Y31" i="27"/>
  <c r="S31" i="27"/>
  <c r="M31" i="27"/>
  <c r="G31" i="27"/>
  <c r="AB30" i="27"/>
  <c r="V30" i="27"/>
  <c r="P30" i="27"/>
  <c r="J30" i="27"/>
  <c r="Y29" i="27"/>
  <c r="S29" i="27"/>
  <c r="M29" i="27"/>
  <c r="G29" i="27"/>
  <c r="AB28" i="27"/>
  <c r="V28" i="27"/>
  <c r="P28" i="27"/>
  <c r="J28" i="27"/>
  <c r="Y27" i="27"/>
  <c r="S27" i="27"/>
  <c r="M27" i="27"/>
  <c r="G27" i="27"/>
  <c r="AB26" i="27"/>
  <c r="V26" i="27"/>
  <c r="P26" i="27"/>
  <c r="J26" i="27"/>
  <c r="Y25" i="27"/>
  <c r="S25" i="27"/>
  <c r="M25" i="27"/>
  <c r="G25" i="27"/>
  <c r="AB24" i="27"/>
  <c r="V24" i="27"/>
  <c r="P24" i="27"/>
  <c r="J24" i="27"/>
  <c r="Y23" i="27"/>
  <c r="S23" i="27"/>
  <c r="M23" i="27"/>
  <c r="G23" i="27"/>
  <c r="AB22" i="27"/>
  <c r="V22" i="27"/>
  <c r="P22" i="27"/>
  <c r="J22" i="27"/>
  <c r="Y21" i="27"/>
  <c r="S21" i="27"/>
  <c r="M21" i="27"/>
  <c r="G21" i="27"/>
  <c r="AB20" i="27"/>
  <c r="V20" i="27"/>
  <c r="P20" i="27"/>
  <c r="J20" i="27"/>
  <c r="Y19" i="27"/>
  <c r="W37" i="27"/>
  <c r="Q37" i="27"/>
  <c r="K37" i="27"/>
  <c r="E37" i="27"/>
  <c r="Z36" i="27"/>
  <c r="T36" i="27"/>
  <c r="N36" i="27"/>
  <c r="H36" i="27"/>
  <c r="W35" i="27"/>
  <c r="Q35" i="27"/>
  <c r="K35" i="27"/>
  <c r="E35" i="27"/>
  <c r="Z34" i="27"/>
  <c r="T34" i="27"/>
  <c r="N34" i="27"/>
  <c r="H34" i="27"/>
  <c r="W33" i="27"/>
  <c r="Q33" i="27"/>
  <c r="K33" i="27"/>
  <c r="E33" i="27"/>
  <c r="Z32" i="27"/>
  <c r="T32" i="27"/>
  <c r="N32" i="27"/>
  <c r="H32" i="27"/>
  <c r="W31" i="27"/>
  <c r="Q31" i="27"/>
  <c r="K31" i="27"/>
  <c r="E31" i="27"/>
  <c r="Z30" i="27"/>
  <c r="T30" i="27"/>
  <c r="N30" i="27"/>
  <c r="H30" i="27"/>
  <c r="W29" i="27"/>
  <c r="Q29" i="27"/>
  <c r="K29" i="27"/>
  <c r="E29" i="27"/>
  <c r="Z28" i="27"/>
  <c r="T28" i="27"/>
  <c r="N28" i="27"/>
  <c r="H28" i="27"/>
  <c r="W27" i="27"/>
  <c r="Q27" i="27"/>
  <c r="K27" i="27"/>
  <c r="E27" i="27"/>
  <c r="Z26" i="27"/>
  <c r="T26" i="27"/>
  <c r="N26" i="27"/>
  <c r="H26" i="27"/>
  <c r="W25" i="27"/>
  <c r="Q25" i="27"/>
  <c r="K25" i="27"/>
  <c r="E25" i="27"/>
  <c r="Z24" i="27"/>
  <c r="T24" i="27"/>
  <c r="N24" i="27"/>
  <c r="H24" i="27"/>
  <c r="W23" i="27"/>
  <c r="Q23" i="27"/>
  <c r="K23" i="27"/>
  <c r="E23" i="27"/>
  <c r="Z22" i="27"/>
  <c r="T22" i="27"/>
  <c r="N22" i="27"/>
  <c r="H22" i="27"/>
  <c r="W21" i="27"/>
  <c r="Q21" i="27"/>
  <c r="K21" i="27"/>
  <c r="E21" i="27"/>
  <c r="Z20" i="27"/>
  <c r="T20" i="27"/>
  <c r="N20" i="27"/>
  <c r="H20" i="27"/>
  <c r="W19" i="27"/>
  <c r="Z37" i="27"/>
  <c r="T37" i="27"/>
  <c r="N37" i="27"/>
  <c r="H37" i="27"/>
  <c r="W36" i="27"/>
  <c r="Q36" i="27"/>
  <c r="K36" i="27"/>
  <c r="E36" i="27"/>
  <c r="Z35" i="27"/>
  <c r="T35" i="27"/>
  <c r="N35" i="27"/>
  <c r="H35" i="27"/>
  <c r="W34" i="27"/>
  <c r="Q34" i="27"/>
  <c r="K34" i="27"/>
  <c r="E34" i="27"/>
  <c r="Z33" i="27"/>
  <c r="T33" i="27"/>
  <c r="N33" i="27"/>
  <c r="H33" i="27"/>
  <c r="W32" i="27"/>
  <c r="Q32" i="27"/>
  <c r="K32" i="27"/>
  <c r="E32" i="27"/>
  <c r="Z31" i="27"/>
  <c r="T31" i="27"/>
  <c r="N31" i="27"/>
  <c r="H31" i="27"/>
  <c r="W30" i="27"/>
  <c r="Q30" i="27"/>
  <c r="K30" i="27"/>
  <c r="E30" i="27"/>
  <c r="Z29" i="27"/>
  <c r="T29" i="27"/>
  <c r="N29" i="27"/>
  <c r="H29" i="27"/>
  <c r="W28" i="27"/>
  <c r="Q28" i="27"/>
  <c r="K28" i="27"/>
  <c r="E28" i="27"/>
  <c r="Z27" i="27"/>
  <c r="T27" i="27"/>
  <c r="N27" i="27"/>
  <c r="H27" i="27"/>
  <c r="W26" i="27"/>
  <c r="Q26" i="27"/>
  <c r="K26" i="27"/>
  <c r="E26" i="27"/>
  <c r="Z25" i="27"/>
  <c r="T25" i="27"/>
  <c r="N25" i="27"/>
  <c r="H25" i="27"/>
  <c r="W24" i="27"/>
  <c r="Q24" i="27"/>
  <c r="K24" i="27"/>
  <c r="E24" i="27"/>
  <c r="Z23" i="27"/>
  <c r="T23" i="27"/>
  <c r="N23" i="27"/>
  <c r="H23" i="27"/>
  <c r="W22" i="27"/>
  <c r="Q22" i="27"/>
  <c r="K22" i="27"/>
  <c r="E22" i="27"/>
  <c r="Z21" i="27"/>
  <c r="T21" i="27"/>
  <c r="N21" i="27"/>
  <c r="H21" i="27"/>
  <c r="W20" i="27"/>
  <c r="Q20" i="27"/>
  <c r="K20" i="27"/>
  <c r="E20" i="27"/>
  <c r="Z19" i="27"/>
  <c r="T19" i="27"/>
  <c r="N19" i="27"/>
  <c r="H19" i="27"/>
  <c r="AB37" i="27"/>
  <c r="P37" i="27"/>
  <c r="S36" i="27"/>
  <c r="G36" i="27"/>
  <c r="V35" i="27"/>
  <c r="J35" i="27"/>
  <c r="Y34" i="27"/>
  <c r="M34" i="27"/>
  <c r="AB33" i="27"/>
  <c r="P33" i="27"/>
  <c r="S32" i="27"/>
  <c r="G32" i="27"/>
  <c r="V31" i="27"/>
  <c r="J31" i="27"/>
  <c r="Y30" i="27"/>
  <c r="M30" i="27"/>
  <c r="AB29" i="27"/>
  <c r="P29" i="27"/>
  <c r="S28" i="27"/>
  <c r="G28" i="27"/>
  <c r="V27" i="27"/>
  <c r="J27" i="27"/>
  <c r="Y26" i="27"/>
  <c r="M26" i="27"/>
  <c r="AB25" i="27"/>
  <c r="P25" i="27"/>
  <c r="S24" i="27"/>
  <c r="G24" i="27"/>
  <c r="V23" i="27"/>
  <c r="J23" i="27"/>
  <c r="Y22" i="27"/>
  <c r="M22" i="27"/>
  <c r="AB21" i="27"/>
  <c r="P21" i="27"/>
  <c r="S20" i="27"/>
  <c r="G20" i="27"/>
  <c r="V19" i="27"/>
  <c r="O19" i="27"/>
  <c r="G19" i="27"/>
  <c r="AB18" i="27"/>
  <c r="V18" i="27"/>
  <c r="P18" i="27"/>
  <c r="J18" i="27"/>
  <c r="Y17" i="27"/>
  <c r="S17" i="27"/>
  <c r="M17" i="27"/>
  <c r="G17" i="27"/>
  <c r="AB16" i="27"/>
  <c r="V16" i="27"/>
  <c r="P16" i="27"/>
  <c r="J16" i="27"/>
  <c r="Y15" i="27"/>
  <c r="S15" i="27"/>
  <c r="M15" i="27"/>
  <c r="G15" i="27"/>
  <c r="AB14" i="27"/>
  <c r="V14" i="27"/>
  <c r="P14" i="27"/>
  <c r="J14" i="27"/>
  <c r="Y13" i="27"/>
  <c r="S13" i="27"/>
  <c r="M13" i="27"/>
  <c r="G13" i="27"/>
  <c r="AB12" i="27"/>
  <c r="V12" i="27"/>
  <c r="P12" i="27"/>
  <c r="J12" i="27"/>
  <c r="Y11" i="27"/>
  <c r="S11" i="27"/>
  <c r="M11" i="27"/>
  <c r="G11" i="27"/>
  <c r="AB10" i="27"/>
  <c r="V10" i="27"/>
  <c r="P10" i="27"/>
  <c r="J10" i="27"/>
  <c r="AA37" i="27"/>
  <c r="O37" i="27"/>
  <c r="R36" i="27"/>
  <c r="F36" i="27"/>
  <c r="U35" i="27"/>
  <c r="I35" i="27"/>
  <c r="X34" i="27"/>
  <c r="L34" i="27"/>
  <c r="AA33" i="27"/>
  <c r="O33" i="27"/>
  <c r="R32" i="27"/>
  <c r="F32" i="27"/>
  <c r="U31" i="27"/>
  <c r="I31" i="27"/>
  <c r="X30" i="27"/>
  <c r="L30" i="27"/>
  <c r="AA29" i="27"/>
  <c r="O29" i="27"/>
  <c r="R28" i="27"/>
  <c r="F28" i="27"/>
  <c r="U27" i="27"/>
  <c r="I27" i="27"/>
  <c r="X26" i="27"/>
  <c r="L26" i="27"/>
  <c r="AA25" i="27"/>
  <c r="O25" i="27"/>
  <c r="R24" i="27"/>
  <c r="F24" i="27"/>
  <c r="U23" i="27"/>
  <c r="I23" i="27"/>
  <c r="X22" i="27"/>
  <c r="L22" i="27"/>
  <c r="AA21" i="27"/>
  <c r="O21" i="27"/>
  <c r="R20" i="27"/>
  <c r="F20" i="27"/>
  <c r="U19" i="27"/>
  <c r="M19" i="27"/>
  <c r="F19" i="27"/>
  <c r="AA18" i="27"/>
  <c r="U18" i="27"/>
  <c r="O18" i="27"/>
  <c r="I18" i="27"/>
  <c r="X37" i="27"/>
  <c r="L37" i="27"/>
  <c r="AA36" i="27"/>
  <c r="O36" i="27"/>
  <c r="R35" i="27"/>
  <c r="F35" i="27"/>
  <c r="U34" i="27"/>
  <c r="I34" i="27"/>
  <c r="X33" i="27"/>
  <c r="L33" i="27"/>
  <c r="AA32" i="27"/>
  <c r="O32" i="27"/>
  <c r="R31" i="27"/>
  <c r="F31" i="27"/>
  <c r="U30" i="27"/>
  <c r="I30" i="27"/>
  <c r="X29" i="27"/>
  <c r="L29" i="27"/>
  <c r="AA28" i="27"/>
  <c r="O28" i="27"/>
  <c r="R27" i="27"/>
  <c r="F27" i="27"/>
  <c r="U26" i="27"/>
  <c r="I26" i="27"/>
  <c r="X25" i="27"/>
  <c r="L25" i="27"/>
  <c r="AA24" i="27"/>
  <c r="O24" i="27"/>
  <c r="R23" i="27"/>
  <c r="F23" i="27"/>
  <c r="U22" i="27"/>
  <c r="I22" i="27"/>
  <c r="X21" i="27"/>
  <c r="L21" i="27"/>
  <c r="AA20" i="27"/>
  <c r="O20" i="27"/>
  <c r="S19" i="27"/>
  <c r="L19" i="27"/>
  <c r="E19" i="27"/>
  <c r="Z18" i="27"/>
  <c r="T18" i="27"/>
  <c r="N18" i="27"/>
  <c r="H18" i="27"/>
  <c r="W17" i="27"/>
  <c r="Q17" i="27"/>
  <c r="K17" i="27"/>
  <c r="E17" i="27"/>
  <c r="Z16" i="27"/>
  <c r="T16" i="27"/>
  <c r="N16" i="27"/>
  <c r="H16" i="27"/>
  <c r="W15" i="27"/>
  <c r="Q15" i="27"/>
  <c r="K15" i="27"/>
  <c r="E15" i="27"/>
  <c r="Z14" i="27"/>
  <c r="T14" i="27"/>
  <c r="N14" i="27"/>
  <c r="H14" i="27"/>
  <c r="W13" i="27"/>
  <c r="Q13" i="27"/>
  <c r="K13" i="27"/>
  <c r="E13" i="27"/>
  <c r="Z12" i="27"/>
  <c r="T12" i="27"/>
  <c r="N12" i="27"/>
  <c r="H12" i="27"/>
  <c r="W11" i="27"/>
  <c r="Q11" i="27"/>
  <c r="K11" i="27"/>
  <c r="E11" i="27"/>
  <c r="Z10" i="27"/>
  <c r="T10" i="27"/>
  <c r="N10" i="27"/>
  <c r="H10" i="27"/>
  <c r="V37" i="27"/>
  <c r="J37" i="27"/>
  <c r="Y36" i="27"/>
  <c r="M36" i="27"/>
  <c r="AB35" i="27"/>
  <c r="P35" i="27"/>
  <c r="S34" i="27"/>
  <c r="G34" i="27"/>
  <c r="V33" i="27"/>
  <c r="J33" i="27"/>
  <c r="Y32" i="27"/>
  <c r="M32" i="27"/>
  <c r="AB31" i="27"/>
  <c r="P31" i="27"/>
  <c r="S30" i="27"/>
  <c r="G30" i="27"/>
  <c r="V29" i="27"/>
  <c r="J29" i="27"/>
  <c r="Y28" i="27"/>
  <c r="M28" i="27"/>
  <c r="AB27" i="27"/>
  <c r="P27" i="27"/>
  <c r="S26" i="27"/>
  <c r="G26" i="27"/>
  <c r="V25" i="27"/>
  <c r="J25" i="27"/>
  <c r="Y24" i="27"/>
  <c r="M24" i="27"/>
  <c r="J4" i="27"/>
  <c r="P4" i="27"/>
  <c r="V4" i="27"/>
  <c r="AB4" i="27"/>
  <c r="G5" i="27"/>
  <c r="M5" i="27"/>
  <c r="S5" i="27"/>
  <c r="Y5" i="27"/>
  <c r="J6" i="27"/>
  <c r="P6" i="27"/>
  <c r="V6" i="27"/>
  <c r="AB6" i="27"/>
  <c r="G7" i="27"/>
  <c r="M7" i="27"/>
  <c r="S7" i="27"/>
  <c r="Y7" i="27"/>
  <c r="J8" i="27"/>
  <c r="P8" i="27"/>
  <c r="V8" i="27"/>
  <c r="AB8" i="27"/>
  <c r="G9" i="27"/>
  <c r="M9" i="27"/>
  <c r="S9" i="27"/>
  <c r="Y9" i="27"/>
  <c r="F10" i="27"/>
  <c r="O10" i="27"/>
  <c r="X10" i="27"/>
  <c r="F11" i="27"/>
  <c r="O11" i="27"/>
  <c r="X11" i="27"/>
  <c r="F12" i="27"/>
  <c r="O12" i="27"/>
  <c r="X12" i="27"/>
  <c r="F13" i="27"/>
  <c r="O13" i="27"/>
  <c r="X13" i="27"/>
  <c r="F14" i="27"/>
  <c r="O14" i="27"/>
  <c r="X14" i="27"/>
  <c r="F15" i="27"/>
  <c r="O15" i="27"/>
  <c r="X15" i="27"/>
  <c r="F16" i="27"/>
  <c r="O16" i="27"/>
  <c r="X16" i="27"/>
  <c r="F17" i="27"/>
  <c r="O17" i="27"/>
  <c r="X17" i="27"/>
  <c r="G18" i="27"/>
  <c r="S18" i="27"/>
  <c r="R19" i="27"/>
  <c r="M20" i="27"/>
  <c r="J21" i="27"/>
  <c r="G22" i="27"/>
  <c r="AB23" i="27"/>
  <c r="I25" i="27"/>
  <c r="R26" i="27"/>
  <c r="AA27" i="27"/>
  <c r="I29" i="27"/>
  <c r="R30" i="27"/>
  <c r="AA31" i="27"/>
  <c r="I33" i="27"/>
  <c r="R34" i="27"/>
  <c r="AA35" i="27"/>
  <c r="I37" i="27"/>
  <c r="E5" i="25"/>
  <c r="E8" i="25"/>
  <c r="H13" i="25"/>
  <c r="L25" i="25"/>
  <c r="AB4" i="26"/>
  <c r="AB6" i="26"/>
  <c r="H9" i="26"/>
  <c r="K12" i="26"/>
  <c r="M15" i="26"/>
  <c r="Y21" i="26"/>
  <c r="W27" i="26"/>
  <c r="F4" i="27"/>
  <c r="L4" i="27"/>
  <c r="R4" i="27"/>
  <c r="X4" i="27"/>
  <c r="I5" i="27"/>
  <c r="O5" i="27"/>
  <c r="U5" i="27"/>
  <c r="AA5" i="27"/>
  <c r="F6" i="27"/>
  <c r="L6" i="27"/>
  <c r="R6" i="27"/>
  <c r="X6" i="27"/>
  <c r="I7" i="27"/>
  <c r="O7" i="27"/>
  <c r="U7" i="27"/>
  <c r="AA7" i="27"/>
  <c r="F8" i="27"/>
  <c r="L8" i="27"/>
  <c r="R8" i="27"/>
  <c r="X8" i="27"/>
  <c r="I9" i="27"/>
  <c r="O9" i="27"/>
  <c r="U9" i="27"/>
  <c r="AA9" i="27"/>
  <c r="I10" i="27"/>
  <c r="R10" i="27"/>
  <c r="AA10" i="27"/>
  <c r="I11" i="27"/>
  <c r="R11" i="27"/>
  <c r="AA11" i="27"/>
  <c r="I12" i="27"/>
  <c r="R12" i="27"/>
  <c r="AA12" i="27"/>
  <c r="I13" i="27"/>
  <c r="R13" i="27"/>
  <c r="AA13" i="27"/>
  <c r="I14" i="27"/>
  <c r="R14" i="27"/>
  <c r="AA14" i="27"/>
  <c r="I15" i="27"/>
  <c r="R15" i="27"/>
  <c r="AA15" i="27"/>
  <c r="I16" i="27"/>
  <c r="R16" i="27"/>
  <c r="AA16" i="27"/>
  <c r="I17" i="27"/>
  <c r="R17" i="27"/>
  <c r="AA17" i="27"/>
  <c r="L18" i="27"/>
  <c r="X18" i="27"/>
  <c r="J19" i="27"/>
  <c r="AA19" i="27"/>
  <c r="X20" i="27"/>
  <c r="U21" i="27"/>
  <c r="R22" i="27"/>
  <c r="O23" i="27"/>
  <c r="L24" i="27"/>
  <c r="U25" i="27"/>
  <c r="L28" i="27"/>
  <c r="U29" i="27"/>
  <c r="L32" i="27"/>
  <c r="U33" i="27"/>
  <c r="L36" i="27"/>
  <c r="U37" i="27"/>
  <c r="AA34" i="24"/>
  <c r="I27" i="24"/>
  <c r="I19" i="24"/>
  <c r="N13" i="24"/>
  <c r="N10" i="24"/>
  <c r="N7" i="24"/>
  <c r="AB4" i="24"/>
  <c r="R6" i="24"/>
  <c r="T9" i="24"/>
  <c r="E14" i="24"/>
  <c r="AA21" i="24"/>
  <c r="I31" i="24"/>
  <c r="G4" i="26"/>
  <c r="Q4" i="26"/>
  <c r="Y4" i="26"/>
  <c r="H5" i="26"/>
  <c r="P5" i="26"/>
  <c r="Z5" i="26"/>
  <c r="G6" i="26"/>
  <c r="Q6" i="26"/>
  <c r="Y6" i="26"/>
  <c r="H7" i="26"/>
  <c r="P7" i="26"/>
  <c r="Z7" i="26"/>
  <c r="J8" i="26"/>
  <c r="V8" i="26"/>
  <c r="G9" i="26"/>
  <c r="S9" i="26"/>
  <c r="P10" i="26"/>
  <c r="AB10" i="26"/>
  <c r="M11" i="26"/>
  <c r="Y11" i="26"/>
  <c r="J12" i="26"/>
  <c r="V12" i="26"/>
  <c r="G13" i="26"/>
  <c r="S13" i="26"/>
  <c r="E14" i="26"/>
  <c r="U14" i="26"/>
  <c r="L15" i="26"/>
  <c r="U16" i="26"/>
  <c r="L17" i="26"/>
  <c r="U18" i="26"/>
  <c r="M19" i="26"/>
  <c r="H20" i="26"/>
  <c r="X21" i="26"/>
  <c r="S22" i="26"/>
  <c r="M23" i="26"/>
  <c r="H24" i="26"/>
  <c r="H26" i="26"/>
  <c r="O27" i="26"/>
  <c r="G29" i="26"/>
  <c r="H32" i="26"/>
  <c r="G35" i="26"/>
  <c r="K4" i="26"/>
  <c r="S4" i="26"/>
  <c r="J5" i="26"/>
  <c r="T5" i="26"/>
  <c r="AB5" i="26"/>
  <c r="K6" i="26"/>
  <c r="S6" i="26"/>
  <c r="J7" i="26"/>
  <c r="T7" i="26"/>
  <c r="AB7" i="26"/>
  <c r="L8" i="26"/>
  <c r="X8" i="26"/>
  <c r="I9" i="26"/>
  <c r="U9" i="26"/>
  <c r="F10" i="26"/>
  <c r="R10" i="26"/>
  <c r="O11" i="26"/>
  <c r="AA11" i="26"/>
  <c r="L12" i="26"/>
  <c r="X12" i="26"/>
  <c r="I13" i="26"/>
  <c r="U13" i="26"/>
  <c r="G14" i="26"/>
  <c r="W14" i="26"/>
  <c r="N15" i="26"/>
  <c r="E16" i="26"/>
  <c r="W16" i="26"/>
  <c r="N17" i="26"/>
  <c r="E18" i="26"/>
  <c r="W18" i="26"/>
  <c r="P19" i="26"/>
  <c r="J20" i="26"/>
  <c r="E21" i="26"/>
  <c r="AA21" i="26"/>
  <c r="U22" i="26"/>
  <c r="P23" i="26"/>
  <c r="J24" i="26"/>
  <c r="M25" i="26"/>
  <c r="T26" i="26"/>
  <c r="X27" i="26"/>
  <c r="H30" i="26"/>
  <c r="G33" i="26"/>
  <c r="AB37" i="26"/>
  <c r="V37" i="26"/>
  <c r="P37" i="26"/>
  <c r="J37" i="26"/>
  <c r="Y36" i="26"/>
  <c r="S36" i="26"/>
  <c r="M36" i="26"/>
  <c r="G36" i="26"/>
  <c r="AB35" i="26"/>
  <c r="V35" i="26"/>
  <c r="P35" i="26"/>
  <c r="J35" i="26"/>
  <c r="Y34" i="26"/>
  <c r="S34" i="26"/>
  <c r="M34" i="26"/>
  <c r="G34" i="26"/>
  <c r="AB33" i="26"/>
  <c r="V33" i="26"/>
  <c r="P33" i="26"/>
  <c r="J33" i="26"/>
  <c r="Y32" i="26"/>
  <c r="S32" i="26"/>
  <c r="M32" i="26"/>
  <c r="G32" i="26"/>
  <c r="AB31" i="26"/>
  <c r="V31" i="26"/>
  <c r="P31" i="26"/>
  <c r="J31" i="26"/>
  <c r="Y30" i="26"/>
  <c r="S30" i="26"/>
  <c r="M30" i="26"/>
  <c r="G30" i="26"/>
  <c r="AB29" i="26"/>
  <c r="V29" i="26"/>
  <c r="P29" i="26"/>
  <c r="J29" i="26"/>
  <c r="Y28" i="26"/>
  <c r="S28" i="26"/>
  <c r="M28" i="26"/>
  <c r="Z37" i="26"/>
  <c r="T37" i="26"/>
  <c r="N37" i="26"/>
  <c r="H37" i="26"/>
  <c r="W36" i="26"/>
  <c r="Q36" i="26"/>
  <c r="K36" i="26"/>
  <c r="E36" i="26"/>
  <c r="Z35" i="26"/>
  <c r="T35" i="26"/>
  <c r="N35" i="26"/>
  <c r="H35" i="26"/>
  <c r="W34" i="26"/>
  <c r="Q34" i="26"/>
  <c r="K34" i="26"/>
  <c r="E34" i="26"/>
  <c r="Z33" i="26"/>
  <c r="T33" i="26"/>
  <c r="N33" i="26"/>
  <c r="H33" i="26"/>
  <c r="W32" i="26"/>
  <c r="Q32" i="26"/>
  <c r="K32" i="26"/>
  <c r="E32" i="26"/>
  <c r="Z31" i="26"/>
  <c r="T31" i="26"/>
  <c r="N31" i="26"/>
  <c r="H31" i="26"/>
  <c r="W30" i="26"/>
  <c r="Q30" i="26"/>
  <c r="K30" i="26"/>
  <c r="E30" i="26"/>
  <c r="Z29" i="26"/>
  <c r="T29" i="26"/>
  <c r="N29" i="26"/>
  <c r="H29" i="26"/>
  <c r="W28" i="26"/>
  <c r="Q28" i="26"/>
  <c r="K28" i="26"/>
  <c r="E28" i="26"/>
  <c r="Z27" i="26"/>
  <c r="T27" i="26"/>
  <c r="N27" i="26"/>
  <c r="H27" i="26"/>
  <c r="W26" i="26"/>
  <c r="Q26" i="26"/>
  <c r="K26" i="26"/>
  <c r="E26" i="26"/>
  <c r="Z25" i="26"/>
  <c r="T25" i="26"/>
  <c r="N25" i="26"/>
  <c r="H25" i="26"/>
  <c r="W24" i="26"/>
  <c r="Q24" i="26"/>
  <c r="K24" i="26"/>
  <c r="E24" i="26"/>
  <c r="Z23" i="26"/>
  <c r="T23" i="26"/>
  <c r="N23" i="26"/>
  <c r="H23" i="26"/>
  <c r="W22" i="26"/>
  <c r="Q22" i="26"/>
  <c r="K22" i="26"/>
  <c r="E22" i="26"/>
  <c r="Z21" i="26"/>
  <c r="T21" i="26"/>
  <c r="N21" i="26"/>
  <c r="H21" i="26"/>
  <c r="W20" i="26"/>
  <c r="Q20" i="26"/>
  <c r="K20" i="26"/>
  <c r="E20" i="26"/>
  <c r="Z19" i="26"/>
  <c r="T19" i="26"/>
  <c r="N19" i="26"/>
  <c r="H19" i="26"/>
  <c r="W37" i="26"/>
  <c r="M37" i="26"/>
  <c r="E37" i="26"/>
  <c r="V36" i="26"/>
  <c r="N36" i="26"/>
  <c r="W35" i="26"/>
  <c r="M35" i="26"/>
  <c r="E35" i="26"/>
  <c r="V34" i="26"/>
  <c r="N34" i="26"/>
  <c r="W33" i="26"/>
  <c r="M33" i="26"/>
  <c r="E33" i="26"/>
  <c r="V32" i="26"/>
  <c r="N32" i="26"/>
  <c r="W31" i="26"/>
  <c r="M31" i="26"/>
  <c r="E31" i="26"/>
  <c r="V30" i="26"/>
  <c r="N30" i="26"/>
  <c r="W29" i="26"/>
  <c r="M29" i="26"/>
  <c r="E29" i="26"/>
  <c r="V28" i="26"/>
  <c r="N28" i="26"/>
  <c r="F28" i="26"/>
  <c r="Y27" i="26"/>
  <c r="R27" i="26"/>
  <c r="K27" i="26"/>
  <c r="X26" i="26"/>
  <c r="P26" i="26"/>
  <c r="I26" i="26"/>
  <c r="V25" i="26"/>
  <c r="O25" i="26"/>
  <c r="G25" i="26"/>
  <c r="AA24" i="26"/>
  <c r="T24" i="26"/>
  <c r="M24" i="26"/>
  <c r="F24" i="26"/>
  <c r="Y23" i="26"/>
  <c r="R23" i="26"/>
  <c r="K23" i="26"/>
  <c r="X22" i="26"/>
  <c r="P22" i="26"/>
  <c r="I22" i="26"/>
  <c r="V21" i="26"/>
  <c r="O21" i="26"/>
  <c r="G21" i="26"/>
  <c r="AA20" i="26"/>
  <c r="T20" i="26"/>
  <c r="M20" i="26"/>
  <c r="F20" i="26"/>
  <c r="Y19" i="26"/>
  <c r="R19" i="26"/>
  <c r="K19" i="26"/>
  <c r="Y18" i="26"/>
  <c r="S18" i="26"/>
  <c r="M18" i="26"/>
  <c r="G18" i="26"/>
  <c r="AB17" i="26"/>
  <c r="V17" i="26"/>
  <c r="P17" i="26"/>
  <c r="J17" i="26"/>
  <c r="Y16" i="26"/>
  <c r="S16" i="26"/>
  <c r="M16" i="26"/>
  <c r="G16" i="26"/>
  <c r="AB15" i="26"/>
  <c r="V15" i="26"/>
  <c r="P15" i="26"/>
  <c r="J15" i="26"/>
  <c r="Y14" i="26"/>
  <c r="S14" i="26"/>
  <c r="X37" i="26"/>
  <c r="O37" i="26"/>
  <c r="F37" i="26"/>
  <c r="X36" i="26"/>
  <c r="O36" i="26"/>
  <c r="F36" i="26"/>
  <c r="X35" i="26"/>
  <c r="O35" i="26"/>
  <c r="F35" i="26"/>
  <c r="X34" i="26"/>
  <c r="O34" i="26"/>
  <c r="F34" i="26"/>
  <c r="X33" i="26"/>
  <c r="O33" i="26"/>
  <c r="F33" i="26"/>
  <c r="X32" i="26"/>
  <c r="O32" i="26"/>
  <c r="F32" i="26"/>
  <c r="X31" i="26"/>
  <c r="O31" i="26"/>
  <c r="F31" i="26"/>
  <c r="X30" i="26"/>
  <c r="O30" i="26"/>
  <c r="F30" i="26"/>
  <c r="X29" i="26"/>
  <c r="O29" i="26"/>
  <c r="F29" i="26"/>
  <c r="X28" i="26"/>
  <c r="O28" i="26"/>
  <c r="G28" i="26"/>
  <c r="AA27" i="26"/>
  <c r="S27" i="26"/>
  <c r="L27" i="26"/>
  <c r="E27" i="26"/>
  <c r="Y26" i="26"/>
  <c r="R26" i="26"/>
  <c r="J26" i="26"/>
  <c r="W25" i="26"/>
  <c r="P25" i="26"/>
  <c r="I25" i="26"/>
  <c r="AB24" i="26"/>
  <c r="U24" i="26"/>
  <c r="N24" i="26"/>
  <c r="G24" i="26"/>
  <c r="AA23" i="26"/>
  <c r="S23" i="26"/>
  <c r="L23" i="26"/>
  <c r="E23" i="26"/>
  <c r="Y22" i="26"/>
  <c r="R22" i="26"/>
  <c r="J22" i="26"/>
  <c r="W21" i="26"/>
  <c r="P21" i="26"/>
  <c r="I21" i="26"/>
  <c r="AB20" i="26"/>
  <c r="U20" i="26"/>
  <c r="N20" i="26"/>
  <c r="G20" i="26"/>
  <c r="AA19" i="26"/>
  <c r="S19" i="26"/>
  <c r="L19" i="26"/>
  <c r="E19" i="26"/>
  <c r="Z18" i="26"/>
  <c r="T18" i="26"/>
  <c r="N18" i="26"/>
  <c r="H18" i="26"/>
  <c r="W17" i="26"/>
  <c r="Q17" i="26"/>
  <c r="K17" i="26"/>
  <c r="E17" i="26"/>
  <c r="Z16" i="26"/>
  <c r="T16" i="26"/>
  <c r="N16" i="26"/>
  <c r="H16" i="26"/>
  <c r="W15" i="26"/>
  <c r="Q15" i="26"/>
  <c r="K15" i="26"/>
  <c r="E15" i="26"/>
  <c r="Z14" i="26"/>
  <c r="T14" i="26"/>
  <c r="N14" i="26"/>
  <c r="H14" i="26"/>
  <c r="Q37" i="26"/>
  <c r="AB36" i="26"/>
  <c r="P36" i="26"/>
  <c r="Q35" i="26"/>
  <c r="AB34" i="26"/>
  <c r="P34" i="26"/>
  <c r="Q33" i="26"/>
  <c r="AB32" i="26"/>
  <c r="P32" i="26"/>
  <c r="Q31" i="26"/>
  <c r="AB30" i="26"/>
  <c r="P30" i="26"/>
  <c r="Q29" i="26"/>
  <c r="AB28" i="26"/>
  <c r="P28" i="26"/>
  <c r="U27" i="26"/>
  <c r="I27" i="26"/>
  <c r="Z26" i="26"/>
  <c r="N26" i="26"/>
  <c r="S25" i="26"/>
  <c r="J25" i="26"/>
  <c r="Y24" i="26"/>
  <c r="O24" i="26"/>
  <c r="U23" i="26"/>
  <c r="I23" i="26"/>
  <c r="Z22" i="26"/>
  <c r="N22" i="26"/>
  <c r="S21" i="26"/>
  <c r="J21" i="26"/>
  <c r="Y20" i="26"/>
  <c r="O20" i="26"/>
  <c r="U19" i="26"/>
  <c r="I19" i="26"/>
  <c r="AA18" i="26"/>
  <c r="Q18" i="26"/>
  <c r="I18" i="26"/>
  <c r="Z17" i="26"/>
  <c r="R17" i="26"/>
  <c r="H17" i="26"/>
  <c r="AA16" i="26"/>
  <c r="Q16" i="26"/>
  <c r="I16" i="26"/>
  <c r="Z15" i="26"/>
  <c r="R15" i="26"/>
  <c r="H15" i="26"/>
  <c r="AA14" i="26"/>
  <c r="Q14" i="26"/>
  <c r="J14" i="26"/>
  <c r="W13" i="26"/>
  <c r="Q13" i="26"/>
  <c r="K13" i="26"/>
  <c r="E13" i="26"/>
  <c r="Z12" i="26"/>
  <c r="T12" i="26"/>
  <c r="N12" i="26"/>
  <c r="H12" i="26"/>
  <c r="W11" i="26"/>
  <c r="Q11" i="26"/>
  <c r="K11" i="26"/>
  <c r="E11" i="26"/>
  <c r="Z10" i="26"/>
  <c r="T10" i="26"/>
  <c r="N10" i="26"/>
  <c r="H10" i="26"/>
  <c r="W9" i="26"/>
  <c r="Q9" i="26"/>
  <c r="K9" i="26"/>
  <c r="E9" i="26"/>
  <c r="Z8" i="26"/>
  <c r="T8" i="26"/>
  <c r="N8" i="26"/>
  <c r="H8" i="26"/>
  <c r="W7" i="26"/>
  <c r="Q7" i="26"/>
  <c r="K7" i="26"/>
  <c r="E7" i="26"/>
  <c r="Z6" i="26"/>
  <c r="T6" i="26"/>
  <c r="N6" i="26"/>
  <c r="H6" i="26"/>
  <c r="W5" i="26"/>
  <c r="Q5" i="26"/>
  <c r="K5" i="26"/>
  <c r="E5" i="26"/>
  <c r="Z4" i="26"/>
  <c r="T4" i="26"/>
  <c r="N4" i="26"/>
  <c r="H4" i="26"/>
  <c r="AA37" i="26"/>
  <c r="L37" i="26"/>
  <c r="AA36" i="26"/>
  <c r="L36" i="26"/>
  <c r="AA35" i="26"/>
  <c r="L35" i="26"/>
  <c r="AA34" i="26"/>
  <c r="L34" i="26"/>
  <c r="AA33" i="26"/>
  <c r="L33" i="26"/>
  <c r="AA32" i="26"/>
  <c r="L32" i="26"/>
  <c r="AA31" i="26"/>
  <c r="L31" i="26"/>
  <c r="AA30" i="26"/>
  <c r="L30" i="26"/>
  <c r="AA29" i="26"/>
  <c r="L29" i="26"/>
  <c r="AA28" i="26"/>
  <c r="L28" i="26"/>
  <c r="Q27" i="26"/>
  <c r="G27" i="26"/>
  <c r="V26" i="26"/>
  <c r="M26" i="26"/>
  <c r="AB25" i="26"/>
  <c r="R25" i="26"/>
  <c r="F25" i="26"/>
  <c r="X24" i="26"/>
  <c r="L24" i="26"/>
  <c r="Q23" i="26"/>
  <c r="G23" i="26"/>
  <c r="V22" i="26"/>
  <c r="M22" i="26"/>
  <c r="AB21" i="26"/>
  <c r="R21" i="26"/>
  <c r="F21" i="26"/>
  <c r="X20" i="26"/>
  <c r="L20" i="26"/>
  <c r="Q19" i="26"/>
  <c r="G19" i="26"/>
  <c r="X18" i="26"/>
  <c r="P18" i="26"/>
  <c r="F18" i="26"/>
  <c r="Y17" i="26"/>
  <c r="O17" i="26"/>
  <c r="G17" i="26"/>
  <c r="X16" i="26"/>
  <c r="P16" i="26"/>
  <c r="F16" i="26"/>
  <c r="Y15" i="26"/>
  <c r="O15" i="26"/>
  <c r="G15" i="26"/>
  <c r="X14" i="26"/>
  <c r="P14" i="26"/>
  <c r="I14" i="26"/>
  <c r="AB13" i="26"/>
  <c r="V13" i="26"/>
  <c r="P13" i="26"/>
  <c r="J13" i="26"/>
  <c r="Y12" i="26"/>
  <c r="S12" i="26"/>
  <c r="M12" i="26"/>
  <c r="G12" i="26"/>
  <c r="AB11" i="26"/>
  <c r="V11" i="26"/>
  <c r="P11" i="26"/>
  <c r="J11" i="26"/>
  <c r="Y10" i="26"/>
  <c r="S10" i="26"/>
  <c r="M10" i="26"/>
  <c r="G10" i="26"/>
  <c r="AB9" i="26"/>
  <c r="V9" i="26"/>
  <c r="P9" i="26"/>
  <c r="J9" i="26"/>
  <c r="Y8" i="26"/>
  <c r="S8" i="26"/>
  <c r="M8" i="26"/>
  <c r="G8" i="26"/>
  <c r="Y37" i="26"/>
  <c r="K37" i="26"/>
  <c r="Z36" i="26"/>
  <c r="J36" i="26"/>
  <c r="Y35" i="26"/>
  <c r="K35" i="26"/>
  <c r="Z34" i="26"/>
  <c r="J34" i="26"/>
  <c r="Y33" i="26"/>
  <c r="K33" i="26"/>
  <c r="Z32" i="26"/>
  <c r="J32" i="26"/>
  <c r="Y31" i="26"/>
  <c r="K31" i="26"/>
  <c r="Z30" i="26"/>
  <c r="J30" i="26"/>
  <c r="Y29" i="26"/>
  <c r="K29" i="26"/>
  <c r="Z28" i="26"/>
  <c r="J28" i="26"/>
  <c r="AB27" i="26"/>
  <c r="P27" i="26"/>
  <c r="F27" i="26"/>
  <c r="U26" i="26"/>
  <c r="L26" i="26"/>
  <c r="AA25" i="26"/>
  <c r="Q25" i="26"/>
  <c r="E25" i="26"/>
  <c r="V24" i="26"/>
  <c r="U37" i="26"/>
  <c r="I37" i="26"/>
  <c r="U36" i="26"/>
  <c r="I36" i="26"/>
  <c r="U35" i="26"/>
  <c r="I35" i="26"/>
  <c r="U34" i="26"/>
  <c r="I34" i="26"/>
  <c r="U33" i="26"/>
  <c r="I33" i="26"/>
  <c r="U32" i="26"/>
  <c r="I32" i="26"/>
  <c r="U31" i="26"/>
  <c r="I31" i="26"/>
  <c r="U30" i="26"/>
  <c r="I30" i="26"/>
  <c r="U29" i="26"/>
  <c r="I29" i="26"/>
  <c r="U28" i="26"/>
  <c r="R37" i="26"/>
  <c r="R36" i="26"/>
  <c r="R35" i="26"/>
  <c r="R34" i="26"/>
  <c r="R33" i="26"/>
  <c r="R32" i="26"/>
  <c r="R31" i="26"/>
  <c r="R30" i="26"/>
  <c r="R29" i="26"/>
  <c r="R28" i="26"/>
  <c r="V27" i="26"/>
  <c r="J27" i="26"/>
  <c r="AA26" i="26"/>
  <c r="O26" i="26"/>
  <c r="F26" i="26"/>
  <c r="U25" i="26"/>
  <c r="K25" i="26"/>
  <c r="Z24" i="26"/>
  <c r="P24" i="26"/>
  <c r="V23" i="26"/>
  <c r="J23" i="26"/>
  <c r="AA22" i="26"/>
  <c r="O22" i="26"/>
  <c r="F22" i="26"/>
  <c r="U21" i="26"/>
  <c r="K21" i="26"/>
  <c r="Z20" i="26"/>
  <c r="P20" i="26"/>
  <c r="V19" i="26"/>
  <c r="J19" i="26"/>
  <c r="AB18" i="26"/>
  <c r="R18" i="26"/>
  <c r="J18" i="26"/>
  <c r="AA17" i="26"/>
  <c r="S17" i="26"/>
  <c r="I17" i="26"/>
  <c r="AB16" i="26"/>
  <c r="R16" i="26"/>
  <c r="J16" i="26"/>
  <c r="AA15" i="26"/>
  <c r="S15" i="26"/>
  <c r="I15" i="26"/>
  <c r="AB14" i="26"/>
  <c r="R14" i="26"/>
  <c r="K14" i="26"/>
  <c r="X13" i="26"/>
  <c r="R13" i="26"/>
  <c r="L13" i="26"/>
  <c r="F13" i="26"/>
  <c r="AA12" i="26"/>
  <c r="U12" i="26"/>
  <c r="O12" i="26"/>
  <c r="I12" i="26"/>
  <c r="X11" i="26"/>
  <c r="R11" i="26"/>
  <c r="L11" i="26"/>
  <c r="F11" i="26"/>
  <c r="AA10" i="26"/>
  <c r="U10" i="26"/>
  <c r="O10" i="26"/>
  <c r="I10" i="26"/>
  <c r="X9" i="26"/>
  <c r="R9" i="26"/>
  <c r="L9" i="26"/>
  <c r="F9" i="26"/>
  <c r="AA8" i="26"/>
  <c r="U8" i="26"/>
  <c r="O8" i="26"/>
  <c r="I8" i="26"/>
  <c r="X7" i="26"/>
  <c r="R7" i="26"/>
  <c r="L7" i="26"/>
  <c r="F7" i="26"/>
  <c r="AA6" i="26"/>
  <c r="U6" i="26"/>
  <c r="O6" i="26"/>
  <c r="I6" i="26"/>
  <c r="X5" i="26"/>
  <c r="R5" i="26"/>
  <c r="L5" i="26"/>
  <c r="F5" i="26"/>
  <c r="AA4" i="26"/>
  <c r="U4" i="26"/>
  <c r="O4" i="26"/>
  <c r="I4" i="26"/>
  <c r="L4" i="26"/>
  <c r="V4" i="26"/>
  <c r="M5" i="26"/>
  <c r="U5" i="26"/>
  <c r="L6" i="26"/>
  <c r="V6" i="26"/>
  <c r="M7" i="26"/>
  <c r="U7" i="26"/>
  <c r="P8" i="26"/>
  <c r="AB8" i="26"/>
  <c r="M9" i="26"/>
  <c r="Y9" i="26"/>
  <c r="J10" i="26"/>
  <c r="V10" i="26"/>
  <c r="G11" i="26"/>
  <c r="S11" i="26"/>
  <c r="P12" i="26"/>
  <c r="AB12" i="26"/>
  <c r="M13" i="26"/>
  <c r="Y13" i="26"/>
  <c r="L14" i="26"/>
  <c r="T15" i="26"/>
  <c r="K16" i="26"/>
  <c r="T17" i="26"/>
  <c r="K18" i="26"/>
  <c r="W19" i="26"/>
  <c r="R20" i="26"/>
  <c r="L21" i="26"/>
  <c r="G22" i="26"/>
  <c r="AB22" i="26"/>
  <c r="W23" i="26"/>
  <c r="R24" i="26"/>
  <c r="X25" i="26"/>
  <c r="AB26" i="26"/>
  <c r="H28" i="26"/>
  <c r="T30" i="26"/>
  <c r="S33" i="26"/>
  <c r="T36" i="26"/>
  <c r="E4" i="26"/>
  <c r="M4" i="26"/>
  <c r="W4" i="26"/>
  <c r="N5" i="26"/>
  <c r="V5" i="26"/>
  <c r="E6" i="26"/>
  <c r="M6" i="26"/>
  <c r="W6" i="26"/>
  <c r="N7" i="26"/>
  <c r="V7" i="26"/>
  <c r="E8" i="26"/>
  <c r="Q8" i="26"/>
  <c r="N9" i="26"/>
  <c r="Z9" i="26"/>
  <c r="K10" i="26"/>
  <c r="W10" i="26"/>
  <c r="H11" i="26"/>
  <c r="T11" i="26"/>
  <c r="E12" i="26"/>
  <c r="Q12" i="26"/>
  <c r="N13" i="26"/>
  <c r="Z13" i="26"/>
  <c r="M14" i="26"/>
  <c r="U15" i="26"/>
  <c r="L16" i="26"/>
  <c r="U17" i="26"/>
  <c r="L18" i="26"/>
  <c r="X19" i="26"/>
  <c r="S20" i="26"/>
  <c r="M21" i="26"/>
  <c r="H22" i="26"/>
  <c r="X23" i="26"/>
  <c r="S24" i="26"/>
  <c r="Y25" i="26"/>
  <c r="I28" i="26"/>
  <c r="G31" i="26"/>
  <c r="H34" i="26"/>
  <c r="G37" i="26"/>
  <c r="J6" i="24"/>
  <c r="H9" i="24"/>
  <c r="AA12" i="24"/>
  <c r="R20" i="24"/>
  <c r="AA29" i="24"/>
  <c r="F4" i="26"/>
  <c r="P4" i="26"/>
  <c r="X4" i="26"/>
  <c r="G5" i="26"/>
  <c r="O5" i="26"/>
  <c r="Y5" i="26"/>
  <c r="F6" i="26"/>
  <c r="P6" i="26"/>
  <c r="X6" i="26"/>
  <c r="G7" i="26"/>
  <c r="O7" i="26"/>
  <c r="Y7" i="26"/>
  <c r="F8" i="26"/>
  <c r="R8" i="26"/>
  <c r="O9" i="26"/>
  <c r="AA9" i="26"/>
  <c r="L10" i="26"/>
  <c r="X10" i="26"/>
  <c r="I11" i="26"/>
  <c r="U11" i="26"/>
  <c r="F12" i="26"/>
  <c r="R12" i="26"/>
  <c r="O13" i="26"/>
  <c r="AA13" i="26"/>
  <c r="O14" i="26"/>
  <c r="F15" i="26"/>
  <c r="X15" i="26"/>
  <c r="O16" i="26"/>
  <c r="F17" i="26"/>
  <c r="X17" i="26"/>
  <c r="O18" i="26"/>
  <c r="F19" i="26"/>
  <c r="AB19" i="26"/>
  <c r="V20" i="26"/>
  <c r="Q21" i="26"/>
  <c r="L22" i="26"/>
  <c r="F23" i="26"/>
  <c r="AB23" i="26"/>
  <c r="G26" i="26"/>
  <c r="M27" i="26"/>
  <c r="T28" i="26"/>
  <c r="S31" i="26"/>
  <c r="T34" i="26"/>
  <c r="S37" i="26"/>
  <c r="H4" i="25"/>
  <c r="Q5" i="25"/>
  <c r="J7" i="25"/>
  <c r="Q10" i="25"/>
  <c r="Q14" i="25"/>
  <c r="G22" i="25"/>
  <c r="O36" i="25"/>
  <c r="K5" i="25"/>
  <c r="AA6" i="25"/>
  <c r="Z9" i="25"/>
  <c r="Z13" i="25"/>
  <c r="R20" i="25"/>
  <c r="U31" i="25"/>
  <c r="S4" i="22"/>
  <c r="AA14" i="22"/>
  <c r="I5" i="23"/>
  <c r="L12" i="23"/>
  <c r="I5" i="24"/>
  <c r="K6" i="24"/>
  <c r="W7" i="24"/>
  <c r="E9" i="24"/>
  <c r="Q10" i="24"/>
  <c r="I12" i="24"/>
  <c r="AA13" i="24"/>
  <c r="W16" i="24"/>
  <c r="R19" i="24"/>
  <c r="R23" i="24"/>
  <c r="R27" i="24"/>
  <c r="R31" i="24"/>
  <c r="G4" i="25"/>
  <c r="M4" i="25"/>
  <c r="S4" i="25"/>
  <c r="Y4" i="25"/>
  <c r="J5" i="25"/>
  <c r="P5" i="25"/>
  <c r="W5" i="25"/>
  <c r="K6" i="25"/>
  <c r="R6" i="25"/>
  <c r="Z6" i="25"/>
  <c r="H7" i="25"/>
  <c r="Q7" i="25"/>
  <c r="N8" i="25"/>
  <c r="V9" i="25"/>
  <c r="M10" i="25"/>
  <c r="V11" i="25"/>
  <c r="M12" i="25"/>
  <c r="V13" i="25"/>
  <c r="M14" i="25"/>
  <c r="V15" i="25"/>
  <c r="O16" i="25"/>
  <c r="L17" i="25"/>
  <c r="U18" i="25"/>
  <c r="H20" i="25"/>
  <c r="X21" i="25"/>
  <c r="M23" i="25"/>
  <c r="S26" i="25"/>
  <c r="V28" i="25"/>
  <c r="F31" i="25"/>
  <c r="Q33" i="25"/>
  <c r="AB35" i="25"/>
  <c r="R4" i="21"/>
  <c r="G5" i="22"/>
  <c r="M16" i="22"/>
  <c r="I7" i="23"/>
  <c r="J22" i="23"/>
  <c r="K4" i="24"/>
  <c r="S5" i="24"/>
  <c r="T6" i="24"/>
  <c r="H8" i="24"/>
  <c r="Q9" i="24"/>
  <c r="K11" i="24"/>
  <c r="W12" i="24"/>
  <c r="W14" i="24"/>
  <c r="T17" i="24"/>
  <c r="AA20" i="24"/>
  <c r="AA24" i="24"/>
  <c r="AA28" i="24"/>
  <c r="W35" i="24"/>
  <c r="I4" i="25"/>
  <c r="O4" i="25"/>
  <c r="U4" i="25"/>
  <c r="AA4" i="25"/>
  <c r="F5" i="25"/>
  <c r="L5" i="25"/>
  <c r="R5" i="25"/>
  <c r="Z5" i="25"/>
  <c r="F6" i="25"/>
  <c r="M6" i="25"/>
  <c r="T6" i="25"/>
  <c r="K7" i="25"/>
  <c r="V7" i="25"/>
  <c r="G8" i="25"/>
  <c r="S8" i="25"/>
  <c r="J9" i="25"/>
  <c r="AB9" i="25"/>
  <c r="S10" i="25"/>
  <c r="J11" i="25"/>
  <c r="AB11" i="25"/>
  <c r="S12" i="25"/>
  <c r="J13" i="25"/>
  <c r="AB13" i="25"/>
  <c r="S14" i="25"/>
  <c r="J15" i="25"/>
  <c r="AB15" i="25"/>
  <c r="V16" i="25"/>
  <c r="X17" i="25"/>
  <c r="F19" i="25"/>
  <c r="V20" i="25"/>
  <c r="L22" i="25"/>
  <c r="AB23" i="25"/>
  <c r="Q25" i="25"/>
  <c r="F27" i="25"/>
  <c r="Q29" i="25"/>
  <c r="AB31" i="25"/>
  <c r="L34" i="25"/>
  <c r="X7" i="21"/>
  <c r="V8" i="22"/>
  <c r="X30" i="22"/>
  <c r="S7" i="23"/>
  <c r="S23" i="23"/>
  <c r="Z37" i="25"/>
  <c r="T37" i="25"/>
  <c r="N37" i="25"/>
  <c r="H37" i="25"/>
  <c r="W36" i="25"/>
  <c r="Q36" i="25"/>
  <c r="K36" i="25"/>
  <c r="E36" i="25"/>
  <c r="Z35" i="25"/>
  <c r="T35" i="25"/>
  <c r="N35" i="25"/>
  <c r="H35" i="25"/>
  <c r="W34" i="25"/>
  <c r="Q34" i="25"/>
  <c r="K34" i="25"/>
  <c r="E34" i="25"/>
  <c r="Z33" i="25"/>
  <c r="T33" i="25"/>
  <c r="N33" i="25"/>
  <c r="H33" i="25"/>
  <c r="W32" i="25"/>
  <c r="Q32" i="25"/>
  <c r="K32" i="25"/>
  <c r="E32" i="25"/>
  <c r="Z31" i="25"/>
  <c r="T31" i="25"/>
  <c r="N31" i="25"/>
  <c r="H31" i="25"/>
  <c r="W30" i="25"/>
  <c r="Q30" i="25"/>
  <c r="K30" i="25"/>
  <c r="E30" i="25"/>
  <c r="Z29" i="25"/>
  <c r="T29" i="25"/>
  <c r="N29" i="25"/>
  <c r="H29" i="25"/>
  <c r="W28" i="25"/>
  <c r="Q28" i="25"/>
  <c r="K28" i="25"/>
  <c r="E28" i="25"/>
  <c r="Z27" i="25"/>
  <c r="T27" i="25"/>
  <c r="N27" i="25"/>
  <c r="H27" i="25"/>
  <c r="W26" i="25"/>
  <c r="Q26" i="25"/>
  <c r="K26" i="25"/>
  <c r="E26" i="25"/>
  <c r="Z25" i="25"/>
  <c r="T25" i="25"/>
  <c r="N25" i="25"/>
  <c r="H25" i="25"/>
  <c r="W24" i="25"/>
  <c r="Q24" i="25"/>
  <c r="K24" i="25"/>
  <c r="E24" i="25"/>
  <c r="Z23" i="25"/>
  <c r="T23" i="25"/>
  <c r="N23" i="25"/>
  <c r="H23" i="25"/>
  <c r="W22" i="25"/>
  <c r="Q22" i="25"/>
  <c r="K22" i="25"/>
  <c r="E22" i="25"/>
  <c r="Z21" i="25"/>
  <c r="T21" i="25"/>
  <c r="N21" i="25"/>
  <c r="H21" i="25"/>
  <c r="W20" i="25"/>
  <c r="Q20" i="25"/>
  <c r="K20" i="25"/>
  <c r="E20" i="25"/>
  <c r="Z19" i="25"/>
  <c r="T19" i="25"/>
  <c r="N19" i="25"/>
  <c r="H19" i="25"/>
  <c r="W37" i="25"/>
  <c r="P37" i="25"/>
  <c r="I37" i="25"/>
  <c r="AB36" i="25"/>
  <c r="U36" i="25"/>
  <c r="N36" i="25"/>
  <c r="G36" i="25"/>
  <c r="AA35" i="25"/>
  <c r="S35" i="25"/>
  <c r="L35" i="25"/>
  <c r="E35" i="25"/>
  <c r="Y34" i="25"/>
  <c r="R34" i="25"/>
  <c r="J34" i="25"/>
  <c r="W33" i="25"/>
  <c r="P33" i="25"/>
  <c r="I33" i="25"/>
  <c r="AB32" i="25"/>
  <c r="U32" i="25"/>
  <c r="N32" i="25"/>
  <c r="G32" i="25"/>
  <c r="AA31" i="25"/>
  <c r="S31" i="25"/>
  <c r="L31" i="25"/>
  <c r="E31" i="25"/>
  <c r="Y30" i="25"/>
  <c r="R30" i="25"/>
  <c r="J30" i="25"/>
  <c r="W29" i="25"/>
  <c r="P29" i="25"/>
  <c r="I29" i="25"/>
  <c r="AB28" i="25"/>
  <c r="U28" i="25"/>
  <c r="N28" i="25"/>
  <c r="G28" i="25"/>
  <c r="AA27" i="25"/>
  <c r="S27" i="25"/>
  <c r="L27" i="25"/>
  <c r="E27" i="25"/>
  <c r="Y26" i="25"/>
  <c r="R26" i="25"/>
  <c r="J26" i="25"/>
  <c r="W25" i="25"/>
  <c r="P25" i="25"/>
  <c r="I25" i="25"/>
  <c r="AB24" i="25"/>
  <c r="U24" i="25"/>
  <c r="N24" i="25"/>
  <c r="G24" i="25"/>
  <c r="AA23" i="25"/>
  <c r="S23" i="25"/>
  <c r="L23" i="25"/>
  <c r="E23" i="25"/>
  <c r="Y22" i="25"/>
  <c r="R22" i="25"/>
  <c r="J22" i="25"/>
  <c r="W21" i="25"/>
  <c r="P21" i="25"/>
  <c r="I21" i="25"/>
  <c r="AB20" i="25"/>
  <c r="U20" i="25"/>
  <c r="N20" i="25"/>
  <c r="G20" i="25"/>
  <c r="AA19" i="25"/>
  <c r="S19" i="25"/>
  <c r="L19" i="25"/>
  <c r="E19" i="25"/>
  <c r="Z18" i="25"/>
  <c r="T18" i="25"/>
  <c r="N18" i="25"/>
  <c r="H18" i="25"/>
  <c r="W17" i="25"/>
  <c r="Q17" i="25"/>
  <c r="K17" i="25"/>
  <c r="V37" i="25"/>
  <c r="O37" i="25"/>
  <c r="G37" i="25"/>
  <c r="AA36" i="25"/>
  <c r="T36" i="25"/>
  <c r="M36" i="25"/>
  <c r="F36" i="25"/>
  <c r="Y35" i="25"/>
  <c r="R35" i="25"/>
  <c r="K35" i="25"/>
  <c r="X34" i="25"/>
  <c r="P34" i="25"/>
  <c r="I34" i="25"/>
  <c r="V33" i="25"/>
  <c r="O33" i="25"/>
  <c r="G33" i="25"/>
  <c r="AA32" i="25"/>
  <c r="T32" i="25"/>
  <c r="M32" i="25"/>
  <c r="F32" i="25"/>
  <c r="Y31" i="25"/>
  <c r="R31" i="25"/>
  <c r="K31" i="25"/>
  <c r="X30" i="25"/>
  <c r="P30" i="25"/>
  <c r="I30" i="25"/>
  <c r="V29" i="25"/>
  <c r="O29" i="25"/>
  <c r="G29" i="25"/>
  <c r="AA28" i="25"/>
  <c r="T28" i="25"/>
  <c r="M28" i="25"/>
  <c r="F28" i="25"/>
  <c r="Y27" i="25"/>
  <c r="R27" i="25"/>
  <c r="K27" i="25"/>
  <c r="X26" i="25"/>
  <c r="P26" i="25"/>
  <c r="I26" i="25"/>
  <c r="V25" i="25"/>
  <c r="O25" i="25"/>
  <c r="G25" i="25"/>
  <c r="AA24" i="25"/>
  <c r="T24" i="25"/>
  <c r="M24" i="25"/>
  <c r="F24" i="25"/>
  <c r="Y23" i="25"/>
  <c r="R23" i="25"/>
  <c r="K23" i="25"/>
  <c r="X22" i="25"/>
  <c r="P22" i="25"/>
  <c r="I22" i="25"/>
  <c r="V21" i="25"/>
  <c r="O21" i="25"/>
  <c r="G21" i="25"/>
  <c r="AA20" i="25"/>
  <c r="T20" i="25"/>
  <c r="M20" i="25"/>
  <c r="F20" i="25"/>
  <c r="Y19" i="25"/>
  <c r="R19" i="25"/>
  <c r="K19" i="25"/>
  <c r="Y18" i="25"/>
  <c r="S18" i="25"/>
  <c r="M18" i="25"/>
  <c r="G18" i="25"/>
  <c r="AB17" i="25"/>
  <c r="V17" i="25"/>
  <c r="P17" i="25"/>
  <c r="J17" i="25"/>
  <c r="Y16" i="25"/>
  <c r="S16" i="25"/>
  <c r="M16" i="25"/>
  <c r="G16" i="25"/>
  <c r="AB37" i="25"/>
  <c r="U37" i="25"/>
  <c r="M37" i="25"/>
  <c r="F37" i="25"/>
  <c r="Z36" i="25"/>
  <c r="S36" i="25"/>
  <c r="L36" i="25"/>
  <c r="X35" i="25"/>
  <c r="Q35" i="25"/>
  <c r="J35" i="25"/>
  <c r="V34" i="25"/>
  <c r="O34" i="25"/>
  <c r="H34" i="25"/>
  <c r="AB33" i="25"/>
  <c r="U33" i="25"/>
  <c r="M33" i="25"/>
  <c r="F33" i="25"/>
  <c r="Z32" i="25"/>
  <c r="S32" i="25"/>
  <c r="L32" i="25"/>
  <c r="X31" i="25"/>
  <c r="Q31" i="25"/>
  <c r="J31" i="25"/>
  <c r="V30" i="25"/>
  <c r="O30" i="25"/>
  <c r="H30" i="25"/>
  <c r="AB29" i="25"/>
  <c r="U29" i="25"/>
  <c r="M29" i="25"/>
  <c r="F29" i="25"/>
  <c r="Z28" i="25"/>
  <c r="S28" i="25"/>
  <c r="L28" i="25"/>
  <c r="X27" i="25"/>
  <c r="Q27" i="25"/>
  <c r="J27" i="25"/>
  <c r="Y37" i="25"/>
  <c r="R37" i="25"/>
  <c r="K37" i="25"/>
  <c r="X36" i="25"/>
  <c r="P36" i="25"/>
  <c r="I36" i="25"/>
  <c r="V35" i="25"/>
  <c r="O35" i="25"/>
  <c r="G35" i="25"/>
  <c r="AA34" i="25"/>
  <c r="T34" i="25"/>
  <c r="M34" i="25"/>
  <c r="F34" i="25"/>
  <c r="Y33" i="25"/>
  <c r="R33" i="25"/>
  <c r="K33" i="25"/>
  <c r="X32" i="25"/>
  <c r="P32" i="25"/>
  <c r="I32" i="25"/>
  <c r="V31" i="25"/>
  <c r="O31" i="25"/>
  <c r="G31" i="25"/>
  <c r="AA30" i="25"/>
  <c r="T30" i="25"/>
  <c r="M30" i="25"/>
  <c r="F30" i="25"/>
  <c r="Y29" i="25"/>
  <c r="R29" i="25"/>
  <c r="K29" i="25"/>
  <c r="X28" i="25"/>
  <c r="P28" i="25"/>
  <c r="I28" i="25"/>
  <c r="V27" i="25"/>
  <c r="O27" i="25"/>
  <c r="G27" i="25"/>
  <c r="AA26" i="25"/>
  <c r="T26" i="25"/>
  <c r="M26" i="25"/>
  <c r="F26" i="25"/>
  <c r="Y25" i="25"/>
  <c r="R25" i="25"/>
  <c r="K25" i="25"/>
  <c r="X24" i="25"/>
  <c r="P24" i="25"/>
  <c r="I24" i="25"/>
  <c r="V23" i="25"/>
  <c r="O23" i="25"/>
  <c r="G23" i="25"/>
  <c r="AA22" i="25"/>
  <c r="T22" i="25"/>
  <c r="M22" i="25"/>
  <c r="F22" i="25"/>
  <c r="Y21" i="25"/>
  <c r="R21" i="25"/>
  <c r="K21" i="25"/>
  <c r="X20" i="25"/>
  <c r="P20" i="25"/>
  <c r="I20" i="25"/>
  <c r="V19" i="25"/>
  <c r="O19" i="25"/>
  <c r="G19" i="25"/>
  <c r="AB18" i="25"/>
  <c r="V18" i="25"/>
  <c r="P18" i="25"/>
  <c r="J18" i="25"/>
  <c r="Y17" i="25"/>
  <c r="S17" i="25"/>
  <c r="M17" i="25"/>
  <c r="G17" i="25"/>
  <c r="AA37" i="25"/>
  <c r="E37" i="25"/>
  <c r="J36" i="25"/>
  <c r="P35" i="25"/>
  <c r="U34" i="25"/>
  <c r="AA33" i="25"/>
  <c r="E33" i="25"/>
  <c r="J32" i="25"/>
  <c r="P31" i="25"/>
  <c r="U30" i="25"/>
  <c r="AA29" i="25"/>
  <c r="E29" i="25"/>
  <c r="J28" i="25"/>
  <c r="P27" i="25"/>
  <c r="Z26" i="25"/>
  <c r="L26" i="25"/>
  <c r="X25" i="25"/>
  <c r="J25" i="25"/>
  <c r="V24" i="25"/>
  <c r="H24" i="25"/>
  <c r="U23" i="25"/>
  <c r="F23" i="25"/>
  <c r="S22" i="25"/>
  <c r="Q21" i="25"/>
  <c r="O20" i="25"/>
  <c r="AB19" i="25"/>
  <c r="M19" i="25"/>
  <c r="AA18" i="25"/>
  <c r="O18" i="25"/>
  <c r="R17" i="25"/>
  <c r="F17" i="25"/>
  <c r="Z16" i="25"/>
  <c r="R16" i="25"/>
  <c r="K16" i="25"/>
  <c r="Y15" i="25"/>
  <c r="S15" i="25"/>
  <c r="M15" i="25"/>
  <c r="G15" i="25"/>
  <c r="AB14" i="25"/>
  <c r="V14" i="25"/>
  <c r="P14" i="25"/>
  <c r="J14" i="25"/>
  <c r="Y13" i="25"/>
  <c r="S13" i="25"/>
  <c r="M13" i="25"/>
  <c r="G13" i="25"/>
  <c r="AB12" i="25"/>
  <c r="V12" i="25"/>
  <c r="P12" i="25"/>
  <c r="J12" i="25"/>
  <c r="Y11" i="25"/>
  <c r="S11" i="25"/>
  <c r="M11" i="25"/>
  <c r="G11" i="25"/>
  <c r="AB10" i="25"/>
  <c r="V10" i="25"/>
  <c r="P10" i="25"/>
  <c r="J10" i="25"/>
  <c r="Y9" i="25"/>
  <c r="S9" i="25"/>
  <c r="M9" i="25"/>
  <c r="G9" i="25"/>
  <c r="AB8" i="25"/>
  <c r="V8" i="25"/>
  <c r="P8" i="25"/>
  <c r="J8" i="25"/>
  <c r="Y7" i="25"/>
  <c r="S7" i="25"/>
  <c r="M7" i="25"/>
  <c r="G7" i="25"/>
  <c r="AB6" i="25"/>
  <c r="V6" i="25"/>
  <c r="P6" i="25"/>
  <c r="J6" i="25"/>
  <c r="Y5" i="25"/>
  <c r="S5" i="25"/>
  <c r="X37" i="25"/>
  <c r="H36" i="25"/>
  <c r="M35" i="25"/>
  <c r="S34" i="25"/>
  <c r="X33" i="25"/>
  <c r="H32" i="25"/>
  <c r="M31" i="25"/>
  <c r="S30" i="25"/>
  <c r="X29" i="25"/>
  <c r="H28" i="25"/>
  <c r="M27" i="25"/>
  <c r="V26" i="25"/>
  <c r="H26" i="25"/>
  <c r="U25" i="25"/>
  <c r="F25" i="25"/>
  <c r="S24" i="25"/>
  <c r="Q23" i="25"/>
  <c r="O22" i="25"/>
  <c r="AB21" i="25"/>
  <c r="M21" i="25"/>
  <c r="Z20" i="25"/>
  <c r="L20" i="25"/>
  <c r="X19" i="25"/>
  <c r="J19" i="25"/>
  <c r="X18" i="25"/>
  <c r="L18" i="25"/>
  <c r="AA17" i="25"/>
  <c r="O17" i="25"/>
  <c r="E17" i="25"/>
  <c r="X16" i="25"/>
  <c r="Q16" i="25"/>
  <c r="J16" i="25"/>
  <c r="X15" i="25"/>
  <c r="R15" i="25"/>
  <c r="L15" i="25"/>
  <c r="F15" i="25"/>
  <c r="AA14" i="25"/>
  <c r="U14" i="25"/>
  <c r="O14" i="25"/>
  <c r="I14" i="25"/>
  <c r="X13" i="25"/>
  <c r="R13" i="25"/>
  <c r="L13" i="25"/>
  <c r="F13" i="25"/>
  <c r="AA12" i="25"/>
  <c r="U12" i="25"/>
  <c r="O12" i="25"/>
  <c r="I12" i="25"/>
  <c r="X11" i="25"/>
  <c r="R11" i="25"/>
  <c r="L11" i="25"/>
  <c r="F11" i="25"/>
  <c r="AA10" i="25"/>
  <c r="U10" i="25"/>
  <c r="O10" i="25"/>
  <c r="I10" i="25"/>
  <c r="X9" i="25"/>
  <c r="R9" i="25"/>
  <c r="L9" i="25"/>
  <c r="F9" i="25"/>
  <c r="AA8" i="25"/>
  <c r="U8" i="25"/>
  <c r="O8" i="25"/>
  <c r="I8" i="25"/>
  <c r="X7" i="25"/>
  <c r="R7" i="25"/>
  <c r="S37" i="25"/>
  <c r="Y36" i="25"/>
  <c r="I35" i="25"/>
  <c r="N34" i="25"/>
  <c r="S33" i="25"/>
  <c r="Y32" i="25"/>
  <c r="I31" i="25"/>
  <c r="N30" i="25"/>
  <c r="S29" i="25"/>
  <c r="Y28" i="25"/>
  <c r="I27" i="25"/>
  <c r="U26" i="25"/>
  <c r="G26" i="25"/>
  <c r="S25" i="25"/>
  <c r="E25" i="25"/>
  <c r="R24" i="25"/>
  <c r="P23" i="25"/>
  <c r="AB22" i="25"/>
  <c r="N22" i="25"/>
  <c r="AA21" i="25"/>
  <c r="L21" i="25"/>
  <c r="Y20" i="25"/>
  <c r="J20" i="25"/>
  <c r="W19" i="25"/>
  <c r="I19" i="25"/>
  <c r="W18" i="25"/>
  <c r="K18" i="25"/>
  <c r="Z17" i="25"/>
  <c r="N17" i="25"/>
  <c r="W16" i="25"/>
  <c r="P16" i="25"/>
  <c r="I16" i="25"/>
  <c r="W15" i="25"/>
  <c r="Q15" i="25"/>
  <c r="K15" i="25"/>
  <c r="E15" i="25"/>
  <c r="Z14" i="25"/>
  <c r="T14" i="25"/>
  <c r="N14" i="25"/>
  <c r="H14" i="25"/>
  <c r="W13" i="25"/>
  <c r="Q13" i="25"/>
  <c r="K13" i="25"/>
  <c r="E13" i="25"/>
  <c r="Z12" i="25"/>
  <c r="T12" i="25"/>
  <c r="N12" i="25"/>
  <c r="H12" i="25"/>
  <c r="W11" i="25"/>
  <c r="Q11" i="25"/>
  <c r="K11" i="25"/>
  <c r="E11" i="25"/>
  <c r="Z10" i="25"/>
  <c r="T10" i="25"/>
  <c r="N10" i="25"/>
  <c r="H10" i="25"/>
  <c r="W9" i="25"/>
  <c r="Q9" i="25"/>
  <c r="K9" i="25"/>
  <c r="E9" i="25"/>
  <c r="Z8" i="25"/>
  <c r="T8" i="25"/>
  <c r="L37" i="25"/>
  <c r="R36" i="25"/>
  <c r="W35" i="25"/>
  <c r="AB34" i="25"/>
  <c r="G34" i="25"/>
  <c r="L33" i="25"/>
  <c r="R32" i="25"/>
  <c r="W31" i="25"/>
  <c r="AB30" i="25"/>
  <c r="G30" i="25"/>
  <c r="L29" i="25"/>
  <c r="R28" i="25"/>
  <c r="W27" i="25"/>
  <c r="O26" i="25"/>
  <c r="AB25" i="25"/>
  <c r="M25" i="25"/>
  <c r="Z24" i="25"/>
  <c r="L24" i="25"/>
  <c r="X23" i="25"/>
  <c r="J23" i="25"/>
  <c r="V22" i="25"/>
  <c r="H22" i="25"/>
  <c r="U21" i="25"/>
  <c r="F21" i="25"/>
  <c r="S20" i="25"/>
  <c r="Q19" i="25"/>
  <c r="R18" i="25"/>
  <c r="F18" i="25"/>
  <c r="U17" i="25"/>
  <c r="I17" i="25"/>
  <c r="AB16" i="25"/>
  <c r="U16" i="25"/>
  <c r="N16" i="25"/>
  <c r="F16" i="25"/>
  <c r="AA15" i="25"/>
  <c r="U15" i="25"/>
  <c r="O15" i="25"/>
  <c r="I15" i="25"/>
  <c r="X14" i="25"/>
  <c r="R14" i="25"/>
  <c r="L14" i="25"/>
  <c r="F14" i="25"/>
  <c r="AA13" i="25"/>
  <c r="U13" i="25"/>
  <c r="O13" i="25"/>
  <c r="I13" i="25"/>
  <c r="X12" i="25"/>
  <c r="R12" i="25"/>
  <c r="L12" i="25"/>
  <c r="F12" i="25"/>
  <c r="AA11" i="25"/>
  <c r="U11" i="25"/>
  <c r="O11" i="25"/>
  <c r="I11" i="25"/>
  <c r="X10" i="25"/>
  <c r="R10" i="25"/>
  <c r="L10" i="25"/>
  <c r="F10" i="25"/>
  <c r="AA9" i="25"/>
  <c r="U9" i="25"/>
  <c r="O9" i="25"/>
  <c r="I9" i="25"/>
  <c r="X8" i="25"/>
  <c r="R8" i="25"/>
  <c r="L8" i="25"/>
  <c r="F8" i="25"/>
  <c r="AA7" i="25"/>
  <c r="U7" i="25"/>
  <c r="O7" i="25"/>
  <c r="I7" i="25"/>
  <c r="X6" i="25"/>
  <c r="J4" i="25"/>
  <c r="P4" i="25"/>
  <c r="V4" i="25"/>
  <c r="AB4" i="25"/>
  <c r="G5" i="25"/>
  <c r="M5" i="25"/>
  <c r="T5" i="25"/>
  <c r="AA5" i="25"/>
  <c r="G6" i="25"/>
  <c r="N6" i="25"/>
  <c r="U6" i="25"/>
  <c r="L7" i="25"/>
  <c r="W7" i="25"/>
  <c r="H8" i="25"/>
  <c r="W8" i="25"/>
  <c r="N9" i="25"/>
  <c r="E10" i="25"/>
  <c r="W10" i="25"/>
  <c r="N11" i="25"/>
  <c r="E12" i="25"/>
  <c r="W12" i="25"/>
  <c r="N13" i="25"/>
  <c r="E14" i="25"/>
  <c r="W14" i="25"/>
  <c r="N15" i="25"/>
  <c r="E16" i="25"/>
  <c r="AA16" i="25"/>
  <c r="E18" i="25"/>
  <c r="P19" i="25"/>
  <c r="E21" i="25"/>
  <c r="U22" i="25"/>
  <c r="J24" i="25"/>
  <c r="AA25" i="25"/>
  <c r="U27" i="25"/>
  <c r="O32" i="25"/>
  <c r="Z34" i="25"/>
  <c r="J37" i="25"/>
  <c r="F10" i="21"/>
  <c r="W8" i="22"/>
  <c r="AB32" i="22"/>
  <c r="I9" i="23"/>
  <c r="AB32" i="23"/>
  <c r="T4" i="24"/>
  <c r="AA5" i="24"/>
  <c r="K7" i="24"/>
  <c r="T8" i="24"/>
  <c r="E10" i="24"/>
  <c r="W11" i="24"/>
  <c r="J13" i="24"/>
  <c r="Z15" i="24"/>
  <c r="Q18" i="24"/>
  <c r="I22" i="24"/>
  <c r="I26" i="24"/>
  <c r="I30" i="24"/>
  <c r="E4" i="25"/>
  <c r="K4" i="25"/>
  <c r="Q4" i="25"/>
  <c r="W4" i="25"/>
  <c r="H5" i="25"/>
  <c r="N5" i="25"/>
  <c r="U5" i="25"/>
  <c r="AB5" i="25"/>
  <c r="H6" i="25"/>
  <c r="O6" i="25"/>
  <c r="W6" i="25"/>
  <c r="E7" i="25"/>
  <c r="N7" i="25"/>
  <c r="Z7" i="25"/>
  <c r="K8" i="25"/>
  <c r="Y8" i="25"/>
  <c r="P9" i="25"/>
  <c r="G10" i="25"/>
  <c r="Y10" i="25"/>
  <c r="P11" i="25"/>
  <c r="G12" i="25"/>
  <c r="Y12" i="25"/>
  <c r="P13" i="25"/>
  <c r="G14" i="25"/>
  <c r="Y14" i="25"/>
  <c r="P15" i="25"/>
  <c r="H16" i="25"/>
  <c r="I18" i="25"/>
  <c r="U19" i="25"/>
  <c r="J21" i="25"/>
  <c r="Z22" i="25"/>
  <c r="O24" i="25"/>
  <c r="AB27" i="25"/>
  <c r="L30" i="25"/>
  <c r="V32" i="25"/>
  <c r="F35" i="25"/>
  <c r="Q37" i="25"/>
  <c r="P9" i="22"/>
  <c r="S9" i="23"/>
  <c r="S35" i="23"/>
  <c r="F4" i="25"/>
  <c r="L4" i="25"/>
  <c r="R4" i="25"/>
  <c r="X4" i="25"/>
  <c r="I5" i="25"/>
  <c r="O5" i="25"/>
  <c r="V5" i="25"/>
  <c r="I6" i="25"/>
  <c r="Q6" i="25"/>
  <c r="Y6" i="25"/>
  <c r="F7" i="25"/>
  <c r="P7" i="25"/>
  <c r="AB7" i="25"/>
  <c r="M8" i="25"/>
  <c r="T9" i="25"/>
  <c r="K10" i="25"/>
  <c r="T11" i="25"/>
  <c r="K12" i="25"/>
  <c r="T13" i="25"/>
  <c r="K14" i="25"/>
  <c r="T15" i="25"/>
  <c r="L16" i="25"/>
  <c r="H17" i="25"/>
  <c r="Q18" i="25"/>
  <c r="S21" i="25"/>
  <c r="I23" i="25"/>
  <c r="Y24" i="25"/>
  <c r="N26" i="25"/>
  <c r="O28" i="25"/>
  <c r="Z30" i="25"/>
  <c r="J33" i="25"/>
  <c r="U35" i="25"/>
  <c r="E7" i="22"/>
  <c r="E12" i="22"/>
  <c r="AB23" i="22"/>
  <c r="AB4" i="23"/>
  <c r="AB6" i="23"/>
  <c r="AB8" i="23"/>
  <c r="AA11" i="23"/>
  <c r="S19" i="23"/>
  <c r="H4" i="24"/>
  <c r="Q4" i="24"/>
  <c r="Z4" i="24"/>
  <c r="H5" i="24"/>
  <c r="Q5" i="24"/>
  <c r="Z5" i="24"/>
  <c r="H6" i="24"/>
  <c r="Q6" i="24"/>
  <c r="Z6" i="24"/>
  <c r="I7" i="24"/>
  <c r="U7" i="24"/>
  <c r="F8" i="24"/>
  <c r="R8" i="24"/>
  <c r="O9" i="24"/>
  <c r="AA9" i="24"/>
  <c r="L10" i="24"/>
  <c r="X10" i="24"/>
  <c r="I11" i="24"/>
  <c r="U11" i="24"/>
  <c r="F12" i="24"/>
  <c r="U12" i="24"/>
  <c r="H13" i="24"/>
  <c r="Y13" i="24"/>
  <c r="S14" i="24"/>
  <c r="P15" i="24"/>
  <c r="M16" i="24"/>
  <c r="J17" i="24"/>
  <c r="G18" i="24"/>
  <c r="L20" i="24"/>
  <c r="U21" i="24"/>
  <c r="L24" i="24"/>
  <c r="U25" i="24"/>
  <c r="L28" i="24"/>
  <c r="U29" i="24"/>
  <c r="AA32" i="24"/>
  <c r="G37" i="23"/>
  <c r="AB36" i="23"/>
  <c r="AB28" i="23"/>
  <c r="AB20" i="23"/>
  <c r="F14" i="23"/>
  <c r="R10" i="23"/>
  <c r="J34" i="23"/>
  <c r="J26" i="23"/>
  <c r="R18" i="23"/>
  <c r="X12" i="23"/>
  <c r="AA5" i="23"/>
  <c r="AA7" i="23"/>
  <c r="AA9" i="23"/>
  <c r="AA15" i="23"/>
  <c r="AB24" i="23"/>
  <c r="Y37" i="24"/>
  <c r="S37" i="24"/>
  <c r="M37" i="24"/>
  <c r="G37" i="24"/>
  <c r="AB36" i="24"/>
  <c r="V36" i="24"/>
  <c r="P36" i="24"/>
  <c r="J36" i="24"/>
  <c r="X37" i="24"/>
  <c r="R37" i="24"/>
  <c r="L37" i="24"/>
  <c r="F37" i="24"/>
  <c r="AA36" i="24"/>
  <c r="U36" i="24"/>
  <c r="O36" i="24"/>
  <c r="I36" i="24"/>
  <c r="X35" i="24"/>
  <c r="R35" i="24"/>
  <c r="L35" i="24"/>
  <c r="F35" i="24"/>
  <c r="AB37" i="24"/>
  <c r="V37" i="24"/>
  <c r="P37" i="24"/>
  <c r="J37" i="24"/>
  <c r="Y36" i="24"/>
  <c r="S36" i="24"/>
  <c r="M36" i="24"/>
  <c r="G36" i="24"/>
  <c r="AB35" i="24"/>
  <c r="V35" i="24"/>
  <c r="P35" i="24"/>
  <c r="J35" i="24"/>
  <c r="Y34" i="24"/>
  <c r="S34" i="24"/>
  <c r="M34" i="24"/>
  <c r="G34" i="24"/>
  <c r="AB33" i="24"/>
  <c r="V33" i="24"/>
  <c r="P33" i="24"/>
  <c r="J33" i="24"/>
  <c r="Y32" i="24"/>
  <c r="S32" i="24"/>
  <c r="M32" i="24"/>
  <c r="G32" i="24"/>
  <c r="AB31" i="24"/>
  <c r="V31" i="24"/>
  <c r="P31" i="24"/>
  <c r="J31" i="24"/>
  <c r="Y30" i="24"/>
  <c r="S30" i="24"/>
  <c r="M30" i="24"/>
  <c r="G30" i="24"/>
  <c r="AB29" i="24"/>
  <c r="V29" i="24"/>
  <c r="P29" i="24"/>
  <c r="J29" i="24"/>
  <c r="Y28" i="24"/>
  <c r="S28" i="24"/>
  <c r="M28" i="24"/>
  <c r="G28" i="24"/>
  <c r="AB27" i="24"/>
  <c r="V27" i="24"/>
  <c r="P27" i="24"/>
  <c r="J27" i="24"/>
  <c r="Y26" i="24"/>
  <c r="S26" i="24"/>
  <c r="M26" i="24"/>
  <c r="G26" i="24"/>
  <c r="AB25" i="24"/>
  <c r="V25" i="24"/>
  <c r="P25" i="24"/>
  <c r="J25" i="24"/>
  <c r="Y24" i="24"/>
  <c r="S24" i="24"/>
  <c r="M24" i="24"/>
  <c r="G24" i="24"/>
  <c r="AB23" i="24"/>
  <c r="V23" i="24"/>
  <c r="P23" i="24"/>
  <c r="J23" i="24"/>
  <c r="Y22" i="24"/>
  <c r="S22" i="24"/>
  <c r="M22" i="24"/>
  <c r="G22" i="24"/>
  <c r="AB21" i="24"/>
  <c r="V21" i="24"/>
  <c r="P21" i="24"/>
  <c r="J21" i="24"/>
  <c r="Y20" i="24"/>
  <c r="S20" i="24"/>
  <c r="M20" i="24"/>
  <c r="G20" i="24"/>
  <c r="AB19" i="24"/>
  <c r="V19" i="24"/>
  <c r="P19" i="24"/>
  <c r="J19" i="24"/>
  <c r="Z37" i="24"/>
  <c r="T37" i="24"/>
  <c r="N37" i="24"/>
  <c r="H37" i="24"/>
  <c r="W36" i="24"/>
  <c r="Q36" i="24"/>
  <c r="K36" i="24"/>
  <c r="E36" i="24"/>
  <c r="Z35" i="24"/>
  <c r="T35" i="24"/>
  <c r="N35" i="24"/>
  <c r="H35" i="24"/>
  <c r="W34" i="24"/>
  <c r="Q34" i="24"/>
  <c r="K34" i="24"/>
  <c r="E34" i="24"/>
  <c r="Z33" i="24"/>
  <c r="T33" i="24"/>
  <c r="N33" i="24"/>
  <c r="H33" i="24"/>
  <c r="W32" i="24"/>
  <c r="Q32" i="24"/>
  <c r="K32" i="24"/>
  <c r="E32" i="24"/>
  <c r="Z31" i="24"/>
  <c r="T31" i="24"/>
  <c r="N31" i="24"/>
  <c r="H31" i="24"/>
  <c r="W30" i="24"/>
  <c r="Q30" i="24"/>
  <c r="K30" i="24"/>
  <c r="E30" i="24"/>
  <c r="Z29" i="24"/>
  <c r="T29" i="24"/>
  <c r="N29" i="24"/>
  <c r="H29" i="24"/>
  <c r="W28" i="24"/>
  <c r="Q28" i="24"/>
  <c r="K28" i="24"/>
  <c r="E28" i="24"/>
  <c r="Z27" i="24"/>
  <c r="T27" i="24"/>
  <c r="N27" i="24"/>
  <c r="H27" i="24"/>
  <c r="W26" i="24"/>
  <c r="Q26" i="24"/>
  <c r="K26" i="24"/>
  <c r="E26" i="24"/>
  <c r="Z25" i="24"/>
  <c r="T25" i="24"/>
  <c r="N25" i="24"/>
  <c r="H25" i="24"/>
  <c r="W24" i="24"/>
  <c r="Q24" i="24"/>
  <c r="K24" i="24"/>
  <c r="E24" i="24"/>
  <c r="Z23" i="24"/>
  <c r="T23" i="24"/>
  <c r="N23" i="24"/>
  <c r="H23" i="24"/>
  <c r="W22" i="24"/>
  <c r="Q22" i="24"/>
  <c r="K22" i="24"/>
  <c r="E22" i="24"/>
  <c r="Z21" i="24"/>
  <c r="T21" i="24"/>
  <c r="N21" i="24"/>
  <c r="H21" i="24"/>
  <c r="W20" i="24"/>
  <c r="Q20" i="24"/>
  <c r="K20" i="24"/>
  <c r="E20" i="24"/>
  <c r="Z19" i="24"/>
  <c r="T19" i="24"/>
  <c r="N19" i="24"/>
  <c r="H19" i="24"/>
  <c r="K37" i="24"/>
  <c r="T36" i="24"/>
  <c r="Q35" i="24"/>
  <c r="E35" i="24"/>
  <c r="V34" i="24"/>
  <c r="N34" i="24"/>
  <c r="W33" i="24"/>
  <c r="M33" i="24"/>
  <c r="E33" i="24"/>
  <c r="V32" i="24"/>
  <c r="N32" i="24"/>
  <c r="W31" i="24"/>
  <c r="M31" i="24"/>
  <c r="E31" i="24"/>
  <c r="V30" i="24"/>
  <c r="N30" i="24"/>
  <c r="W29" i="24"/>
  <c r="M29" i="24"/>
  <c r="E29" i="24"/>
  <c r="V28" i="24"/>
  <c r="N28" i="24"/>
  <c r="W27" i="24"/>
  <c r="M27" i="24"/>
  <c r="E27" i="24"/>
  <c r="V26" i="24"/>
  <c r="N26" i="24"/>
  <c r="W25" i="24"/>
  <c r="M25" i="24"/>
  <c r="E25" i="24"/>
  <c r="V24" i="24"/>
  <c r="N24" i="24"/>
  <c r="W23" i="24"/>
  <c r="M23" i="24"/>
  <c r="E23" i="24"/>
  <c r="V22" i="24"/>
  <c r="N22" i="24"/>
  <c r="W21" i="24"/>
  <c r="M21" i="24"/>
  <c r="E21" i="24"/>
  <c r="V20" i="24"/>
  <c r="N20" i="24"/>
  <c r="W19" i="24"/>
  <c r="M19" i="24"/>
  <c r="E19" i="24"/>
  <c r="Z18" i="24"/>
  <c r="T18" i="24"/>
  <c r="N18" i="24"/>
  <c r="H18" i="24"/>
  <c r="W17" i="24"/>
  <c r="Q17" i="24"/>
  <c r="K17" i="24"/>
  <c r="E17" i="24"/>
  <c r="Z16" i="24"/>
  <c r="T16" i="24"/>
  <c r="N16" i="24"/>
  <c r="H16" i="24"/>
  <c r="W15" i="24"/>
  <c r="Q15" i="24"/>
  <c r="K15" i="24"/>
  <c r="E15" i="24"/>
  <c r="Z14" i="24"/>
  <c r="T14" i="24"/>
  <c r="N14" i="24"/>
  <c r="H14" i="24"/>
  <c r="W13" i="24"/>
  <c r="Q13" i="24"/>
  <c r="K13" i="24"/>
  <c r="E13" i="24"/>
  <c r="Z12" i="24"/>
  <c r="T12" i="24"/>
  <c r="N12" i="24"/>
  <c r="H12" i="24"/>
  <c r="W37" i="24"/>
  <c r="E37" i="24"/>
  <c r="N36" i="24"/>
  <c r="Y35" i="24"/>
  <c r="M35" i="24"/>
  <c r="AB34" i="24"/>
  <c r="T34" i="24"/>
  <c r="J34" i="24"/>
  <c r="S33" i="24"/>
  <c r="K33" i="24"/>
  <c r="AB32" i="24"/>
  <c r="T32" i="24"/>
  <c r="J32" i="24"/>
  <c r="S31" i="24"/>
  <c r="K31" i="24"/>
  <c r="AB30" i="24"/>
  <c r="T30" i="24"/>
  <c r="J30" i="24"/>
  <c r="S29" i="24"/>
  <c r="K29" i="24"/>
  <c r="AB28" i="24"/>
  <c r="T28" i="24"/>
  <c r="J28" i="24"/>
  <c r="S27" i="24"/>
  <c r="K27" i="24"/>
  <c r="AB26" i="24"/>
  <c r="T26" i="24"/>
  <c r="J26" i="24"/>
  <c r="S25" i="24"/>
  <c r="K25" i="24"/>
  <c r="AB24" i="24"/>
  <c r="T24" i="24"/>
  <c r="J24" i="24"/>
  <c r="S23" i="24"/>
  <c r="K23" i="24"/>
  <c r="AB22" i="24"/>
  <c r="T22" i="24"/>
  <c r="J22" i="24"/>
  <c r="S21" i="24"/>
  <c r="K21" i="24"/>
  <c r="AB20" i="24"/>
  <c r="T20" i="24"/>
  <c r="J20" i="24"/>
  <c r="S19" i="24"/>
  <c r="K19" i="24"/>
  <c r="X18" i="24"/>
  <c r="R18" i="24"/>
  <c r="L18" i="24"/>
  <c r="F18" i="24"/>
  <c r="AA17" i="24"/>
  <c r="U17" i="24"/>
  <c r="O17" i="24"/>
  <c r="I17" i="24"/>
  <c r="X16" i="24"/>
  <c r="R16" i="24"/>
  <c r="L16" i="24"/>
  <c r="F16" i="24"/>
  <c r="AA15" i="24"/>
  <c r="U15" i="24"/>
  <c r="O15" i="24"/>
  <c r="I15" i="24"/>
  <c r="X14" i="24"/>
  <c r="R14" i="24"/>
  <c r="L14" i="24"/>
  <c r="F14" i="24"/>
  <c r="O37" i="24"/>
  <c r="X36" i="24"/>
  <c r="F36" i="24"/>
  <c r="S35" i="24"/>
  <c r="G35" i="24"/>
  <c r="X34" i="24"/>
  <c r="O34" i="24"/>
  <c r="F34" i="24"/>
  <c r="X33" i="24"/>
  <c r="O33" i="24"/>
  <c r="F33" i="24"/>
  <c r="X32" i="24"/>
  <c r="O32" i="24"/>
  <c r="F32" i="24"/>
  <c r="X31" i="24"/>
  <c r="O31" i="24"/>
  <c r="F31" i="24"/>
  <c r="X30" i="24"/>
  <c r="O30" i="24"/>
  <c r="F30" i="24"/>
  <c r="X29" i="24"/>
  <c r="O29" i="24"/>
  <c r="F29" i="24"/>
  <c r="X28" i="24"/>
  <c r="O28" i="24"/>
  <c r="F28" i="24"/>
  <c r="X27" i="24"/>
  <c r="O27" i="24"/>
  <c r="F27" i="24"/>
  <c r="X26" i="24"/>
  <c r="O26" i="24"/>
  <c r="F26" i="24"/>
  <c r="X25" i="24"/>
  <c r="O25" i="24"/>
  <c r="F25" i="24"/>
  <c r="X24" i="24"/>
  <c r="O24" i="24"/>
  <c r="F24" i="24"/>
  <c r="X23" i="24"/>
  <c r="O23" i="24"/>
  <c r="F23" i="24"/>
  <c r="X22" i="24"/>
  <c r="O22" i="24"/>
  <c r="F22" i="24"/>
  <c r="X21" i="24"/>
  <c r="O21" i="24"/>
  <c r="F21" i="24"/>
  <c r="X20" i="24"/>
  <c r="O20" i="24"/>
  <c r="F20" i="24"/>
  <c r="X19" i="24"/>
  <c r="O19" i="24"/>
  <c r="F19" i="24"/>
  <c r="AA18" i="24"/>
  <c r="U18" i="24"/>
  <c r="O18" i="24"/>
  <c r="I18" i="24"/>
  <c r="X17" i="24"/>
  <c r="R17" i="24"/>
  <c r="L17" i="24"/>
  <c r="F17" i="24"/>
  <c r="AA16" i="24"/>
  <c r="U16" i="24"/>
  <c r="O16" i="24"/>
  <c r="I16" i="24"/>
  <c r="X15" i="24"/>
  <c r="R15" i="24"/>
  <c r="L15" i="24"/>
  <c r="F15" i="24"/>
  <c r="AA14" i="24"/>
  <c r="U14" i="24"/>
  <c r="O14" i="24"/>
  <c r="I14" i="24"/>
  <c r="X13" i="24"/>
  <c r="R13" i="24"/>
  <c r="AA37" i="24"/>
  <c r="R36" i="24"/>
  <c r="O35" i="24"/>
  <c r="U34" i="24"/>
  <c r="L33" i="24"/>
  <c r="U32" i="24"/>
  <c r="L31" i="24"/>
  <c r="U30" i="24"/>
  <c r="L29" i="24"/>
  <c r="U28" i="24"/>
  <c r="L27" i="24"/>
  <c r="U26" i="24"/>
  <c r="L25" i="24"/>
  <c r="U24" i="24"/>
  <c r="L23" i="24"/>
  <c r="U22" i="24"/>
  <c r="L21" i="24"/>
  <c r="U20" i="24"/>
  <c r="L19" i="24"/>
  <c r="Y18" i="24"/>
  <c r="M18" i="24"/>
  <c r="AB17" i="24"/>
  <c r="P17" i="24"/>
  <c r="S16" i="24"/>
  <c r="G16" i="24"/>
  <c r="V15" i="24"/>
  <c r="J15" i="24"/>
  <c r="Y14" i="24"/>
  <c r="M14" i="24"/>
  <c r="AB13" i="24"/>
  <c r="T13" i="24"/>
  <c r="L13" i="24"/>
  <c r="X12" i="24"/>
  <c r="Q12" i="24"/>
  <c r="J12" i="24"/>
  <c r="X11" i="24"/>
  <c r="R11" i="24"/>
  <c r="L11" i="24"/>
  <c r="F11" i="24"/>
  <c r="AA10" i="24"/>
  <c r="U10" i="24"/>
  <c r="O10" i="24"/>
  <c r="I10" i="24"/>
  <c r="X9" i="24"/>
  <c r="R9" i="24"/>
  <c r="L9" i="24"/>
  <c r="F9" i="24"/>
  <c r="AA8" i="24"/>
  <c r="U8" i="24"/>
  <c r="O8" i="24"/>
  <c r="I8" i="24"/>
  <c r="X7" i="24"/>
  <c r="R7" i="24"/>
  <c r="L7" i="24"/>
  <c r="F7" i="24"/>
  <c r="AA6" i="24"/>
  <c r="U6" i="24"/>
  <c r="O6" i="24"/>
  <c r="I6" i="24"/>
  <c r="X5" i="24"/>
  <c r="R5" i="24"/>
  <c r="L5" i="24"/>
  <c r="F5" i="24"/>
  <c r="AA4" i="24"/>
  <c r="U4" i="24"/>
  <c r="O4" i="24"/>
  <c r="I4" i="24"/>
  <c r="U37" i="24"/>
  <c r="L36" i="24"/>
  <c r="K35" i="24"/>
  <c r="R34" i="24"/>
  <c r="AA33" i="24"/>
  <c r="I33" i="24"/>
  <c r="R32" i="24"/>
  <c r="AA31" i="24"/>
  <c r="Q37" i="24"/>
  <c r="H36" i="24"/>
  <c r="I35" i="24"/>
  <c r="P34" i="24"/>
  <c r="Y33" i="24"/>
  <c r="G33" i="24"/>
  <c r="P32" i="24"/>
  <c r="Y31" i="24"/>
  <c r="G31" i="24"/>
  <c r="P30" i="24"/>
  <c r="Y29" i="24"/>
  <c r="G29" i="24"/>
  <c r="P28" i="24"/>
  <c r="Y27" i="24"/>
  <c r="G27" i="24"/>
  <c r="P26" i="24"/>
  <c r="Y25" i="24"/>
  <c r="G25" i="24"/>
  <c r="P24" i="24"/>
  <c r="Y23" i="24"/>
  <c r="G23" i="24"/>
  <c r="P22" i="24"/>
  <c r="Y21" i="24"/>
  <c r="G21" i="24"/>
  <c r="P20" i="24"/>
  <c r="Y19" i="24"/>
  <c r="G19" i="24"/>
  <c r="V18" i="24"/>
  <c r="J18" i="24"/>
  <c r="Y17" i="24"/>
  <c r="M17" i="24"/>
  <c r="AB16" i="24"/>
  <c r="P16" i="24"/>
  <c r="S15" i="24"/>
  <c r="G15" i="24"/>
  <c r="V14" i="24"/>
  <c r="J14" i="24"/>
  <c r="Z13" i="24"/>
  <c r="P13" i="24"/>
  <c r="I13" i="24"/>
  <c r="V12" i="24"/>
  <c r="O12" i="24"/>
  <c r="G12" i="24"/>
  <c r="AB11" i="24"/>
  <c r="V11" i="24"/>
  <c r="P11" i="24"/>
  <c r="J11" i="24"/>
  <c r="Y10" i="24"/>
  <c r="S10" i="24"/>
  <c r="M10" i="24"/>
  <c r="G10" i="24"/>
  <c r="AB9" i="24"/>
  <c r="V9" i="24"/>
  <c r="P9" i="24"/>
  <c r="J9" i="24"/>
  <c r="Y8" i="24"/>
  <c r="S8" i="24"/>
  <c r="M8" i="24"/>
  <c r="G8" i="24"/>
  <c r="AB7" i="24"/>
  <c r="V7" i="24"/>
  <c r="P7" i="24"/>
  <c r="J7" i="24"/>
  <c r="Y6" i="24"/>
  <c r="S6" i="24"/>
  <c r="M6" i="24"/>
  <c r="G6" i="24"/>
  <c r="AB5" i="24"/>
  <c r="V5" i="24"/>
  <c r="P5" i="24"/>
  <c r="J5" i="24"/>
  <c r="Y4" i="24"/>
  <c r="S4" i="24"/>
  <c r="M4" i="24"/>
  <c r="G4" i="24"/>
  <c r="Z36" i="24"/>
  <c r="U35" i="24"/>
  <c r="Z34" i="24"/>
  <c r="H34" i="24"/>
  <c r="Q33" i="24"/>
  <c r="Z32" i="24"/>
  <c r="H32" i="24"/>
  <c r="Q31" i="24"/>
  <c r="Z30" i="24"/>
  <c r="H30" i="24"/>
  <c r="Q29" i="24"/>
  <c r="Z28" i="24"/>
  <c r="H28" i="24"/>
  <c r="Q27" i="24"/>
  <c r="Z26" i="24"/>
  <c r="H26" i="24"/>
  <c r="Q25" i="24"/>
  <c r="Z24" i="24"/>
  <c r="H24" i="24"/>
  <c r="Q23" i="24"/>
  <c r="Z22" i="24"/>
  <c r="H22" i="24"/>
  <c r="Q21" i="24"/>
  <c r="Z20" i="24"/>
  <c r="H20" i="24"/>
  <c r="Q19" i="24"/>
  <c r="AB18" i="24"/>
  <c r="P18" i="24"/>
  <c r="S17" i="24"/>
  <c r="G17" i="24"/>
  <c r="V16" i="24"/>
  <c r="J16" i="24"/>
  <c r="Y15" i="24"/>
  <c r="M15" i="24"/>
  <c r="AB14" i="24"/>
  <c r="P14" i="24"/>
  <c r="U13" i="24"/>
  <c r="M13" i="24"/>
  <c r="F13" i="24"/>
  <c r="Y12" i="24"/>
  <c r="R12" i="24"/>
  <c r="K12" i="24"/>
  <c r="Y11" i="24"/>
  <c r="S11" i="24"/>
  <c r="M11" i="24"/>
  <c r="G11" i="24"/>
  <c r="AB10" i="24"/>
  <c r="V10" i="24"/>
  <c r="P10" i="24"/>
  <c r="J10" i="24"/>
  <c r="Y9" i="24"/>
  <c r="S9" i="24"/>
  <c r="M9" i="24"/>
  <c r="G9" i="24"/>
  <c r="AB8" i="24"/>
  <c r="V8" i="24"/>
  <c r="P8" i="24"/>
  <c r="J8" i="24"/>
  <c r="Y7" i="24"/>
  <c r="S7" i="24"/>
  <c r="M7" i="24"/>
  <c r="G7" i="24"/>
  <c r="L4" i="24"/>
  <c r="V4" i="24"/>
  <c r="M5" i="24"/>
  <c r="U5" i="24"/>
  <c r="L6" i="24"/>
  <c r="V6" i="24"/>
  <c r="O7" i="24"/>
  <c r="AA7" i="24"/>
  <c r="L8" i="24"/>
  <c r="X8" i="24"/>
  <c r="I9" i="24"/>
  <c r="U9" i="24"/>
  <c r="F10" i="24"/>
  <c r="R10" i="24"/>
  <c r="O11" i="24"/>
  <c r="AA11" i="24"/>
  <c r="M12" i="24"/>
  <c r="AB12" i="24"/>
  <c r="O13" i="24"/>
  <c r="G14" i="24"/>
  <c r="AB15" i="24"/>
  <c r="Y16" i="24"/>
  <c r="V17" i="24"/>
  <c r="S18" i="24"/>
  <c r="U19" i="24"/>
  <c r="L22" i="24"/>
  <c r="U23" i="24"/>
  <c r="L26" i="24"/>
  <c r="U27" i="24"/>
  <c r="L30" i="24"/>
  <c r="U31" i="24"/>
  <c r="U33" i="24"/>
  <c r="AA35" i="24"/>
  <c r="N16" i="21"/>
  <c r="N6" i="22"/>
  <c r="E11" i="22"/>
  <c r="V21" i="22"/>
  <c r="J4" i="23"/>
  <c r="J6" i="23"/>
  <c r="J8" i="23"/>
  <c r="J10" i="23"/>
  <c r="X16" i="23"/>
  <c r="S27" i="23"/>
  <c r="E4" i="24"/>
  <c r="N4" i="24"/>
  <c r="W4" i="24"/>
  <c r="E5" i="24"/>
  <c r="N5" i="24"/>
  <c r="W5" i="24"/>
  <c r="E6" i="24"/>
  <c r="N6" i="24"/>
  <c r="W6" i="24"/>
  <c r="E7" i="24"/>
  <c r="Q7" i="24"/>
  <c r="N8" i="24"/>
  <c r="Z8" i="24"/>
  <c r="K9" i="24"/>
  <c r="W9" i="24"/>
  <c r="H10" i="24"/>
  <c r="T10" i="24"/>
  <c r="E11" i="24"/>
  <c r="Q11" i="24"/>
  <c r="P12" i="24"/>
  <c r="S13" i="24"/>
  <c r="K14" i="24"/>
  <c r="H15" i="24"/>
  <c r="E16" i="24"/>
  <c r="Z17" i="24"/>
  <c r="W18" i="24"/>
  <c r="AA19" i="24"/>
  <c r="I21" i="24"/>
  <c r="R22" i="24"/>
  <c r="AA23" i="24"/>
  <c r="I25" i="24"/>
  <c r="R26" i="24"/>
  <c r="AA27" i="24"/>
  <c r="I29" i="24"/>
  <c r="R30" i="24"/>
  <c r="I32" i="24"/>
  <c r="I34" i="24"/>
  <c r="Z28" i="21"/>
  <c r="R6" i="22"/>
  <c r="G11" i="22"/>
  <c r="X21" i="22"/>
  <c r="R4" i="23"/>
  <c r="R6" i="23"/>
  <c r="R8" i="23"/>
  <c r="O11" i="23"/>
  <c r="U17" i="23"/>
  <c r="J30" i="23"/>
  <c r="F4" i="24"/>
  <c r="P4" i="24"/>
  <c r="X4" i="24"/>
  <c r="G5" i="24"/>
  <c r="O5" i="24"/>
  <c r="Y5" i="24"/>
  <c r="F6" i="24"/>
  <c r="P6" i="24"/>
  <c r="X6" i="24"/>
  <c r="H7" i="24"/>
  <c r="T7" i="24"/>
  <c r="E8" i="24"/>
  <c r="Q8" i="24"/>
  <c r="N9" i="24"/>
  <c r="Z9" i="24"/>
  <c r="K10" i="24"/>
  <c r="W10" i="24"/>
  <c r="H11" i="24"/>
  <c r="T11" i="24"/>
  <c r="E12" i="24"/>
  <c r="S12" i="24"/>
  <c r="G13" i="24"/>
  <c r="V13" i="24"/>
  <c r="Q14" i="24"/>
  <c r="N15" i="24"/>
  <c r="K16" i="24"/>
  <c r="H17" i="24"/>
  <c r="E18" i="24"/>
  <c r="I20" i="24"/>
  <c r="R21" i="24"/>
  <c r="AA22" i="24"/>
  <c r="I24" i="24"/>
  <c r="R25" i="24"/>
  <c r="AA26" i="24"/>
  <c r="I28" i="24"/>
  <c r="R29" i="24"/>
  <c r="AA30" i="24"/>
  <c r="L32" i="24"/>
  <c r="L34" i="24"/>
  <c r="I37" i="24"/>
  <c r="F15" i="16"/>
  <c r="Q18" i="19"/>
  <c r="X6" i="21"/>
  <c r="W13" i="21"/>
  <c r="J4" i="22"/>
  <c r="AB5" i="22"/>
  <c r="AB7" i="22"/>
  <c r="L10" i="22"/>
  <c r="Z14" i="22"/>
  <c r="M19" i="22"/>
  <c r="G4" i="23"/>
  <c r="Q4" i="23"/>
  <c r="Y4" i="23"/>
  <c r="H5" i="23"/>
  <c r="P5" i="23"/>
  <c r="Z5" i="23"/>
  <c r="G6" i="23"/>
  <c r="Q6" i="23"/>
  <c r="Y6" i="23"/>
  <c r="H7" i="23"/>
  <c r="P7" i="23"/>
  <c r="Z7" i="23"/>
  <c r="G8" i="23"/>
  <c r="Q8" i="23"/>
  <c r="Y8" i="23"/>
  <c r="H9" i="23"/>
  <c r="P9" i="23"/>
  <c r="Z9" i="23"/>
  <c r="G10" i="23"/>
  <c r="Q10" i="23"/>
  <c r="N11" i="23"/>
  <c r="Z11" i="23"/>
  <c r="K12" i="23"/>
  <c r="W12" i="23"/>
  <c r="I13" i="23"/>
  <c r="E14" i="23"/>
  <c r="Z15" i="23"/>
  <c r="W16" i="23"/>
  <c r="T17" i="23"/>
  <c r="Q18" i="23"/>
  <c r="R19" i="23"/>
  <c r="AA20" i="23"/>
  <c r="I22" i="23"/>
  <c r="R23" i="23"/>
  <c r="AA24" i="23"/>
  <c r="I26" i="23"/>
  <c r="R27" i="23"/>
  <c r="AA28" i="23"/>
  <c r="I30" i="23"/>
  <c r="R31" i="23"/>
  <c r="AA32" i="23"/>
  <c r="I34" i="23"/>
  <c r="R35" i="23"/>
  <c r="AA36" i="23"/>
  <c r="X8" i="21"/>
  <c r="M20" i="21"/>
  <c r="K4" i="23"/>
  <c r="S4" i="23"/>
  <c r="J5" i="23"/>
  <c r="T5" i="23"/>
  <c r="AB5" i="23"/>
  <c r="K6" i="23"/>
  <c r="S6" i="23"/>
  <c r="J7" i="23"/>
  <c r="T7" i="23"/>
  <c r="AB7" i="23"/>
  <c r="K8" i="23"/>
  <c r="S8" i="23"/>
  <c r="J9" i="23"/>
  <c r="T9" i="23"/>
  <c r="AB9" i="23"/>
  <c r="K10" i="23"/>
  <c r="S10" i="23"/>
  <c r="P11" i="23"/>
  <c r="AB11" i="23"/>
  <c r="M12" i="23"/>
  <c r="Y12" i="23"/>
  <c r="M13" i="23"/>
  <c r="J14" i="23"/>
  <c r="G15" i="23"/>
  <c r="AB16" i="23"/>
  <c r="Y17" i="23"/>
  <c r="V18" i="23"/>
  <c r="Y19" i="23"/>
  <c r="G21" i="23"/>
  <c r="P22" i="23"/>
  <c r="Y23" i="23"/>
  <c r="G25" i="23"/>
  <c r="P26" i="23"/>
  <c r="Y27" i="23"/>
  <c r="G29" i="23"/>
  <c r="P30" i="23"/>
  <c r="Y31" i="23"/>
  <c r="G33" i="23"/>
  <c r="P34" i="23"/>
  <c r="Y35" i="23"/>
  <c r="AB37" i="23"/>
  <c r="V37" i="23"/>
  <c r="P37" i="23"/>
  <c r="J37" i="23"/>
  <c r="Y36" i="23"/>
  <c r="S36" i="23"/>
  <c r="M36" i="23"/>
  <c r="G36" i="23"/>
  <c r="AB35" i="23"/>
  <c r="V35" i="23"/>
  <c r="P35" i="23"/>
  <c r="J35" i="23"/>
  <c r="Y34" i="23"/>
  <c r="S34" i="23"/>
  <c r="M34" i="23"/>
  <c r="G34" i="23"/>
  <c r="AB33" i="23"/>
  <c r="V33" i="23"/>
  <c r="P33" i="23"/>
  <c r="J33" i="23"/>
  <c r="Y32" i="23"/>
  <c r="S32" i="23"/>
  <c r="M32" i="23"/>
  <c r="G32" i="23"/>
  <c r="AB31" i="23"/>
  <c r="V31" i="23"/>
  <c r="P31" i="23"/>
  <c r="J31" i="23"/>
  <c r="Y30" i="23"/>
  <c r="S30" i="23"/>
  <c r="M30" i="23"/>
  <c r="G30" i="23"/>
  <c r="AB29" i="23"/>
  <c r="V29" i="23"/>
  <c r="P29" i="23"/>
  <c r="J29" i="23"/>
  <c r="Y28" i="23"/>
  <c r="S28" i="23"/>
  <c r="M28" i="23"/>
  <c r="G28" i="23"/>
  <c r="AB27" i="23"/>
  <c r="V27" i="23"/>
  <c r="P27" i="23"/>
  <c r="J27" i="23"/>
  <c r="Y26" i="23"/>
  <c r="S26" i="23"/>
  <c r="M26" i="23"/>
  <c r="G26" i="23"/>
  <c r="AB25" i="23"/>
  <c r="V25" i="23"/>
  <c r="P25" i="23"/>
  <c r="J25" i="23"/>
  <c r="Y24" i="23"/>
  <c r="S24" i="23"/>
  <c r="M24" i="23"/>
  <c r="G24" i="23"/>
  <c r="AB23" i="23"/>
  <c r="V23" i="23"/>
  <c r="P23" i="23"/>
  <c r="J23" i="23"/>
  <c r="Y22" i="23"/>
  <c r="S22" i="23"/>
  <c r="M22" i="23"/>
  <c r="G22" i="23"/>
  <c r="AB21" i="23"/>
  <c r="V21" i="23"/>
  <c r="P21" i="23"/>
  <c r="J21" i="23"/>
  <c r="Y20" i="23"/>
  <c r="S20" i="23"/>
  <c r="M20" i="23"/>
  <c r="G20" i="23"/>
  <c r="AB19" i="23"/>
  <c r="V19" i="23"/>
  <c r="P19" i="23"/>
  <c r="J19" i="23"/>
  <c r="Z37" i="23"/>
  <c r="T37" i="23"/>
  <c r="N37" i="23"/>
  <c r="H37" i="23"/>
  <c r="W36" i="23"/>
  <c r="Q36" i="23"/>
  <c r="K36" i="23"/>
  <c r="E36" i="23"/>
  <c r="Z35" i="23"/>
  <c r="T35" i="23"/>
  <c r="N35" i="23"/>
  <c r="H35" i="23"/>
  <c r="W34" i="23"/>
  <c r="Q34" i="23"/>
  <c r="K34" i="23"/>
  <c r="E34" i="23"/>
  <c r="Z33" i="23"/>
  <c r="T33" i="23"/>
  <c r="N33" i="23"/>
  <c r="H33" i="23"/>
  <c r="W32" i="23"/>
  <c r="Q32" i="23"/>
  <c r="K32" i="23"/>
  <c r="E32" i="23"/>
  <c r="Z31" i="23"/>
  <c r="T31" i="23"/>
  <c r="N31" i="23"/>
  <c r="H31" i="23"/>
  <c r="W30" i="23"/>
  <c r="Q30" i="23"/>
  <c r="K30" i="23"/>
  <c r="E30" i="23"/>
  <c r="Z29" i="23"/>
  <c r="T29" i="23"/>
  <c r="N29" i="23"/>
  <c r="H29" i="23"/>
  <c r="W28" i="23"/>
  <c r="Q28" i="23"/>
  <c r="K28" i="23"/>
  <c r="E28" i="23"/>
  <c r="Z27" i="23"/>
  <c r="T27" i="23"/>
  <c r="N27" i="23"/>
  <c r="H27" i="23"/>
  <c r="W26" i="23"/>
  <c r="Q26" i="23"/>
  <c r="K26" i="23"/>
  <c r="E26" i="23"/>
  <c r="Z25" i="23"/>
  <c r="T25" i="23"/>
  <c r="N25" i="23"/>
  <c r="H25" i="23"/>
  <c r="W24" i="23"/>
  <c r="Q24" i="23"/>
  <c r="K24" i="23"/>
  <c r="E24" i="23"/>
  <c r="Z23" i="23"/>
  <c r="T23" i="23"/>
  <c r="N23" i="23"/>
  <c r="H23" i="23"/>
  <c r="W22" i="23"/>
  <c r="Q22" i="23"/>
  <c r="K22" i="23"/>
  <c r="E22" i="23"/>
  <c r="Z21" i="23"/>
  <c r="T21" i="23"/>
  <c r="N21" i="23"/>
  <c r="H21" i="23"/>
  <c r="W20" i="23"/>
  <c r="Q20" i="23"/>
  <c r="K20" i="23"/>
  <c r="E20" i="23"/>
  <c r="Z19" i="23"/>
  <c r="T19" i="23"/>
  <c r="N19" i="23"/>
  <c r="H19" i="23"/>
  <c r="W37" i="23"/>
  <c r="M37" i="23"/>
  <c r="E37" i="23"/>
  <c r="V36" i="23"/>
  <c r="N36" i="23"/>
  <c r="W35" i="23"/>
  <c r="M35" i="23"/>
  <c r="E35" i="23"/>
  <c r="V34" i="23"/>
  <c r="N34" i="23"/>
  <c r="W33" i="23"/>
  <c r="M33" i="23"/>
  <c r="E33" i="23"/>
  <c r="V32" i="23"/>
  <c r="N32" i="23"/>
  <c r="W31" i="23"/>
  <c r="M31" i="23"/>
  <c r="E31" i="23"/>
  <c r="V30" i="23"/>
  <c r="N30" i="23"/>
  <c r="W29" i="23"/>
  <c r="M29" i="23"/>
  <c r="E29" i="23"/>
  <c r="V28" i="23"/>
  <c r="N28" i="23"/>
  <c r="W27" i="23"/>
  <c r="M27" i="23"/>
  <c r="E27" i="23"/>
  <c r="V26" i="23"/>
  <c r="N26" i="23"/>
  <c r="W25" i="23"/>
  <c r="M25" i="23"/>
  <c r="E25" i="23"/>
  <c r="V24" i="23"/>
  <c r="N24" i="23"/>
  <c r="W23" i="23"/>
  <c r="M23" i="23"/>
  <c r="E23" i="23"/>
  <c r="V22" i="23"/>
  <c r="N22" i="23"/>
  <c r="W21" i="23"/>
  <c r="M21" i="23"/>
  <c r="E21" i="23"/>
  <c r="V20" i="23"/>
  <c r="N20" i="23"/>
  <c r="W19" i="23"/>
  <c r="M19" i="23"/>
  <c r="E19" i="23"/>
  <c r="Z18" i="23"/>
  <c r="T18" i="23"/>
  <c r="N18" i="23"/>
  <c r="H18" i="23"/>
  <c r="W17" i="23"/>
  <c r="Q17" i="23"/>
  <c r="K17" i="23"/>
  <c r="E17" i="23"/>
  <c r="Z16" i="23"/>
  <c r="T16" i="23"/>
  <c r="N16" i="23"/>
  <c r="H16" i="23"/>
  <c r="W15" i="23"/>
  <c r="Q15" i="23"/>
  <c r="K15" i="23"/>
  <c r="E15" i="23"/>
  <c r="Z14" i="23"/>
  <c r="T14" i="23"/>
  <c r="N14" i="23"/>
  <c r="H14" i="23"/>
  <c r="W13" i="23"/>
  <c r="Q13" i="23"/>
  <c r="K13" i="23"/>
  <c r="E13" i="23"/>
  <c r="U37" i="23"/>
  <c r="L37" i="23"/>
  <c r="U36" i="23"/>
  <c r="L36" i="23"/>
  <c r="U35" i="23"/>
  <c r="L35" i="23"/>
  <c r="U34" i="23"/>
  <c r="L34" i="23"/>
  <c r="U33" i="23"/>
  <c r="L33" i="23"/>
  <c r="U32" i="23"/>
  <c r="L32" i="23"/>
  <c r="U31" i="23"/>
  <c r="L31" i="23"/>
  <c r="U30" i="23"/>
  <c r="L30" i="23"/>
  <c r="U29" i="23"/>
  <c r="L29" i="23"/>
  <c r="U28" i="23"/>
  <c r="L28" i="23"/>
  <c r="U27" i="23"/>
  <c r="L27" i="23"/>
  <c r="U26" i="23"/>
  <c r="L26" i="23"/>
  <c r="U25" i="23"/>
  <c r="L25" i="23"/>
  <c r="U24" i="23"/>
  <c r="L24" i="23"/>
  <c r="U23" i="23"/>
  <c r="L23" i="23"/>
  <c r="U22" i="23"/>
  <c r="L22" i="23"/>
  <c r="U21" i="23"/>
  <c r="L21" i="23"/>
  <c r="U20" i="23"/>
  <c r="L20" i="23"/>
  <c r="U19" i="23"/>
  <c r="L19" i="23"/>
  <c r="Y18" i="23"/>
  <c r="S18" i="23"/>
  <c r="M18" i="23"/>
  <c r="G18" i="23"/>
  <c r="AB17" i="23"/>
  <c r="V17" i="23"/>
  <c r="P17" i="23"/>
  <c r="J17" i="23"/>
  <c r="Y16" i="23"/>
  <c r="S16" i="23"/>
  <c r="M16" i="23"/>
  <c r="G16" i="23"/>
  <c r="AB15" i="23"/>
  <c r="V15" i="23"/>
  <c r="P15" i="23"/>
  <c r="J15" i="23"/>
  <c r="Y14" i="23"/>
  <c r="S14" i="23"/>
  <c r="M14" i="23"/>
  <c r="G14" i="23"/>
  <c r="AB13" i="23"/>
  <c r="V13" i="23"/>
  <c r="P13" i="23"/>
  <c r="X37" i="23"/>
  <c r="O37" i="23"/>
  <c r="F37" i="23"/>
  <c r="X36" i="23"/>
  <c r="O36" i="23"/>
  <c r="F36" i="23"/>
  <c r="X35" i="23"/>
  <c r="O35" i="23"/>
  <c r="F35" i="23"/>
  <c r="X34" i="23"/>
  <c r="O34" i="23"/>
  <c r="F34" i="23"/>
  <c r="X33" i="23"/>
  <c r="O33" i="23"/>
  <c r="F33" i="23"/>
  <c r="X32" i="23"/>
  <c r="O32" i="23"/>
  <c r="F32" i="23"/>
  <c r="X31" i="23"/>
  <c r="O31" i="23"/>
  <c r="F31" i="23"/>
  <c r="X30" i="23"/>
  <c r="O30" i="23"/>
  <c r="F30" i="23"/>
  <c r="X29" i="23"/>
  <c r="O29" i="23"/>
  <c r="F29" i="23"/>
  <c r="X28" i="23"/>
  <c r="O28" i="23"/>
  <c r="F28" i="23"/>
  <c r="X27" i="23"/>
  <c r="O27" i="23"/>
  <c r="F27" i="23"/>
  <c r="X26" i="23"/>
  <c r="O26" i="23"/>
  <c r="F26" i="23"/>
  <c r="X25" i="23"/>
  <c r="O25" i="23"/>
  <c r="F25" i="23"/>
  <c r="X24" i="23"/>
  <c r="O24" i="23"/>
  <c r="F24" i="23"/>
  <c r="X23" i="23"/>
  <c r="O23" i="23"/>
  <c r="F23" i="23"/>
  <c r="X22" i="23"/>
  <c r="O22" i="23"/>
  <c r="F22" i="23"/>
  <c r="X21" i="23"/>
  <c r="O21" i="23"/>
  <c r="F21" i="23"/>
  <c r="X20" i="23"/>
  <c r="O20" i="23"/>
  <c r="F20" i="23"/>
  <c r="X19" i="23"/>
  <c r="O19" i="23"/>
  <c r="F19" i="23"/>
  <c r="AA18" i="23"/>
  <c r="U18" i="23"/>
  <c r="O18" i="23"/>
  <c r="I18" i="23"/>
  <c r="X17" i="23"/>
  <c r="R17" i="23"/>
  <c r="L17" i="23"/>
  <c r="F17" i="23"/>
  <c r="AA16" i="23"/>
  <c r="U16" i="23"/>
  <c r="O16" i="23"/>
  <c r="I16" i="23"/>
  <c r="X15" i="23"/>
  <c r="R15" i="23"/>
  <c r="L15" i="23"/>
  <c r="F15" i="23"/>
  <c r="AA14" i="23"/>
  <c r="U14" i="23"/>
  <c r="O14" i="23"/>
  <c r="I14" i="23"/>
  <c r="X13" i="23"/>
  <c r="R13" i="23"/>
  <c r="L13" i="23"/>
  <c r="K37" i="23"/>
  <c r="T36" i="23"/>
  <c r="K35" i="23"/>
  <c r="T34" i="23"/>
  <c r="K33" i="23"/>
  <c r="T32" i="23"/>
  <c r="K31" i="23"/>
  <c r="T30" i="23"/>
  <c r="K29" i="23"/>
  <c r="T28" i="23"/>
  <c r="K27" i="23"/>
  <c r="T26" i="23"/>
  <c r="K25" i="23"/>
  <c r="T24" i="23"/>
  <c r="K23" i="23"/>
  <c r="T22" i="23"/>
  <c r="K21" i="23"/>
  <c r="T20" i="23"/>
  <c r="K19" i="23"/>
  <c r="X18" i="23"/>
  <c r="L18" i="23"/>
  <c r="AA17" i="23"/>
  <c r="O17" i="23"/>
  <c r="R16" i="23"/>
  <c r="F16" i="23"/>
  <c r="U15" i="23"/>
  <c r="I15" i="23"/>
  <c r="X14" i="23"/>
  <c r="L14" i="23"/>
  <c r="AA13" i="23"/>
  <c r="O13" i="23"/>
  <c r="G13" i="23"/>
  <c r="AA12" i="23"/>
  <c r="U12" i="23"/>
  <c r="O12" i="23"/>
  <c r="I12" i="23"/>
  <c r="X11" i="23"/>
  <c r="R11" i="23"/>
  <c r="L11" i="23"/>
  <c r="F11" i="23"/>
  <c r="AA10" i="23"/>
  <c r="U10" i="23"/>
  <c r="O10" i="23"/>
  <c r="I10" i="23"/>
  <c r="X9" i="23"/>
  <c r="R9" i="23"/>
  <c r="L9" i="23"/>
  <c r="F9" i="23"/>
  <c r="AA8" i="23"/>
  <c r="U8" i="23"/>
  <c r="O8" i="23"/>
  <c r="I8" i="23"/>
  <c r="X7" i="23"/>
  <c r="R7" i="23"/>
  <c r="L7" i="23"/>
  <c r="F7" i="23"/>
  <c r="AA6" i="23"/>
  <c r="U6" i="23"/>
  <c r="O6" i="23"/>
  <c r="I6" i="23"/>
  <c r="X5" i="23"/>
  <c r="R5" i="23"/>
  <c r="L5" i="23"/>
  <c r="F5" i="23"/>
  <c r="AA4" i="23"/>
  <c r="U4" i="23"/>
  <c r="O4" i="23"/>
  <c r="I4" i="23"/>
  <c r="AA37" i="23"/>
  <c r="I37" i="23"/>
  <c r="R36" i="23"/>
  <c r="AA35" i="23"/>
  <c r="I35" i="23"/>
  <c r="R34" i="23"/>
  <c r="AA33" i="23"/>
  <c r="I33" i="23"/>
  <c r="R32" i="23"/>
  <c r="AA31" i="23"/>
  <c r="I31" i="23"/>
  <c r="R30" i="23"/>
  <c r="AA29" i="23"/>
  <c r="I29" i="23"/>
  <c r="R28" i="23"/>
  <c r="AA27" i="23"/>
  <c r="I27" i="23"/>
  <c r="R26" i="23"/>
  <c r="AA25" i="23"/>
  <c r="I25" i="23"/>
  <c r="R24" i="23"/>
  <c r="AA23" i="23"/>
  <c r="I23" i="23"/>
  <c r="R22" i="23"/>
  <c r="AA21" i="23"/>
  <c r="I21" i="23"/>
  <c r="R20" i="23"/>
  <c r="AA19" i="23"/>
  <c r="I19" i="23"/>
  <c r="W18" i="23"/>
  <c r="K18" i="23"/>
  <c r="Z17" i="23"/>
  <c r="N17" i="23"/>
  <c r="Q16" i="23"/>
  <c r="E16" i="23"/>
  <c r="T15" i="23"/>
  <c r="H15" i="23"/>
  <c r="W14" i="23"/>
  <c r="K14" i="23"/>
  <c r="Z13" i="23"/>
  <c r="N13" i="23"/>
  <c r="F13" i="23"/>
  <c r="Z12" i="23"/>
  <c r="T12" i="23"/>
  <c r="N12" i="23"/>
  <c r="H12" i="23"/>
  <c r="W11" i="23"/>
  <c r="Q11" i="23"/>
  <c r="K11" i="23"/>
  <c r="E11" i="23"/>
  <c r="Z10" i="23"/>
  <c r="T10" i="23"/>
  <c r="N10" i="23"/>
  <c r="H10" i="23"/>
  <c r="W9" i="23"/>
  <c r="Q9" i="23"/>
  <c r="K9" i="23"/>
  <c r="E9" i="23"/>
  <c r="Z8" i="23"/>
  <c r="T8" i="23"/>
  <c r="N8" i="23"/>
  <c r="H8" i="23"/>
  <c r="W7" i="23"/>
  <c r="Q7" i="23"/>
  <c r="K7" i="23"/>
  <c r="E7" i="23"/>
  <c r="Z6" i="23"/>
  <c r="T6" i="23"/>
  <c r="N6" i="23"/>
  <c r="H6" i="23"/>
  <c r="W5" i="23"/>
  <c r="Q5" i="23"/>
  <c r="K5" i="23"/>
  <c r="E5" i="23"/>
  <c r="Z4" i="23"/>
  <c r="T4" i="23"/>
  <c r="N4" i="23"/>
  <c r="H4" i="23"/>
  <c r="Q37" i="23"/>
  <c r="Z36" i="23"/>
  <c r="H36" i="23"/>
  <c r="Q35" i="23"/>
  <c r="Z34" i="23"/>
  <c r="H34" i="23"/>
  <c r="Q33" i="23"/>
  <c r="Z32" i="23"/>
  <c r="H32" i="23"/>
  <c r="Q31" i="23"/>
  <c r="Z30" i="23"/>
  <c r="H30" i="23"/>
  <c r="Q29" i="23"/>
  <c r="Z28" i="23"/>
  <c r="H28" i="23"/>
  <c r="Q27" i="23"/>
  <c r="Z26" i="23"/>
  <c r="H26" i="23"/>
  <c r="Q25" i="23"/>
  <c r="Z24" i="23"/>
  <c r="H24" i="23"/>
  <c r="Q23" i="23"/>
  <c r="Z22" i="23"/>
  <c r="H22" i="23"/>
  <c r="Q21" i="23"/>
  <c r="Z20" i="23"/>
  <c r="H20" i="23"/>
  <c r="Q19" i="23"/>
  <c r="AB18" i="23"/>
  <c r="P18" i="23"/>
  <c r="S17" i="23"/>
  <c r="G17" i="23"/>
  <c r="V16" i="23"/>
  <c r="J16" i="23"/>
  <c r="Y15" i="23"/>
  <c r="M15" i="23"/>
  <c r="AB14" i="23"/>
  <c r="P14" i="23"/>
  <c r="S13" i="23"/>
  <c r="H13" i="23"/>
  <c r="AB12" i="23"/>
  <c r="V12" i="23"/>
  <c r="P12" i="23"/>
  <c r="J12" i="23"/>
  <c r="Y11" i="23"/>
  <c r="S11" i="23"/>
  <c r="M11" i="23"/>
  <c r="G11" i="23"/>
  <c r="AB10" i="23"/>
  <c r="V10" i="23"/>
  <c r="L4" i="23"/>
  <c r="V4" i="23"/>
  <c r="M5" i="23"/>
  <c r="U5" i="23"/>
  <c r="L6" i="23"/>
  <c r="V6" i="23"/>
  <c r="M7" i="23"/>
  <c r="U7" i="23"/>
  <c r="L8" i="23"/>
  <c r="V8" i="23"/>
  <c r="M9" i="23"/>
  <c r="U9" i="23"/>
  <c r="L10" i="23"/>
  <c r="W10" i="23"/>
  <c r="H11" i="23"/>
  <c r="T11" i="23"/>
  <c r="E12" i="23"/>
  <c r="Q12" i="23"/>
  <c r="T13" i="23"/>
  <c r="Q14" i="23"/>
  <c r="N15" i="23"/>
  <c r="K16" i="23"/>
  <c r="H17" i="23"/>
  <c r="E18" i="23"/>
  <c r="I20" i="23"/>
  <c r="R21" i="23"/>
  <c r="AA22" i="23"/>
  <c r="I24" i="23"/>
  <c r="R25" i="23"/>
  <c r="AA26" i="23"/>
  <c r="I28" i="23"/>
  <c r="R29" i="23"/>
  <c r="AA30" i="23"/>
  <c r="I32" i="23"/>
  <c r="R33" i="23"/>
  <c r="AA34" i="23"/>
  <c r="I36" i="23"/>
  <c r="R37" i="23"/>
  <c r="G5" i="19"/>
  <c r="L5" i="21"/>
  <c r="F11" i="21"/>
  <c r="J36" i="22"/>
  <c r="M35" i="22"/>
  <c r="M28" i="22"/>
  <c r="O19" i="22"/>
  <c r="L35" i="22"/>
  <c r="L26" i="22"/>
  <c r="P5" i="22"/>
  <c r="G7" i="22"/>
  <c r="Q9" i="22"/>
  <c r="K13" i="22"/>
  <c r="AA17" i="22"/>
  <c r="J26" i="22"/>
  <c r="E4" i="23"/>
  <c r="M4" i="23"/>
  <c r="W4" i="23"/>
  <c r="N5" i="23"/>
  <c r="V5" i="23"/>
  <c r="E6" i="23"/>
  <c r="M6" i="23"/>
  <c r="W6" i="23"/>
  <c r="N7" i="23"/>
  <c r="V7" i="23"/>
  <c r="E8" i="23"/>
  <c r="M8" i="23"/>
  <c r="W8" i="23"/>
  <c r="N9" i="23"/>
  <c r="V9" i="23"/>
  <c r="E10" i="23"/>
  <c r="M10" i="23"/>
  <c r="X10" i="23"/>
  <c r="I11" i="23"/>
  <c r="U11" i="23"/>
  <c r="F12" i="23"/>
  <c r="R12" i="23"/>
  <c r="U13" i="23"/>
  <c r="R14" i="23"/>
  <c r="O15" i="23"/>
  <c r="L16" i="23"/>
  <c r="I17" i="23"/>
  <c r="F18" i="23"/>
  <c r="J20" i="23"/>
  <c r="S21" i="23"/>
  <c r="AB22" i="23"/>
  <c r="J24" i="23"/>
  <c r="S25" i="23"/>
  <c r="AB26" i="23"/>
  <c r="J28" i="23"/>
  <c r="S29" i="23"/>
  <c r="AB30" i="23"/>
  <c r="J32" i="23"/>
  <c r="S33" i="23"/>
  <c r="AB34" i="23"/>
  <c r="J36" i="23"/>
  <c r="S37" i="23"/>
  <c r="Z7" i="19"/>
  <c r="F6" i="21"/>
  <c r="G4" i="22"/>
  <c r="S5" i="22"/>
  <c r="AA7" i="22"/>
  <c r="K10" i="22"/>
  <c r="L13" i="22"/>
  <c r="AB17" i="22"/>
  <c r="O28" i="22"/>
  <c r="F4" i="23"/>
  <c r="P4" i="23"/>
  <c r="X4" i="23"/>
  <c r="G5" i="23"/>
  <c r="O5" i="23"/>
  <c r="Y5" i="23"/>
  <c r="F6" i="23"/>
  <c r="P6" i="23"/>
  <c r="X6" i="23"/>
  <c r="G7" i="23"/>
  <c r="O7" i="23"/>
  <c r="Y7" i="23"/>
  <c r="F8" i="23"/>
  <c r="P8" i="23"/>
  <c r="X8" i="23"/>
  <c r="G9" i="23"/>
  <c r="O9" i="23"/>
  <c r="Y9" i="23"/>
  <c r="F10" i="23"/>
  <c r="P10" i="23"/>
  <c r="Y10" i="23"/>
  <c r="J11" i="23"/>
  <c r="V11" i="23"/>
  <c r="G12" i="23"/>
  <c r="S12" i="23"/>
  <c r="Y13" i="23"/>
  <c r="V14" i="23"/>
  <c r="S15" i="23"/>
  <c r="P16" i="23"/>
  <c r="M17" i="23"/>
  <c r="J18" i="23"/>
  <c r="G19" i="23"/>
  <c r="P20" i="23"/>
  <c r="Y21" i="23"/>
  <c r="G23" i="23"/>
  <c r="P24" i="23"/>
  <c r="Y25" i="23"/>
  <c r="G27" i="23"/>
  <c r="P28" i="23"/>
  <c r="Y29" i="23"/>
  <c r="G31" i="23"/>
  <c r="P32" i="23"/>
  <c r="Y33" i="23"/>
  <c r="G35" i="23"/>
  <c r="P36" i="23"/>
  <c r="Y37" i="23"/>
  <c r="U36" i="21"/>
  <c r="Z36" i="21"/>
  <c r="Z30" i="21"/>
  <c r="Z24" i="21"/>
  <c r="L21" i="21"/>
  <c r="L18" i="21"/>
  <c r="W15" i="21"/>
  <c r="N14" i="21"/>
  <c r="Y12" i="21"/>
  <c r="F12" i="21"/>
  <c r="L11" i="21"/>
  <c r="R10" i="21"/>
  <c r="X9" i="21"/>
  <c r="F9" i="21"/>
  <c r="L8" i="21"/>
  <c r="R7" i="21"/>
  <c r="AA35" i="21"/>
  <c r="AA29" i="21"/>
  <c r="AA23" i="21"/>
  <c r="Z20" i="21"/>
  <c r="U17" i="21"/>
  <c r="Q15" i="21"/>
  <c r="H14" i="21"/>
  <c r="U12" i="21"/>
  <c r="AA11" i="21"/>
  <c r="I11" i="21"/>
  <c r="O10" i="21"/>
  <c r="U9" i="21"/>
  <c r="AA8" i="21"/>
  <c r="I8" i="21"/>
  <c r="O7" i="21"/>
  <c r="AA33" i="21"/>
  <c r="AA27" i="21"/>
  <c r="Z22" i="21"/>
  <c r="I6" i="21"/>
  <c r="O11" i="21"/>
  <c r="F5" i="17"/>
  <c r="Y10" i="19"/>
  <c r="F4" i="21"/>
  <c r="X4" i="21"/>
  <c r="R5" i="21"/>
  <c r="L6" i="21"/>
  <c r="F7" i="21"/>
  <c r="F8" i="21"/>
  <c r="L9" i="21"/>
  <c r="L10" i="21"/>
  <c r="R11" i="21"/>
  <c r="R12" i="21"/>
  <c r="Z14" i="21"/>
  <c r="L17" i="21"/>
  <c r="M22" i="21"/>
  <c r="Z32" i="21"/>
  <c r="K4" i="22"/>
  <c r="W4" i="22"/>
  <c r="H5" i="22"/>
  <c r="T5" i="22"/>
  <c r="E6" i="22"/>
  <c r="S6" i="22"/>
  <c r="M7" i="22"/>
  <c r="G8" i="22"/>
  <c r="W9" i="22"/>
  <c r="R10" i="22"/>
  <c r="M11" i="22"/>
  <c r="L12" i="22"/>
  <c r="AA13" i="22"/>
  <c r="K15" i="22"/>
  <c r="Z16" i="22"/>
  <c r="L18" i="22"/>
  <c r="J20" i="22"/>
  <c r="M22" i="22"/>
  <c r="V24" i="22"/>
  <c r="AB26" i="22"/>
  <c r="J29" i="22"/>
  <c r="M31" i="22"/>
  <c r="V33" i="22"/>
  <c r="I36" i="22"/>
  <c r="U4" i="21"/>
  <c r="O5" i="21"/>
  <c r="AA6" i="21"/>
  <c r="AA7" i="21"/>
  <c r="I9" i="21"/>
  <c r="I10" i="21"/>
  <c r="O12" i="21"/>
  <c r="T14" i="21"/>
  <c r="U16" i="21"/>
  <c r="AA21" i="21"/>
  <c r="AA31" i="21"/>
  <c r="Y7" i="17"/>
  <c r="J14" i="19"/>
  <c r="I4" i="21"/>
  <c r="AA4" i="21"/>
  <c r="U5" i="21"/>
  <c r="O6" i="21"/>
  <c r="I7" i="21"/>
  <c r="O8" i="21"/>
  <c r="O9" i="21"/>
  <c r="U10" i="21"/>
  <c r="U11" i="21"/>
  <c r="F13" i="21"/>
  <c r="E15" i="21"/>
  <c r="U18" i="21"/>
  <c r="L23" i="21"/>
  <c r="Z34" i="21"/>
  <c r="M4" i="22"/>
  <c r="Y4" i="22"/>
  <c r="J5" i="22"/>
  <c r="V5" i="22"/>
  <c r="G6" i="22"/>
  <c r="V6" i="22"/>
  <c r="N7" i="22"/>
  <c r="H8" i="22"/>
  <c r="Y9" i="22"/>
  <c r="S10" i="22"/>
  <c r="N11" i="22"/>
  <c r="M12" i="22"/>
  <c r="AB13" i="22"/>
  <c r="L15" i="22"/>
  <c r="AA16" i="22"/>
  <c r="M18" i="22"/>
  <c r="L20" i="22"/>
  <c r="O22" i="22"/>
  <c r="X24" i="22"/>
  <c r="L29" i="22"/>
  <c r="O31" i="22"/>
  <c r="X33" i="22"/>
  <c r="L4" i="21"/>
  <c r="F5" i="21"/>
  <c r="X5" i="21"/>
  <c r="R6" i="21"/>
  <c r="L7" i="21"/>
  <c r="R8" i="21"/>
  <c r="R9" i="21"/>
  <c r="X10" i="21"/>
  <c r="X11" i="21"/>
  <c r="K13" i="21"/>
  <c r="K15" i="21"/>
  <c r="L19" i="21"/>
  <c r="AA25" i="21"/>
  <c r="W37" i="22"/>
  <c r="Q37" i="22"/>
  <c r="K37" i="22"/>
  <c r="E37" i="22"/>
  <c r="Z36" i="22"/>
  <c r="T36" i="22"/>
  <c r="N36" i="22"/>
  <c r="H36" i="22"/>
  <c r="W35" i="22"/>
  <c r="Q35" i="22"/>
  <c r="K35" i="22"/>
  <c r="E35" i="22"/>
  <c r="Z34" i="22"/>
  <c r="T34" i="22"/>
  <c r="N34" i="22"/>
  <c r="H34" i="22"/>
  <c r="W33" i="22"/>
  <c r="Q33" i="22"/>
  <c r="K33" i="22"/>
  <c r="E33" i="22"/>
  <c r="Z32" i="22"/>
  <c r="T32" i="22"/>
  <c r="N32" i="22"/>
  <c r="H32" i="22"/>
  <c r="W31" i="22"/>
  <c r="Q31" i="22"/>
  <c r="K31" i="22"/>
  <c r="E31" i="22"/>
  <c r="Z30" i="22"/>
  <c r="T30" i="22"/>
  <c r="N30" i="22"/>
  <c r="H30" i="22"/>
  <c r="W29" i="22"/>
  <c r="Q29" i="22"/>
  <c r="K29" i="22"/>
  <c r="E29" i="22"/>
  <c r="Z28" i="22"/>
  <c r="T28" i="22"/>
  <c r="N28" i="22"/>
  <c r="H28" i="22"/>
  <c r="W27" i="22"/>
  <c r="Q27" i="22"/>
  <c r="K27" i="22"/>
  <c r="E27" i="22"/>
  <c r="Z26" i="22"/>
  <c r="T26" i="22"/>
  <c r="N26" i="22"/>
  <c r="H26" i="22"/>
  <c r="W25" i="22"/>
  <c r="Q25" i="22"/>
  <c r="K25" i="22"/>
  <c r="E25" i="22"/>
  <c r="Z24" i="22"/>
  <c r="T24" i="22"/>
  <c r="N24" i="22"/>
  <c r="H24" i="22"/>
  <c r="W23" i="22"/>
  <c r="Q23" i="22"/>
  <c r="K23" i="22"/>
  <c r="E23" i="22"/>
  <c r="Z22" i="22"/>
  <c r="T22" i="22"/>
  <c r="N22" i="22"/>
  <c r="H22" i="22"/>
  <c r="W21" i="22"/>
  <c r="Q21" i="22"/>
  <c r="K21" i="22"/>
  <c r="E21" i="22"/>
  <c r="Z20" i="22"/>
  <c r="T20" i="22"/>
  <c r="N20" i="22"/>
  <c r="H20" i="22"/>
  <c r="W19" i="22"/>
  <c r="Q19" i="22"/>
  <c r="K19" i="22"/>
  <c r="AB37" i="22"/>
  <c r="V37" i="22"/>
  <c r="P37" i="22"/>
  <c r="J37" i="22"/>
  <c r="Y36" i="22"/>
  <c r="S36" i="22"/>
  <c r="M36" i="22"/>
  <c r="G36" i="22"/>
  <c r="AB35" i="22"/>
  <c r="V35" i="22"/>
  <c r="P35" i="22"/>
  <c r="J35" i="22"/>
  <c r="Z37" i="22"/>
  <c r="T37" i="22"/>
  <c r="N37" i="22"/>
  <c r="H37" i="22"/>
  <c r="W36" i="22"/>
  <c r="Q36" i="22"/>
  <c r="K36" i="22"/>
  <c r="E36" i="22"/>
  <c r="Z35" i="22"/>
  <c r="T35" i="22"/>
  <c r="N35" i="22"/>
  <c r="H35" i="22"/>
  <c r="W34" i="22"/>
  <c r="Q34" i="22"/>
  <c r="K34" i="22"/>
  <c r="E34" i="22"/>
  <c r="Z33" i="22"/>
  <c r="T33" i="22"/>
  <c r="N33" i="22"/>
  <c r="H33" i="22"/>
  <c r="W32" i="22"/>
  <c r="Q32" i="22"/>
  <c r="K32" i="22"/>
  <c r="E32" i="22"/>
  <c r="Z31" i="22"/>
  <c r="T31" i="22"/>
  <c r="N31" i="22"/>
  <c r="H31" i="22"/>
  <c r="W30" i="22"/>
  <c r="Q30" i="22"/>
  <c r="K30" i="22"/>
  <c r="E30" i="22"/>
  <c r="Z29" i="22"/>
  <c r="T29" i="22"/>
  <c r="N29" i="22"/>
  <c r="H29" i="22"/>
  <c r="W28" i="22"/>
  <c r="Q28" i="22"/>
  <c r="K28" i="22"/>
  <c r="E28" i="22"/>
  <c r="Z27" i="22"/>
  <c r="T27" i="22"/>
  <c r="N27" i="22"/>
  <c r="H27" i="22"/>
  <c r="W26" i="22"/>
  <c r="Q26" i="22"/>
  <c r="K26" i="22"/>
  <c r="E26" i="22"/>
  <c r="Z25" i="22"/>
  <c r="T25" i="22"/>
  <c r="N25" i="22"/>
  <c r="H25" i="22"/>
  <c r="W24" i="22"/>
  <c r="Q24" i="22"/>
  <c r="K24" i="22"/>
  <c r="E24" i="22"/>
  <c r="Z23" i="22"/>
  <c r="T23" i="22"/>
  <c r="N23" i="22"/>
  <c r="H23" i="22"/>
  <c r="W22" i="22"/>
  <c r="Q22" i="22"/>
  <c r="K22" i="22"/>
  <c r="E22" i="22"/>
  <c r="Z21" i="22"/>
  <c r="T21" i="22"/>
  <c r="N21" i="22"/>
  <c r="H21" i="22"/>
  <c r="W20" i="22"/>
  <c r="Q20" i="22"/>
  <c r="K20" i="22"/>
  <c r="E20" i="22"/>
  <c r="Z19" i="22"/>
  <c r="T19" i="22"/>
  <c r="N19" i="22"/>
  <c r="H19" i="22"/>
  <c r="AA37" i="22"/>
  <c r="O37" i="22"/>
  <c r="R36" i="22"/>
  <c r="F36" i="22"/>
  <c r="U35" i="22"/>
  <c r="I35" i="22"/>
  <c r="AA34" i="22"/>
  <c r="R34" i="22"/>
  <c r="I34" i="22"/>
  <c r="AA33" i="22"/>
  <c r="R33" i="22"/>
  <c r="I33" i="22"/>
  <c r="AA32" i="22"/>
  <c r="R32" i="22"/>
  <c r="I32" i="22"/>
  <c r="AA31" i="22"/>
  <c r="R31" i="22"/>
  <c r="I31" i="22"/>
  <c r="AA30" i="22"/>
  <c r="R30" i="22"/>
  <c r="I30" i="22"/>
  <c r="AA29" i="22"/>
  <c r="R29" i="22"/>
  <c r="I29" i="22"/>
  <c r="AA28" i="22"/>
  <c r="R28" i="22"/>
  <c r="I28" i="22"/>
  <c r="AA27" i="22"/>
  <c r="R27" i="22"/>
  <c r="I27" i="22"/>
  <c r="AA26" i="22"/>
  <c r="R26" i="22"/>
  <c r="I26" i="22"/>
  <c r="AA25" i="22"/>
  <c r="R25" i="22"/>
  <c r="I25" i="22"/>
  <c r="AA24" i="22"/>
  <c r="R24" i="22"/>
  <c r="I24" i="22"/>
  <c r="AA23" i="22"/>
  <c r="R23" i="22"/>
  <c r="I23" i="22"/>
  <c r="AA22" i="22"/>
  <c r="R22" i="22"/>
  <c r="I22" i="22"/>
  <c r="AA21" i="22"/>
  <c r="R21" i="22"/>
  <c r="I21" i="22"/>
  <c r="AA20" i="22"/>
  <c r="R20" i="22"/>
  <c r="I20" i="22"/>
  <c r="AA19" i="22"/>
  <c r="R19" i="22"/>
  <c r="I19" i="22"/>
  <c r="W18" i="22"/>
  <c r="Q18" i="22"/>
  <c r="K18" i="22"/>
  <c r="E18" i="22"/>
  <c r="Z17" i="22"/>
  <c r="T17" i="22"/>
  <c r="N17" i="22"/>
  <c r="H17" i="22"/>
  <c r="W16" i="22"/>
  <c r="Q16" i="22"/>
  <c r="K16" i="22"/>
  <c r="E16" i="22"/>
  <c r="Z15" i="22"/>
  <c r="T15" i="22"/>
  <c r="N15" i="22"/>
  <c r="H15" i="22"/>
  <c r="W14" i="22"/>
  <c r="Q14" i="22"/>
  <c r="K14" i="22"/>
  <c r="E14" i="22"/>
  <c r="Z13" i="22"/>
  <c r="T13" i="22"/>
  <c r="N13" i="22"/>
  <c r="H13" i="22"/>
  <c r="W12" i="22"/>
  <c r="Q12" i="22"/>
  <c r="Y37" i="22"/>
  <c r="M37" i="22"/>
  <c r="AB36" i="22"/>
  <c r="P36" i="22"/>
  <c r="S35" i="22"/>
  <c r="G35" i="22"/>
  <c r="Y34" i="22"/>
  <c r="P34" i="22"/>
  <c r="G34" i="22"/>
  <c r="Y33" i="22"/>
  <c r="P33" i="22"/>
  <c r="G33" i="22"/>
  <c r="Y32" i="22"/>
  <c r="P32" i="22"/>
  <c r="G32" i="22"/>
  <c r="Y31" i="22"/>
  <c r="P31" i="22"/>
  <c r="G31" i="22"/>
  <c r="Y30" i="22"/>
  <c r="P30" i="22"/>
  <c r="G30" i="22"/>
  <c r="Y29" i="22"/>
  <c r="P29" i="22"/>
  <c r="G29" i="22"/>
  <c r="Y28" i="22"/>
  <c r="P28" i="22"/>
  <c r="G28" i="22"/>
  <c r="Y27" i="22"/>
  <c r="P27" i="22"/>
  <c r="G27" i="22"/>
  <c r="Y26" i="22"/>
  <c r="P26" i="22"/>
  <c r="G26" i="22"/>
  <c r="Y25" i="22"/>
  <c r="P25" i="22"/>
  <c r="G25" i="22"/>
  <c r="Y24" i="22"/>
  <c r="P24" i="22"/>
  <c r="G24" i="22"/>
  <c r="Y23" i="22"/>
  <c r="P23" i="22"/>
  <c r="G23" i="22"/>
  <c r="Y22" i="22"/>
  <c r="P22" i="22"/>
  <c r="G22" i="22"/>
  <c r="Y21" i="22"/>
  <c r="P21" i="22"/>
  <c r="G21" i="22"/>
  <c r="Y20" i="22"/>
  <c r="P20" i="22"/>
  <c r="G20" i="22"/>
  <c r="Y19" i="22"/>
  <c r="P19" i="22"/>
  <c r="G19" i="22"/>
  <c r="AB18" i="22"/>
  <c r="V18" i="22"/>
  <c r="P18" i="22"/>
  <c r="J18" i="22"/>
  <c r="Y17" i="22"/>
  <c r="S17" i="22"/>
  <c r="M17" i="22"/>
  <c r="G17" i="22"/>
  <c r="AB16" i="22"/>
  <c r="V16" i="22"/>
  <c r="P16" i="22"/>
  <c r="J16" i="22"/>
  <c r="Y15" i="22"/>
  <c r="S15" i="22"/>
  <c r="M15" i="22"/>
  <c r="G15" i="22"/>
  <c r="AB14" i="22"/>
  <c r="V14" i="22"/>
  <c r="P14" i="22"/>
  <c r="J14" i="22"/>
  <c r="Y13" i="22"/>
  <c r="S13" i="22"/>
  <c r="M13" i="22"/>
  <c r="G13" i="22"/>
  <c r="AB12" i="22"/>
  <c r="V12" i="22"/>
  <c r="P12" i="22"/>
  <c r="X37" i="22"/>
  <c r="G37" i="22"/>
  <c r="O36" i="22"/>
  <c r="Y35" i="22"/>
  <c r="F35" i="22"/>
  <c r="U34" i="22"/>
  <c r="F34" i="22"/>
  <c r="U33" i="22"/>
  <c r="F33" i="22"/>
  <c r="U32" i="22"/>
  <c r="F32" i="22"/>
  <c r="U31" i="22"/>
  <c r="F31" i="22"/>
  <c r="U30" i="22"/>
  <c r="F30" i="22"/>
  <c r="U29" i="22"/>
  <c r="F29" i="22"/>
  <c r="U28" i="22"/>
  <c r="F28" i="22"/>
  <c r="U27" i="22"/>
  <c r="F27" i="22"/>
  <c r="U26" i="22"/>
  <c r="F26" i="22"/>
  <c r="U25" i="22"/>
  <c r="F25" i="22"/>
  <c r="U24" i="22"/>
  <c r="F24" i="22"/>
  <c r="U23" i="22"/>
  <c r="F23" i="22"/>
  <c r="U22" i="22"/>
  <c r="F22" i="22"/>
  <c r="U21" i="22"/>
  <c r="F21" i="22"/>
  <c r="U20" i="22"/>
  <c r="F20" i="22"/>
  <c r="U19" i="22"/>
  <c r="F19" i="22"/>
  <c r="Y18" i="22"/>
  <c r="O18" i="22"/>
  <c r="G18" i="22"/>
  <c r="X17" i="22"/>
  <c r="P17" i="22"/>
  <c r="F17" i="22"/>
  <c r="Y16" i="22"/>
  <c r="O16" i="22"/>
  <c r="G16" i="22"/>
  <c r="X15" i="22"/>
  <c r="P15" i="22"/>
  <c r="F15" i="22"/>
  <c r="Y14" i="22"/>
  <c r="O14" i="22"/>
  <c r="G14" i="22"/>
  <c r="X13" i="22"/>
  <c r="P13" i="22"/>
  <c r="F13" i="22"/>
  <c r="Y12" i="22"/>
  <c r="O12" i="22"/>
  <c r="I12" i="22"/>
  <c r="X11" i="22"/>
  <c r="R11" i="22"/>
  <c r="L11" i="22"/>
  <c r="F11" i="22"/>
  <c r="AA10" i="22"/>
  <c r="U10" i="22"/>
  <c r="O10" i="22"/>
  <c r="I10" i="22"/>
  <c r="X9" i="22"/>
  <c r="R9" i="22"/>
  <c r="L9" i="22"/>
  <c r="F9" i="22"/>
  <c r="AA8" i="22"/>
  <c r="U8" i="22"/>
  <c r="O8" i="22"/>
  <c r="I8" i="22"/>
  <c r="X7" i="22"/>
  <c r="R7" i="22"/>
  <c r="L7" i="22"/>
  <c r="F7" i="22"/>
  <c r="AA6" i="22"/>
  <c r="U6" i="22"/>
  <c r="O6" i="22"/>
  <c r="I6" i="22"/>
  <c r="U37" i="22"/>
  <c r="F37" i="22"/>
  <c r="L36" i="22"/>
  <c r="X35" i="22"/>
  <c r="S34" i="22"/>
  <c r="S33" i="22"/>
  <c r="S32" i="22"/>
  <c r="S31" i="22"/>
  <c r="S30" i="22"/>
  <c r="S29" i="22"/>
  <c r="S28" i="22"/>
  <c r="S27" i="22"/>
  <c r="S26" i="22"/>
  <c r="S25" i="22"/>
  <c r="S24" i="22"/>
  <c r="S23" i="22"/>
  <c r="S22" i="22"/>
  <c r="S21" i="22"/>
  <c r="S20" i="22"/>
  <c r="S19" i="22"/>
  <c r="E19" i="22"/>
  <c r="X18" i="22"/>
  <c r="N18" i="22"/>
  <c r="F18" i="22"/>
  <c r="W17" i="22"/>
  <c r="O17" i="22"/>
  <c r="E17" i="22"/>
  <c r="X16" i="22"/>
  <c r="N16" i="22"/>
  <c r="F16" i="22"/>
  <c r="W15" i="22"/>
  <c r="O15" i="22"/>
  <c r="E15" i="22"/>
  <c r="X14" i="22"/>
  <c r="N14" i="22"/>
  <c r="F14" i="22"/>
  <c r="W13" i="22"/>
  <c r="O13" i="22"/>
  <c r="E13" i="22"/>
  <c r="X12" i="22"/>
  <c r="N12" i="22"/>
  <c r="H12" i="22"/>
  <c r="W11" i="22"/>
  <c r="Q11" i="22"/>
  <c r="AA36" i="22"/>
  <c r="L34" i="22"/>
  <c r="O33" i="22"/>
  <c r="X32" i="22"/>
  <c r="L31" i="22"/>
  <c r="O30" i="22"/>
  <c r="X29" i="22"/>
  <c r="L28" i="22"/>
  <c r="O27" i="22"/>
  <c r="X26" i="22"/>
  <c r="L25" i="22"/>
  <c r="O24" i="22"/>
  <c r="X23" i="22"/>
  <c r="L22" i="22"/>
  <c r="O21" i="22"/>
  <c r="X20" i="22"/>
  <c r="L19" i="22"/>
  <c r="U18" i="22"/>
  <c r="I18" i="22"/>
  <c r="V17" i="22"/>
  <c r="J17" i="22"/>
  <c r="U16" i="22"/>
  <c r="I16" i="22"/>
  <c r="V15" i="22"/>
  <c r="J15" i="22"/>
  <c r="U14" i="22"/>
  <c r="I14" i="22"/>
  <c r="V13" i="22"/>
  <c r="J13" i="22"/>
  <c r="U12" i="22"/>
  <c r="K12" i="22"/>
  <c r="AB11" i="22"/>
  <c r="T11" i="22"/>
  <c r="K11" i="22"/>
  <c r="X10" i="22"/>
  <c r="Q10" i="22"/>
  <c r="J10" i="22"/>
  <c r="V9" i="22"/>
  <c r="O9" i="22"/>
  <c r="H9" i="22"/>
  <c r="AB8" i="22"/>
  <c r="T8" i="22"/>
  <c r="M8" i="22"/>
  <c r="F8" i="22"/>
  <c r="Z7" i="22"/>
  <c r="S7" i="22"/>
  <c r="K7" i="22"/>
  <c r="X6" i="22"/>
  <c r="Q6" i="22"/>
  <c r="J6" i="22"/>
  <c r="X5" i="22"/>
  <c r="R5" i="22"/>
  <c r="L5" i="22"/>
  <c r="F5" i="22"/>
  <c r="AA4" i="22"/>
  <c r="U4" i="22"/>
  <c r="O4" i="22"/>
  <c r="I4" i="22"/>
  <c r="X36" i="22"/>
  <c r="AA35" i="22"/>
  <c r="AB34" i="22"/>
  <c r="J34" i="22"/>
  <c r="M33" i="22"/>
  <c r="V32" i="22"/>
  <c r="AB31" i="22"/>
  <c r="J31" i="22"/>
  <c r="M30" i="22"/>
  <c r="V29" i="22"/>
  <c r="AB28" i="22"/>
  <c r="J28" i="22"/>
  <c r="M27" i="22"/>
  <c r="V26" i="22"/>
  <c r="AB25" i="22"/>
  <c r="J25" i="22"/>
  <c r="M24" i="22"/>
  <c r="V23" i="22"/>
  <c r="AB22" i="22"/>
  <c r="J22" i="22"/>
  <c r="M21" i="22"/>
  <c r="V20" i="22"/>
  <c r="AB19" i="22"/>
  <c r="J19" i="22"/>
  <c r="T18" i="22"/>
  <c r="H18" i="22"/>
  <c r="U17" i="22"/>
  <c r="I17" i="22"/>
  <c r="T16" i="22"/>
  <c r="H16" i="22"/>
  <c r="U15" i="22"/>
  <c r="I15" i="22"/>
  <c r="T14" i="22"/>
  <c r="H14" i="22"/>
  <c r="U13" i="22"/>
  <c r="I13" i="22"/>
  <c r="T12" i="22"/>
  <c r="J12" i="22"/>
  <c r="AA11" i="22"/>
  <c r="S11" i="22"/>
  <c r="J11" i="22"/>
  <c r="W10" i="22"/>
  <c r="P10" i="22"/>
  <c r="H10" i="22"/>
  <c r="AB9" i="22"/>
  <c r="U9" i="22"/>
  <c r="N9" i="22"/>
  <c r="G9" i="22"/>
  <c r="Z8" i="22"/>
  <c r="S8" i="22"/>
  <c r="L8" i="22"/>
  <c r="E8" i="22"/>
  <c r="Y7" i="22"/>
  <c r="Q7" i="22"/>
  <c r="J7" i="22"/>
  <c r="W6" i="22"/>
  <c r="P6" i="22"/>
  <c r="H6" i="22"/>
  <c r="W5" i="22"/>
  <c r="Q5" i="22"/>
  <c r="K5" i="22"/>
  <c r="E5" i="22"/>
  <c r="Z4" i="22"/>
  <c r="T4" i="22"/>
  <c r="N4" i="22"/>
  <c r="H4" i="22"/>
  <c r="S37" i="22"/>
  <c r="V36" i="22"/>
  <c r="R35" i="22"/>
  <c r="X34" i="22"/>
  <c r="L33" i="22"/>
  <c r="O32" i="22"/>
  <c r="X31" i="22"/>
  <c r="L30" i="22"/>
  <c r="O29" i="22"/>
  <c r="X28" i="22"/>
  <c r="L27" i="22"/>
  <c r="O26" i="22"/>
  <c r="X25" i="22"/>
  <c r="L24" i="22"/>
  <c r="O23" i="22"/>
  <c r="X22" i="22"/>
  <c r="L21" i="22"/>
  <c r="O20" i="22"/>
  <c r="X19" i="22"/>
  <c r="S18" i="22"/>
  <c r="R17" i="22"/>
  <c r="S16" i="22"/>
  <c r="R15" i="22"/>
  <c r="S14" i="22"/>
  <c r="R13" i="22"/>
  <c r="S12" i="22"/>
  <c r="G12" i="22"/>
  <c r="Z11" i="22"/>
  <c r="P11" i="22"/>
  <c r="I11" i="22"/>
  <c r="V10" i="22"/>
  <c r="N10" i="22"/>
  <c r="G10" i="22"/>
  <c r="AA9" i="22"/>
  <c r="T9" i="22"/>
  <c r="M9" i="22"/>
  <c r="E9" i="22"/>
  <c r="Y8" i="22"/>
  <c r="R8" i="22"/>
  <c r="K8" i="22"/>
  <c r="W7" i="22"/>
  <c r="P7" i="22"/>
  <c r="I7" i="22"/>
  <c r="R37" i="22"/>
  <c r="U36" i="22"/>
  <c r="O35" i="22"/>
  <c r="V34" i="22"/>
  <c r="AB33" i="22"/>
  <c r="J33" i="22"/>
  <c r="M32" i="22"/>
  <c r="V31" i="22"/>
  <c r="AB30" i="22"/>
  <c r="J30" i="22"/>
  <c r="M29" i="22"/>
  <c r="V28" i="22"/>
  <c r="AB27" i="22"/>
  <c r="J27" i="22"/>
  <c r="M26" i="22"/>
  <c r="V25" i="22"/>
  <c r="AB24" i="22"/>
  <c r="J24" i="22"/>
  <c r="M23" i="22"/>
  <c r="V22" i="22"/>
  <c r="AB21" i="22"/>
  <c r="J21" i="22"/>
  <c r="M20" i="22"/>
  <c r="V19" i="22"/>
  <c r="R18" i="22"/>
  <c r="Q17" i="22"/>
  <c r="R16" i="22"/>
  <c r="Q15" i="22"/>
  <c r="R14" i="22"/>
  <c r="Q13" i="22"/>
  <c r="R12" i="22"/>
  <c r="F12" i="22"/>
  <c r="Y11" i="22"/>
  <c r="O11" i="22"/>
  <c r="H11" i="22"/>
  <c r="AB10" i="22"/>
  <c r="T10" i="22"/>
  <c r="M10" i="22"/>
  <c r="F10" i="22"/>
  <c r="Z9" i="22"/>
  <c r="S9" i="22"/>
  <c r="K9" i="22"/>
  <c r="X8" i="22"/>
  <c r="Q8" i="22"/>
  <c r="J8" i="22"/>
  <c r="V7" i="22"/>
  <c r="O7" i="22"/>
  <c r="H7" i="22"/>
  <c r="AB6" i="22"/>
  <c r="T6" i="22"/>
  <c r="M6" i="22"/>
  <c r="F6" i="22"/>
  <c r="AA5" i="22"/>
  <c r="U5" i="22"/>
  <c r="O5" i="22"/>
  <c r="I5" i="22"/>
  <c r="X4" i="22"/>
  <c r="R4" i="22"/>
  <c r="L4" i="22"/>
  <c r="F4" i="22"/>
  <c r="P4" i="22"/>
  <c r="AB4" i="22"/>
  <c r="M5" i="22"/>
  <c r="Y5" i="22"/>
  <c r="K6" i="22"/>
  <c r="Y6" i="22"/>
  <c r="T7" i="22"/>
  <c r="N8" i="22"/>
  <c r="I9" i="22"/>
  <c r="Y10" i="22"/>
  <c r="U11" i="22"/>
  <c r="Z12" i="22"/>
  <c r="L14" i="22"/>
  <c r="AA15" i="22"/>
  <c r="K17" i="22"/>
  <c r="Z18" i="22"/>
  <c r="AB20" i="22"/>
  <c r="J23" i="22"/>
  <c r="M25" i="22"/>
  <c r="V27" i="22"/>
  <c r="AB29" i="22"/>
  <c r="J32" i="22"/>
  <c r="M34" i="22"/>
  <c r="I37" i="22"/>
  <c r="F8" i="16"/>
  <c r="J26" i="19"/>
  <c r="O4" i="21"/>
  <c r="I5" i="21"/>
  <c r="AA5" i="21"/>
  <c r="U6" i="21"/>
  <c r="U7" i="21"/>
  <c r="U8" i="21"/>
  <c r="AA9" i="21"/>
  <c r="AA10" i="21"/>
  <c r="I12" i="21"/>
  <c r="Q13" i="21"/>
  <c r="H16" i="21"/>
  <c r="AA19" i="21"/>
  <c r="Z26" i="21"/>
  <c r="E4" i="22"/>
  <c r="Q4" i="22"/>
  <c r="N5" i="22"/>
  <c r="Z5" i="22"/>
  <c r="L6" i="22"/>
  <c r="Z6" i="22"/>
  <c r="U7" i="22"/>
  <c r="P8" i="22"/>
  <c r="J9" i="22"/>
  <c r="E10" i="22"/>
  <c r="Z10" i="22"/>
  <c r="V11" i="22"/>
  <c r="AA12" i="22"/>
  <c r="M14" i="22"/>
  <c r="AB15" i="22"/>
  <c r="L17" i="22"/>
  <c r="AA18" i="22"/>
  <c r="L23" i="22"/>
  <c r="O25" i="22"/>
  <c r="X27" i="22"/>
  <c r="L32" i="22"/>
  <c r="O34" i="22"/>
  <c r="L37" i="22"/>
  <c r="L32" i="17"/>
  <c r="AA17" i="18"/>
  <c r="X4" i="19"/>
  <c r="U7" i="19"/>
  <c r="Q10" i="19"/>
  <c r="W13" i="19"/>
  <c r="T17" i="19"/>
  <c r="Y24" i="19"/>
  <c r="L37" i="19"/>
  <c r="M4" i="20"/>
  <c r="Y4" i="20"/>
  <c r="N5" i="20"/>
  <c r="Z5" i="20"/>
  <c r="U6" i="20"/>
  <c r="S8" i="20"/>
  <c r="Q10" i="20"/>
  <c r="S12" i="20"/>
  <c r="Q14" i="20"/>
  <c r="W16" i="20"/>
  <c r="Q20" i="20"/>
  <c r="X26" i="20"/>
  <c r="O22" i="18"/>
  <c r="AB6" i="17"/>
  <c r="Z4" i="18"/>
  <c r="G29" i="18"/>
  <c r="T5" i="19"/>
  <c r="R8" i="19"/>
  <c r="U11" i="19"/>
  <c r="Z14" i="19"/>
  <c r="U19" i="19"/>
  <c r="O29" i="19"/>
  <c r="E4" i="20"/>
  <c r="Q4" i="20"/>
  <c r="F5" i="20"/>
  <c r="R5" i="20"/>
  <c r="F6" i="20"/>
  <c r="F7" i="20"/>
  <c r="H9" i="20"/>
  <c r="F11" i="20"/>
  <c r="H13" i="20"/>
  <c r="F15" i="20"/>
  <c r="T17" i="20"/>
  <c r="K22" i="20"/>
  <c r="U35" i="20"/>
  <c r="O33" i="20"/>
  <c r="Z25" i="20"/>
  <c r="Y22" i="20"/>
  <c r="T19" i="20"/>
  <c r="AB17" i="20"/>
  <c r="K16" i="20"/>
  <c r="J15" i="20"/>
  <c r="I14" i="20"/>
  <c r="L13" i="20"/>
  <c r="K12" i="20"/>
  <c r="J11" i="20"/>
  <c r="I10" i="20"/>
  <c r="L9" i="20"/>
  <c r="K8" i="20"/>
  <c r="J7" i="20"/>
  <c r="X30" i="20"/>
  <c r="S24" i="20"/>
  <c r="AB21" i="20"/>
  <c r="Y18" i="20"/>
  <c r="P17" i="20"/>
  <c r="Z15" i="20"/>
  <c r="Y14" i="20"/>
  <c r="AB13" i="20"/>
  <c r="AA12" i="20"/>
  <c r="Z11" i="20"/>
  <c r="Y10" i="20"/>
  <c r="AB9" i="20"/>
  <c r="AA8" i="20"/>
  <c r="Z7" i="20"/>
  <c r="L34" i="20"/>
  <c r="M26" i="20"/>
  <c r="H23" i="20"/>
  <c r="G20" i="20"/>
  <c r="E18" i="20"/>
  <c r="S16" i="20"/>
  <c r="N15" i="20"/>
  <c r="M14" i="20"/>
  <c r="P13" i="20"/>
  <c r="O12" i="20"/>
  <c r="N11" i="20"/>
  <c r="M10" i="20"/>
  <c r="P9" i="20"/>
  <c r="O8" i="20"/>
  <c r="N7" i="20"/>
  <c r="O4" i="20"/>
  <c r="AA4" i="20"/>
  <c r="AB5" i="20"/>
  <c r="Y6" i="20"/>
  <c r="W8" i="20"/>
  <c r="U10" i="20"/>
  <c r="W12" i="20"/>
  <c r="U14" i="20"/>
  <c r="H17" i="20"/>
  <c r="N21" i="20"/>
  <c r="F28" i="20"/>
  <c r="V7" i="18"/>
  <c r="AB5" i="19"/>
  <c r="W8" i="19"/>
  <c r="Z11" i="19"/>
  <c r="M15" i="19"/>
  <c r="V20" i="19"/>
  <c r="I30" i="19"/>
  <c r="G4" i="20"/>
  <c r="S4" i="20"/>
  <c r="H5" i="20"/>
  <c r="T5" i="20"/>
  <c r="I6" i="20"/>
  <c r="R7" i="20"/>
  <c r="T9" i="20"/>
  <c r="R11" i="20"/>
  <c r="T13" i="20"/>
  <c r="R15" i="20"/>
  <c r="M18" i="20"/>
  <c r="V23" i="20"/>
  <c r="F36" i="20"/>
  <c r="P5" i="20"/>
  <c r="M11" i="17"/>
  <c r="G10" i="18"/>
  <c r="G4" i="19"/>
  <c r="Q6" i="19"/>
  <c r="T9" i="19"/>
  <c r="U12" i="19"/>
  <c r="E16" i="19"/>
  <c r="U22" i="19"/>
  <c r="X33" i="19"/>
  <c r="I4" i="20"/>
  <c r="U4" i="20"/>
  <c r="J5" i="20"/>
  <c r="V5" i="20"/>
  <c r="M6" i="20"/>
  <c r="V7" i="20"/>
  <c r="X9" i="20"/>
  <c r="V11" i="20"/>
  <c r="X13" i="20"/>
  <c r="V15" i="20"/>
  <c r="Q18" i="20"/>
  <c r="E24" i="20"/>
  <c r="Z31" i="16"/>
  <c r="G19" i="17"/>
  <c r="U13" i="18"/>
  <c r="M4" i="19"/>
  <c r="Y6" i="19"/>
  <c r="AB9" i="19"/>
  <c r="AA12" i="19"/>
  <c r="O16" i="19"/>
  <c r="G23" i="19"/>
  <c r="E35" i="19"/>
  <c r="K4" i="20"/>
  <c r="W4" i="20"/>
  <c r="L5" i="20"/>
  <c r="X5" i="20"/>
  <c r="Q6" i="20"/>
  <c r="G8" i="20"/>
  <c r="E10" i="20"/>
  <c r="G12" i="20"/>
  <c r="E14" i="20"/>
  <c r="G16" i="20"/>
  <c r="J19" i="20"/>
  <c r="P25" i="20"/>
  <c r="H4" i="21"/>
  <c r="N4" i="21"/>
  <c r="T4" i="21"/>
  <c r="Z4" i="21"/>
  <c r="E5" i="21"/>
  <c r="K5" i="21"/>
  <c r="Q5" i="21"/>
  <c r="W5" i="21"/>
  <c r="H6" i="21"/>
  <c r="N6" i="21"/>
  <c r="T6" i="21"/>
  <c r="Z6" i="21"/>
  <c r="E7" i="21"/>
  <c r="K7" i="21"/>
  <c r="Q7" i="21"/>
  <c r="W7" i="21"/>
  <c r="H8" i="21"/>
  <c r="N8" i="21"/>
  <c r="T8" i="21"/>
  <c r="Z8" i="21"/>
  <c r="E9" i="21"/>
  <c r="K9" i="21"/>
  <c r="Q9" i="21"/>
  <c r="W9" i="21"/>
  <c r="H10" i="21"/>
  <c r="N10" i="21"/>
  <c r="T10" i="21"/>
  <c r="Z10" i="21"/>
  <c r="E11" i="21"/>
  <c r="K11" i="21"/>
  <c r="Q11" i="21"/>
  <c r="W11" i="21"/>
  <c r="H12" i="21"/>
  <c r="N12" i="21"/>
  <c r="T12" i="21"/>
  <c r="AA12" i="21"/>
  <c r="J13" i="21"/>
  <c r="U13" i="21"/>
  <c r="F14" i="21"/>
  <c r="R14" i="21"/>
  <c r="O15" i="21"/>
  <c r="AA15" i="21"/>
  <c r="L16" i="21"/>
  <c r="AA16" i="21"/>
  <c r="R17" i="21"/>
  <c r="I18" i="21"/>
  <c r="AA18" i="21"/>
  <c r="V19" i="21"/>
  <c r="U20" i="21"/>
  <c r="V21" i="21"/>
  <c r="U22" i="21"/>
  <c r="V23" i="21"/>
  <c r="U24" i="21"/>
  <c r="V25" i="21"/>
  <c r="U26" i="21"/>
  <c r="V27" i="21"/>
  <c r="U28" i="21"/>
  <c r="V29" i="21"/>
  <c r="U30" i="21"/>
  <c r="V31" i="21"/>
  <c r="U32" i="21"/>
  <c r="V33" i="21"/>
  <c r="U34" i="21"/>
  <c r="V35" i="21"/>
  <c r="Y37" i="21"/>
  <c r="S37" i="21"/>
  <c r="M37" i="21"/>
  <c r="G37" i="21"/>
  <c r="AB36" i="21"/>
  <c r="V36" i="21"/>
  <c r="P36" i="21"/>
  <c r="J36" i="21"/>
  <c r="Y35" i="21"/>
  <c r="S35" i="21"/>
  <c r="M35" i="21"/>
  <c r="G35" i="21"/>
  <c r="AB34" i="21"/>
  <c r="V34" i="21"/>
  <c r="P34" i="21"/>
  <c r="J34" i="21"/>
  <c r="Y33" i="21"/>
  <c r="S33" i="21"/>
  <c r="M33" i="21"/>
  <c r="G33" i="21"/>
  <c r="AB32" i="21"/>
  <c r="V32" i="21"/>
  <c r="P32" i="21"/>
  <c r="J32" i="21"/>
  <c r="Y31" i="21"/>
  <c r="S31" i="21"/>
  <c r="M31" i="21"/>
  <c r="G31" i="21"/>
  <c r="AB30" i="21"/>
  <c r="V30" i="21"/>
  <c r="P30" i="21"/>
  <c r="J30" i="21"/>
  <c r="Y29" i="21"/>
  <c r="S29" i="21"/>
  <c r="M29" i="21"/>
  <c r="G29" i="21"/>
  <c r="AB28" i="21"/>
  <c r="V28" i="21"/>
  <c r="P28" i="21"/>
  <c r="J28" i="21"/>
  <c r="Y27" i="21"/>
  <c r="S27" i="21"/>
  <c r="M27" i="21"/>
  <c r="G27" i="21"/>
  <c r="AB26" i="21"/>
  <c r="V26" i="21"/>
  <c r="P26" i="21"/>
  <c r="J26" i="21"/>
  <c r="Y25" i="21"/>
  <c r="S25" i="21"/>
  <c r="M25" i="21"/>
  <c r="G25" i="21"/>
  <c r="AB24" i="21"/>
  <c r="V24" i="21"/>
  <c r="P24" i="21"/>
  <c r="J24" i="21"/>
  <c r="Y23" i="21"/>
  <c r="S23" i="21"/>
  <c r="M23" i="21"/>
  <c r="G23" i="21"/>
  <c r="AB22" i="21"/>
  <c r="V22" i="21"/>
  <c r="P22" i="21"/>
  <c r="J22" i="21"/>
  <c r="Y21" i="21"/>
  <c r="S21" i="21"/>
  <c r="M21" i="21"/>
  <c r="G21" i="21"/>
  <c r="AB20" i="21"/>
  <c r="V20" i="21"/>
  <c r="P20" i="21"/>
  <c r="J20" i="21"/>
  <c r="Y19" i="21"/>
  <c r="S19" i="21"/>
  <c r="M19" i="21"/>
  <c r="AB37" i="21"/>
  <c r="V37" i="21"/>
  <c r="P37" i="21"/>
  <c r="J37" i="21"/>
  <c r="Z37" i="21"/>
  <c r="T37" i="21"/>
  <c r="N37" i="21"/>
  <c r="H37" i="21"/>
  <c r="W36" i="21"/>
  <c r="Q36" i="21"/>
  <c r="K36" i="21"/>
  <c r="E36" i="21"/>
  <c r="Z35" i="21"/>
  <c r="T35" i="21"/>
  <c r="N35" i="21"/>
  <c r="H35" i="21"/>
  <c r="W34" i="21"/>
  <c r="Q34" i="21"/>
  <c r="K34" i="21"/>
  <c r="E34" i="21"/>
  <c r="Z33" i="21"/>
  <c r="T33" i="21"/>
  <c r="N33" i="21"/>
  <c r="H33" i="21"/>
  <c r="W32" i="21"/>
  <c r="Q32" i="21"/>
  <c r="K32" i="21"/>
  <c r="E32" i="21"/>
  <c r="Z31" i="21"/>
  <c r="T31" i="21"/>
  <c r="N31" i="21"/>
  <c r="H31" i="21"/>
  <c r="W30" i="21"/>
  <c r="Q30" i="21"/>
  <c r="K30" i="21"/>
  <c r="E30" i="21"/>
  <c r="Z29" i="21"/>
  <c r="T29" i="21"/>
  <c r="N29" i="21"/>
  <c r="H29" i="21"/>
  <c r="W28" i="21"/>
  <c r="Q28" i="21"/>
  <c r="K28" i="21"/>
  <c r="E28" i="21"/>
  <c r="Z27" i="21"/>
  <c r="T27" i="21"/>
  <c r="N27" i="21"/>
  <c r="H27" i="21"/>
  <c r="W26" i="21"/>
  <c r="Q26" i="21"/>
  <c r="K26" i="21"/>
  <c r="E26" i="21"/>
  <c r="Z25" i="21"/>
  <c r="T25" i="21"/>
  <c r="N25" i="21"/>
  <c r="H25" i="21"/>
  <c r="W24" i="21"/>
  <c r="Q24" i="21"/>
  <c r="K24" i="21"/>
  <c r="E24" i="21"/>
  <c r="Z23" i="21"/>
  <c r="T23" i="21"/>
  <c r="N23" i="21"/>
  <c r="H23" i="21"/>
  <c r="W22" i="21"/>
  <c r="Q22" i="21"/>
  <c r="K22" i="21"/>
  <c r="E22" i="21"/>
  <c r="Z21" i="21"/>
  <c r="T21" i="21"/>
  <c r="N21" i="21"/>
  <c r="H21" i="21"/>
  <c r="W20" i="21"/>
  <c r="Q20" i="21"/>
  <c r="K20" i="21"/>
  <c r="E20" i="21"/>
  <c r="Z19" i="21"/>
  <c r="T19" i="21"/>
  <c r="N19" i="21"/>
  <c r="R37" i="21"/>
  <c r="F37" i="21"/>
  <c r="X36" i="21"/>
  <c r="N36" i="21"/>
  <c r="F36" i="21"/>
  <c r="W35" i="21"/>
  <c r="O35" i="21"/>
  <c r="E35" i="21"/>
  <c r="X34" i="21"/>
  <c r="N34" i="21"/>
  <c r="F34" i="21"/>
  <c r="W33" i="21"/>
  <c r="O33" i="21"/>
  <c r="E33" i="21"/>
  <c r="X32" i="21"/>
  <c r="N32" i="21"/>
  <c r="F32" i="21"/>
  <c r="W31" i="21"/>
  <c r="O31" i="21"/>
  <c r="E31" i="21"/>
  <c r="X30" i="21"/>
  <c r="N30" i="21"/>
  <c r="F30" i="21"/>
  <c r="W29" i="21"/>
  <c r="O29" i="21"/>
  <c r="E29" i="21"/>
  <c r="X28" i="21"/>
  <c r="N28" i="21"/>
  <c r="F28" i="21"/>
  <c r="W27" i="21"/>
  <c r="O27" i="21"/>
  <c r="E27" i="21"/>
  <c r="X26" i="21"/>
  <c r="N26" i="21"/>
  <c r="F26" i="21"/>
  <c r="W25" i="21"/>
  <c r="O25" i="21"/>
  <c r="E25" i="21"/>
  <c r="X24" i="21"/>
  <c r="N24" i="21"/>
  <c r="F24" i="21"/>
  <c r="W23" i="21"/>
  <c r="O23" i="21"/>
  <c r="E23" i="21"/>
  <c r="X22" i="21"/>
  <c r="N22" i="21"/>
  <c r="F22" i="21"/>
  <c r="W21" i="21"/>
  <c r="O21" i="21"/>
  <c r="E21" i="21"/>
  <c r="X20" i="21"/>
  <c r="N20" i="21"/>
  <c r="F20" i="21"/>
  <c r="W19" i="21"/>
  <c r="O19" i="21"/>
  <c r="G19" i="21"/>
  <c r="AB18" i="21"/>
  <c r="V18" i="21"/>
  <c r="P18" i="21"/>
  <c r="J18" i="21"/>
  <c r="Y17" i="21"/>
  <c r="S17" i="21"/>
  <c r="M17" i="21"/>
  <c r="G17" i="21"/>
  <c r="AB16" i="21"/>
  <c r="V16" i="21"/>
  <c r="P16" i="21"/>
  <c r="J16" i="21"/>
  <c r="Y15" i="21"/>
  <c r="S15" i="21"/>
  <c r="M15" i="21"/>
  <c r="G15" i="21"/>
  <c r="AB14" i="21"/>
  <c r="V14" i="21"/>
  <c r="P14" i="21"/>
  <c r="J14" i="21"/>
  <c r="Y13" i="21"/>
  <c r="S13" i="21"/>
  <c r="M13" i="21"/>
  <c r="G13" i="21"/>
  <c r="AB12" i="21"/>
  <c r="AA37" i="21"/>
  <c r="O37" i="21"/>
  <c r="T36" i="21"/>
  <c r="L36" i="21"/>
  <c r="U35" i="21"/>
  <c r="K35" i="21"/>
  <c r="T34" i="21"/>
  <c r="L34" i="21"/>
  <c r="U33" i="21"/>
  <c r="K33" i="21"/>
  <c r="T32" i="21"/>
  <c r="L32" i="21"/>
  <c r="U31" i="21"/>
  <c r="K31" i="21"/>
  <c r="T30" i="21"/>
  <c r="L30" i="21"/>
  <c r="U29" i="21"/>
  <c r="K29" i="21"/>
  <c r="T28" i="21"/>
  <c r="L28" i="21"/>
  <c r="U27" i="21"/>
  <c r="K27" i="21"/>
  <c r="T26" i="21"/>
  <c r="L26" i="21"/>
  <c r="U25" i="21"/>
  <c r="K25" i="21"/>
  <c r="T24" i="21"/>
  <c r="L24" i="21"/>
  <c r="U23" i="21"/>
  <c r="K23" i="21"/>
  <c r="T22" i="21"/>
  <c r="L22" i="21"/>
  <c r="U21" i="21"/>
  <c r="K21" i="21"/>
  <c r="T20" i="21"/>
  <c r="L20" i="21"/>
  <c r="U19" i="21"/>
  <c r="K19" i="21"/>
  <c r="E19" i="21"/>
  <c r="Z18" i="21"/>
  <c r="T18" i="21"/>
  <c r="N18" i="21"/>
  <c r="H18" i="21"/>
  <c r="W17" i="21"/>
  <c r="Q17" i="21"/>
  <c r="K17" i="21"/>
  <c r="E17" i="21"/>
  <c r="Z16" i="21"/>
  <c r="T16" i="21"/>
  <c r="X37" i="21"/>
  <c r="L37" i="21"/>
  <c r="AA36" i="21"/>
  <c r="S36" i="21"/>
  <c r="I36" i="21"/>
  <c r="AB35" i="21"/>
  <c r="R35" i="21"/>
  <c r="J35" i="21"/>
  <c r="AA34" i="21"/>
  <c r="S34" i="21"/>
  <c r="I34" i="21"/>
  <c r="AB33" i="21"/>
  <c r="R33" i="21"/>
  <c r="J33" i="21"/>
  <c r="AA32" i="21"/>
  <c r="S32" i="21"/>
  <c r="I32" i="21"/>
  <c r="AB31" i="21"/>
  <c r="R31" i="21"/>
  <c r="J31" i="21"/>
  <c r="AA30" i="21"/>
  <c r="S30" i="21"/>
  <c r="I30" i="21"/>
  <c r="AB29" i="21"/>
  <c r="R29" i="21"/>
  <c r="J29" i="21"/>
  <c r="AA28" i="21"/>
  <c r="S28" i="21"/>
  <c r="I28" i="21"/>
  <c r="AB27" i="21"/>
  <c r="R27" i="21"/>
  <c r="J27" i="21"/>
  <c r="AA26" i="21"/>
  <c r="S26" i="21"/>
  <c r="I26" i="21"/>
  <c r="AB25" i="21"/>
  <c r="R25" i="21"/>
  <c r="J25" i="21"/>
  <c r="AA24" i="21"/>
  <c r="S24" i="21"/>
  <c r="I24" i="21"/>
  <c r="AB23" i="21"/>
  <c r="R23" i="21"/>
  <c r="J23" i="21"/>
  <c r="AA22" i="21"/>
  <c r="S22" i="21"/>
  <c r="I22" i="21"/>
  <c r="AB21" i="21"/>
  <c r="R21" i="21"/>
  <c r="J21" i="21"/>
  <c r="AA20" i="21"/>
  <c r="S20" i="21"/>
  <c r="I20" i="21"/>
  <c r="AB19" i="21"/>
  <c r="R19" i="21"/>
  <c r="J19" i="21"/>
  <c r="Y18" i="21"/>
  <c r="S18" i="21"/>
  <c r="M18" i="21"/>
  <c r="G18" i="21"/>
  <c r="AB17" i="21"/>
  <c r="V17" i="21"/>
  <c r="P17" i="21"/>
  <c r="J17" i="21"/>
  <c r="Y16" i="21"/>
  <c r="S16" i="21"/>
  <c r="M16" i="21"/>
  <c r="G16" i="21"/>
  <c r="AB15" i="21"/>
  <c r="V15" i="21"/>
  <c r="P15" i="21"/>
  <c r="J15" i="21"/>
  <c r="Y14" i="21"/>
  <c r="S14" i="21"/>
  <c r="M14" i="21"/>
  <c r="G14" i="21"/>
  <c r="AB13" i="21"/>
  <c r="V13" i="21"/>
  <c r="P13" i="21"/>
  <c r="U37" i="21"/>
  <c r="I37" i="21"/>
  <c r="Y36" i="21"/>
  <c r="O36" i="21"/>
  <c r="G36" i="21"/>
  <c r="X35" i="21"/>
  <c r="P35" i="21"/>
  <c r="F35" i="21"/>
  <c r="Y34" i="21"/>
  <c r="O34" i="21"/>
  <c r="G34" i="21"/>
  <c r="X33" i="21"/>
  <c r="P33" i="21"/>
  <c r="F33" i="21"/>
  <c r="Y32" i="21"/>
  <c r="O32" i="21"/>
  <c r="G32" i="21"/>
  <c r="X31" i="21"/>
  <c r="P31" i="21"/>
  <c r="F31" i="21"/>
  <c r="Y30" i="21"/>
  <c r="O30" i="21"/>
  <c r="G30" i="21"/>
  <c r="X29" i="21"/>
  <c r="P29" i="21"/>
  <c r="F29" i="21"/>
  <c r="Y28" i="21"/>
  <c r="O28" i="21"/>
  <c r="G28" i="21"/>
  <c r="X27" i="21"/>
  <c r="P27" i="21"/>
  <c r="F27" i="21"/>
  <c r="Y26" i="21"/>
  <c r="O26" i="21"/>
  <c r="G26" i="21"/>
  <c r="X25" i="21"/>
  <c r="P25" i="21"/>
  <c r="F25" i="21"/>
  <c r="Y24" i="21"/>
  <c r="O24" i="21"/>
  <c r="G24" i="21"/>
  <c r="X23" i="21"/>
  <c r="P23" i="21"/>
  <c r="F23" i="21"/>
  <c r="Y22" i="21"/>
  <c r="O22" i="21"/>
  <c r="G22" i="21"/>
  <c r="X21" i="21"/>
  <c r="P21" i="21"/>
  <c r="F21" i="21"/>
  <c r="Y20" i="21"/>
  <c r="O20" i="21"/>
  <c r="G20" i="21"/>
  <c r="X19" i="21"/>
  <c r="P19" i="21"/>
  <c r="H19" i="21"/>
  <c r="W18" i="21"/>
  <c r="Q18" i="21"/>
  <c r="K18" i="21"/>
  <c r="E18" i="21"/>
  <c r="Z17" i="21"/>
  <c r="T17" i="21"/>
  <c r="N17" i="21"/>
  <c r="H17" i="21"/>
  <c r="W16" i="21"/>
  <c r="Q16" i="21"/>
  <c r="K16" i="21"/>
  <c r="E16" i="21"/>
  <c r="Z15" i="21"/>
  <c r="T15" i="21"/>
  <c r="N15" i="21"/>
  <c r="H15" i="21"/>
  <c r="W14" i="21"/>
  <c r="Q14" i="21"/>
  <c r="K14" i="21"/>
  <c r="E14" i="21"/>
  <c r="Z13" i="21"/>
  <c r="T13" i="21"/>
  <c r="N13" i="21"/>
  <c r="H13" i="21"/>
  <c r="W12" i="21"/>
  <c r="J4" i="21"/>
  <c r="P4" i="21"/>
  <c r="V4" i="21"/>
  <c r="AB4" i="21"/>
  <c r="G5" i="21"/>
  <c r="M5" i="21"/>
  <c r="S5" i="21"/>
  <c r="Y5" i="21"/>
  <c r="J6" i="21"/>
  <c r="P6" i="21"/>
  <c r="V6" i="21"/>
  <c r="AB6" i="21"/>
  <c r="G7" i="21"/>
  <c r="M7" i="21"/>
  <c r="S7" i="21"/>
  <c r="Y7" i="21"/>
  <c r="J8" i="21"/>
  <c r="P8" i="21"/>
  <c r="V8" i="21"/>
  <c r="AB8" i="21"/>
  <c r="G9" i="21"/>
  <c r="M9" i="21"/>
  <c r="S9" i="21"/>
  <c r="Y9" i="21"/>
  <c r="J10" i="21"/>
  <c r="P10" i="21"/>
  <c r="V10" i="21"/>
  <c r="AB10" i="21"/>
  <c r="G11" i="21"/>
  <c r="M11" i="21"/>
  <c r="S11" i="21"/>
  <c r="Y11" i="21"/>
  <c r="J12" i="21"/>
  <c r="P12" i="21"/>
  <c r="V12" i="21"/>
  <c r="L13" i="21"/>
  <c r="X13" i="21"/>
  <c r="I14" i="21"/>
  <c r="U14" i="21"/>
  <c r="F15" i="21"/>
  <c r="R15" i="21"/>
  <c r="O16" i="21"/>
  <c r="F17" i="21"/>
  <c r="X17" i="21"/>
  <c r="O18" i="21"/>
  <c r="F19" i="21"/>
  <c r="E37" i="21"/>
  <c r="E4" i="21"/>
  <c r="K4" i="21"/>
  <c r="Q4" i="21"/>
  <c r="W4" i="21"/>
  <c r="H5" i="21"/>
  <c r="N5" i="21"/>
  <c r="T5" i="21"/>
  <c r="Z5" i="21"/>
  <c r="E6" i="21"/>
  <c r="K6" i="21"/>
  <c r="Q6" i="21"/>
  <c r="W6" i="21"/>
  <c r="H7" i="21"/>
  <c r="N7" i="21"/>
  <c r="T7" i="21"/>
  <c r="Z7" i="21"/>
  <c r="E8" i="21"/>
  <c r="K8" i="21"/>
  <c r="Q8" i="21"/>
  <c r="W8" i="21"/>
  <c r="H9" i="21"/>
  <c r="N9" i="21"/>
  <c r="T9" i="21"/>
  <c r="Z9" i="21"/>
  <c r="E10" i="21"/>
  <c r="K10" i="21"/>
  <c r="Q10" i="21"/>
  <c r="W10" i="21"/>
  <c r="H11" i="21"/>
  <c r="N11" i="21"/>
  <c r="T11" i="21"/>
  <c r="Z11" i="21"/>
  <c r="E12" i="21"/>
  <c r="K12" i="21"/>
  <c r="Q12" i="21"/>
  <c r="X12" i="21"/>
  <c r="E13" i="21"/>
  <c r="O13" i="21"/>
  <c r="AA13" i="21"/>
  <c r="L14" i="21"/>
  <c r="X14" i="21"/>
  <c r="I15" i="21"/>
  <c r="U15" i="21"/>
  <c r="F16" i="21"/>
  <c r="R16" i="21"/>
  <c r="I17" i="21"/>
  <c r="AA17" i="21"/>
  <c r="R18" i="21"/>
  <c r="I19" i="21"/>
  <c r="H20" i="21"/>
  <c r="I21" i="21"/>
  <c r="H22" i="21"/>
  <c r="I23" i="21"/>
  <c r="H24" i="21"/>
  <c r="I25" i="21"/>
  <c r="H26" i="21"/>
  <c r="I27" i="21"/>
  <c r="H28" i="21"/>
  <c r="I29" i="21"/>
  <c r="H30" i="21"/>
  <c r="I31" i="21"/>
  <c r="H32" i="21"/>
  <c r="I33" i="21"/>
  <c r="H34" i="21"/>
  <c r="I35" i="21"/>
  <c r="H36" i="21"/>
  <c r="K37" i="21"/>
  <c r="M24" i="21"/>
  <c r="L25" i="21"/>
  <c r="M26" i="21"/>
  <c r="L27" i="21"/>
  <c r="M28" i="21"/>
  <c r="L29" i="21"/>
  <c r="M30" i="21"/>
  <c r="L31" i="21"/>
  <c r="M32" i="21"/>
  <c r="L33" i="21"/>
  <c r="M34" i="21"/>
  <c r="L35" i="21"/>
  <c r="M36" i="21"/>
  <c r="Q37" i="21"/>
  <c r="G4" i="21"/>
  <c r="M4" i="21"/>
  <c r="S4" i="21"/>
  <c r="Y4" i="21"/>
  <c r="J5" i="21"/>
  <c r="P5" i="21"/>
  <c r="V5" i="21"/>
  <c r="AB5" i="21"/>
  <c r="G6" i="21"/>
  <c r="M6" i="21"/>
  <c r="S6" i="21"/>
  <c r="Y6" i="21"/>
  <c r="J7" i="21"/>
  <c r="P7" i="21"/>
  <c r="V7" i="21"/>
  <c r="AB7" i="21"/>
  <c r="G8" i="21"/>
  <c r="M8" i="21"/>
  <c r="S8" i="21"/>
  <c r="Y8" i="21"/>
  <c r="J9" i="21"/>
  <c r="P9" i="21"/>
  <c r="V9" i="21"/>
  <c r="AB9" i="21"/>
  <c r="G10" i="21"/>
  <c r="M10" i="21"/>
  <c r="S10" i="21"/>
  <c r="Y10" i="21"/>
  <c r="J11" i="21"/>
  <c r="P11" i="21"/>
  <c r="V11" i="21"/>
  <c r="AB11" i="21"/>
  <c r="G12" i="21"/>
  <c r="M12" i="21"/>
  <c r="S12" i="21"/>
  <c r="Z12" i="21"/>
  <c r="I13" i="21"/>
  <c r="R13" i="21"/>
  <c r="O14" i="21"/>
  <c r="AA14" i="21"/>
  <c r="L15" i="21"/>
  <c r="X15" i="21"/>
  <c r="I16" i="21"/>
  <c r="X16" i="21"/>
  <c r="O17" i="21"/>
  <c r="F18" i="21"/>
  <c r="X18" i="21"/>
  <c r="Q19" i="21"/>
  <c r="R20" i="21"/>
  <c r="Q21" i="21"/>
  <c r="R22" i="21"/>
  <c r="Q23" i="21"/>
  <c r="R24" i="21"/>
  <c r="Q25" i="21"/>
  <c r="R26" i="21"/>
  <c r="Q27" i="21"/>
  <c r="R28" i="21"/>
  <c r="Q29" i="21"/>
  <c r="R30" i="21"/>
  <c r="Q31" i="21"/>
  <c r="R32" i="21"/>
  <c r="Q33" i="21"/>
  <c r="R34" i="21"/>
  <c r="Q35" i="21"/>
  <c r="R36" i="21"/>
  <c r="W37" i="21"/>
  <c r="R5" i="17"/>
  <c r="AB22" i="17"/>
  <c r="Z8" i="18"/>
  <c r="X19" i="18"/>
  <c r="F4" i="19"/>
  <c r="W4" i="19"/>
  <c r="P5" i="19"/>
  <c r="M6" i="19"/>
  <c r="N7" i="19"/>
  <c r="K8" i="19"/>
  <c r="P9" i="19"/>
  <c r="M10" i="19"/>
  <c r="N11" i="19"/>
  <c r="L12" i="19"/>
  <c r="N13" i="19"/>
  <c r="X14" i="19"/>
  <c r="AA15" i="19"/>
  <c r="H17" i="19"/>
  <c r="P19" i="19"/>
  <c r="F22" i="19"/>
  <c r="I24" i="19"/>
  <c r="O28" i="19"/>
  <c r="K33" i="19"/>
  <c r="Z36" i="19"/>
  <c r="H4" i="20"/>
  <c r="N4" i="20"/>
  <c r="T4" i="20"/>
  <c r="Z4" i="20"/>
  <c r="E5" i="20"/>
  <c r="K5" i="20"/>
  <c r="Q5" i="20"/>
  <c r="W5" i="20"/>
  <c r="K6" i="20"/>
  <c r="W6" i="20"/>
  <c r="H7" i="20"/>
  <c r="T7" i="20"/>
  <c r="E8" i="20"/>
  <c r="Q8" i="20"/>
  <c r="N9" i="20"/>
  <c r="Z9" i="20"/>
  <c r="K10" i="20"/>
  <c r="W10" i="20"/>
  <c r="H11" i="20"/>
  <c r="T11" i="20"/>
  <c r="E12" i="20"/>
  <c r="Q12" i="20"/>
  <c r="N13" i="20"/>
  <c r="Z13" i="20"/>
  <c r="K14" i="20"/>
  <c r="W14" i="20"/>
  <c r="H15" i="20"/>
  <c r="T15" i="20"/>
  <c r="E16" i="20"/>
  <c r="Q16" i="20"/>
  <c r="N17" i="20"/>
  <c r="Z17" i="20"/>
  <c r="K18" i="20"/>
  <c r="W18" i="20"/>
  <c r="H19" i="20"/>
  <c r="E20" i="20"/>
  <c r="Z21" i="20"/>
  <c r="W22" i="20"/>
  <c r="T23" i="20"/>
  <c r="Q24" i="20"/>
  <c r="N25" i="20"/>
  <c r="K26" i="20"/>
  <c r="U27" i="20"/>
  <c r="L30" i="20"/>
  <c r="AA11" i="18"/>
  <c r="S25" i="18"/>
  <c r="H4" i="19"/>
  <c r="Y4" i="19"/>
  <c r="AA5" i="19"/>
  <c r="X6" i="19"/>
  <c r="V7" i="19"/>
  <c r="S8" i="19"/>
  <c r="AA9" i="19"/>
  <c r="X10" i="19"/>
  <c r="V11" i="19"/>
  <c r="V12" i="19"/>
  <c r="X13" i="19"/>
  <c r="L15" i="19"/>
  <c r="N16" i="19"/>
  <c r="X17" i="19"/>
  <c r="R20" i="19"/>
  <c r="Z22" i="19"/>
  <c r="L25" i="19"/>
  <c r="W29" i="19"/>
  <c r="X34" i="19"/>
  <c r="Y37" i="20"/>
  <c r="S37" i="20"/>
  <c r="M37" i="20"/>
  <c r="G37" i="20"/>
  <c r="AB36" i="20"/>
  <c r="V36" i="20"/>
  <c r="P36" i="20"/>
  <c r="J36" i="20"/>
  <c r="Y35" i="20"/>
  <c r="S35" i="20"/>
  <c r="M35" i="20"/>
  <c r="G35" i="20"/>
  <c r="AB34" i="20"/>
  <c r="V34" i="20"/>
  <c r="P34" i="20"/>
  <c r="J34" i="20"/>
  <c r="Y33" i="20"/>
  <c r="S33" i="20"/>
  <c r="M33" i="20"/>
  <c r="G33" i="20"/>
  <c r="AB32" i="20"/>
  <c r="V32" i="20"/>
  <c r="P32" i="20"/>
  <c r="J32" i="20"/>
  <c r="Y31" i="20"/>
  <c r="S31" i="20"/>
  <c r="M31" i="20"/>
  <c r="G31" i="20"/>
  <c r="AB30" i="20"/>
  <c r="V30" i="20"/>
  <c r="P30" i="20"/>
  <c r="J30" i="20"/>
  <c r="Y29" i="20"/>
  <c r="S29" i="20"/>
  <c r="M29" i="20"/>
  <c r="G29" i="20"/>
  <c r="AB28" i="20"/>
  <c r="V28" i="20"/>
  <c r="P28" i="20"/>
  <c r="J28" i="20"/>
  <c r="Y27" i="20"/>
  <c r="S27" i="20"/>
  <c r="M27" i="20"/>
  <c r="G27" i="20"/>
  <c r="AB26" i="20"/>
  <c r="V26" i="20"/>
  <c r="P26" i="20"/>
  <c r="J26" i="20"/>
  <c r="Y25" i="20"/>
  <c r="S25" i="20"/>
  <c r="M25" i="20"/>
  <c r="G25" i="20"/>
  <c r="AB24" i="20"/>
  <c r="V24" i="20"/>
  <c r="P24" i="20"/>
  <c r="J24" i="20"/>
  <c r="Y23" i="20"/>
  <c r="S23" i="20"/>
  <c r="M23" i="20"/>
  <c r="G23" i="20"/>
  <c r="AB22" i="20"/>
  <c r="V22" i="20"/>
  <c r="P22" i="20"/>
  <c r="J22" i="20"/>
  <c r="Y21" i="20"/>
  <c r="S21" i="20"/>
  <c r="M21" i="20"/>
  <c r="G21" i="20"/>
  <c r="AB20" i="20"/>
  <c r="V20" i="20"/>
  <c r="P20" i="20"/>
  <c r="J20" i="20"/>
  <c r="Y19" i="20"/>
  <c r="S19" i="20"/>
  <c r="M19" i="20"/>
  <c r="X37" i="20"/>
  <c r="R37" i="20"/>
  <c r="L37" i="20"/>
  <c r="F37" i="20"/>
  <c r="AA36" i="20"/>
  <c r="U36" i="20"/>
  <c r="O36" i="20"/>
  <c r="I36" i="20"/>
  <c r="X35" i="20"/>
  <c r="R35" i="20"/>
  <c r="L35" i="20"/>
  <c r="F35" i="20"/>
  <c r="AA34" i="20"/>
  <c r="U34" i="20"/>
  <c r="O34" i="20"/>
  <c r="I34" i="20"/>
  <c r="X33" i="20"/>
  <c r="R33" i="20"/>
  <c r="L33" i="20"/>
  <c r="F33" i="20"/>
  <c r="AA32" i="20"/>
  <c r="U32" i="20"/>
  <c r="O32" i="20"/>
  <c r="I32" i="20"/>
  <c r="X31" i="20"/>
  <c r="R31" i="20"/>
  <c r="L31" i="20"/>
  <c r="F31" i="20"/>
  <c r="AA30" i="20"/>
  <c r="U30" i="20"/>
  <c r="O30" i="20"/>
  <c r="I30" i="20"/>
  <c r="X29" i="20"/>
  <c r="R29" i="20"/>
  <c r="L29" i="20"/>
  <c r="F29" i="20"/>
  <c r="AA28" i="20"/>
  <c r="U28" i="20"/>
  <c r="O28" i="20"/>
  <c r="I28" i="20"/>
  <c r="X27" i="20"/>
  <c r="R27" i="20"/>
  <c r="L27" i="20"/>
  <c r="F27" i="20"/>
  <c r="AA26" i="20"/>
  <c r="U26" i="20"/>
  <c r="O26" i="20"/>
  <c r="I26" i="20"/>
  <c r="X25" i="20"/>
  <c r="R25" i="20"/>
  <c r="L25" i="20"/>
  <c r="F25" i="20"/>
  <c r="AA24" i="20"/>
  <c r="U24" i="20"/>
  <c r="O24" i="20"/>
  <c r="I24" i="20"/>
  <c r="X23" i="20"/>
  <c r="R23" i="20"/>
  <c r="L23" i="20"/>
  <c r="F23" i="20"/>
  <c r="AA22" i="20"/>
  <c r="U22" i="20"/>
  <c r="O22" i="20"/>
  <c r="I22" i="20"/>
  <c r="X21" i="20"/>
  <c r="R21" i="20"/>
  <c r="L21" i="20"/>
  <c r="F21" i="20"/>
  <c r="AA20" i="20"/>
  <c r="U20" i="20"/>
  <c r="O20" i="20"/>
  <c r="I20" i="20"/>
  <c r="X19" i="20"/>
  <c r="R19" i="20"/>
  <c r="L19" i="20"/>
  <c r="W37" i="20"/>
  <c r="Q37" i="20"/>
  <c r="K37" i="20"/>
  <c r="E37" i="20"/>
  <c r="Z36" i="20"/>
  <c r="T36" i="20"/>
  <c r="N36" i="20"/>
  <c r="H36" i="20"/>
  <c r="W35" i="20"/>
  <c r="Q35" i="20"/>
  <c r="K35" i="20"/>
  <c r="E35" i="20"/>
  <c r="Z34" i="20"/>
  <c r="T34" i="20"/>
  <c r="N34" i="20"/>
  <c r="H34" i="20"/>
  <c r="W33" i="20"/>
  <c r="Q33" i="20"/>
  <c r="K33" i="20"/>
  <c r="E33" i="20"/>
  <c r="Z32" i="20"/>
  <c r="T32" i="20"/>
  <c r="N32" i="20"/>
  <c r="H32" i="20"/>
  <c r="W31" i="20"/>
  <c r="Q31" i="20"/>
  <c r="K31" i="20"/>
  <c r="E31" i="20"/>
  <c r="Z30" i="20"/>
  <c r="T30" i="20"/>
  <c r="N30" i="20"/>
  <c r="H30" i="20"/>
  <c r="W29" i="20"/>
  <c r="Q29" i="20"/>
  <c r="K29" i="20"/>
  <c r="E29" i="20"/>
  <c r="Z28" i="20"/>
  <c r="T28" i="20"/>
  <c r="N28" i="20"/>
  <c r="H28" i="20"/>
  <c r="W27" i="20"/>
  <c r="Q27" i="20"/>
  <c r="K27" i="20"/>
  <c r="E27" i="20"/>
  <c r="Z26" i="20"/>
  <c r="T26" i="20"/>
  <c r="N26" i="20"/>
  <c r="H26" i="20"/>
  <c r="W25" i="20"/>
  <c r="Q25" i="20"/>
  <c r="K25" i="20"/>
  <c r="E25" i="20"/>
  <c r="Z24" i="20"/>
  <c r="T24" i="20"/>
  <c r="N24" i="20"/>
  <c r="H24" i="20"/>
  <c r="W23" i="20"/>
  <c r="Q23" i="20"/>
  <c r="K23" i="20"/>
  <c r="E23" i="20"/>
  <c r="Z22" i="20"/>
  <c r="T22" i="20"/>
  <c r="N22" i="20"/>
  <c r="H22" i="20"/>
  <c r="W21" i="20"/>
  <c r="Q21" i="20"/>
  <c r="K21" i="20"/>
  <c r="E21" i="20"/>
  <c r="Z20" i="20"/>
  <c r="T20" i="20"/>
  <c r="N20" i="20"/>
  <c r="H20" i="20"/>
  <c r="W19" i="20"/>
  <c r="Q19" i="20"/>
  <c r="K19" i="20"/>
  <c r="AB37" i="20"/>
  <c r="V37" i="20"/>
  <c r="P37" i="20"/>
  <c r="J37" i="20"/>
  <c r="Y36" i="20"/>
  <c r="S36" i="20"/>
  <c r="M36" i="20"/>
  <c r="G36" i="20"/>
  <c r="AB35" i="20"/>
  <c r="V35" i="20"/>
  <c r="P35" i="20"/>
  <c r="J35" i="20"/>
  <c r="Y34" i="20"/>
  <c r="S34" i="20"/>
  <c r="M34" i="20"/>
  <c r="G34" i="20"/>
  <c r="AB33" i="20"/>
  <c r="V33" i="20"/>
  <c r="P33" i="20"/>
  <c r="J33" i="20"/>
  <c r="Y32" i="20"/>
  <c r="S32" i="20"/>
  <c r="M32" i="20"/>
  <c r="G32" i="20"/>
  <c r="AB31" i="20"/>
  <c r="V31" i="20"/>
  <c r="P31" i="20"/>
  <c r="J31" i="20"/>
  <c r="Y30" i="20"/>
  <c r="S30" i="20"/>
  <c r="M30" i="20"/>
  <c r="G30" i="20"/>
  <c r="AB29" i="20"/>
  <c r="V29" i="20"/>
  <c r="P29" i="20"/>
  <c r="J29" i="20"/>
  <c r="Y28" i="20"/>
  <c r="S28" i="20"/>
  <c r="M28" i="20"/>
  <c r="G28" i="20"/>
  <c r="AB27" i="20"/>
  <c r="V27" i="20"/>
  <c r="P27" i="20"/>
  <c r="J27" i="20"/>
  <c r="Y26" i="20"/>
  <c r="S26" i="20"/>
  <c r="Z37" i="20"/>
  <c r="T37" i="20"/>
  <c r="N37" i="20"/>
  <c r="H37" i="20"/>
  <c r="W36" i="20"/>
  <c r="Q36" i="20"/>
  <c r="K36" i="20"/>
  <c r="E36" i="20"/>
  <c r="Z35" i="20"/>
  <c r="T35" i="20"/>
  <c r="N35" i="20"/>
  <c r="H35" i="20"/>
  <c r="W34" i="20"/>
  <c r="Q34" i="20"/>
  <c r="K34" i="20"/>
  <c r="E34" i="20"/>
  <c r="Z33" i="20"/>
  <c r="T33" i="20"/>
  <c r="N33" i="20"/>
  <c r="H33" i="20"/>
  <c r="W32" i="20"/>
  <c r="Q32" i="20"/>
  <c r="K32" i="20"/>
  <c r="E32" i="20"/>
  <c r="Z31" i="20"/>
  <c r="T31" i="20"/>
  <c r="N31" i="20"/>
  <c r="H31" i="20"/>
  <c r="W30" i="20"/>
  <c r="Q30" i="20"/>
  <c r="K30" i="20"/>
  <c r="E30" i="20"/>
  <c r="Z29" i="20"/>
  <c r="T29" i="20"/>
  <c r="N29" i="20"/>
  <c r="H29" i="20"/>
  <c r="W28" i="20"/>
  <c r="Q28" i="20"/>
  <c r="K28" i="20"/>
  <c r="E28" i="20"/>
  <c r="Z27" i="20"/>
  <c r="T27" i="20"/>
  <c r="N27" i="20"/>
  <c r="U37" i="20"/>
  <c r="L36" i="20"/>
  <c r="U33" i="20"/>
  <c r="L32" i="20"/>
  <c r="U29" i="20"/>
  <c r="L28" i="20"/>
  <c r="H27" i="20"/>
  <c r="Q26" i="20"/>
  <c r="E26" i="20"/>
  <c r="T25" i="20"/>
  <c r="H25" i="20"/>
  <c r="W24" i="20"/>
  <c r="K24" i="20"/>
  <c r="Z23" i="20"/>
  <c r="N23" i="20"/>
  <c r="Q22" i="20"/>
  <c r="E22" i="20"/>
  <c r="T21" i="20"/>
  <c r="H21" i="20"/>
  <c r="W20" i="20"/>
  <c r="K20" i="20"/>
  <c r="Z19" i="20"/>
  <c r="N19" i="20"/>
  <c r="E19" i="20"/>
  <c r="Z18" i="20"/>
  <c r="T18" i="20"/>
  <c r="N18" i="20"/>
  <c r="H18" i="20"/>
  <c r="W17" i="20"/>
  <c r="Q17" i="20"/>
  <c r="K17" i="20"/>
  <c r="E17" i="20"/>
  <c r="Z16" i="20"/>
  <c r="T16" i="20"/>
  <c r="N16" i="20"/>
  <c r="H16" i="20"/>
  <c r="W15" i="20"/>
  <c r="Q15" i="20"/>
  <c r="K15" i="20"/>
  <c r="E15" i="20"/>
  <c r="Z14" i="20"/>
  <c r="T14" i="20"/>
  <c r="N14" i="20"/>
  <c r="H14" i="20"/>
  <c r="W13" i="20"/>
  <c r="Q13" i="20"/>
  <c r="K13" i="20"/>
  <c r="E13" i="20"/>
  <c r="Z12" i="20"/>
  <c r="T12" i="20"/>
  <c r="N12" i="20"/>
  <c r="H12" i="20"/>
  <c r="W11" i="20"/>
  <c r="Q11" i="20"/>
  <c r="K11" i="20"/>
  <c r="E11" i="20"/>
  <c r="Z10" i="20"/>
  <c r="T10" i="20"/>
  <c r="N10" i="20"/>
  <c r="H10" i="20"/>
  <c r="W9" i="20"/>
  <c r="Q9" i="20"/>
  <c r="K9" i="20"/>
  <c r="E9" i="20"/>
  <c r="Z8" i="20"/>
  <c r="T8" i="20"/>
  <c r="N8" i="20"/>
  <c r="H8" i="20"/>
  <c r="W7" i="20"/>
  <c r="Q7" i="20"/>
  <c r="K7" i="20"/>
  <c r="E7" i="20"/>
  <c r="Z6" i="20"/>
  <c r="T6" i="20"/>
  <c r="N6" i="20"/>
  <c r="H6" i="20"/>
  <c r="I37" i="20"/>
  <c r="AA35" i="20"/>
  <c r="R34" i="20"/>
  <c r="I33" i="20"/>
  <c r="AA31" i="20"/>
  <c r="R30" i="20"/>
  <c r="I29" i="20"/>
  <c r="AA27" i="20"/>
  <c r="L26" i="20"/>
  <c r="AA25" i="20"/>
  <c r="O25" i="20"/>
  <c r="R24" i="20"/>
  <c r="F24" i="20"/>
  <c r="U23" i="20"/>
  <c r="I23" i="20"/>
  <c r="X22" i="20"/>
  <c r="L22" i="20"/>
  <c r="AA21" i="20"/>
  <c r="O21" i="20"/>
  <c r="R20" i="20"/>
  <c r="F20" i="20"/>
  <c r="U19" i="20"/>
  <c r="I19" i="20"/>
  <c r="X18" i="20"/>
  <c r="R18" i="20"/>
  <c r="L18" i="20"/>
  <c r="F18" i="20"/>
  <c r="AA17" i="20"/>
  <c r="U17" i="20"/>
  <c r="O17" i="20"/>
  <c r="I17" i="20"/>
  <c r="X16" i="20"/>
  <c r="R16" i="20"/>
  <c r="L16" i="20"/>
  <c r="F16" i="20"/>
  <c r="AA15" i="20"/>
  <c r="U15" i="20"/>
  <c r="O15" i="20"/>
  <c r="I15" i="20"/>
  <c r="X14" i="20"/>
  <c r="R14" i="20"/>
  <c r="L14" i="20"/>
  <c r="F14" i="20"/>
  <c r="AA13" i="20"/>
  <c r="U13" i="20"/>
  <c r="O13" i="20"/>
  <c r="I13" i="20"/>
  <c r="X12" i="20"/>
  <c r="R12" i="20"/>
  <c r="L12" i="20"/>
  <c r="F12" i="20"/>
  <c r="AA11" i="20"/>
  <c r="U11" i="20"/>
  <c r="O11" i="20"/>
  <c r="I11" i="20"/>
  <c r="X10" i="20"/>
  <c r="R10" i="20"/>
  <c r="L10" i="20"/>
  <c r="F10" i="20"/>
  <c r="AA9" i="20"/>
  <c r="U9" i="20"/>
  <c r="O9" i="20"/>
  <c r="I9" i="20"/>
  <c r="X8" i="20"/>
  <c r="R8" i="20"/>
  <c r="L8" i="20"/>
  <c r="F8" i="20"/>
  <c r="AA7" i="20"/>
  <c r="U7" i="20"/>
  <c r="O7" i="20"/>
  <c r="I7" i="20"/>
  <c r="X6" i="20"/>
  <c r="R6" i="20"/>
  <c r="L6" i="20"/>
  <c r="X36" i="20"/>
  <c r="O35" i="20"/>
  <c r="F34" i="20"/>
  <c r="X32" i="20"/>
  <c r="O31" i="20"/>
  <c r="F30" i="20"/>
  <c r="X28" i="20"/>
  <c r="O27" i="20"/>
  <c r="W26" i="20"/>
  <c r="G26" i="20"/>
  <c r="V25" i="20"/>
  <c r="J25" i="20"/>
  <c r="Y24" i="20"/>
  <c r="M24" i="20"/>
  <c r="AB23" i="20"/>
  <c r="P23" i="20"/>
  <c r="S22" i="20"/>
  <c r="G22" i="20"/>
  <c r="V21" i="20"/>
  <c r="J21" i="20"/>
  <c r="Y20" i="20"/>
  <c r="M20" i="20"/>
  <c r="AB19" i="20"/>
  <c r="P19" i="20"/>
  <c r="G19" i="20"/>
  <c r="AB18" i="20"/>
  <c r="V18" i="20"/>
  <c r="P18" i="20"/>
  <c r="J18" i="20"/>
  <c r="Y17" i="20"/>
  <c r="S17" i="20"/>
  <c r="M17" i="20"/>
  <c r="G17" i="20"/>
  <c r="AB16" i="20"/>
  <c r="V16" i="20"/>
  <c r="P16" i="20"/>
  <c r="J16" i="20"/>
  <c r="Y15" i="20"/>
  <c r="S15" i="20"/>
  <c r="M15" i="20"/>
  <c r="G15" i="20"/>
  <c r="AB14" i="20"/>
  <c r="V14" i="20"/>
  <c r="P14" i="20"/>
  <c r="J14" i="20"/>
  <c r="Y13" i="20"/>
  <c r="S13" i="20"/>
  <c r="M13" i="20"/>
  <c r="G13" i="20"/>
  <c r="AB12" i="20"/>
  <c r="V12" i="20"/>
  <c r="P12" i="20"/>
  <c r="J12" i="20"/>
  <c r="Y11" i="20"/>
  <c r="S11" i="20"/>
  <c r="M11" i="20"/>
  <c r="G11" i="20"/>
  <c r="AB10" i="20"/>
  <c r="V10" i="20"/>
  <c r="P10" i="20"/>
  <c r="J10" i="20"/>
  <c r="Y9" i="20"/>
  <c r="S9" i="20"/>
  <c r="M9" i="20"/>
  <c r="G9" i="20"/>
  <c r="AB8" i="20"/>
  <c r="V8" i="20"/>
  <c r="P8" i="20"/>
  <c r="J8" i="20"/>
  <c r="Y7" i="20"/>
  <c r="S7" i="20"/>
  <c r="M7" i="20"/>
  <c r="G7" i="20"/>
  <c r="AB6" i="20"/>
  <c r="V6" i="20"/>
  <c r="P6" i="20"/>
  <c r="J6" i="20"/>
  <c r="J4" i="20"/>
  <c r="P4" i="20"/>
  <c r="V4" i="20"/>
  <c r="AB4" i="20"/>
  <c r="G5" i="20"/>
  <c r="M5" i="20"/>
  <c r="S5" i="20"/>
  <c r="Y5" i="20"/>
  <c r="E6" i="20"/>
  <c r="O6" i="20"/>
  <c r="AA6" i="20"/>
  <c r="L7" i="20"/>
  <c r="X7" i="20"/>
  <c r="I8" i="20"/>
  <c r="U8" i="20"/>
  <c r="F9" i="20"/>
  <c r="R9" i="20"/>
  <c r="O10" i="20"/>
  <c r="AA10" i="20"/>
  <c r="L11" i="20"/>
  <c r="X11" i="20"/>
  <c r="I12" i="20"/>
  <c r="U12" i="20"/>
  <c r="F13" i="20"/>
  <c r="R13" i="20"/>
  <c r="O14" i="20"/>
  <c r="AA14" i="20"/>
  <c r="L15" i="20"/>
  <c r="X15" i="20"/>
  <c r="I16" i="20"/>
  <c r="U16" i="20"/>
  <c r="F17" i="20"/>
  <c r="R17" i="20"/>
  <c r="O18" i="20"/>
  <c r="AA18" i="20"/>
  <c r="O19" i="20"/>
  <c r="L20" i="20"/>
  <c r="I21" i="20"/>
  <c r="F22" i="20"/>
  <c r="AA23" i="20"/>
  <c r="X24" i="20"/>
  <c r="U25" i="20"/>
  <c r="R26" i="20"/>
  <c r="R28" i="20"/>
  <c r="I31" i="20"/>
  <c r="AA33" i="20"/>
  <c r="R36" i="20"/>
  <c r="L13" i="17"/>
  <c r="G6" i="18"/>
  <c r="O15" i="18"/>
  <c r="X32" i="18"/>
  <c r="P4" i="19"/>
  <c r="H5" i="19"/>
  <c r="E6" i="19"/>
  <c r="I7" i="19"/>
  <c r="F8" i="19"/>
  <c r="H9" i="19"/>
  <c r="E10" i="19"/>
  <c r="I11" i="19"/>
  <c r="F12" i="19"/>
  <c r="H13" i="19"/>
  <c r="K14" i="19"/>
  <c r="R15" i="19"/>
  <c r="T16" i="19"/>
  <c r="U18" i="19"/>
  <c r="S21" i="19"/>
  <c r="W23" i="19"/>
  <c r="U26" i="19"/>
  <c r="I31" i="19"/>
  <c r="R35" i="19"/>
  <c r="F4" i="20"/>
  <c r="L4" i="20"/>
  <c r="R4" i="20"/>
  <c r="X4" i="20"/>
  <c r="I5" i="20"/>
  <c r="O5" i="20"/>
  <c r="U5" i="20"/>
  <c r="AA5" i="20"/>
  <c r="G6" i="20"/>
  <c r="S6" i="20"/>
  <c r="P7" i="20"/>
  <c r="AB7" i="20"/>
  <c r="M8" i="20"/>
  <c r="Y8" i="20"/>
  <c r="J9" i="20"/>
  <c r="V9" i="20"/>
  <c r="G10" i="20"/>
  <c r="S10" i="20"/>
  <c r="P11" i="20"/>
  <c r="AB11" i="20"/>
  <c r="M12" i="20"/>
  <c r="Y12" i="20"/>
  <c r="J13" i="20"/>
  <c r="V13" i="20"/>
  <c r="G14" i="20"/>
  <c r="S14" i="20"/>
  <c r="P15" i="20"/>
  <c r="AB15" i="20"/>
  <c r="M16" i="20"/>
  <c r="Y16" i="20"/>
  <c r="J17" i="20"/>
  <c r="V17" i="20"/>
  <c r="G18" i="20"/>
  <c r="S18" i="20"/>
  <c r="V19" i="20"/>
  <c r="S20" i="20"/>
  <c r="P21" i="20"/>
  <c r="M22" i="20"/>
  <c r="J23" i="20"/>
  <c r="G24" i="20"/>
  <c r="AB25" i="20"/>
  <c r="O29" i="20"/>
  <c r="F32" i="20"/>
  <c r="X34" i="20"/>
  <c r="O37" i="20"/>
  <c r="Q4" i="19"/>
  <c r="O5" i="19"/>
  <c r="L6" i="19"/>
  <c r="J7" i="19"/>
  <c r="G8" i="19"/>
  <c r="O9" i="19"/>
  <c r="L10" i="19"/>
  <c r="J11" i="19"/>
  <c r="H12" i="19"/>
  <c r="I13" i="19"/>
  <c r="P14" i="19"/>
  <c r="Z15" i="19"/>
  <c r="AB16" i="19"/>
  <c r="AB18" i="19"/>
  <c r="X21" i="19"/>
  <c r="AB23" i="19"/>
  <c r="U27" i="19"/>
  <c r="Q31" i="19"/>
  <c r="R36" i="19"/>
  <c r="O16" i="20"/>
  <c r="AA16" i="20"/>
  <c r="L17" i="20"/>
  <c r="X17" i="20"/>
  <c r="I18" i="20"/>
  <c r="U18" i="20"/>
  <c r="F19" i="20"/>
  <c r="AA19" i="20"/>
  <c r="X20" i="20"/>
  <c r="U21" i="20"/>
  <c r="R22" i="20"/>
  <c r="O23" i="20"/>
  <c r="L24" i="20"/>
  <c r="I25" i="20"/>
  <c r="F26" i="20"/>
  <c r="I27" i="20"/>
  <c r="AA29" i="20"/>
  <c r="R32" i="20"/>
  <c r="I35" i="20"/>
  <c r="AA37" i="20"/>
  <c r="F7" i="14"/>
  <c r="Q6" i="16"/>
  <c r="E13" i="16"/>
  <c r="Z23" i="16"/>
  <c r="AA4" i="17"/>
  <c r="Z6" i="17"/>
  <c r="H11" i="17"/>
  <c r="N18" i="17"/>
  <c r="AB31" i="17"/>
  <c r="R4" i="18"/>
  <c r="F6" i="18"/>
  <c r="M7" i="18"/>
  <c r="R8" i="18"/>
  <c r="F10" i="18"/>
  <c r="W11" i="18"/>
  <c r="S13" i="18"/>
  <c r="L15" i="18"/>
  <c r="W17" i="18"/>
  <c r="V19" i="18"/>
  <c r="J22" i="18"/>
  <c r="O25" i="18"/>
  <c r="Y28" i="18"/>
  <c r="R32" i="18"/>
  <c r="E4" i="19"/>
  <c r="L4" i="19"/>
  <c r="V4" i="19"/>
  <c r="N5" i="19"/>
  <c r="Z5" i="19"/>
  <c r="K6" i="19"/>
  <c r="W6" i="19"/>
  <c r="H7" i="19"/>
  <c r="T7" i="19"/>
  <c r="E8" i="19"/>
  <c r="Q8" i="19"/>
  <c r="N9" i="19"/>
  <c r="Z9" i="19"/>
  <c r="K10" i="19"/>
  <c r="W10" i="19"/>
  <c r="H11" i="19"/>
  <c r="T11" i="19"/>
  <c r="E12" i="19"/>
  <c r="T12" i="19"/>
  <c r="G13" i="19"/>
  <c r="U13" i="19"/>
  <c r="I14" i="19"/>
  <c r="W14" i="19"/>
  <c r="K15" i="19"/>
  <c r="Y15" i="19"/>
  <c r="L16" i="19"/>
  <c r="AA16" i="19"/>
  <c r="S17" i="19"/>
  <c r="P18" i="19"/>
  <c r="O19" i="19"/>
  <c r="P20" i="19"/>
  <c r="R21" i="19"/>
  <c r="T22" i="19"/>
  <c r="V23" i="19"/>
  <c r="X24" i="19"/>
  <c r="R27" i="19"/>
  <c r="L29" i="19"/>
  <c r="F31" i="19"/>
  <c r="AA32" i="19"/>
  <c r="U34" i="19"/>
  <c r="O36" i="19"/>
  <c r="K5" i="18"/>
  <c r="P6" i="18"/>
  <c r="W7" i="18"/>
  <c r="K9" i="18"/>
  <c r="R10" i="18"/>
  <c r="N12" i="18"/>
  <c r="F14" i="18"/>
  <c r="N18" i="18"/>
  <c r="O20" i="18"/>
  <c r="J23" i="18"/>
  <c r="P26" i="18"/>
  <c r="G30" i="18"/>
  <c r="U33" i="18"/>
  <c r="S13" i="17"/>
  <c r="R6" i="18"/>
  <c r="U10" i="18"/>
  <c r="J14" i="18"/>
  <c r="O18" i="18"/>
  <c r="U20" i="18"/>
  <c r="L23" i="18"/>
  <c r="L30" i="18"/>
  <c r="AA33" i="18"/>
  <c r="H8" i="16"/>
  <c r="X15" i="16"/>
  <c r="Q34" i="16"/>
  <c r="X4" i="16"/>
  <c r="V10" i="16"/>
  <c r="V18" i="16"/>
  <c r="I4" i="17"/>
  <c r="I6" i="17"/>
  <c r="H9" i="17"/>
  <c r="R16" i="17"/>
  <c r="P26" i="17"/>
  <c r="G4" i="18"/>
  <c r="U5" i="18"/>
  <c r="AB6" i="18"/>
  <c r="G8" i="18"/>
  <c r="U9" i="18"/>
  <c r="I11" i="18"/>
  <c r="AB12" i="18"/>
  <c r="X14" i="18"/>
  <c r="I17" i="18"/>
  <c r="AB18" i="18"/>
  <c r="O21" i="18"/>
  <c r="F24" i="18"/>
  <c r="Y27" i="18"/>
  <c r="I31" i="18"/>
  <c r="J4" i="19"/>
  <c r="R4" i="19"/>
  <c r="AB4" i="19"/>
  <c r="I5" i="19"/>
  <c r="U5" i="19"/>
  <c r="F6" i="19"/>
  <c r="R6" i="19"/>
  <c r="O7" i="19"/>
  <c r="AA7" i="19"/>
  <c r="L8" i="19"/>
  <c r="X8" i="19"/>
  <c r="I9" i="19"/>
  <c r="U9" i="19"/>
  <c r="F10" i="19"/>
  <c r="R10" i="19"/>
  <c r="O11" i="19"/>
  <c r="AA11" i="19"/>
  <c r="N12" i="19"/>
  <c r="AB12" i="19"/>
  <c r="O13" i="19"/>
  <c r="Q14" i="19"/>
  <c r="E15" i="19"/>
  <c r="S15" i="19"/>
  <c r="F16" i="19"/>
  <c r="U16" i="19"/>
  <c r="K17" i="19"/>
  <c r="E18" i="19"/>
  <c r="E21" i="19"/>
  <c r="G22" i="19"/>
  <c r="I23" i="19"/>
  <c r="J24" i="19"/>
  <c r="M25" i="19"/>
  <c r="X26" i="19"/>
  <c r="R28" i="19"/>
  <c r="L30" i="19"/>
  <c r="F32" i="19"/>
  <c r="AA33" i="19"/>
  <c r="U35" i="19"/>
  <c r="G37" i="18"/>
  <c r="L36" i="18"/>
  <c r="R16" i="18"/>
  <c r="O4" i="16"/>
  <c r="Z9" i="16"/>
  <c r="J18" i="16"/>
  <c r="T5" i="17"/>
  <c r="E8" i="17"/>
  <c r="L23" i="17"/>
  <c r="E4" i="18"/>
  <c r="M5" i="18"/>
  <c r="E8" i="18"/>
  <c r="M9" i="18"/>
  <c r="O12" i="18"/>
  <c r="U16" i="18"/>
  <c r="X26" i="18"/>
  <c r="Z4" i="14"/>
  <c r="N6" i="16"/>
  <c r="W12" i="16"/>
  <c r="O23" i="16"/>
  <c r="O4" i="17"/>
  <c r="K6" i="17"/>
  <c r="N9" i="17"/>
  <c r="X16" i="17"/>
  <c r="AA27" i="17"/>
  <c r="Q4" i="18"/>
  <c r="W5" i="18"/>
  <c r="J7" i="18"/>
  <c r="Q8" i="18"/>
  <c r="W9" i="18"/>
  <c r="K11" i="18"/>
  <c r="E13" i="18"/>
  <c r="AA14" i="18"/>
  <c r="K17" i="18"/>
  <c r="E19" i="18"/>
  <c r="S21" i="18"/>
  <c r="L24" i="18"/>
  <c r="AA27" i="18"/>
  <c r="P31" i="18"/>
  <c r="Y37" i="19"/>
  <c r="S37" i="19"/>
  <c r="M37" i="19"/>
  <c r="G37" i="19"/>
  <c r="AB36" i="19"/>
  <c r="V36" i="19"/>
  <c r="P36" i="19"/>
  <c r="J36" i="19"/>
  <c r="Y35" i="19"/>
  <c r="S35" i="19"/>
  <c r="M35" i="19"/>
  <c r="G35" i="19"/>
  <c r="AB34" i="19"/>
  <c r="V34" i="19"/>
  <c r="P34" i="19"/>
  <c r="J34" i="19"/>
  <c r="Y33" i="19"/>
  <c r="S33" i="19"/>
  <c r="M33" i="19"/>
  <c r="G33" i="19"/>
  <c r="AB32" i="19"/>
  <c r="V32" i="19"/>
  <c r="P32" i="19"/>
  <c r="J32" i="19"/>
  <c r="Y31" i="19"/>
  <c r="S31" i="19"/>
  <c r="M31" i="19"/>
  <c r="G31" i="19"/>
  <c r="AB30" i="19"/>
  <c r="V30" i="19"/>
  <c r="P30" i="19"/>
  <c r="J30" i="19"/>
  <c r="Y29" i="19"/>
  <c r="S29" i="19"/>
  <c r="M29" i="19"/>
  <c r="G29" i="19"/>
  <c r="AB28" i="19"/>
  <c r="V28" i="19"/>
  <c r="P28" i="19"/>
  <c r="J28" i="19"/>
  <c r="Y27" i="19"/>
  <c r="S27" i="19"/>
  <c r="M27" i="19"/>
  <c r="G27" i="19"/>
  <c r="AB26" i="19"/>
  <c r="V26" i="19"/>
  <c r="AB37" i="19"/>
  <c r="V37" i="19"/>
  <c r="P37" i="19"/>
  <c r="J37" i="19"/>
  <c r="Y36" i="19"/>
  <c r="S36" i="19"/>
  <c r="M36" i="19"/>
  <c r="G36" i="19"/>
  <c r="AB35" i="19"/>
  <c r="V35" i="19"/>
  <c r="P35" i="19"/>
  <c r="J35" i="19"/>
  <c r="Y34" i="19"/>
  <c r="S34" i="19"/>
  <c r="M34" i="19"/>
  <c r="G34" i="19"/>
  <c r="AB33" i="19"/>
  <c r="V33" i="19"/>
  <c r="P33" i="19"/>
  <c r="J33" i="19"/>
  <c r="Y32" i="19"/>
  <c r="S32" i="19"/>
  <c r="M32" i="19"/>
  <c r="G32" i="19"/>
  <c r="AB31" i="19"/>
  <c r="V31" i="19"/>
  <c r="P31" i="19"/>
  <c r="J31" i="19"/>
  <c r="Y30" i="19"/>
  <c r="S30" i="19"/>
  <c r="M30" i="19"/>
  <c r="G30" i="19"/>
  <c r="AB29" i="19"/>
  <c r="V29" i="19"/>
  <c r="P29" i="19"/>
  <c r="J29" i="19"/>
  <c r="Y28" i="19"/>
  <c r="S28" i="19"/>
  <c r="M28" i="19"/>
  <c r="G28" i="19"/>
  <c r="AB27" i="19"/>
  <c r="V27" i="19"/>
  <c r="P27" i="19"/>
  <c r="J27" i="19"/>
  <c r="Y26" i="19"/>
  <c r="S26" i="19"/>
  <c r="M26" i="19"/>
  <c r="G26" i="19"/>
  <c r="AB25" i="19"/>
  <c r="V25" i="19"/>
  <c r="P25" i="19"/>
  <c r="J25" i="19"/>
  <c r="Z37" i="19"/>
  <c r="T37" i="19"/>
  <c r="N37" i="19"/>
  <c r="H37" i="19"/>
  <c r="W36" i="19"/>
  <c r="Q36" i="19"/>
  <c r="K36" i="19"/>
  <c r="E36" i="19"/>
  <c r="Z35" i="19"/>
  <c r="T35" i="19"/>
  <c r="N35" i="19"/>
  <c r="H35" i="19"/>
  <c r="W34" i="19"/>
  <c r="Q34" i="19"/>
  <c r="K34" i="19"/>
  <c r="E34" i="19"/>
  <c r="Z33" i="19"/>
  <c r="T33" i="19"/>
  <c r="N33" i="19"/>
  <c r="H33" i="19"/>
  <c r="W32" i="19"/>
  <c r="Q32" i="19"/>
  <c r="K32" i="19"/>
  <c r="E32" i="19"/>
  <c r="Z31" i="19"/>
  <c r="T31" i="19"/>
  <c r="N31" i="19"/>
  <c r="H31" i="19"/>
  <c r="W30" i="19"/>
  <c r="Q30" i="19"/>
  <c r="K30" i="19"/>
  <c r="E30" i="19"/>
  <c r="Z29" i="19"/>
  <c r="T29" i="19"/>
  <c r="N29" i="19"/>
  <c r="H29" i="19"/>
  <c r="W28" i="19"/>
  <c r="Q28" i="19"/>
  <c r="K28" i="19"/>
  <c r="E28" i="19"/>
  <c r="Z27" i="19"/>
  <c r="T27" i="19"/>
  <c r="N27" i="19"/>
  <c r="H27" i="19"/>
  <c r="W26" i="19"/>
  <c r="Q26" i="19"/>
  <c r="K26" i="19"/>
  <c r="E26" i="19"/>
  <c r="Z25" i="19"/>
  <c r="T25" i="19"/>
  <c r="N25" i="19"/>
  <c r="H25" i="19"/>
  <c r="W24" i="19"/>
  <c r="Q24" i="19"/>
  <c r="K24" i="19"/>
  <c r="E24" i="19"/>
  <c r="Z23" i="19"/>
  <c r="T23" i="19"/>
  <c r="N23" i="19"/>
  <c r="H23" i="19"/>
  <c r="W22" i="19"/>
  <c r="Q22" i="19"/>
  <c r="K22" i="19"/>
  <c r="E22" i="19"/>
  <c r="Z21" i="19"/>
  <c r="T21" i="19"/>
  <c r="N21" i="19"/>
  <c r="H21" i="19"/>
  <c r="W20" i="19"/>
  <c r="Q20" i="19"/>
  <c r="K20" i="19"/>
  <c r="E20" i="19"/>
  <c r="Z19" i="19"/>
  <c r="T19" i="19"/>
  <c r="N19" i="19"/>
  <c r="H19" i="19"/>
  <c r="R37" i="19"/>
  <c r="F37" i="19"/>
  <c r="U36" i="19"/>
  <c r="I36" i="19"/>
  <c r="X35" i="19"/>
  <c r="L35" i="19"/>
  <c r="AA34" i="19"/>
  <c r="O34" i="19"/>
  <c r="R33" i="19"/>
  <c r="F33" i="19"/>
  <c r="U32" i="19"/>
  <c r="I32" i="19"/>
  <c r="X31" i="19"/>
  <c r="L31" i="19"/>
  <c r="AA30" i="19"/>
  <c r="O30" i="19"/>
  <c r="R29" i="19"/>
  <c r="F29" i="19"/>
  <c r="U28" i="19"/>
  <c r="I28" i="19"/>
  <c r="X27" i="19"/>
  <c r="L27" i="19"/>
  <c r="AA26" i="19"/>
  <c r="P26" i="19"/>
  <c r="H26" i="19"/>
  <c r="Y25" i="19"/>
  <c r="Q25" i="19"/>
  <c r="G25" i="19"/>
  <c r="AA24" i="19"/>
  <c r="T24" i="19"/>
  <c r="M24" i="19"/>
  <c r="F24" i="19"/>
  <c r="Y23" i="19"/>
  <c r="R23" i="19"/>
  <c r="K23" i="19"/>
  <c r="X22" i="19"/>
  <c r="P22" i="19"/>
  <c r="I22" i="19"/>
  <c r="V21" i="19"/>
  <c r="O21" i="19"/>
  <c r="G21" i="19"/>
  <c r="AA20" i="19"/>
  <c r="T20" i="19"/>
  <c r="M20" i="19"/>
  <c r="F20" i="19"/>
  <c r="Y19" i="19"/>
  <c r="R19" i="19"/>
  <c r="K19" i="19"/>
  <c r="Y18" i="19"/>
  <c r="S18" i="19"/>
  <c r="M18" i="19"/>
  <c r="G18" i="19"/>
  <c r="AB17" i="19"/>
  <c r="V17" i="19"/>
  <c r="P17" i="19"/>
  <c r="J17" i="19"/>
  <c r="Y16" i="19"/>
  <c r="S16" i="19"/>
  <c r="M16" i="19"/>
  <c r="G16" i="19"/>
  <c r="AB15" i="19"/>
  <c r="V15" i="19"/>
  <c r="P15" i="19"/>
  <c r="J15" i="19"/>
  <c r="Y14" i="19"/>
  <c r="S14" i="19"/>
  <c r="M14" i="19"/>
  <c r="G14" i="19"/>
  <c r="AB13" i="19"/>
  <c r="V13" i="19"/>
  <c r="P13" i="19"/>
  <c r="J13" i="19"/>
  <c r="Y12" i="19"/>
  <c r="S12" i="19"/>
  <c r="M12" i="19"/>
  <c r="G12" i="19"/>
  <c r="Q37" i="19"/>
  <c r="E37" i="19"/>
  <c r="T36" i="19"/>
  <c r="H36" i="19"/>
  <c r="W35" i="19"/>
  <c r="K35" i="19"/>
  <c r="Z34" i="19"/>
  <c r="N34" i="19"/>
  <c r="Q33" i="19"/>
  <c r="E33" i="19"/>
  <c r="T32" i="19"/>
  <c r="H32" i="19"/>
  <c r="W31" i="19"/>
  <c r="K31" i="19"/>
  <c r="Z30" i="19"/>
  <c r="N30" i="19"/>
  <c r="Q29" i="19"/>
  <c r="E29" i="19"/>
  <c r="T28" i="19"/>
  <c r="H28" i="19"/>
  <c r="W27" i="19"/>
  <c r="K27" i="19"/>
  <c r="Z26" i="19"/>
  <c r="O26" i="19"/>
  <c r="F26" i="19"/>
  <c r="X25" i="19"/>
  <c r="O25" i="19"/>
  <c r="F25" i="19"/>
  <c r="Z24" i="19"/>
  <c r="S24" i="19"/>
  <c r="L24" i="19"/>
  <c r="X23" i="19"/>
  <c r="Q23" i="19"/>
  <c r="J23" i="19"/>
  <c r="V22" i="19"/>
  <c r="O22" i="19"/>
  <c r="H22" i="19"/>
  <c r="AB21" i="19"/>
  <c r="U21" i="19"/>
  <c r="M21" i="19"/>
  <c r="F21" i="19"/>
  <c r="Z20" i="19"/>
  <c r="S20" i="19"/>
  <c r="L20" i="19"/>
  <c r="X19" i="19"/>
  <c r="Q19" i="19"/>
  <c r="J19" i="19"/>
  <c r="X18" i="19"/>
  <c r="R18" i="19"/>
  <c r="L18" i="19"/>
  <c r="F18" i="19"/>
  <c r="AA17" i="19"/>
  <c r="U17" i="19"/>
  <c r="O17" i="19"/>
  <c r="I17" i="19"/>
  <c r="U37" i="19"/>
  <c r="I37" i="19"/>
  <c r="X36" i="19"/>
  <c r="L36" i="19"/>
  <c r="AA35" i="19"/>
  <c r="O35" i="19"/>
  <c r="R34" i="19"/>
  <c r="F34" i="19"/>
  <c r="U33" i="19"/>
  <c r="I33" i="19"/>
  <c r="X32" i="19"/>
  <c r="L32" i="19"/>
  <c r="AA31" i="19"/>
  <c r="O31" i="19"/>
  <c r="R30" i="19"/>
  <c r="F30" i="19"/>
  <c r="U29" i="19"/>
  <c r="I29" i="19"/>
  <c r="X28" i="19"/>
  <c r="L28" i="19"/>
  <c r="AA27" i="19"/>
  <c r="O27" i="19"/>
  <c r="R26" i="19"/>
  <c r="I26" i="19"/>
  <c r="AA25" i="19"/>
  <c r="R25" i="19"/>
  <c r="I25" i="19"/>
  <c r="AB24" i="19"/>
  <c r="U24" i="19"/>
  <c r="N24" i="19"/>
  <c r="G24" i="19"/>
  <c r="AA23" i="19"/>
  <c r="S23" i="19"/>
  <c r="L23" i="19"/>
  <c r="E23" i="19"/>
  <c r="Y22" i="19"/>
  <c r="R22" i="19"/>
  <c r="J22" i="19"/>
  <c r="W21" i="19"/>
  <c r="P21" i="19"/>
  <c r="I21" i="19"/>
  <c r="AB20" i="19"/>
  <c r="U20" i="19"/>
  <c r="N20" i="19"/>
  <c r="G20" i="19"/>
  <c r="AA19" i="19"/>
  <c r="S19" i="19"/>
  <c r="L19" i="19"/>
  <c r="E19" i="19"/>
  <c r="Z18" i="19"/>
  <c r="T18" i="19"/>
  <c r="N18" i="19"/>
  <c r="H18" i="19"/>
  <c r="W17" i="19"/>
  <c r="Q17" i="19"/>
  <c r="AA37" i="19"/>
  <c r="F36" i="19"/>
  <c r="I35" i="19"/>
  <c r="L34" i="19"/>
  <c r="O33" i="19"/>
  <c r="R32" i="19"/>
  <c r="U31" i="19"/>
  <c r="X30" i="19"/>
  <c r="AA29" i="19"/>
  <c r="F28" i="19"/>
  <c r="I27" i="19"/>
  <c r="N26" i="19"/>
  <c r="W25" i="19"/>
  <c r="E25" i="19"/>
  <c r="R24" i="19"/>
  <c r="P23" i="19"/>
  <c r="AB22" i="19"/>
  <c r="N22" i="19"/>
  <c r="AA21" i="19"/>
  <c r="L21" i="19"/>
  <c r="Y20" i="19"/>
  <c r="J20" i="19"/>
  <c r="W19" i="19"/>
  <c r="I19" i="19"/>
  <c r="W18" i="19"/>
  <c r="K18" i="19"/>
  <c r="Z17" i="19"/>
  <c r="N17" i="19"/>
  <c r="F17" i="19"/>
  <c r="X16" i="19"/>
  <c r="Q16" i="19"/>
  <c r="J16" i="19"/>
  <c r="W15" i="19"/>
  <c r="O15" i="19"/>
  <c r="H15" i="19"/>
  <c r="AB14" i="19"/>
  <c r="U14" i="19"/>
  <c r="N14" i="19"/>
  <c r="F14" i="19"/>
  <c r="Z13" i="19"/>
  <c r="S13" i="19"/>
  <c r="L13" i="19"/>
  <c r="E13" i="19"/>
  <c r="X12" i="19"/>
  <c r="Q12" i="19"/>
  <c r="J12" i="19"/>
  <c r="X11" i="19"/>
  <c r="R11" i="19"/>
  <c r="L11" i="19"/>
  <c r="F11" i="19"/>
  <c r="AA10" i="19"/>
  <c r="U10" i="19"/>
  <c r="O10" i="19"/>
  <c r="I10" i="19"/>
  <c r="X9" i="19"/>
  <c r="R9" i="19"/>
  <c r="L9" i="19"/>
  <c r="F9" i="19"/>
  <c r="AA8" i="19"/>
  <c r="U8" i="19"/>
  <c r="O8" i="19"/>
  <c r="I8" i="19"/>
  <c r="X7" i="19"/>
  <c r="R7" i="19"/>
  <c r="L7" i="19"/>
  <c r="F7" i="19"/>
  <c r="AA6" i="19"/>
  <c r="U6" i="19"/>
  <c r="O6" i="19"/>
  <c r="I6" i="19"/>
  <c r="X5" i="19"/>
  <c r="R5" i="19"/>
  <c r="L5" i="19"/>
  <c r="F5" i="19"/>
  <c r="AA4" i="19"/>
  <c r="U4" i="19"/>
  <c r="O4" i="19"/>
  <c r="I4" i="19"/>
  <c r="X37" i="19"/>
  <c r="AA36" i="19"/>
  <c r="F35" i="19"/>
  <c r="I34" i="19"/>
  <c r="L33" i="19"/>
  <c r="O32" i="19"/>
  <c r="R31" i="19"/>
  <c r="U30" i="19"/>
  <c r="X29" i="19"/>
  <c r="AA28" i="19"/>
  <c r="F27" i="19"/>
  <c r="L26" i="19"/>
  <c r="U25" i="19"/>
  <c r="P24" i="19"/>
  <c r="O23" i="19"/>
  <c r="AA22" i="19"/>
  <c r="M22" i="19"/>
  <c r="Y21" i="19"/>
  <c r="K21" i="19"/>
  <c r="X20" i="19"/>
  <c r="I20" i="19"/>
  <c r="V19" i="19"/>
  <c r="G19" i="19"/>
  <c r="V18" i="19"/>
  <c r="J18" i="19"/>
  <c r="Y17" i="19"/>
  <c r="M17" i="19"/>
  <c r="E17" i="19"/>
  <c r="W16" i="19"/>
  <c r="P16" i="19"/>
  <c r="I16" i="19"/>
  <c r="U15" i="19"/>
  <c r="N15" i="19"/>
  <c r="G15" i="19"/>
  <c r="AA14" i="19"/>
  <c r="T14" i="19"/>
  <c r="L14" i="19"/>
  <c r="E14" i="19"/>
  <c r="Y13" i="19"/>
  <c r="R13" i="19"/>
  <c r="K13" i="19"/>
  <c r="W12" i="19"/>
  <c r="P12" i="19"/>
  <c r="I12" i="19"/>
  <c r="W11" i="19"/>
  <c r="Q11" i="19"/>
  <c r="K11" i="19"/>
  <c r="E11" i="19"/>
  <c r="Z10" i="19"/>
  <c r="T10" i="19"/>
  <c r="N10" i="19"/>
  <c r="H10" i="19"/>
  <c r="W9" i="19"/>
  <c r="Q9" i="19"/>
  <c r="K9" i="19"/>
  <c r="E9" i="19"/>
  <c r="Z8" i="19"/>
  <c r="T8" i="19"/>
  <c r="N8" i="19"/>
  <c r="H8" i="19"/>
  <c r="W7" i="19"/>
  <c r="Q7" i="19"/>
  <c r="K7" i="19"/>
  <c r="E7" i="19"/>
  <c r="Z6" i="19"/>
  <c r="T6" i="19"/>
  <c r="N6" i="19"/>
  <c r="H6" i="19"/>
  <c r="W5" i="19"/>
  <c r="Q5" i="19"/>
  <c r="K5" i="19"/>
  <c r="E5" i="19"/>
  <c r="Z4" i="19"/>
  <c r="T4" i="19"/>
  <c r="N4" i="19"/>
  <c r="K37" i="19"/>
  <c r="N36" i="19"/>
  <c r="Q35" i="19"/>
  <c r="T34" i="19"/>
  <c r="W33" i="19"/>
  <c r="Z32" i="19"/>
  <c r="E31" i="19"/>
  <c r="H30" i="19"/>
  <c r="K29" i="19"/>
  <c r="N28" i="19"/>
  <c r="Q27" i="19"/>
  <c r="T26" i="19"/>
  <c r="K25" i="19"/>
  <c r="V24" i="19"/>
  <c r="H24" i="19"/>
  <c r="U23" i="19"/>
  <c r="F23" i="19"/>
  <c r="S22" i="19"/>
  <c r="Q21" i="19"/>
  <c r="O20" i="19"/>
  <c r="AB19" i="19"/>
  <c r="M19" i="19"/>
  <c r="AA18" i="19"/>
  <c r="O18" i="19"/>
  <c r="R17" i="19"/>
  <c r="G17" i="19"/>
  <c r="Z16" i="19"/>
  <c r="R16" i="19"/>
  <c r="K16" i="19"/>
  <c r="X15" i="19"/>
  <c r="Q15" i="19"/>
  <c r="I15" i="19"/>
  <c r="V14" i="19"/>
  <c r="O14" i="19"/>
  <c r="H14" i="19"/>
  <c r="AA13" i="19"/>
  <c r="T13" i="19"/>
  <c r="M13" i="19"/>
  <c r="F13" i="19"/>
  <c r="Z12" i="19"/>
  <c r="R12" i="19"/>
  <c r="K12" i="19"/>
  <c r="Y11" i="19"/>
  <c r="S11" i="19"/>
  <c r="M11" i="19"/>
  <c r="G11" i="19"/>
  <c r="AB10" i="19"/>
  <c r="V10" i="19"/>
  <c r="P10" i="19"/>
  <c r="J10" i="19"/>
  <c r="Y9" i="19"/>
  <c r="S9" i="19"/>
  <c r="M9" i="19"/>
  <c r="G9" i="19"/>
  <c r="AB8" i="19"/>
  <c r="V8" i="19"/>
  <c r="P8" i="19"/>
  <c r="J8" i="19"/>
  <c r="Y7" i="19"/>
  <c r="S7" i="19"/>
  <c r="M7" i="19"/>
  <c r="G7" i="19"/>
  <c r="AB6" i="19"/>
  <c r="V6" i="19"/>
  <c r="P6" i="19"/>
  <c r="J6" i="19"/>
  <c r="Y5" i="19"/>
  <c r="S5" i="19"/>
  <c r="M5" i="19"/>
  <c r="K4" i="19"/>
  <c r="S4" i="19"/>
  <c r="J5" i="19"/>
  <c r="V5" i="19"/>
  <c r="G6" i="19"/>
  <c r="S6" i="19"/>
  <c r="P7" i="19"/>
  <c r="AB7" i="19"/>
  <c r="M8" i="19"/>
  <c r="Y8" i="19"/>
  <c r="J9" i="19"/>
  <c r="V9" i="19"/>
  <c r="G10" i="19"/>
  <c r="S10" i="19"/>
  <c r="P11" i="19"/>
  <c r="AB11" i="19"/>
  <c r="O12" i="19"/>
  <c r="Q13" i="19"/>
  <c r="R14" i="19"/>
  <c r="F15" i="19"/>
  <c r="T15" i="19"/>
  <c r="H16" i="19"/>
  <c r="V16" i="19"/>
  <c r="L17" i="19"/>
  <c r="I18" i="19"/>
  <c r="F19" i="19"/>
  <c r="H20" i="19"/>
  <c r="J21" i="19"/>
  <c r="L22" i="19"/>
  <c r="M23" i="19"/>
  <c r="O24" i="19"/>
  <c r="S25" i="19"/>
  <c r="E27" i="19"/>
  <c r="Z28" i="19"/>
  <c r="T30" i="19"/>
  <c r="N32" i="19"/>
  <c r="H34" i="19"/>
  <c r="W37" i="19"/>
  <c r="E5" i="16"/>
  <c r="R6" i="16"/>
  <c r="V8" i="16"/>
  <c r="AA10" i="16"/>
  <c r="W13" i="16"/>
  <c r="I16" i="16"/>
  <c r="W18" i="16"/>
  <c r="T25" i="16"/>
  <c r="AA35" i="16"/>
  <c r="P4" i="17"/>
  <c r="G5" i="17"/>
  <c r="X5" i="17"/>
  <c r="O6" i="17"/>
  <c r="H7" i="17"/>
  <c r="H8" i="17"/>
  <c r="Z9" i="17"/>
  <c r="N11" i="17"/>
  <c r="M14" i="17"/>
  <c r="Y16" i="17"/>
  <c r="AB19" i="17"/>
  <c r="P23" i="17"/>
  <c r="AB28" i="17"/>
  <c r="J4" i="18"/>
  <c r="S4" i="18"/>
  <c r="N5" i="18"/>
  <c r="Z5" i="18"/>
  <c r="H6" i="18"/>
  <c r="T6" i="18"/>
  <c r="O7" i="18"/>
  <c r="Y7" i="18"/>
  <c r="J8" i="18"/>
  <c r="S8" i="18"/>
  <c r="N9" i="18"/>
  <c r="Z9" i="18"/>
  <c r="H10" i="18"/>
  <c r="X10" i="18"/>
  <c r="L11" i="18"/>
  <c r="R12" i="18"/>
  <c r="I13" i="18"/>
  <c r="W13" i="18"/>
  <c r="N14" i="18"/>
  <c r="AB14" i="18"/>
  <c r="S15" i="18"/>
  <c r="F16" i="18"/>
  <c r="X16" i="18"/>
  <c r="L17" i="18"/>
  <c r="R18" i="18"/>
  <c r="J19" i="18"/>
  <c r="AA19" i="18"/>
  <c r="AA20" i="18"/>
  <c r="U21" i="18"/>
  <c r="U22" i="18"/>
  <c r="O23" i="18"/>
  <c r="R24" i="18"/>
  <c r="U25" i="18"/>
  <c r="F28" i="18"/>
  <c r="O29" i="18"/>
  <c r="P30" i="18"/>
  <c r="Y31" i="18"/>
  <c r="Y32" i="18"/>
  <c r="G34" i="18"/>
  <c r="I35" i="18"/>
  <c r="V36" i="18"/>
  <c r="K27" i="13"/>
  <c r="U12" i="13"/>
  <c r="V30" i="13"/>
  <c r="H5" i="16"/>
  <c r="E7" i="16"/>
  <c r="AB8" i="16"/>
  <c r="R11" i="16"/>
  <c r="E14" i="16"/>
  <c r="N16" i="16"/>
  <c r="AA19" i="16"/>
  <c r="L35" i="17"/>
  <c r="AB30" i="17"/>
  <c r="AB27" i="17"/>
  <c r="AB24" i="17"/>
  <c r="AB21" i="17"/>
  <c r="I19" i="17"/>
  <c r="S17" i="17"/>
  <c r="W15" i="17"/>
  <c r="G14" i="17"/>
  <c r="R12" i="17"/>
  <c r="W10" i="17"/>
  <c r="T9" i="17"/>
  <c r="Q8" i="17"/>
  <c r="W7" i="17"/>
  <c r="E7" i="17"/>
  <c r="P6" i="17"/>
  <c r="Z5" i="17"/>
  <c r="N5" i="17"/>
  <c r="Z4" i="17"/>
  <c r="K4" i="17"/>
  <c r="P33" i="17"/>
  <c r="P30" i="17"/>
  <c r="P27" i="17"/>
  <c r="P24" i="17"/>
  <c r="P21" i="17"/>
  <c r="AB18" i="17"/>
  <c r="L17" i="17"/>
  <c r="G15" i="17"/>
  <c r="R13" i="17"/>
  <c r="Z11" i="17"/>
  <c r="Q10" i="17"/>
  <c r="M9" i="17"/>
  <c r="J8" i="17"/>
  <c r="Q7" i="17"/>
  <c r="Q4" i="17"/>
  <c r="H5" i="17"/>
  <c r="Y5" i="17"/>
  <c r="Q6" i="17"/>
  <c r="K7" i="17"/>
  <c r="N8" i="17"/>
  <c r="E10" i="17"/>
  <c r="E12" i="17"/>
  <c r="N14" i="17"/>
  <c r="R17" i="17"/>
  <c r="L20" i="17"/>
  <c r="AA24" i="17"/>
  <c r="L29" i="17"/>
  <c r="AB33" i="17"/>
  <c r="K4" i="18"/>
  <c r="V4" i="18"/>
  <c r="E5" i="18"/>
  <c r="P5" i="18"/>
  <c r="AA5" i="18"/>
  <c r="K6" i="18"/>
  <c r="V6" i="18"/>
  <c r="E7" i="18"/>
  <c r="P7" i="18"/>
  <c r="AA7" i="18"/>
  <c r="K8" i="18"/>
  <c r="V8" i="18"/>
  <c r="E9" i="18"/>
  <c r="P9" i="18"/>
  <c r="AA9" i="18"/>
  <c r="K10" i="18"/>
  <c r="AA10" i="18"/>
  <c r="O11" i="18"/>
  <c r="U12" i="18"/>
  <c r="K13" i="18"/>
  <c r="AA13" i="18"/>
  <c r="O14" i="18"/>
  <c r="E15" i="18"/>
  <c r="U15" i="18"/>
  <c r="J16" i="18"/>
  <c r="AA16" i="18"/>
  <c r="O17" i="18"/>
  <c r="U18" i="18"/>
  <c r="L19" i="18"/>
  <c r="F20" i="18"/>
  <c r="AB20" i="18"/>
  <c r="AA21" i="18"/>
  <c r="X22" i="18"/>
  <c r="U23" i="18"/>
  <c r="X24" i="18"/>
  <c r="AA25" i="18"/>
  <c r="L28" i="18"/>
  <c r="S29" i="18"/>
  <c r="X30" i="18"/>
  <c r="AA31" i="18"/>
  <c r="G33" i="18"/>
  <c r="L34" i="18"/>
  <c r="P35" i="18"/>
  <c r="AB17" i="14"/>
  <c r="H6" i="14"/>
  <c r="H37" i="16"/>
  <c r="N35" i="16"/>
  <c r="F26" i="16"/>
  <c r="K20" i="16"/>
  <c r="F17" i="16"/>
  <c r="E15" i="16"/>
  <c r="AA12" i="16"/>
  <c r="W10" i="16"/>
  <c r="X8" i="16"/>
  <c r="F7" i="16"/>
  <c r="W5" i="16"/>
  <c r="J4" i="16"/>
  <c r="S5" i="16"/>
  <c r="H7" i="16"/>
  <c r="Q9" i="16"/>
  <c r="Z11" i="16"/>
  <c r="I14" i="16"/>
  <c r="E17" i="16"/>
  <c r="W20" i="16"/>
  <c r="U29" i="16"/>
  <c r="E4" i="17"/>
  <c r="U4" i="17"/>
  <c r="L5" i="17"/>
  <c r="E6" i="17"/>
  <c r="U6" i="17"/>
  <c r="M7" i="17"/>
  <c r="V8" i="17"/>
  <c r="K10" i="17"/>
  <c r="X12" i="17"/>
  <c r="AB14" i="17"/>
  <c r="G18" i="17"/>
  <c r="P20" i="17"/>
  <c r="AB25" i="17"/>
  <c r="P29" i="17"/>
  <c r="AB35" i="17"/>
  <c r="L4" i="18"/>
  <c r="X4" i="18"/>
  <c r="G5" i="18"/>
  <c r="S5" i="18"/>
  <c r="AB5" i="18"/>
  <c r="M6" i="18"/>
  <c r="W6" i="18"/>
  <c r="H7" i="18"/>
  <c r="Q7" i="18"/>
  <c r="L8" i="18"/>
  <c r="X8" i="18"/>
  <c r="G9" i="18"/>
  <c r="S9" i="18"/>
  <c r="AB9" i="18"/>
  <c r="N10" i="18"/>
  <c r="AB10" i="18"/>
  <c r="S11" i="18"/>
  <c r="F12" i="18"/>
  <c r="X12" i="18"/>
  <c r="L13" i="18"/>
  <c r="R14" i="18"/>
  <c r="I15" i="18"/>
  <c r="W15" i="18"/>
  <c r="N16" i="18"/>
  <c r="AB16" i="18"/>
  <c r="S17" i="18"/>
  <c r="F18" i="18"/>
  <c r="X18" i="18"/>
  <c r="M19" i="18"/>
  <c r="J20" i="18"/>
  <c r="F21" i="18"/>
  <c r="F22" i="18"/>
  <c r="AA22" i="18"/>
  <c r="AA23" i="18"/>
  <c r="Y24" i="18"/>
  <c r="G26" i="18"/>
  <c r="I27" i="18"/>
  <c r="R28" i="18"/>
  <c r="U29" i="18"/>
  <c r="F32" i="18"/>
  <c r="O33" i="18"/>
  <c r="P34" i="18"/>
  <c r="Y35" i="18"/>
  <c r="Q6" i="13"/>
  <c r="N4" i="14"/>
  <c r="H4" i="16"/>
  <c r="X5" i="16"/>
  <c r="W7" i="16"/>
  <c r="X9" i="16"/>
  <c r="E12" i="16"/>
  <c r="AA14" i="16"/>
  <c r="H17" i="16"/>
  <c r="Q22" i="16"/>
  <c r="O31" i="16"/>
  <c r="H4" i="17"/>
  <c r="W4" i="17"/>
  <c r="Q5" i="17"/>
  <c r="H6" i="17"/>
  <c r="W6" i="17"/>
  <c r="T7" i="17"/>
  <c r="W8" i="17"/>
  <c r="V10" i="17"/>
  <c r="Y12" i="17"/>
  <c r="I15" i="17"/>
  <c r="M18" i="17"/>
  <c r="AA21" i="17"/>
  <c r="L26" i="17"/>
  <c r="AA30" i="17"/>
  <c r="X37" i="18"/>
  <c r="R37" i="18"/>
  <c r="L37" i="18"/>
  <c r="F37" i="18"/>
  <c r="AA36" i="18"/>
  <c r="U36" i="18"/>
  <c r="O36" i="18"/>
  <c r="I36" i="18"/>
  <c r="X35" i="18"/>
  <c r="R35" i="18"/>
  <c r="L35" i="18"/>
  <c r="F35" i="18"/>
  <c r="AA34" i="18"/>
  <c r="U34" i="18"/>
  <c r="O34" i="18"/>
  <c r="I34" i="18"/>
  <c r="X33" i="18"/>
  <c r="R33" i="18"/>
  <c r="L33" i="18"/>
  <c r="F33" i="18"/>
  <c r="AA32" i="18"/>
  <c r="U32" i="18"/>
  <c r="O32" i="18"/>
  <c r="I32" i="18"/>
  <c r="X31" i="18"/>
  <c r="R31" i="18"/>
  <c r="L31" i="18"/>
  <c r="F31" i="18"/>
  <c r="AA30" i="18"/>
  <c r="U30" i="18"/>
  <c r="O30" i="18"/>
  <c r="I30" i="18"/>
  <c r="X29" i="18"/>
  <c r="R29" i="18"/>
  <c r="L29" i="18"/>
  <c r="F29" i="18"/>
  <c r="AA28" i="18"/>
  <c r="U28" i="18"/>
  <c r="O28" i="18"/>
  <c r="I28" i="18"/>
  <c r="X27" i="18"/>
  <c r="R27" i="18"/>
  <c r="L27" i="18"/>
  <c r="F27" i="18"/>
  <c r="AA26" i="18"/>
  <c r="U26" i="18"/>
  <c r="O26" i="18"/>
  <c r="I26" i="18"/>
  <c r="X25" i="18"/>
  <c r="R25" i="18"/>
  <c r="L25" i="18"/>
  <c r="F25" i="18"/>
  <c r="AA24" i="18"/>
  <c r="U24" i="18"/>
  <c r="O24" i="18"/>
  <c r="I24" i="18"/>
  <c r="W37" i="18"/>
  <c r="Q37" i="18"/>
  <c r="K37" i="18"/>
  <c r="E37" i="18"/>
  <c r="Z36" i="18"/>
  <c r="T36" i="18"/>
  <c r="N36" i="18"/>
  <c r="H36" i="18"/>
  <c r="W35" i="18"/>
  <c r="Q35" i="18"/>
  <c r="K35" i="18"/>
  <c r="E35" i="18"/>
  <c r="Z34" i="18"/>
  <c r="T34" i="18"/>
  <c r="N34" i="18"/>
  <c r="H34" i="18"/>
  <c r="W33" i="18"/>
  <c r="Q33" i="18"/>
  <c r="K33" i="18"/>
  <c r="E33" i="18"/>
  <c r="Z32" i="18"/>
  <c r="T32" i="18"/>
  <c r="N32" i="18"/>
  <c r="H32" i="18"/>
  <c r="W31" i="18"/>
  <c r="Q31" i="18"/>
  <c r="K31" i="18"/>
  <c r="E31" i="18"/>
  <c r="Z30" i="18"/>
  <c r="T30" i="18"/>
  <c r="N30" i="18"/>
  <c r="H30" i="18"/>
  <c r="W29" i="18"/>
  <c r="Q29" i="18"/>
  <c r="K29" i="18"/>
  <c r="E29" i="18"/>
  <c r="Z28" i="18"/>
  <c r="T28" i="18"/>
  <c r="N28" i="18"/>
  <c r="H28" i="18"/>
  <c r="W27" i="18"/>
  <c r="Q27" i="18"/>
  <c r="K27" i="18"/>
  <c r="E27" i="18"/>
  <c r="Z26" i="18"/>
  <c r="T26" i="18"/>
  <c r="N26" i="18"/>
  <c r="H26" i="18"/>
  <c r="W25" i="18"/>
  <c r="Q25" i="18"/>
  <c r="K25" i="18"/>
  <c r="E25" i="18"/>
  <c r="Z24" i="18"/>
  <c r="T24" i="18"/>
  <c r="N24" i="18"/>
  <c r="H24" i="18"/>
  <c r="W23" i="18"/>
  <c r="Q23" i="18"/>
  <c r="K23" i="18"/>
  <c r="E23" i="18"/>
  <c r="Z22" i="18"/>
  <c r="T22" i="18"/>
  <c r="N22" i="18"/>
  <c r="H22" i="18"/>
  <c r="W21" i="18"/>
  <c r="Q21" i="18"/>
  <c r="K21" i="18"/>
  <c r="E21" i="18"/>
  <c r="Z20" i="18"/>
  <c r="T20" i="18"/>
  <c r="N20" i="18"/>
  <c r="H20" i="18"/>
  <c r="AB37" i="18"/>
  <c r="V37" i="18"/>
  <c r="P37" i="18"/>
  <c r="J37" i="18"/>
  <c r="Y36" i="18"/>
  <c r="S36" i="18"/>
  <c r="M36" i="18"/>
  <c r="Z37" i="18"/>
  <c r="T37" i="18"/>
  <c r="N37" i="18"/>
  <c r="H37" i="18"/>
  <c r="W36" i="18"/>
  <c r="Q36" i="18"/>
  <c r="K36" i="18"/>
  <c r="E36" i="18"/>
  <c r="Z35" i="18"/>
  <c r="T35" i="18"/>
  <c r="N35" i="18"/>
  <c r="H35" i="18"/>
  <c r="W34" i="18"/>
  <c r="Q34" i="18"/>
  <c r="K34" i="18"/>
  <c r="E34" i="18"/>
  <c r="Z33" i="18"/>
  <c r="T33" i="18"/>
  <c r="N33" i="18"/>
  <c r="H33" i="18"/>
  <c r="W32" i="18"/>
  <c r="Q32" i="18"/>
  <c r="K32" i="18"/>
  <c r="E32" i="18"/>
  <c r="Z31" i="18"/>
  <c r="T31" i="18"/>
  <c r="N31" i="18"/>
  <c r="H31" i="18"/>
  <c r="W30" i="18"/>
  <c r="Q30" i="18"/>
  <c r="K30" i="18"/>
  <c r="E30" i="18"/>
  <c r="Z29" i="18"/>
  <c r="T29" i="18"/>
  <c r="N29" i="18"/>
  <c r="H29" i="18"/>
  <c r="W28" i="18"/>
  <c r="Q28" i="18"/>
  <c r="K28" i="18"/>
  <c r="E28" i="18"/>
  <c r="Z27" i="18"/>
  <c r="T27" i="18"/>
  <c r="N27" i="18"/>
  <c r="H27" i="18"/>
  <c r="W26" i="18"/>
  <c r="Q26" i="18"/>
  <c r="K26" i="18"/>
  <c r="E26" i="18"/>
  <c r="Z25" i="18"/>
  <c r="T25" i="18"/>
  <c r="N25" i="18"/>
  <c r="H25" i="18"/>
  <c r="W24" i="18"/>
  <c r="Q24" i="18"/>
  <c r="K24" i="18"/>
  <c r="E24" i="18"/>
  <c r="Z23" i="18"/>
  <c r="T23" i="18"/>
  <c r="N23" i="18"/>
  <c r="H23" i="18"/>
  <c r="W22" i="18"/>
  <c r="Q22" i="18"/>
  <c r="K22" i="18"/>
  <c r="E22" i="18"/>
  <c r="Z21" i="18"/>
  <c r="T21" i="18"/>
  <c r="N21" i="18"/>
  <c r="H21" i="18"/>
  <c r="W20" i="18"/>
  <c r="Q20" i="18"/>
  <c r="K20" i="18"/>
  <c r="E20" i="18"/>
  <c r="Z19" i="18"/>
  <c r="T19" i="18"/>
  <c r="N19" i="18"/>
  <c r="H19" i="18"/>
  <c r="AA37" i="18"/>
  <c r="I37" i="18"/>
  <c r="R36" i="18"/>
  <c r="S35" i="18"/>
  <c r="G35" i="18"/>
  <c r="V34" i="18"/>
  <c r="J34" i="18"/>
  <c r="Y33" i="18"/>
  <c r="M33" i="18"/>
  <c r="AB32" i="18"/>
  <c r="P32" i="18"/>
  <c r="S31" i="18"/>
  <c r="G31" i="18"/>
  <c r="V30" i="18"/>
  <c r="J30" i="18"/>
  <c r="Y29" i="18"/>
  <c r="M29" i="18"/>
  <c r="AB28" i="18"/>
  <c r="P28" i="18"/>
  <c r="S27" i="18"/>
  <c r="G27" i="18"/>
  <c r="V26" i="18"/>
  <c r="J26" i="18"/>
  <c r="Y25" i="18"/>
  <c r="M25" i="18"/>
  <c r="AB24" i="18"/>
  <c r="P24" i="18"/>
  <c r="V23" i="18"/>
  <c r="M23" i="18"/>
  <c r="V22" i="18"/>
  <c r="M22" i="18"/>
  <c r="V21" i="18"/>
  <c r="M21" i="18"/>
  <c r="V20" i="18"/>
  <c r="M20" i="18"/>
  <c r="W19" i="18"/>
  <c r="P19" i="18"/>
  <c r="I19" i="18"/>
  <c r="W18" i="18"/>
  <c r="Q18" i="18"/>
  <c r="K18" i="18"/>
  <c r="E18" i="18"/>
  <c r="Z17" i="18"/>
  <c r="T17" i="18"/>
  <c r="N17" i="18"/>
  <c r="H17" i="18"/>
  <c r="W16" i="18"/>
  <c r="Q16" i="18"/>
  <c r="K16" i="18"/>
  <c r="E16" i="18"/>
  <c r="Z15" i="18"/>
  <c r="T15" i="18"/>
  <c r="N15" i="18"/>
  <c r="H15" i="18"/>
  <c r="W14" i="18"/>
  <c r="Q14" i="18"/>
  <c r="K14" i="18"/>
  <c r="E14" i="18"/>
  <c r="Z13" i="18"/>
  <c r="T13" i="18"/>
  <c r="N13" i="18"/>
  <c r="H13" i="18"/>
  <c r="W12" i="18"/>
  <c r="Q12" i="18"/>
  <c r="K12" i="18"/>
  <c r="E12" i="18"/>
  <c r="Z11" i="18"/>
  <c r="T11" i="18"/>
  <c r="N11" i="18"/>
  <c r="H11" i="18"/>
  <c r="W10" i="18"/>
  <c r="Q10" i="18"/>
  <c r="O37" i="18"/>
  <c r="X36" i="18"/>
  <c r="G36" i="18"/>
  <c r="V35" i="18"/>
  <c r="J35" i="18"/>
  <c r="Y34" i="18"/>
  <c r="M34" i="18"/>
  <c r="AB33" i="18"/>
  <c r="P33" i="18"/>
  <c r="S32" i="18"/>
  <c r="G32" i="18"/>
  <c r="V31" i="18"/>
  <c r="J31" i="18"/>
  <c r="Y30" i="18"/>
  <c r="M30" i="18"/>
  <c r="AB29" i="18"/>
  <c r="P29" i="18"/>
  <c r="S28" i="18"/>
  <c r="G28" i="18"/>
  <c r="V27" i="18"/>
  <c r="J27" i="18"/>
  <c r="Y26" i="18"/>
  <c r="M26" i="18"/>
  <c r="AB25" i="18"/>
  <c r="P25" i="18"/>
  <c r="S24" i="18"/>
  <c r="G24" i="18"/>
  <c r="Y23" i="18"/>
  <c r="P23" i="18"/>
  <c r="G23" i="18"/>
  <c r="Y22" i="18"/>
  <c r="P22" i="18"/>
  <c r="G22" i="18"/>
  <c r="Y21" i="18"/>
  <c r="P21" i="18"/>
  <c r="G21" i="18"/>
  <c r="Y20" i="18"/>
  <c r="P20" i="18"/>
  <c r="G20" i="18"/>
  <c r="Y19" i="18"/>
  <c r="R19" i="18"/>
  <c r="K19" i="18"/>
  <c r="Y18" i="18"/>
  <c r="S18" i="18"/>
  <c r="M18" i="18"/>
  <c r="G18" i="18"/>
  <c r="AB17" i="18"/>
  <c r="V17" i="18"/>
  <c r="P17" i="18"/>
  <c r="J17" i="18"/>
  <c r="Y16" i="18"/>
  <c r="S16" i="18"/>
  <c r="M16" i="18"/>
  <c r="G16" i="18"/>
  <c r="AB15" i="18"/>
  <c r="V15" i="18"/>
  <c r="P15" i="18"/>
  <c r="J15" i="18"/>
  <c r="Y14" i="18"/>
  <c r="S14" i="18"/>
  <c r="M14" i="18"/>
  <c r="G14" i="18"/>
  <c r="AB13" i="18"/>
  <c r="V13" i="18"/>
  <c r="P13" i="18"/>
  <c r="J13" i="18"/>
  <c r="Y12" i="18"/>
  <c r="S12" i="18"/>
  <c r="M12" i="18"/>
  <c r="G12" i="18"/>
  <c r="AB11" i="18"/>
  <c r="V11" i="18"/>
  <c r="P11" i="18"/>
  <c r="J11" i="18"/>
  <c r="Y10" i="18"/>
  <c r="S10" i="18"/>
  <c r="M10" i="18"/>
  <c r="Y37" i="18"/>
  <c r="AB36" i="18"/>
  <c r="AB35" i="18"/>
  <c r="M35" i="18"/>
  <c r="S34" i="18"/>
  <c r="J33" i="18"/>
  <c r="V32" i="18"/>
  <c r="AB31" i="18"/>
  <c r="M31" i="18"/>
  <c r="S30" i="18"/>
  <c r="J29" i="18"/>
  <c r="V28" i="18"/>
  <c r="AB27" i="18"/>
  <c r="M27" i="18"/>
  <c r="S26" i="18"/>
  <c r="J25" i="18"/>
  <c r="V24" i="18"/>
  <c r="R23" i="18"/>
  <c r="R22" i="18"/>
  <c r="R21" i="18"/>
  <c r="R20" i="18"/>
  <c r="S19" i="18"/>
  <c r="G19" i="18"/>
  <c r="Z18" i="18"/>
  <c r="P18" i="18"/>
  <c r="H18" i="18"/>
  <c r="Y17" i="18"/>
  <c r="Q17" i="18"/>
  <c r="G17" i="18"/>
  <c r="Z16" i="18"/>
  <c r="P16" i="18"/>
  <c r="H16" i="18"/>
  <c r="Y15" i="18"/>
  <c r="Q15" i="18"/>
  <c r="G15" i="18"/>
  <c r="Z14" i="18"/>
  <c r="P14" i="18"/>
  <c r="H14" i="18"/>
  <c r="Y13" i="18"/>
  <c r="Q13" i="18"/>
  <c r="G13" i="18"/>
  <c r="Z12" i="18"/>
  <c r="P12" i="18"/>
  <c r="H12" i="18"/>
  <c r="Y11" i="18"/>
  <c r="Q11" i="18"/>
  <c r="G11" i="18"/>
  <c r="Z10" i="18"/>
  <c r="P10" i="18"/>
  <c r="I10" i="18"/>
  <c r="X9" i="18"/>
  <c r="R9" i="18"/>
  <c r="L9" i="18"/>
  <c r="F9" i="18"/>
  <c r="AA8" i="18"/>
  <c r="U8" i="18"/>
  <c r="O8" i="18"/>
  <c r="I8" i="18"/>
  <c r="X7" i="18"/>
  <c r="R7" i="18"/>
  <c r="L7" i="18"/>
  <c r="F7" i="18"/>
  <c r="AA6" i="18"/>
  <c r="U6" i="18"/>
  <c r="O6" i="18"/>
  <c r="I6" i="18"/>
  <c r="X5" i="18"/>
  <c r="R5" i="18"/>
  <c r="L5" i="18"/>
  <c r="F5" i="18"/>
  <c r="AA4" i="18"/>
  <c r="U4" i="18"/>
  <c r="O4" i="18"/>
  <c r="I4" i="18"/>
  <c r="U37" i="18"/>
  <c r="P36" i="18"/>
  <c r="U35" i="18"/>
  <c r="AB34" i="18"/>
  <c r="F34" i="18"/>
  <c r="I33" i="18"/>
  <c r="M32" i="18"/>
  <c r="U31" i="18"/>
  <c r="AB30" i="18"/>
  <c r="F30" i="18"/>
  <c r="I29" i="18"/>
  <c r="M28" i="18"/>
  <c r="U27" i="18"/>
  <c r="AB26" i="18"/>
  <c r="F26" i="18"/>
  <c r="I25" i="18"/>
  <c r="M24" i="18"/>
  <c r="X23" i="18"/>
  <c r="I23" i="18"/>
  <c r="S22" i="18"/>
  <c r="AB21" i="18"/>
  <c r="L21" i="18"/>
  <c r="X20" i="18"/>
  <c r="I20" i="18"/>
  <c r="U19" i="18"/>
  <c r="F19" i="18"/>
  <c r="V18" i="18"/>
  <c r="L18" i="18"/>
  <c r="R17" i="18"/>
  <c r="F17" i="18"/>
  <c r="V16" i="18"/>
  <c r="L16" i="18"/>
  <c r="R15" i="18"/>
  <c r="F15" i="18"/>
  <c r="V14" i="18"/>
  <c r="L14" i="18"/>
  <c r="R13" i="18"/>
  <c r="F13" i="18"/>
  <c r="V12" i="18"/>
  <c r="L12" i="18"/>
  <c r="R11" i="18"/>
  <c r="F11" i="18"/>
  <c r="V10" i="18"/>
  <c r="L10" i="18"/>
  <c r="E10" i="18"/>
  <c r="Y9" i="18"/>
  <c r="Q9" i="18"/>
  <c r="J9" i="18"/>
  <c r="W8" i="18"/>
  <c r="P8" i="18"/>
  <c r="H8" i="18"/>
  <c r="AB7" i="18"/>
  <c r="U7" i="18"/>
  <c r="N7" i="18"/>
  <c r="G7" i="18"/>
  <c r="Z6" i="18"/>
  <c r="S6" i="18"/>
  <c r="L6" i="18"/>
  <c r="E6" i="18"/>
  <c r="Y5" i="18"/>
  <c r="Q5" i="18"/>
  <c r="J5" i="18"/>
  <c r="W4" i="18"/>
  <c r="P4" i="18"/>
  <c r="H4" i="18"/>
  <c r="M37" i="18"/>
  <c r="J36" i="18"/>
  <c r="O35" i="18"/>
  <c r="R34" i="18"/>
  <c r="V33" i="18"/>
  <c r="J32" i="18"/>
  <c r="O31" i="18"/>
  <c r="R30" i="18"/>
  <c r="V29" i="18"/>
  <c r="J28" i="18"/>
  <c r="O27" i="18"/>
  <c r="R26" i="18"/>
  <c r="V25" i="18"/>
  <c r="J24" i="18"/>
  <c r="S23" i="18"/>
  <c r="AB22" i="18"/>
  <c r="L22" i="18"/>
  <c r="X21" i="18"/>
  <c r="I21" i="18"/>
  <c r="S20" i="18"/>
  <c r="AB19" i="18"/>
  <c r="O19" i="18"/>
  <c r="T18" i="18"/>
  <c r="I18" i="18"/>
  <c r="X17" i="18"/>
  <c r="M17" i="18"/>
  <c r="T16" i="18"/>
  <c r="I16" i="18"/>
  <c r="X15" i="18"/>
  <c r="M15" i="18"/>
  <c r="T14" i="18"/>
  <c r="I14" i="18"/>
  <c r="X13" i="18"/>
  <c r="M13" i="18"/>
  <c r="T12" i="18"/>
  <c r="I12" i="18"/>
  <c r="X11" i="18"/>
  <c r="M11" i="18"/>
  <c r="T10" i="18"/>
  <c r="J10" i="18"/>
  <c r="V9" i="18"/>
  <c r="O9" i="18"/>
  <c r="H9" i="18"/>
  <c r="AB8" i="18"/>
  <c r="T8" i="18"/>
  <c r="M8" i="18"/>
  <c r="F8" i="18"/>
  <c r="Z7" i="18"/>
  <c r="S7" i="18"/>
  <c r="K7" i="18"/>
  <c r="X6" i="18"/>
  <c r="Q6" i="18"/>
  <c r="J6" i="18"/>
  <c r="V5" i="18"/>
  <c r="O5" i="18"/>
  <c r="H5" i="18"/>
  <c r="AB4" i="18"/>
  <c r="T4" i="18"/>
  <c r="M4" i="18"/>
  <c r="F4" i="18"/>
  <c r="N4" i="18"/>
  <c r="Y4" i="18"/>
  <c r="I5" i="18"/>
  <c r="T5" i="18"/>
  <c r="N6" i="18"/>
  <c r="Y6" i="18"/>
  <c r="I7" i="18"/>
  <c r="T7" i="18"/>
  <c r="N8" i="18"/>
  <c r="Y8" i="18"/>
  <c r="I9" i="18"/>
  <c r="T9" i="18"/>
  <c r="O10" i="18"/>
  <c r="E11" i="18"/>
  <c r="U11" i="18"/>
  <c r="J12" i="18"/>
  <c r="AA12" i="18"/>
  <c r="O13" i="18"/>
  <c r="U14" i="18"/>
  <c r="K15" i="18"/>
  <c r="AA15" i="18"/>
  <c r="O16" i="18"/>
  <c r="E17" i="18"/>
  <c r="U17" i="18"/>
  <c r="J18" i="18"/>
  <c r="AA18" i="18"/>
  <c r="Q19" i="18"/>
  <c r="L20" i="18"/>
  <c r="J21" i="18"/>
  <c r="I22" i="18"/>
  <c r="F23" i="18"/>
  <c r="AB23" i="18"/>
  <c r="G25" i="18"/>
  <c r="L26" i="18"/>
  <c r="P27" i="18"/>
  <c r="X28" i="18"/>
  <c r="AA29" i="18"/>
  <c r="L32" i="18"/>
  <c r="S33" i="18"/>
  <c r="X34" i="18"/>
  <c r="AA35" i="18"/>
  <c r="S37" i="18"/>
  <c r="Z7" i="13"/>
  <c r="H22" i="13"/>
  <c r="I32" i="13"/>
  <c r="G4" i="13"/>
  <c r="T8" i="13"/>
  <c r="X14" i="13"/>
  <c r="K23" i="13"/>
  <c r="M35" i="13"/>
  <c r="AA5" i="13"/>
  <c r="AA10" i="13"/>
  <c r="K19" i="13"/>
  <c r="V28" i="13"/>
  <c r="F4" i="16"/>
  <c r="V4" i="16"/>
  <c r="O5" i="16"/>
  <c r="K6" i="16"/>
  <c r="AB6" i="16"/>
  <c r="T7" i="16"/>
  <c r="U8" i="16"/>
  <c r="O9" i="16"/>
  <c r="Q10" i="16"/>
  <c r="N11" i="16"/>
  <c r="V12" i="16"/>
  <c r="R13" i="16"/>
  <c r="W14" i="16"/>
  <c r="W15" i="16"/>
  <c r="AA16" i="16"/>
  <c r="Z17" i="16"/>
  <c r="Z19" i="16"/>
  <c r="E22" i="16"/>
  <c r="I25" i="16"/>
  <c r="H29" i="16"/>
  <c r="F34" i="16"/>
  <c r="X37" i="17"/>
  <c r="R37" i="17"/>
  <c r="L37" i="17"/>
  <c r="F37" i="17"/>
  <c r="AA36" i="17"/>
  <c r="U36" i="17"/>
  <c r="O36" i="17"/>
  <c r="I36" i="17"/>
  <c r="W37" i="17"/>
  <c r="Q37" i="17"/>
  <c r="K37" i="17"/>
  <c r="E37" i="17"/>
  <c r="Z36" i="17"/>
  <c r="T36" i="17"/>
  <c r="N36" i="17"/>
  <c r="H36" i="17"/>
  <c r="W35" i="17"/>
  <c r="Q35" i="17"/>
  <c r="K35" i="17"/>
  <c r="E35" i="17"/>
  <c r="Z34" i="17"/>
  <c r="T34" i="17"/>
  <c r="N34" i="17"/>
  <c r="H34" i="17"/>
  <c r="W33" i="17"/>
  <c r="Q33" i="17"/>
  <c r="K33" i="17"/>
  <c r="E33" i="17"/>
  <c r="Z32" i="17"/>
  <c r="T32" i="17"/>
  <c r="N32" i="17"/>
  <c r="H32" i="17"/>
  <c r="W31" i="17"/>
  <c r="Q31" i="17"/>
  <c r="K31" i="17"/>
  <c r="E31" i="17"/>
  <c r="Z30" i="17"/>
  <c r="T30" i="17"/>
  <c r="N30" i="17"/>
  <c r="H30" i="17"/>
  <c r="W29" i="17"/>
  <c r="Q29" i="17"/>
  <c r="K29" i="17"/>
  <c r="E29" i="17"/>
  <c r="Z28" i="17"/>
  <c r="T28" i="17"/>
  <c r="N28" i="17"/>
  <c r="H28" i="17"/>
  <c r="W27" i="17"/>
  <c r="Q27" i="17"/>
  <c r="K27" i="17"/>
  <c r="E27" i="17"/>
  <c r="Z26" i="17"/>
  <c r="T26" i="17"/>
  <c r="N26" i="17"/>
  <c r="H26" i="17"/>
  <c r="W25" i="17"/>
  <c r="Q25" i="17"/>
  <c r="K25" i="17"/>
  <c r="E25" i="17"/>
  <c r="Z24" i="17"/>
  <c r="T24" i="17"/>
  <c r="N24" i="17"/>
  <c r="H24" i="17"/>
  <c r="W23" i="17"/>
  <c r="Q23" i="17"/>
  <c r="K23" i="17"/>
  <c r="E23" i="17"/>
  <c r="Z22" i="17"/>
  <c r="T22" i="17"/>
  <c r="N22" i="17"/>
  <c r="H22" i="17"/>
  <c r="W21" i="17"/>
  <c r="Q21" i="17"/>
  <c r="K21" i="17"/>
  <c r="E21" i="17"/>
  <c r="Z20" i="17"/>
  <c r="T20" i="17"/>
  <c r="N20" i="17"/>
  <c r="H20" i="17"/>
  <c r="W19" i="17"/>
  <c r="Q19" i="17"/>
  <c r="K19" i="17"/>
  <c r="AB37" i="17"/>
  <c r="V37" i="17"/>
  <c r="P37" i="17"/>
  <c r="J37" i="17"/>
  <c r="Z37" i="17"/>
  <c r="T37" i="17"/>
  <c r="N37" i="17"/>
  <c r="H37" i="17"/>
  <c r="W36" i="17"/>
  <c r="Q36" i="17"/>
  <c r="K36" i="17"/>
  <c r="E36" i="17"/>
  <c r="Z35" i="17"/>
  <c r="T35" i="17"/>
  <c r="N35" i="17"/>
  <c r="H35" i="17"/>
  <c r="W34" i="17"/>
  <c r="Q34" i="17"/>
  <c r="K34" i="17"/>
  <c r="E34" i="17"/>
  <c r="Z33" i="17"/>
  <c r="T33" i="17"/>
  <c r="N33" i="17"/>
  <c r="H33" i="17"/>
  <c r="W32" i="17"/>
  <c r="Q32" i="17"/>
  <c r="K32" i="17"/>
  <c r="E32" i="17"/>
  <c r="Z31" i="17"/>
  <c r="T31" i="17"/>
  <c r="N31" i="17"/>
  <c r="H31" i="17"/>
  <c r="W30" i="17"/>
  <c r="Q30" i="17"/>
  <c r="K30" i="17"/>
  <c r="E30" i="17"/>
  <c r="Z29" i="17"/>
  <c r="T29" i="17"/>
  <c r="N29" i="17"/>
  <c r="H29" i="17"/>
  <c r="W28" i="17"/>
  <c r="Q28" i="17"/>
  <c r="K28" i="17"/>
  <c r="E28" i="17"/>
  <c r="Z27" i="17"/>
  <c r="T27" i="17"/>
  <c r="N27" i="17"/>
  <c r="H27" i="17"/>
  <c r="W26" i="17"/>
  <c r="Q26" i="17"/>
  <c r="K26" i="17"/>
  <c r="E26" i="17"/>
  <c r="Z25" i="17"/>
  <c r="T25" i="17"/>
  <c r="N25" i="17"/>
  <c r="H25" i="17"/>
  <c r="W24" i="17"/>
  <c r="Q24" i="17"/>
  <c r="K24" i="17"/>
  <c r="E24" i="17"/>
  <c r="Z23" i="17"/>
  <c r="T23" i="17"/>
  <c r="N23" i="17"/>
  <c r="H23" i="17"/>
  <c r="W22" i="17"/>
  <c r="Q22" i="17"/>
  <c r="K22" i="17"/>
  <c r="E22" i="17"/>
  <c r="Z21" i="17"/>
  <c r="T21" i="17"/>
  <c r="N21" i="17"/>
  <c r="H21" i="17"/>
  <c r="W20" i="17"/>
  <c r="Q20" i="17"/>
  <c r="K20" i="17"/>
  <c r="E20" i="17"/>
  <c r="Z19" i="17"/>
  <c r="T19" i="17"/>
  <c r="AA37" i="17"/>
  <c r="I37" i="17"/>
  <c r="V36" i="17"/>
  <c r="J36" i="17"/>
  <c r="Y35" i="17"/>
  <c r="P35" i="17"/>
  <c r="G35" i="17"/>
  <c r="Y34" i="17"/>
  <c r="P34" i="17"/>
  <c r="G34" i="17"/>
  <c r="Y33" i="17"/>
  <c r="Y37" i="17"/>
  <c r="G37" i="17"/>
  <c r="S36" i="17"/>
  <c r="G36" i="17"/>
  <c r="X35" i="17"/>
  <c r="O35" i="17"/>
  <c r="F35" i="17"/>
  <c r="X34" i="17"/>
  <c r="O34" i="17"/>
  <c r="F34" i="17"/>
  <c r="X33" i="17"/>
  <c r="O33" i="17"/>
  <c r="F33" i="17"/>
  <c r="X32" i="17"/>
  <c r="O32" i="17"/>
  <c r="F32" i="17"/>
  <c r="X31" i="17"/>
  <c r="O31" i="17"/>
  <c r="F31" i="17"/>
  <c r="X30" i="17"/>
  <c r="O30" i="17"/>
  <c r="F30" i="17"/>
  <c r="X29" i="17"/>
  <c r="O29" i="17"/>
  <c r="F29" i="17"/>
  <c r="X28" i="17"/>
  <c r="O28" i="17"/>
  <c r="F28" i="17"/>
  <c r="X27" i="17"/>
  <c r="O27" i="17"/>
  <c r="F27" i="17"/>
  <c r="X26" i="17"/>
  <c r="O26" i="17"/>
  <c r="F26" i="17"/>
  <c r="X25" i="17"/>
  <c r="O25" i="17"/>
  <c r="F25" i="17"/>
  <c r="X24" i="17"/>
  <c r="O24" i="17"/>
  <c r="F24" i="17"/>
  <c r="X23" i="17"/>
  <c r="O23" i="17"/>
  <c r="F23" i="17"/>
  <c r="X22" i="17"/>
  <c r="O22" i="17"/>
  <c r="F22" i="17"/>
  <c r="X21" i="17"/>
  <c r="O21" i="17"/>
  <c r="F21" i="17"/>
  <c r="X20" i="17"/>
  <c r="O20" i="17"/>
  <c r="F20" i="17"/>
  <c r="X19" i="17"/>
  <c r="O19" i="17"/>
  <c r="H19" i="17"/>
  <c r="W18" i="17"/>
  <c r="Q18" i="17"/>
  <c r="K18" i="17"/>
  <c r="E18" i="17"/>
  <c r="Z17" i="17"/>
  <c r="T17" i="17"/>
  <c r="N17" i="17"/>
  <c r="H17" i="17"/>
  <c r="W16" i="17"/>
  <c r="Q16" i="17"/>
  <c r="K16" i="17"/>
  <c r="E16" i="17"/>
  <c r="Z15" i="17"/>
  <c r="T15" i="17"/>
  <c r="N15" i="17"/>
  <c r="H15" i="17"/>
  <c r="W14" i="17"/>
  <c r="Q14" i="17"/>
  <c r="K14" i="17"/>
  <c r="E14" i="17"/>
  <c r="Z13" i="17"/>
  <c r="T13" i="17"/>
  <c r="N13" i="17"/>
  <c r="H13" i="17"/>
  <c r="W12" i="17"/>
  <c r="Q12" i="17"/>
  <c r="U37" i="17"/>
  <c r="R36" i="17"/>
  <c r="F36" i="17"/>
  <c r="V35" i="17"/>
  <c r="M35" i="17"/>
  <c r="V34" i="17"/>
  <c r="M34" i="17"/>
  <c r="V33" i="17"/>
  <c r="M33" i="17"/>
  <c r="V32" i="17"/>
  <c r="M32" i="17"/>
  <c r="V31" i="17"/>
  <c r="M31" i="17"/>
  <c r="V30" i="17"/>
  <c r="M30" i="17"/>
  <c r="V29" i="17"/>
  <c r="M29" i="17"/>
  <c r="V28" i="17"/>
  <c r="M28" i="17"/>
  <c r="V27" i="17"/>
  <c r="M27" i="17"/>
  <c r="V26" i="17"/>
  <c r="M26" i="17"/>
  <c r="V25" i="17"/>
  <c r="M25" i="17"/>
  <c r="V24" i="17"/>
  <c r="M24" i="17"/>
  <c r="V23" i="17"/>
  <c r="M23" i="17"/>
  <c r="V22" i="17"/>
  <c r="M22" i="17"/>
  <c r="V21" i="17"/>
  <c r="M21" i="17"/>
  <c r="V20" i="17"/>
  <c r="M20" i="17"/>
  <c r="S37" i="17"/>
  <c r="P36" i="17"/>
  <c r="U35" i="17"/>
  <c r="L34" i="17"/>
  <c r="U33" i="17"/>
  <c r="I33" i="17"/>
  <c r="U32" i="17"/>
  <c r="I32" i="17"/>
  <c r="U31" i="17"/>
  <c r="I31" i="17"/>
  <c r="U30" i="17"/>
  <c r="I30" i="17"/>
  <c r="U29" i="17"/>
  <c r="I29" i="17"/>
  <c r="U28" i="17"/>
  <c r="I28" i="17"/>
  <c r="U27" i="17"/>
  <c r="I27" i="17"/>
  <c r="U26" i="17"/>
  <c r="I26" i="17"/>
  <c r="U25" i="17"/>
  <c r="I25" i="17"/>
  <c r="U24" i="17"/>
  <c r="I24" i="17"/>
  <c r="U23" i="17"/>
  <c r="I23" i="17"/>
  <c r="U22" i="17"/>
  <c r="I22" i="17"/>
  <c r="U21" i="17"/>
  <c r="I21" i="17"/>
  <c r="U20" i="17"/>
  <c r="I20" i="17"/>
  <c r="V19" i="17"/>
  <c r="M19" i="17"/>
  <c r="E19" i="17"/>
  <c r="Y18" i="17"/>
  <c r="R18" i="17"/>
  <c r="J18" i="17"/>
  <c r="W17" i="17"/>
  <c r="P17" i="17"/>
  <c r="I17" i="17"/>
  <c r="AB16" i="17"/>
  <c r="U16" i="17"/>
  <c r="N16" i="17"/>
  <c r="G16" i="17"/>
  <c r="AA15" i="17"/>
  <c r="S15" i="17"/>
  <c r="L15" i="17"/>
  <c r="E15" i="17"/>
  <c r="Y14" i="17"/>
  <c r="R14" i="17"/>
  <c r="J14" i="17"/>
  <c r="W13" i="17"/>
  <c r="P13" i="17"/>
  <c r="I13" i="17"/>
  <c r="AB12" i="17"/>
  <c r="U12" i="17"/>
  <c r="N12" i="17"/>
  <c r="H12" i="17"/>
  <c r="W11" i="17"/>
  <c r="Q11" i="17"/>
  <c r="K11" i="17"/>
  <c r="E11" i="17"/>
  <c r="Z10" i="17"/>
  <c r="T10" i="17"/>
  <c r="N10" i="17"/>
  <c r="H10" i="17"/>
  <c r="W9" i="17"/>
  <c r="Q9" i="17"/>
  <c r="K9" i="17"/>
  <c r="E9" i="17"/>
  <c r="Z8" i="17"/>
  <c r="T8" i="17"/>
  <c r="O37" i="17"/>
  <c r="M36" i="17"/>
  <c r="S35" i="17"/>
  <c r="AB34" i="17"/>
  <c r="J34" i="17"/>
  <c r="S33" i="17"/>
  <c r="G33" i="17"/>
  <c r="S32" i="17"/>
  <c r="G32" i="17"/>
  <c r="S31" i="17"/>
  <c r="G31" i="17"/>
  <c r="S30" i="17"/>
  <c r="G30" i="17"/>
  <c r="S29" i="17"/>
  <c r="G29" i="17"/>
  <c r="S28" i="17"/>
  <c r="G28" i="17"/>
  <c r="S27" i="17"/>
  <c r="G27" i="17"/>
  <c r="S26" i="17"/>
  <c r="G26" i="17"/>
  <c r="S25" i="17"/>
  <c r="G25" i="17"/>
  <c r="S24" i="17"/>
  <c r="G24" i="17"/>
  <c r="S23" i="17"/>
  <c r="G23" i="17"/>
  <c r="S22" i="17"/>
  <c r="G22" i="17"/>
  <c r="S21" i="17"/>
  <c r="G21" i="17"/>
  <c r="S20" i="17"/>
  <c r="G20" i="17"/>
  <c r="U19" i="17"/>
  <c r="L19" i="17"/>
  <c r="X18" i="17"/>
  <c r="P18" i="17"/>
  <c r="I18" i="17"/>
  <c r="V17" i="17"/>
  <c r="O17" i="17"/>
  <c r="G17" i="17"/>
  <c r="AA16" i="17"/>
  <c r="T16" i="17"/>
  <c r="M16" i="17"/>
  <c r="F16" i="17"/>
  <c r="Y15" i="17"/>
  <c r="R15" i="17"/>
  <c r="K15" i="17"/>
  <c r="X14" i="17"/>
  <c r="P14" i="17"/>
  <c r="I14" i="17"/>
  <c r="V13" i="17"/>
  <c r="O13" i="17"/>
  <c r="G13" i="17"/>
  <c r="AA12" i="17"/>
  <c r="T12" i="17"/>
  <c r="M12" i="17"/>
  <c r="G12" i="17"/>
  <c r="AB11" i="17"/>
  <c r="V11" i="17"/>
  <c r="P11" i="17"/>
  <c r="J11" i="17"/>
  <c r="Y10" i="17"/>
  <c r="S10" i="17"/>
  <c r="M10" i="17"/>
  <c r="G10" i="17"/>
  <c r="AB9" i="17"/>
  <c r="V9" i="17"/>
  <c r="P9" i="17"/>
  <c r="J9" i="17"/>
  <c r="Y8" i="17"/>
  <c r="S8" i="17"/>
  <c r="M8" i="17"/>
  <c r="G8" i="17"/>
  <c r="AB7" i="17"/>
  <c r="V7" i="17"/>
  <c r="P7" i="17"/>
  <c r="J7" i="17"/>
  <c r="Y6" i="17"/>
  <c r="S6" i="17"/>
  <c r="M6" i="17"/>
  <c r="G6" i="17"/>
  <c r="AB5" i="17"/>
  <c r="V5" i="17"/>
  <c r="P5" i="17"/>
  <c r="J5" i="17"/>
  <c r="Y4" i="17"/>
  <c r="S4" i="17"/>
  <c r="M4" i="17"/>
  <c r="G4" i="17"/>
  <c r="M37" i="17"/>
  <c r="L36" i="17"/>
  <c r="R35" i="17"/>
  <c r="AA34" i="17"/>
  <c r="I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S19" i="17"/>
  <c r="J19" i="17"/>
  <c r="V18" i="17"/>
  <c r="O18" i="17"/>
  <c r="H18" i="17"/>
  <c r="AB17" i="17"/>
  <c r="U17" i="17"/>
  <c r="M17" i="17"/>
  <c r="F17" i="17"/>
  <c r="Z16" i="17"/>
  <c r="S16" i="17"/>
  <c r="L16" i="17"/>
  <c r="X15" i="17"/>
  <c r="Q15" i="17"/>
  <c r="J15" i="17"/>
  <c r="V14" i="17"/>
  <c r="O14" i="17"/>
  <c r="H14" i="17"/>
  <c r="AB13" i="17"/>
  <c r="U13" i="17"/>
  <c r="M13" i="17"/>
  <c r="F13" i="17"/>
  <c r="Z12" i="17"/>
  <c r="S12" i="17"/>
  <c r="L12" i="17"/>
  <c r="F12" i="17"/>
  <c r="AA11" i="17"/>
  <c r="U11" i="17"/>
  <c r="O11" i="17"/>
  <c r="I11" i="17"/>
  <c r="X10" i="17"/>
  <c r="R10" i="17"/>
  <c r="L10" i="17"/>
  <c r="F10" i="17"/>
  <c r="AA9" i="17"/>
  <c r="U9" i="17"/>
  <c r="O9" i="17"/>
  <c r="I9" i="17"/>
  <c r="X8" i="17"/>
  <c r="R8" i="17"/>
  <c r="L8" i="17"/>
  <c r="F8" i="17"/>
  <c r="AA7" i="17"/>
  <c r="U7" i="17"/>
  <c r="O7" i="17"/>
  <c r="I7" i="17"/>
  <c r="X6" i="17"/>
  <c r="R6" i="17"/>
  <c r="L6" i="17"/>
  <c r="F6" i="17"/>
  <c r="AA5" i="17"/>
  <c r="U5" i="17"/>
  <c r="O5" i="17"/>
  <c r="I5" i="17"/>
  <c r="X4" i="17"/>
  <c r="R4" i="17"/>
  <c r="L4" i="17"/>
  <c r="F4" i="17"/>
  <c r="X36" i="17"/>
  <c r="AA35" i="17"/>
  <c r="I35" i="17"/>
  <c r="R34" i="17"/>
  <c r="AA33" i="17"/>
  <c r="J33" i="17"/>
  <c r="Y32" i="17"/>
  <c r="J32" i="17"/>
  <c r="Y31" i="17"/>
  <c r="J31" i="17"/>
  <c r="Y30" i="17"/>
  <c r="J30" i="17"/>
  <c r="Y29" i="17"/>
  <c r="J29" i="17"/>
  <c r="Y28" i="17"/>
  <c r="J28" i="17"/>
  <c r="Y27" i="17"/>
  <c r="J27" i="17"/>
  <c r="Y26" i="17"/>
  <c r="J26" i="17"/>
  <c r="Y25" i="17"/>
  <c r="J25" i="17"/>
  <c r="Y24" i="17"/>
  <c r="J24" i="17"/>
  <c r="Y23" i="17"/>
  <c r="J23" i="17"/>
  <c r="Y22" i="17"/>
  <c r="J22" i="17"/>
  <c r="Y21" i="17"/>
  <c r="J21" i="17"/>
  <c r="Y20" i="17"/>
  <c r="J20" i="17"/>
  <c r="Y19" i="17"/>
  <c r="N19" i="17"/>
  <c r="F19" i="17"/>
  <c r="Z18" i="17"/>
  <c r="S18" i="17"/>
  <c r="L18" i="17"/>
  <c r="X17" i="17"/>
  <c r="Q17" i="17"/>
  <c r="J17" i="17"/>
  <c r="V16" i="17"/>
  <c r="O16" i="17"/>
  <c r="H16" i="17"/>
  <c r="AB15" i="17"/>
  <c r="U15" i="17"/>
  <c r="M15" i="17"/>
  <c r="F15" i="17"/>
  <c r="Z14" i="17"/>
  <c r="S14" i="17"/>
  <c r="L14" i="17"/>
  <c r="X13" i="17"/>
  <c r="Q13" i="17"/>
  <c r="J13" i="17"/>
  <c r="V12" i="17"/>
  <c r="O12" i="17"/>
  <c r="I12" i="17"/>
  <c r="X11" i="17"/>
  <c r="R11" i="17"/>
  <c r="L11" i="17"/>
  <c r="F11" i="17"/>
  <c r="AA10" i="17"/>
  <c r="U10" i="17"/>
  <c r="O10" i="17"/>
  <c r="I10" i="17"/>
  <c r="X9" i="17"/>
  <c r="R9" i="17"/>
  <c r="L9" i="17"/>
  <c r="F9" i="17"/>
  <c r="AA8" i="17"/>
  <c r="U8" i="17"/>
  <c r="O8" i="17"/>
  <c r="I8" i="17"/>
  <c r="X7" i="17"/>
  <c r="R7" i="17"/>
  <c r="L7" i="17"/>
  <c r="F7" i="17"/>
  <c r="AA6" i="17"/>
  <c r="N4" i="17"/>
  <c r="V4" i="17"/>
  <c r="E5" i="17"/>
  <c r="M5" i="17"/>
  <c r="W5" i="17"/>
  <c r="N6" i="17"/>
  <c r="V6" i="17"/>
  <c r="G7" i="17"/>
  <c r="S7" i="17"/>
  <c r="P8" i="17"/>
  <c r="G9" i="17"/>
  <c r="Y9" i="17"/>
  <c r="P10" i="17"/>
  <c r="G11" i="17"/>
  <c r="Y11" i="17"/>
  <c r="P12" i="17"/>
  <c r="K13" i="17"/>
  <c r="F14" i="17"/>
  <c r="AA14" i="17"/>
  <c r="V15" i="17"/>
  <c r="P16" i="17"/>
  <c r="K17" i="17"/>
  <c r="F18" i="17"/>
  <c r="AA18" i="17"/>
  <c r="AA19" i="17"/>
  <c r="L21" i="17"/>
  <c r="AA22" i="17"/>
  <c r="L24" i="17"/>
  <c r="AA25" i="17"/>
  <c r="L27" i="17"/>
  <c r="AA28" i="17"/>
  <c r="L30" i="17"/>
  <c r="AA31" i="17"/>
  <c r="L33" i="17"/>
  <c r="J35" i="17"/>
  <c r="U4" i="13"/>
  <c r="Q9" i="13"/>
  <c r="X15" i="13"/>
  <c r="S24" i="13"/>
  <c r="Q4" i="16"/>
  <c r="I5" i="16"/>
  <c r="Z5" i="16"/>
  <c r="U6" i="16"/>
  <c r="O7" i="16"/>
  <c r="J8" i="16"/>
  <c r="I9" i="16"/>
  <c r="E10" i="16"/>
  <c r="H11" i="16"/>
  <c r="I12" i="16"/>
  <c r="M13" i="16"/>
  <c r="N14" i="16"/>
  <c r="N15" i="16"/>
  <c r="O16" i="16"/>
  <c r="S17" i="16"/>
  <c r="AB18" i="16"/>
  <c r="T21" i="16"/>
  <c r="K24" i="16"/>
  <c r="K28" i="16"/>
  <c r="L32" i="16"/>
  <c r="J4" i="17"/>
  <c r="T4" i="17"/>
  <c r="AB4" i="17"/>
  <c r="K5" i="17"/>
  <c r="S5" i="17"/>
  <c r="J6" i="17"/>
  <c r="T6" i="17"/>
  <c r="N7" i="17"/>
  <c r="Z7" i="17"/>
  <c r="K8" i="17"/>
  <c r="AB8" i="17"/>
  <c r="S9" i="17"/>
  <c r="J10" i="17"/>
  <c r="AB10" i="17"/>
  <c r="S11" i="17"/>
  <c r="J12" i="17"/>
  <c r="Y13" i="17"/>
  <c r="T14" i="17"/>
  <c r="O15" i="17"/>
  <c r="I16" i="17"/>
  <c r="Y17" i="17"/>
  <c r="T18" i="17"/>
  <c r="P19" i="17"/>
  <c r="AA20" i="17"/>
  <c r="L22" i="17"/>
  <c r="AA23" i="17"/>
  <c r="L25" i="17"/>
  <c r="AA26" i="17"/>
  <c r="L28" i="17"/>
  <c r="AA29" i="17"/>
  <c r="L31" i="17"/>
  <c r="AA32" i="17"/>
  <c r="S34" i="17"/>
  <c r="Y36" i="17"/>
  <c r="S13" i="13"/>
  <c r="O5" i="13"/>
  <c r="H10" i="13"/>
  <c r="Y16" i="13"/>
  <c r="X36" i="16"/>
  <c r="T33" i="16"/>
  <c r="R30" i="16"/>
  <c r="AA27" i="16"/>
  <c r="H25" i="16"/>
  <c r="N23" i="16"/>
  <c r="H21" i="16"/>
  <c r="O19" i="16"/>
  <c r="P18" i="16"/>
  <c r="N17" i="16"/>
  <c r="W16" i="16"/>
  <c r="E16" i="16"/>
  <c r="M15" i="16"/>
  <c r="V14" i="16"/>
  <c r="Z13" i="16"/>
  <c r="H13" i="16"/>
  <c r="Q12" i="16"/>
  <c r="X11" i="16"/>
  <c r="F11" i="16"/>
  <c r="O10" i="16"/>
  <c r="W9" i="16"/>
  <c r="H9" i="16"/>
  <c r="Q8" i="16"/>
  <c r="AA7" i="16"/>
  <c r="M7" i="16"/>
  <c r="K36" i="16"/>
  <c r="I33" i="16"/>
  <c r="E30" i="16"/>
  <c r="N27" i="16"/>
  <c r="W24" i="16"/>
  <c r="R22" i="16"/>
  <c r="X20" i="16"/>
  <c r="H19" i="16"/>
  <c r="K18" i="16"/>
  <c r="M17" i="16"/>
  <c r="V16" i="16"/>
  <c r="Z15" i="16"/>
  <c r="H15" i="16"/>
  <c r="Q14" i="16"/>
  <c r="X13" i="16"/>
  <c r="F13" i="16"/>
  <c r="O12" i="16"/>
  <c r="W11" i="16"/>
  <c r="E11" i="16"/>
  <c r="N10" i="16"/>
  <c r="S9" i="16"/>
  <c r="E9" i="16"/>
  <c r="O8" i="16"/>
  <c r="Z7" i="16"/>
  <c r="L7" i="16"/>
  <c r="X6" i="16"/>
  <c r="J6" i="16"/>
  <c r="Q5" i="16"/>
  <c r="AB4" i="16"/>
  <c r="N4" i="16"/>
  <c r="U4" i="16"/>
  <c r="L5" i="16"/>
  <c r="F6" i="16"/>
  <c r="Z6" i="16"/>
  <c r="S7" i="16"/>
  <c r="N8" i="16"/>
  <c r="L9" i="16"/>
  <c r="I10" i="16"/>
  <c r="M11" i="16"/>
  <c r="N12" i="16"/>
  <c r="N13" i="16"/>
  <c r="O14" i="16"/>
  <c r="R15" i="16"/>
  <c r="Q16" i="16"/>
  <c r="Y17" i="16"/>
  <c r="G19" i="16"/>
  <c r="U21" i="16"/>
  <c r="L24" i="16"/>
  <c r="X28" i="16"/>
  <c r="W32" i="16"/>
  <c r="U37" i="16"/>
  <c r="T11" i="17"/>
  <c r="K12" i="17"/>
  <c r="E13" i="17"/>
  <c r="AA13" i="17"/>
  <c r="U14" i="17"/>
  <c r="P15" i="17"/>
  <c r="J16" i="17"/>
  <c r="E17" i="17"/>
  <c r="AA17" i="17"/>
  <c r="U18" i="17"/>
  <c r="R19" i="17"/>
  <c r="AB20" i="17"/>
  <c r="P22" i="17"/>
  <c r="AB23" i="17"/>
  <c r="P25" i="17"/>
  <c r="AB26" i="17"/>
  <c r="P28" i="17"/>
  <c r="AB29" i="17"/>
  <c r="P31" i="17"/>
  <c r="AB32" i="17"/>
  <c r="U34" i="17"/>
  <c r="AB36" i="17"/>
  <c r="K11" i="14"/>
  <c r="U36" i="13"/>
  <c r="O32" i="13"/>
  <c r="Q27" i="13"/>
  <c r="Q23" i="13"/>
  <c r="Q19" i="13"/>
  <c r="AB15" i="13"/>
  <c r="X12" i="13"/>
  <c r="K10" i="13"/>
  <c r="E8" i="13"/>
  <c r="E6" i="13"/>
  <c r="I4" i="13"/>
  <c r="O30" i="13"/>
  <c r="AB25" i="13"/>
  <c r="AB21" i="13"/>
  <c r="F18" i="13"/>
  <c r="S14" i="13"/>
  <c r="Y11" i="13"/>
  <c r="N9" i="13"/>
  <c r="H7" i="13"/>
  <c r="L5" i="13"/>
  <c r="U35" i="13"/>
  <c r="F29" i="13"/>
  <c r="Y24" i="13"/>
  <c r="Y20" i="13"/>
  <c r="H17" i="13"/>
  <c r="V13" i="13"/>
  <c r="G11" i="13"/>
  <c r="W8" i="13"/>
  <c r="S6" i="13"/>
  <c r="X4" i="13"/>
  <c r="K7" i="13"/>
  <c r="AB11" i="13"/>
  <c r="K18" i="13"/>
  <c r="H26" i="13"/>
  <c r="Y37" i="16"/>
  <c r="S37" i="16"/>
  <c r="M37" i="16"/>
  <c r="G37" i="16"/>
  <c r="AB36" i="16"/>
  <c r="V36" i="16"/>
  <c r="P36" i="16"/>
  <c r="J36" i="16"/>
  <c r="Y35" i="16"/>
  <c r="S35" i="16"/>
  <c r="M35" i="16"/>
  <c r="G35" i="16"/>
  <c r="AB34" i="16"/>
  <c r="V34" i="16"/>
  <c r="P34" i="16"/>
  <c r="J34" i="16"/>
  <c r="Y33" i="16"/>
  <c r="S33" i="16"/>
  <c r="M33" i="16"/>
  <c r="G33" i="16"/>
  <c r="AB32" i="16"/>
  <c r="V32" i="16"/>
  <c r="P32" i="16"/>
  <c r="J32" i="16"/>
  <c r="Y31" i="16"/>
  <c r="S31" i="16"/>
  <c r="M31" i="16"/>
  <c r="G31" i="16"/>
  <c r="AB30" i="16"/>
  <c r="V30" i="16"/>
  <c r="P30" i="16"/>
  <c r="J30" i="16"/>
  <c r="Y29" i="16"/>
  <c r="S29" i="16"/>
  <c r="M29" i="16"/>
  <c r="G29" i="16"/>
  <c r="AB28" i="16"/>
  <c r="V28" i="16"/>
  <c r="P28" i="16"/>
  <c r="J28" i="16"/>
  <c r="Y27" i="16"/>
  <c r="S27" i="16"/>
  <c r="M27" i="16"/>
  <c r="G27" i="16"/>
  <c r="AB26" i="16"/>
  <c r="V26" i="16"/>
  <c r="P26" i="16"/>
  <c r="J26" i="16"/>
  <c r="Y25" i="16"/>
  <c r="S25" i="16"/>
  <c r="M25" i="16"/>
  <c r="G25" i="16"/>
  <c r="AB24" i="16"/>
  <c r="V24" i="16"/>
  <c r="P24" i="16"/>
  <c r="J24" i="16"/>
  <c r="Y23" i="16"/>
  <c r="S23" i="16"/>
  <c r="M23" i="16"/>
  <c r="G23" i="16"/>
  <c r="AB22" i="16"/>
  <c r="V22" i="16"/>
  <c r="P22" i="16"/>
  <c r="J22" i="16"/>
  <c r="Y21" i="16"/>
  <c r="S21" i="16"/>
  <c r="M21" i="16"/>
  <c r="G21" i="16"/>
  <c r="AB20" i="16"/>
  <c r="V20" i="16"/>
  <c r="P20" i="16"/>
  <c r="J20" i="16"/>
  <c r="Y19" i="16"/>
  <c r="S19" i="16"/>
  <c r="M19" i="16"/>
  <c r="W37" i="16"/>
  <c r="Q37" i="16"/>
  <c r="K37" i="16"/>
  <c r="E37" i="16"/>
  <c r="Z36" i="16"/>
  <c r="T36" i="16"/>
  <c r="N36" i="16"/>
  <c r="H36" i="16"/>
  <c r="W35" i="16"/>
  <c r="Q35" i="16"/>
  <c r="K35" i="16"/>
  <c r="E35" i="16"/>
  <c r="Z34" i="16"/>
  <c r="T34" i="16"/>
  <c r="N34" i="16"/>
  <c r="H34" i="16"/>
  <c r="W33" i="16"/>
  <c r="Q33" i="16"/>
  <c r="K33" i="16"/>
  <c r="E33" i="16"/>
  <c r="Z32" i="16"/>
  <c r="T32" i="16"/>
  <c r="N32" i="16"/>
  <c r="H32" i="16"/>
  <c r="W31" i="16"/>
  <c r="Q31" i="16"/>
  <c r="K31" i="16"/>
  <c r="E31" i="16"/>
  <c r="Z30" i="16"/>
  <c r="T30" i="16"/>
  <c r="N30" i="16"/>
  <c r="H30" i="16"/>
  <c r="W29" i="16"/>
  <c r="Q29" i="16"/>
  <c r="K29" i="16"/>
  <c r="E29" i="16"/>
  <c r="Z28" i="16"/>
  <c r="T28" i="16"/>
  <c r="N28" i="16"/>
  <c r="H28" i="16"/>
  <c r="W27" i="16"/>
  <c r="Q27" i="16"/>
  <c r="K27" i="16"/>
  <c r="E27" i="16"/>
  <c r="Z26" i="16"/>
  <c r="T26" i="16"/>
  <c r="N26" i="16"/>
  <c r="H26" i="16"/>
  <c r="W25" i="16"/>
  <c r="Q25" i="16"/>
  <c r="K25" i="16"/>
  <c r="E25" i="16"/>
  <c r="Z24" i="16"/>
  <c r="T24" i="16"/>
  <c r="N24" i="16"/>
  <c r="H24" i="16"/>
  <c r="W23" i="16"/>
  <c r="Q23" i="16"/>
  <c r="K23" i="16"/>
  <c r="E23" i="16"/>
  <c r="Z22" i="16"/>
  <c r="T22" i="16"/>
  <c r="N22" i="16"/>
  <c r="H22" i="16"/>
  <c r="W21" i="16"/>
  <c r="Q21" i="16"/>
  <c r="K21" i="16"/>
  <c r="E21" i="16"/>
  <c r="Z20" i="16"/>
  <c r="T20" i="16"/>
  <c r="N20" i="16"/>
  <c r="H20" i="16"/>
  <c r="W19" i="16"/>
  <c r="Q19" i="16"/>
  <c r="K19" i="16"/>
  <c r="AB37" i="16"/>
  <c r="V37" i="16"/>
  <c r="P37" i="16"/>
  <c r="J37" i="16"/>
  <c r="Y36" i="16"/>
  <c r="S36" i="16"/>
  <c r="M36" i="16"/>
  <c r="G36" i="16"/>
  <c r="AB35" i="16"/>
  <c r="V35" i="16"/>
  <c r="P35" i="16"/>
  <c r="J35" i="16"/>
  <c r="Y34" i="16"/>
  <c r="S34" i="16"/>
  <c r="M34" i="16"/>
  <c r="G34" i="16"/>
  <c r="AB33" i="16"/>
  <c r="V33" i="16"/>
  <c r="P33" i="16"/>
  <c r="J33" i="16"/>
  <c r="Y32" i="16"/>
  <c r="S32" i="16"/>
  <c r="M32" i="16"/>
  <c r="G32" i="16"/>
  <c r="AB31" i="16"/>
  <c r="V31" i="16"/>
  <c r="P31" i="16"/>
  <c r="J31" i="16"/>
  <c r="Y30" i="16"/>
  <c r="S30" i="16"/>
  <c r="M30" i="16"/>
  <c r="G30" i="16"/>
  <c r="AB29" i="16"/>
  <c r="V29" i="16"/>
  <c r="P29" i="16"/>
  <c r="J29" i="16"/>
  <c r="Y28" i="16"/>
  <c r="S28" i="16"/>
  <c r="M28" i="16"/>
  <c r="G28" i="16"/>
  <c r="AB27" i="16"/>
  <c r="V27" i="16"/>
  <c r="P27" i="16"/>
  <c r="J27" i="16"/>
  <c r="Y26" i="16"/>
  <c r="S26" i="16"/>
  <c r="M26" i="16"/>
  <c r="G26" i="16"/>
  <c r="AB25" i="16"/>
  <c r="V25" i="16"/>
  <c r="P25" i="16"/>
  <c r="J25" i="16"/>
  <c r="Y24" i="16"/>
  <c r="S24" i="16"/>
  <c r="M24" i="16"/>
  <c r="G24" i="16"/>
  <c r="AB23" i="16"/>
  <c r="V23" i="16"/>
  <c r="P23" i="16"/>
  <c r="J23" i="16"/>
  <c r="Y22" i="16"/>
  <c r="S22" i="16"/>
  <c r="M22" i="16"/>
  <c r="G22" i="16"/>
  <c r="AB21" i="16"/>
  <c r="V21" i="16"/>
  <c r="P21" i="16"/>
  <c r="J21" i="16"/>
  <c r="Y20" i="16"/>
  <c r="S20" i="16"/>
  <c r="M20" i="16"/>
  <c r="G20" i="16"/>
  <c r="AB19" i="16"/>
  <c r="V19" i="16"/>
  <c r="R37" i="16"/>
  <c r="F37" i="16"/>
  <c r="U36" i="16"/>
  <c r="I36" i="16"/>
  <c r="X35" i="16"/>
  <c r="L35" i="16"/>
  <c r="AA34" i="16"/>
  <c r="O34" i="16"/>
  <c r="R33" i="16"/>
  <c r="F33" i="16"/>
  <c r="U32" i="16"/>
  <c r="I32" i="16"/>
  <c r="X31" i="16"/>
  <c r="L31" i="16"/>
  <c r="AA30" i="16"/>
  <c r="O30" i="16"/>
  <c r="R29" i="16"/>
  <c r="F29" i="16"/>
  <c r="U28" i="16"/>
  <c r="I28" i="16"/>
  <c r="X27" i="16"/>
  <c r="L27" i="16"/>
  <c r="AA26" i="16"/>
  <c r="O26" i="16"/>
  <c r="R25" i="16"/>
  <c r="F25" i="16"/>
  <c r="U24" i="16"/>
  <c r="I24" i="16"/>
  <c r="X23" i="16"/>
  <c r="L23" i="16"/>
  <c r="AA22" i="16"/>
  <c r="O22" i="16"/>
  <c r="R21" i="16"/>
  <c r="F21" i="16"/>
  <c r="U20" i="16"/>
  <c r="I20" i="16"/>
  <c r="X19" i="16"/>
  <c r="N19" i="16"/>
  <c r="F19" i="16"/>
  <c r="AA18" i="16"/>
  <c r="U18" i="16"/>
  <c r="O18" i="16"/>
  <c r="I18" i="16"/>
  <c r="X17" i="16"/>
  <c r="R17" i="16"/>
  <c r="Z37" i="16"/>
  <c r="N37" i="16"/>
  <c r="Q36" i="16"/>
  <c r="E36" i="16"/>
  <c r="T35" i="16"/>
  <c r="H35" i="16"/>
  <c r="W34" i="16"/>
  <c r="K34" i="16"/>
  <c r="Z33" i="16"/>
  <c r="N33" i="16"/>
  <c r="Q32" i="16"/>
  <c r="E32" i="16"/>
  <c r="T31" i="16"/>
  <c r="H31" i="16"/>
  <c r="W30" i="16"/>
  <c r="K30" i="16"/>
  <c r="Z29" i="16"/>
  <c r="N29" i="16"/>
  <c r="Q28" i="16"/>
  <c r="E28" i="16"/>
  <c r="T27" i="16"/>
  <c r="H27" i="16"/>
  <c r="W26" i="16"/>
  <c r="K26" i="16"/>
  <c r="Z25" i="16"/>
  <c r="N25" i="16"/>
  <c r="Q24" i="16"/>
  <c r="E24" i="16"/>
  <c r="T23" i="16"/>
  <c r="H23" i="16"/>
  <c r="W22" i="16"/>
  <c r="K22" i="16"/>
  <c r="Z21" i="16"/>
  <c r="N21" i="16"/>
  <c r="Q20" i="16"/>
  <c r="E20" i="16"/>
  <c r="T19" i="16"/>
  <c r="J19" i="16"/>
  <c r="Y18" i="16"/>
  <c r="S18" i="16"/>
  <c r="M18" i="16"/>
  <c r="G18" i="16"/>
  <c r="AB17" i="16"/>
  <c r="V17" i="16"/>
  <c r="P17" i="16"/>
  <c r="J17" i="16"/>
  <c r="Y16" i="16"/>
  <c r="S16" i="16"/>
  <c r="M16" i="16"/>
  <c r="G16" i="16"/>
  <c r="AB15" i="16"/>
  <c r="V15" i="16"/>
  <c r="P15" i="16"/>
  <c r="J15" i="16"/>
  <c r="Y14" i="16"/>
  <c r="S14" i="16"/>
  <c r="M14" i="16"/>
  <c r="G14" i="16"/>
  <c r="AB13" i="16"/>
  <c r="V13" i="16"/>
  <c r="P13" i="16"/>
  <c r="J13" i="16"/>
  <c r="Y12" i="16"/>
  <c r="S12" i="16"/>
  <c r="M12" i="16"/>
  <c r="G12" i="16"/>
  <c r="AB11" i="16"/>
  <c r="V11" i="16"/>
  <c r="P11" i="16"/>
  <c r="J11" i="16"/>
  <c r="Y10" i="16"/>
  <c r="S10" i="16"/>
  <c r="M10" i="16"/>
  <c r="G10" i="16"/>
  <c r="AB9" i="16"/>
  <c r="V9" i="16"/>
  <c r="P9" i="16"/>
  <c r="J9" i="16"/>
  <c r="Y8" i="16"/>
  <c r="S8" i="16"/>
  <c r="M8" i="16"/>
  <c r="G8" i="16"/>
  <c r="AB7" i="16"/>
  <c r="V7" i="16"/>
  <c r="P7" i="16"/>
  <c r="J7" i="16"/>
  <c r="Y6" i="16"/>
  <c r="S6" i="16"/>
  <c r="M6" i="16"/>
  <c r="G6" i="16"/>
  <c r="AB5" i="16"/>
  <c r="V5" i="16"/>
  <c r="P5" i="16"/>
  <c r="J5" i="16"/>
  <c r="Y4" i="16"/>
  <c r="S4" i="16"/>
  <c r="M4" i="16"/>
  <c r="G4" i="16"/>
  <c r="X37" i="16"/>
  <c r="L37" i="16"/>
  <c r="AA36" i="16"/>
  <c r="O36" i="16"/>
  <c r="R35" i="16"/>
  <c r="F35" i="16"/>
  <c r="U34" i="16"/>
  <c r="I34" i="16"/>
  <c r="X33" i="16"/>
  <c r="L33" i="16"/>
  <c r="AA32" i="16"/>
  <c r="O32" i="16"/>
  <c r="R31" i="16"/>
  <c r="F31" i="16"/>
  <c r="U30" i="16"/>
  <c r="I30" i="16"/>
  <c r="X29" i="16"/>
  <c r="L29" i="16"/>
  <c r="AA28" i="16"/>
  <c r="O28" i="16"/>
  <c r="R27" i="16"/>
  <c r="F27" i="16"/>
  <c r="U26" i="16"/>
  <c r="I26" i="16"/>
  <c r="X25" i="16"/>
  <c r="L25" i="16"/>
  <c r="AA24" i="16"/>
  <c r="O24" i="16"/>
  <c r="R23" i="16"/>
  <c r="F23" i="16"/>
  <c r="U22" i="16"/>
  <c r="I22" i="16"/>
  <c r="X21" i="16"/>
  <c r="L21" i="16"/>
  <c r="AA20" i="16"/>
  <c r="O20" i="16"/>
  <c r="R19" i="16"/>
  <c r="I19" i="16"/>
  <c r="X18" i="16"/>
  <c r="R18" i="16"/>
  <c r="L18" i="16"/>
  <c r="F18" i="16"/>
  <c r="AA17" i="16"/>
  <c r="U17" i="16"/>
  <c r="O17" i="16"/>
  <c r="I17" i="16"/>
  <c r="X16" i="16"/>
  <c r="R16" i="16"/>
  <c r="L16" i="16"/>
  <c r="F16" i="16"/>
  <c r="AA15" i="16"/>
  <c r="U15" i="16"/>
  <c r="O15" i="16"/>
  <c r="I15" i="16"/>
  <c r="X14" i="16"/>
  <c r="R14" i="16"/>
  <c r="L14" i="16"/>
  <c r="F14" i="16"/>
  <c r="AA13" i="16"/>
  <c r="U13" i="16"/>
  <c r="O13" i="16"/>
  <c r="I13" i="16"/>
  <c r="X12" i="16"/>
  <c r="R12" i="16"/>
  <c r="L12" i="16"/>
  <c r="F12" i="16"/>
  <c r="AA11" i="16"/>
  <c r="U11" i="16"/>
  <c r="O11" i="16"/>
  <c r="I11" i="16"/>
  <c r="X10" i="16"/>
  <c r="R10" i="16"/>
  <c r="L10" i="16"/>
  <c r="F10" i="16"/>
  <c r="AA9" i="16"/>
  <c r="K4" i="16"/>
  <c r="R4" i="16"/>
  <c r="Z4" i="16"/>
  <c r="F5" i="16"/>
  <c r="M5" i="16"/>
  <c r="T5" i="16"/>
  <c r="AA5" i="16"/>
  <c r="H6" i="16"/>
  <c r="O6" i="16"/>
  <c r="V6" i="16"/>
  <c r="I7" i="16"/>
  <c r="Q7" i="16"/>
  <c r="X7" i="16"/>
  <c r="K8" i="16"/>
  <c r="R8" i="16"/>
  <c r="Z8" i="16"/>
  <c r="F9" i="16"/>
  <c r="M9" i="16"/>
  <c r="T9" i="16"/>
  <c r="J10" i="16"/>
  <c r="T10" i="16"/>
  <c r="AB10" i="16"/>
  <c r="K11" i="16"/>
  <c r="S11" i="16"/>
  <c r="J12" i="16"/>
  <c r="T12" i="16"/>
  <c r="AB12" i="16"/>
  <c r="K13" i="16"/>
  <c r="S13" i="16"/>
  <c r="J14" i="16"/>
  <c r="T14" i="16"/>
  <c r="AB14" i="16"/>
  <c r="K15" i="16"/>
  <c r="S15" i="16"/>
  <c r="J16" i="16"/>
  <c r="T16" i="16"/>
  <c r="AB16" i="16"/>
  <c r="K17" i="16"/>
  <c r="T17" i="16"/>
  <c r="E18" i="16"/>
  <c r="Q18" i="16"/>
  <c r="P19" i="16"/>
  <c r="L20" i="16"/>
  <c r="I21" i="16"/>
  <c r="F22" i="16"/>
  <c r="AA23" i="16"/>
  <c r="X24" i="16"/>
  <c r="U25" i="16"/>
  <c r="R26" i="16"/>
  <c r="O27" i="16"/>
  <c r="L28" i="16"/>
  <c r="I29" i="16"/>
  <c r="F30" i="16"/>
  <c r="AA31" i="16"/>
  <c r="X32" i="16"/>
  <c r="U33" i="16"/>
  <c r="R34" i="16"/>
  <c r="O35" i="16"/>
  <c r="L36" i="16"/>
  <c r="I37" i="16"/>
  <c r="X7" i="14"/>
  <c r="E4" i="16"/>
  <c r="L4" i="16"/>
  <c r="T4" i="16"/>
  <c r="AA4" i="16"/>
  <c r="G5" i="16"/>
  <c r="N5" i="16"/>
  <c r="U5" i="16"/>
  <c r="I6" i="16"/>
  <c r="P6" i="16"/>
  <c r="W6" i="16"/>
  <c r="K7" i="16"/>
  <c r="R7" i="16"/>
  <c r="Y7" i="16"/>
  <c r="E8" i="16"/>
  <c r="L8" i="16"/>
  <c r="T8" i="16"/>
  <c r="AA8" i="16"/>
  <c r="G9" i="16"/>
  <c r="N9" i="16"/>
  <c r="U9" i="16"/>
  <c r="K10" i="16"/>
  <c r="U10" i="16"/>
  <c r="L11" i="16"/>
  <c r="T11" i="16"/>
  <c r="K12" i="16"/>
  <c r="U12" i="16"/>
  <c r="L13" i="16"/>
  <c r="T13" i="16"/>
  <c r="K14" i="16"/>
  <c r="U14" i="16"/>
  <c r="L15" i="16"/>
  <c r="T15" i="16"/>
  <c r="K16" i="16"/>
  <c r="U16" i="16"/>
  <c r="L17" i="16"/>
  <c r="W17" i="16"/>
  <c r="H18" i="16"/>
  <c r="T18" i="16"/>
  <c r="E19" i="16"/>
  <c r="U19" i="16"/>
  <c r="R20" i="16"/>
  <c r="O21" i="16"/>
  <c r="L22" i="16"/>
  <c r="I23" i="16"/>
  <c r="F24" i="16"/>
  <c r="AA25" i="16"/>
  <c r="X26" i="16"/>
  <c r="U27" i="16"/>
  <c r="R28" i="16"/>
  <c r="O29" i="16"/>
  <c r="L30" i="16"/>
  <c r="I31" i="16"/>
  <c r="F32" i="16"/>
  <c r="AA33" i="16"/>
  <c r="X34" i="16"/>
  <c r="U35" i="16"/>
  <c r="R36" i="16"/>
  <c r="O37" i="16"/>
  <c r="E26" i="16"/>
  <c r="Z27" i="16"/>
  <c r="W28" i="16"/>
  <c r="T29" i="16"/>
  <c r="Q30" i="16"/>
  <c r="N31" i="16"/>
  <c r="K32" i="16"/>
  <c r="H33" i="16"/>
  <c r="E34" i="16"/>
  <c r="Z35" i="16"/>
  <c r="W36" i="16"/>
  <c r="T37" i="16"/>
  <c r="W5" i="14"/>
  <c r="P22" i="14"/>
  <c r="I4" i="16"/>
  <c r="P4" i="16"/>
  <c r="W4" i="16"/>
  <c r="K5" i="16"/>
  <c r="R5" i="16"/>
  <c r="Y5" i="16"/>
  <c r="E6" i="16"/>
  <c r="L6" i="16"/>
  <c r="T6" i="16"/>
  <c r="AA6" i="16"/>
  <c r="G7" i="16"/>
  <c r="N7" i="16"/>
  <c r="U7" i="16"/>
  <c r="I8" i="16"/>
  <c r="P8" i="16"/>
  <c r="W8" i="16"/>
  <c r="K9" i="16"/>
  <c r="R9" i="16"/>
  <c r="Y9" i="16"/>
  <c r="H10" i="16"/>
  <c r="P10" i="16"/>
  <c r="Z10" i="16"/>
  <c r="G11" i="16"/>
  <c r="Q11" i="16"/>
  <c r="Y11" i="16"/>
  <c r="H12" i="16"/>
  <c r="P12" i="16"/>
  <c r="Z12" i="16"/>
  <c r="G13" i="16"/>
  <c r="Q13" i="16"/>
  <c r="Y13" i="16"/>
  <c r="H14" i="16"/>
  <c r="P14" i="16"/>
  <c r="Z14" i="16"/>
  <c r="G15" i="16"/>
  <c r="Q15" i="16"/>
  <c r="Y15" i="16"/>
  <c r="H16" i="16"/>
  <c r="P16" i="16"/>
  <c r="Z16" i="16"/>
  <c r="G17" i="16"/>
  <c r="Q17" i="16"/>
  <c r="N18" i="16"/>
  <c r="Z18" i="16"/>
  <c r="L19" i="16"/>
  <c r="F20" i="16"/>
  <c r="AA21" i="16"/>
  <c r="X22" i="16"/>
  <c r="U23" i="16"/>
  <c r="R24" i="16"/>
  <c r="O25" i="16"/>
  <c r="L26" i="16"/>
  <c r="I27" i="16"/>
  <c r="F28" i="16"/>
  <c r="AA29" i="16"/>
  <c r="X30" i="16"/>
  <c r="U31" i="16"/>
  <c r="R32" i="16"/>
  <c r="O33" i="16"/>
  <c r="L34" i="16"/>
  <c r="I35" i="16"/>
  <c r="F36" i="16"/>
  <c r="AA37" i="16"/>
  <c r="M7" i="15"/>
  <c r="V4" i="15"/>
  <c r="V8" i="15"/>
  <c r="P37" i="12"/>
  <c r="Z34" i="12"/>
  <c r="L9" i="12"/>
  <c r="N6" i="12"/>
  <c r="M32" i="12"/>
  <c r="Z8" i="12"/>
  <c r="M20" i="12"/>
  <c r="Q18" i="12"/>
  <c r="X5" i="12"/>
  <c r="X11" i="12"/>
  <c r="M5" i="15"/>
  <c r="Y37" i="15"/>
  <c r="S37" i="15"/>
  <c r="M37" i="15"/>
  <c r="G37" i="15"/>
  <c r="AB36" i="15"/>
  <c r="V36" i="15"/>
  <c r="P36" i="15"/>
  <c r="J36" i="15"/>
  <c r="Y35" i="15"/>
  <c r="S35" i="15"/>
  <c r="M35" i="15"/>
  <c r="G35" i="15"/>
  <c r="AB34" i="15"/>
  <c r="V34" i="15"/>
  <c r="P34" i="15"/>
  <c r="J34" i="15"/>
  <c r="Y33" i="15"/>
  <c r="S33" i="15"/>
  <c r="M33" i="15"/>
  <c r="G33" i="15"/>
  <c r="AB32" i="15"/>
  <c r="V32" i="15"/>
  <c r="P32" i="15"/>
  <c r="J32" i="15"/>
  <c r="Y31" i="15"/>
  <c r="S31" i="15"/>
  <c r="M31" i="15"/>
  <c r="G31" i="15"/>
  <c r="AB30" i="15"/>
  <c r="V30" i="15"/>
  <c r="P30" i="15"/>
  <c r="J30" i="15"/>
  <c r="Y29" i="15"/>
  <c r="S29" i="15"/>
  <c r="M29" i="15"/>
  <c r="G29" i="15"/>
  <c r="AB28" i="15"/>
  <c r="V28" i="15"/>
  <c r="P28" i="15"/>
  <c r="J28" i="15"/>
  <c r="Y27" i="15"/>
  <c r="S27" i="15"/>
  <c r="M27" i="15"/>
  <c r="G27" i="15"/>
  <c r="AB26" i="15"/>
  <c r="V26" i="15"/>
  <c r="P26" i="15"/>
  <c r="J26" i="15"/>
  <c r="Y25" i="15"/>
  <c r="S25" i="15"/>
  <c r="M25" i="15"/>
  <c r="G25" i="15"/>
  <c r="AB24" i="15"/>
  <c r="V24" i="15"/>
  <c r="P24" i="15"/>
  <c r="J24" i="15"/>
  <c r="Y23" i="15"/>
  <c r="S23" i="15"/>
  <c r="M23" i="15"/>
  <c r="G23" i="15"/>
  <c r="AB22" i="15"/>
  <c r="V22" i="15"/>
  <c r="P22" i="15"/>
  <c r="J22" i="15"/>
  <c r="Y21" i="15"/>
  <c r="S21" i="15"/>
  <c r="M21" i="15"/>
  <c r="G21" i="15"/>
  <c r="AB20" i="15"/>
  <c r="V20" i="15"/>
  <c r="P20" i="15"/>
  <c r="J20" i="15"/>
  <c r="Y19" i="15"/>
  <c r="S19" i="15"/>
  <c r="M19" i="15"/>
  <c r="Z37" i="15"/>
  <c r="T37" i="15"/>
  <c r="N37" i="15"/>
  <c r="H37" i="15"/>
  <c r="W36" i="15"/>
  <c r="Q36" i="15"/>
  <c r="K36" i="15"/>
  <c r="E36" i="15"/>
  <c r="Z35" i="15"/>
  <c r="T35" i="15"/>
  <c r="N35" i="15"/>
  <c r="H35" i="15"/>
  <c r="W34" i="15"/>
  <c r="Q34" i="15"/>
  <c r="K34" i="15"/>
  <c r="E34" i="15"/>
  <c r="Z33" i="15"/>
  <c r="T33" i="15"/>
  <c r="N33" i="15"/>
  <c r="H33" i="15"/>
  <c r="W32" i="15"/>
  <c r="Q32" i="15"/>
  <c r="K32" i="15"/>
  <c r="E32" i="15"/>
  <c r="Z31" i="15"/>
  <c r="T31" i="15"/>
  <c r="N31" i="15"/>
  <c r="H31" i="15"/>
  <c r="W30" i="15"/>
  <c r="Q30" i="15"/>
  <c r="K30" i="15"/>
  <c r="E30" i="15"/>
  <c r="Z29" i="15"/>
  <c r="T29" i="15"/>
  <c r="N29" i="15"/>
  <c r="H29" i="15"/>
  <c r="W28" i="15"/>
  <c r="Q28" i="15"/>
  <c r="K28" i="15"/>
  <c r="E28" i="15"/>
  <c r="Z27" i="15"/>
  <c r="V37" i="15"/>
  <c r="L37" i="15"/>
  <c r="U36" i="15"/>
  <c r="M36" i="15"/>
  <c r="V35" i="15"/>
  <c r="L35" i="15"/>
  <c r="U34" i="15"/>
  <c r="M34" i="15"/>
  <c r="V33" i="15"/>
  <c r="L33" i="15"/>
  <c r="U32" i="15"/>
  <c r="M32" i="15"/>
  <c r="V31" i="15"/>
  <c r="L31" i="15"/>
  <c r="U30" i="15"/>
  <c r="M30" i="15"/>
  <c r="V29" i="15"/>
  <c r="L29" i="15"/>
  <c r="U28" i="15"/>
  <c r="M28" i="15"/>
  <c r="V27" i="15"/>
  <c r="O27" i="15"/>
  <c r="H27" i="15"/>
  <c r="AA26" i="15"/>
  <c r="T26" i="15"/>
  <c r="M26" i="15"/>
  <c r="F26" i="15"/>
  <c r="Z25" i="15"/>
  <c r="R25" i="15"/>
  <c r="K25" i="15"/>
  <c r="X24" i="15"/>
  <c r="Q24" i="15"/>
  <c r="I24" i="15"/>
  <c r="V23" i="15"/>
  <c r="O23" i="15"/>
  <c r="H23" i="15"/>
  <c r="AA22" i="15"/>
  <c r="T22" i="15"/>
  <c r="M22" i="15"/>
  <c r="F22" i="15"/>
  <c r="Z21" i="15"/>
  <c r="R21" i="15"/>
  <c r="K21" i="15"/>
  <c r="X20" i="15"/>
  <c r="Q20" i="15"/>
  <c r="I20" i="15"/>
  <c r="V19" i="15"/>
  <c r="O19" i="15"/>
  <c r="H19" i="15"/>
  <c r="W18" i="15"/>
  <c r="Q18" i="15"/>
  <c r="K18" i="15"/>
  <c r="E18" i="15"/>
  <c r="Z17" i="15"/>
  <c r="T17" i="15"/>
  <c r="N17" i="15"/>
  <c r="H17" i="15"/>
  <c r="W16" i="15"/>
  <c r="Q16" i="15"/>
  <c r="K16" i="15"/>
  <c r="E16" i="15"/>
  <c r="Z15" i="15"/>
  <c r="T15" i="15"/>
  <c r="N15" i="15"/>
  <c r="H15" i="15"/>
  <c r="W14" i="15"/>
  <c r="Q14" i="15"/>
  <c r="U37" i="15"/>
  <c r="K37" i="15"/>
  <c r="T36" i="15"/>
  <c r="L36" i="15"/>
  <c r="U35" i="15"/>
  <c r="K35" i="15"/>
  <c r="T34" i="15"/>
  <c r="L34" i="15"/>
  <c r="U33" i="15"/>
  <c r="K33" i="15"/>
  <c r="T32" i="15"/>
  <c r="L32" i="15"/>
  <c r="U31" i="15"/>
  <c r="K31" i="15"/>
  <c r="T30" i="15"/>
  <c r="L30" i="15"/>
  <c r="U29" i="15"/>
  <c r="K29" i="15"/>
  <c r="T28" i="15"/>
  <c r="L28" i="15"/>
  <c r="U27" i="15"/>
  <c r="N27" i="15"/>
  <c r="F27" i="15"/>
  <c r="Z26" i="15"/>
  <c r="S26" i="15"/>
  <c r="L26" i="15"/>
  <c r="E26" i="15"/>
  <c r="X25" i="15"/>
  <c r="Q25" i="15"/>
  <c r="J25" i="15"/>
  <c r="W24" i="15"/>
  <c r="O24" i="15"/>
  <c r="H24" i="15"/>
  <c r="AB23" i="15"/>
  <c r="U23" i="15"/>
  <c r="N23" i="15"/>
  <c r="F23" i="15"/>
  <c r="Z22" i="15"/>
  <c r="S22" i="15"/>
  <c r="L22" i="15"/>
  <c r="E22" i="15"/>
  <c r="X21" i="15"/>
  <c r="Q21" i="15"/>
  <c r="J21" i="15"/>
  <c r="W20" i="15"/>
  <c r="O20" i="15"/>
  <c r="H20" i="15"/>
  <c r="AB19" i="15"/>
  <c r="U19" i="15"/>
  <c r="N19" i="15"/>
  <c r="G19" i="15"/>
  <c r="AB18" i="15"/>
  <c r="V18" i="15"/>
  <c r="P18" i="15"/>
  <c r="J18" i="15"/>
  <c r="Y17" i="15"/>
  <c r="S17" i="15"/>
  <c r="M17" i="15"/>
  <c r="G17" i="15"/>
  <c r="AB16" i="15"/>
  <c r="V16" i="15"/>
  <c r="P16" i="15"/>
  <c r="J16" i="15"/>
  <c r="Y15" i="15"/>
  <c r="S15" i="15"/>
  <c r="M15" i="15"/>
  <c r="G15" i="15"/>
  <c r="AB14" i="15"/>
  <c r="V14" i="15"/>
  <c r="P14" i="15"/>
  <c r="AA37" i="15"/>
  <c r="Q37" i="15"/>
  <c r="I37" i="15"/>
  <c r="Z36" i="15"/>
  <c r="R36" i="15"/>
  <c r="H36" i="15"/>
  <c r="AA35" i="15"/>
  <c r="Q35" i="15"/>
  <c r="I35" i="15"/>
  <c r="Z34" i="15"/>
  <c r="R34" i="15"/>
  <c r="H34" i="15"/>
  <c r="AA33" i="15"/>
  <c r="Q33" i="15"/>
  <c r="I33" i="15"/>
  <c r="Z32" i="15"/>
  <c r="R32" i="15"/>
  <c r="H32" i="15"/>
  <c r="AA31" i="15"/>
  <c r="Q31" i="15"/>
  <c r="I31" i="15"/>
  <c r="Z30" i="15"/>
  <c r="R30" i="15"/>
  <c r="H30" i="15"/>
  <c r="AA29" i="15"/>
  <c r="Q29" i="15"/>
  <c r="I29" i="15"/>
  <c r="Z28" i="15"/>
  <c r="R28" i="15"/>
  <c r="H28" i="15"/>
  <c r="AA27" i="15"/>
  <c r="R27" i="15"/>
  <c r="K27" i="15"/>
  <c r="X26" i="15"/>
  <c r="Q26" i="15"/>
  <c r="I26" i="15"/>
  <c r="V25" i="15"/>
  <c r="O25" i="15"/>
  <c r="H25" i="15"/>
  <c r="AA24" i="15"/>
  <c r="T24" i="15"/>
  <c r="M24" i="15"/>
  <c r="F24" i="15"/>
  <c r="Z23" i="15"/>
  <c r="R23" i="15"/>
  <c r="K23" i="15"/>
  <c r="X22" i="15"/>
  <c r="Q22" i="15"/>
  <c r="I22" i="15"/>
  <c r="V21" i="15"/>
  <c r="O21" i="15"/>
  <c r="H21" i="15"/>
  <c r="AA20" i="15"/>
  <c r="T20" i="15"/>
  <c r="M20" i="15"/>
  <c r="F20" i="15"/>
  <c r="Z19" i="15"/>
  <c r="R19" i="15"/>
  <c r="K19" i="15"/>
  <c r="E19" i="15"/>
  <c r="Z18" i="15"/>
  <c r="T18" i="15"/>
  <c r="N18" i="15"/>
  <c r="W37" i="15"/>
  <c r="O37" i="15"/>
  <c r="E37" i="15"/>
  <c r="X36" i="15"/>
  <c r="N36" i="15"/>
  <c r="F36" i="15"/>
  <c r="W35" i="15"/>
  <c r="O35" i="15"/>
  <c r="E35" i="15"/>
  <c r="X34" i="15"/>
  <c r="N34" i="15"/>
  <c r="F34" i="15"/>
  <c r="W33" i="15"/>
  <c r="O33" i="15"/>
  <c r="E33" i="15"/>
  <c r="X32" i="15"/>
  <c r="N32" i="15"/>
  <c r="F32" i="15"/>
  <c r="W31" i="15"/>
  <c r="O31" i="15"/>
  <c r="E31" i="15"/>
  <c r="X30" i="15"/>
  <c r="N30" i="15"/>
  <c r="F30" i="15"/>
  <c r="W29" i="15"/>
  <c r="O29" i="15"/>
  <c r="E29" i="15"/>
  <c r="X28" i="15"/>
  <c r="N28" i="15"/>
  <c r="F28" i="15"/>
  <c r="W27" i="15"/>
  <c r="P27" i="15"/>
  <c r="I27" i="15"/>
  <c r="U26" i="15"/>
  <c r="N26" i="15"/>
  <c r="G26" i="15"/>
  <c r="AA25" i="15"/>
  <c r="T25" i="15"/>
  <c r="L25" i="15"/>
  <c r="E25" i="15"/>
  <c r="Y24" i="15"/>
  <c r="R24" i="15"/>
  <c r="K24" i="15"/>
  <c r="W23" i="15"/>
  <c r="P23" i="15"/>
  <c r="I23" i="15"/>
  <c r="U22" i="15"/>
  <c r="N22" i="15"/>
  <c r="G22" i="15"/>
  <c r="AA21" i="15"/>
  <c r="T21" i="15"/>
  <c r="L21" i="15"/>
  <c r="E21" i="15"/>
  <c r="Y20" i="15"/>
  <c r="R20" i="15"/>
  <c r="K20" i="15"/>
  <c r="W19" i="15"/>
  <c r="P19" i="15"/>
  <c r="I19" i="15"/>
  <c r="X18" i="15"/>
  <c r="R18" i="15"/>
  <c r="L18" i="15"/>
  <c r="F18" i="15"/>
  <c r="AB37" i="15"/>
  <c r="AA36" i="15"/>
  <c r="AB35" i="15"/>
  <c r="AA34" i="15"/>
  <c r="AB33" i="15"/>
  <c r="AA32" i="15"/>
  <c r="AB31" i="15"/>
  <c r="AA30" i="15"/>
  <c r="AB29" i="15"/>
  <c r="AA28" i="15"/>
  <c r="AB27" i="15"/>
  <c r="E27" i="15"/>
  <c r="K26" i="15"/>
  <c r="P25" i="15"/>
  <c r="U24" i="15"/>
  <c r="AA23" i="15"/>
  <c r="E23" i="15"/>
  <c r="K22" i="15"/>
  <c r="P21" i="15"/>
  <c r="U20" i="15"/>
  <c r="AA19" i="15"/>
  <c r="F19" i="15"/>
  <c r="O18" i="15"/>
  <c r="U17" i="15"/>
  <c r="K17" i="15"/>
  <c r="T16" i="15"/>
  <c r="L16" i="15"/>
  <c r="U15" i="15"/>
  <c r="K15" i="15"/>
  <c r="T14" i="15"/>
  <c r="L14" i="15"/>
  <c r="F14" i="15"/>
  <c r="AA13" i="15"/>
  <c r="U13" i="15"/>
  <c r="O13" i="15"/>
  <c r="I13" i="15"/>
  <c r="X12" i="15"/>
  <c r="R12" i="15"/>
  <c r="L12" i="15"/>
  <c r="F12" i="15"/>
  <c r="AA11" i="15"/>
  <c r="U11" i="15"/>
  <c r="O11" i="15"/>
  <c r="I11" i="15"/>
  <c r="X10" i="15"/>
  <c r="R10" i="15"/>
  <c r="L10" i="15"/>
  <c r="F10" i="15"/>
  <c r="AA9" i="15"/>
  <c r="U9" i="15"/>
  <c r="O9" i="15"/>
  <c r="I9" i="15"/>
  <c r="X8" i="15"/>
  <c r="R8" i="15"/>
  <c r="L8" i="15"/>
  <c r="F8" i="15"/>
  <c r="AA7" i="15"/>
  <c r="U7" i="15"/>
  <c r="O7" i="15"/>
  <c r="I7" i="15"/>
  <c r="X6" i="15"/>
  <c r="R6" i="15"/>
  <c r="L6" i="15"/>
  <c r="F6" i="15"/>
  <c r="AA5" i="15"/>
  <c r="U5" i="15"/>
  <c r="O5" i="15"/>
  <c r="I5" i="15"/>
  <c r="X4" i="15"/>
  <c r="R4" i="15"/>
  <c r="L4" i="15"/>
  <c r="F4" i="15"/>
  <c r="X37" i="15"/>
  <c r="Y36" i="15"/>
  <c r="X35" i="15"/>
  <c r="Y34" i="15"/>
  <c r="X33" i="15"/>
  <c r="Y32" i="15"/>
  <c r="X31" i="15"/>
  <c r="Y30" i="15"/>
  <c r="X29" i="15"/>
  <c r="Y28" i="15"/>
  <c r="X27" i="15"/>
  <c r="H26" i="15"/>
  <c r="N25" i="15"/>
  <c r="S24" i="15"/>
  <c r="X23" i="15"/>
  <c r="H22" i="15"/>
  <c r="N21" i="15"/>
  <c r="S20" i="15"/>
  <c r="X19" i="15"/>
  <c r="M18" i="15"/>
  <c r="AB17" i="15"/>
  <c r="R17" i="15"/>
  <c r="J17" i="15"/>
  <c r="AA16" i="15"/>
  <c r="S16" i="15"/>
  <c r="I16" i="15"/>
  <c r="AB15" i="15"/>
  <c r="R15" i="15"/>
  <c r="J15" i="15"/>
  <c r="AA14" i="15"/>
  <c r="S14" i="15"/>
  <c r="K14" i="15"/>
  <c r="E14" i="15"/>
  <c r="Z13" i="15"/>
  <c r="T13" i="15"/>
  <c r="N13" i="15"/>
  <c r="H13" i="15"/>
  <c r="W12" i="15"/>
  <c r="Q12" i="15"/>
  <c r="K12" i="15"/>
  <c r="E12" i="15"/>
  <c r="Z11" i="15"/>
  <c r="T11" i="15"/>
  <c r="N11" i="15"/>
  <c r="H11" i="15"/>
  <c r="W10" i="15"/>
  <c r="Q10" i="15"/>
  <c r="K10" i="15"/>
  <c r="E10" i="15"/>
  <c r="Z9" i="15"/>
  <c r="T9" i="15"/>
  <c r="N9" i="15"/>
  <c r="H9" i="15"/>
  <c r="W8" i="15"/>
  <c r="Q8" i="15"/>
  <c r="K8" i="15"/>
  <c r="E8" i="15"/>
  <c r="Z7" i="15"/>
  <c r="T7" i="15"/>
  <c r="N7" i="15"/>
  <c r="H7" i="15"/>
  <c r="W6" i="15"/>
  <c r="Q6" i="15"/>
  <c r="K6" i="15"/>
  <c r="E6" i="15"/>
  <c r="Z5" i="15"/>
  <c r="T5" i="15"/>
  <c r="N5" i="15"/>
  <c r="H5" i="15"/>
  <c r="W4" i="15"/>
  <c r="Q4" i="15"/>
  <c r="K4" i="15"/>
  <c r="E4" i="15"/>
  <c r="P37" i="15"/>
  <c r="O36" i="15"/>
  <c r="P35" i="15"/>
  <c r="O34" i="15"/>
  <c r="P33" i="15"/>
  <c r="O32" i="15"/>
  <c r="P31" i="15"/>
  <c r="O30" i="15"/>
  <c r="P29" i="15"/>
  <c r="O28" i="15"/>
  <c r="Q27" i="15"/>
  <c r="W26" i="15"/>
  <c r="AB25" i="15"/>
  <c r="F25" i="15"/>
  <c r="L24" i="15"/>
  <c r="Q23" i="15"/>
  <c r="W22" i="15"/>
  <c r="AB21" i="15"/>
  <c r="F21" i="15"/>
  <c r="L20" i="15"/>
  <c r="Q19" i="15"/>
  <c r="Y18" i="15"/>
  <c r="H18" i="15"/>
  <c r="X17" i="15"/>
  <c r="P17" i="15"/>
  <c r="F17" i="15"/>
  <c r="Y16" i="15"/>
  <c r="O16" i="15"/>
  <c r="G16" i="15"/>
  <c r="X15" i="15"/>
  <c r="P15" i="15"/>
  <c r="F15" i="15"/>
  <c r="Y14" i="15"/>
  <c r="O14" i="15"/>
  <c r="I14" i="15"/>
  <c r="X13" i="15"/>
  <c r="R13" i="15"/>
  <c r="L13" i="15"/>
  <c r="F13" i="15"/>
  <c r="AA12" i="15"/>
  <c r="U12" i="15"/>
  <c r="O12" i="15"/>
  <c r="I12" i="15"/>
  <c r="X11" i="15"/>
  <c r="R11" i="15"/>
  <c r="L11" i="15"/>
  <c r="F11" i="15"/>
  <c r="AA10" i="15"/>
  <c r="U10" i="15"/>
  <c r="O10" i="15"/>
  <c r="I10" i="15"/>
  <c r="X9" i="15"/>
  <c r="R9" i="15"/>
  <c r="L9" i="15"/>
  <c r="F9" i="15"/>
  <c r="AA8" i="15"/>
  <c r="U8" i="15"/>
  <c r="O8" i="15"/>
  <c r="I8" i="15"/>
  <c r="X7" i="15"/>
  <c r="R7" i="15"/>
  <c r="L7" i="15"/>
  <c r="F7" i="15"/>
  <c r="AA6" i="15"/>
  <c r="U6" i="15"/>
  <c r="O6" i="15"/>
  <c r="I6" i="15"/>
  <c r="X5" i="15"/>
  <c r="R5" i="15"/>
  <c r="L5" i="15"/>
  <c r="F5" i="15"/>
  <c r="AA4" i="15"/>
  <c r="U4" i="15"/>
  <c r="O4" i="15"/>
  <c r="I4" i="15"/>
  <c r="F37" i="15"/>
  <c r="G36" i="15"/>
  <c r="F35" i="15"/>
  <c r="G34" i="15"/>
  <c r="F33" i="15"/>
  <c r="G32" i="15"/>
  <c r="F31" i="15"/>
  <c r="G30" i="15"/>
  <c r="F29" i="15"/>
  <c r="G28" i="15"/>
  <c r="J27" i="15"/>
  <c r="O26" i="15"/>
  <c r="U25" i="15"/>
  <c r="Z24" i="15"/>
  <c r="E24" i="15"/>
  <c r="J23" i="15"/>
  <c r="O22" i="15"/>
  <c r="U21" i="15"/>
  <c r="Z20" i="15"/>
  <c r="E20" i="15"/>
  <c r="J19" i="15"/>
  <c r="S18" i="15"/>
  <c r="V17" i="15"/>
  <c r="L17" i="15"/>
  <c r="U16" i="15"/>
  <c r="M16" i="15"/>
  <c r="V15" i="15"/>
  <c r="L15" i="15"/>
  <c r="U14" i="15"/>
  <c r="M14" i="15"/>
  <c r="G14" i="15"/>
  <c r="AB13" i="15"/>
  <c r="V13" i="15"/>
  <c r="P13" i="15"/>
  <c r="J13" i="15"/>
  <c r="Y12" i="15"/>
  <c r="S12" i="15"/>
  <c r="M12" i="15"/>
  <c r="G12" i="15"/>
  <c r="AB11" i="15"/>
  <c r="V11" i="15"/>
  <c r="P11" i="15"/>
  <c r="J11" i="15"/>
  <c r="Y10" i="15"/>
  <c r="S10" i="15"/>
  <c r="M10" i="15"/>
  <c r="G10" i="15"/>
  <c r="AB9" i="15"/>
  <c r="V9" i="15"/>
  <c r="P9" i="15"/>
  <c r="J9" i="15"/>
  <c r="Y8" i="15"/>
  <c r="S8" i="15"/>
  <c r="M8" i="15"/>
  <c r="G8" i="15"/>
  <c r="AB7" i="15"/>
  <c r="V7" i="15"/>
  <c r="P7" i="15"/>
  <c r="J7" i="15"/>
  <c r="Y6" i="15"/>
  <c r="S6" i="15"/>
  <c r="M6" i="15"/>
  <c r="G6" i="15"/>
  <c r="AB5" i="15"/>
  <c r="V5" i="15"/>
  <c r="P5" i="15"/>
  <c r="J5" i="15"/>
  <c r="Y4" i="15"/>
  <c r="S4" i="15"/>
  <c r="M4" i="15"/>
  <c r="G4" i="15"/>
  <c r="R37" i="15"/>
  <c r="S34" i="15"/>
  <c r="R31" i="15"/>
  <c r="S28" i="15"/>
  <c r="T23" i="15"/>
  <c r="I21" i="15"/>
  <c r="AA18" i="15"/>
  <c r="Q17" i="15"/>
  <c r="R16" i="15"/>
  <c r="Q15" i="15"/>
  <c r="R14" i="15"/>
  <c r="Y13" i="15"/>
  <c r="G13" i="15"/>
  <c r="P12" i="15"/>
  <c r="Y11" i="15"/>
  <c r="G11" i="15"/>
  <c r="P10" i="15"/>
  <c r="Y9" i="15"/>
  <c r="G9" i="15"/>
  <c r="P8" i="15"/>
  <c r="Y7" i="15"/>
  <c r="G7" i="15"/>
  <c r="P6" i="15"/>
  <c r="Y5" i="15"/>
  <c r="G5" i="15"/>
  <c r="P4" i="15"/>
  <c r="J37" i="15"/>
  <c r="I34" i="15"/>
  <c r="J31" i="15"/>
  <c r="I28" i="15"/>
  <c r="W25" i="15"/>
  <c r="L23" i="15"/>
  <c r="U18" i="15"/>
  <c r="O17" i="15"/>
  <c r="N16" i="15"/>
  <c r="O15" i="15"/>
  <c r="N14" i="15"/>
  <c r="W13" i="15"/>
  <c r="E13" i="15"/>
  <c r="N12" i="15"/>
  <c r="W11" i="15"/>
  <c r="E11" i="15"/>
  <c r="N10" i="15"/>
  <c r="W9" i="15"/>
  <c r="E9" i="15"/>
  <c r="N8" i="15"/>
  <c r="W7" i="15"/>
  <c r="E7" i="15"/>
  <c r="N6" i="15"/>
  <c r="W5" i="15"/>
  <c r="E5" i="15"/>
  <c r="N4" i="15"/>
  <c r="S36" i="15"/>
  <c r="R33" i="15"/>
  <c r="S30" i="15"/>
  <c r="T27" i="15"/>
  <c r="I25" i="15"/>
  <c r="Y22" i="15"/>
  <c r="N20" i="15"/>
  <c r="I18" i="15"/>
  <c r="I17" i="15"/>
  <c r="H16" i="15"/>
  <c r="I15" i="15"/>
  <c r="J14" i="15"/>
  <c r="S13" i="15"/>
  <c r="AB12" i="15"/>
  <c r="J12" i="15"/>
  <c r="S11" i="15"/>
  <c r="AB10" i="15"/>
  <c r="J10" i="15"/>
  <c r="S9" i="15"/>
  <c r="AB8" i="15"/>
  <c r="J8" i="15"/>
  <c r="S7" i="15"/>
  <c r="AB6" i="15"/>
  <c r="J6" i="15"/>
  <c r="S5" i="15"/>
  <c r="AB4" i="15"/>
  <c r="J4" i="15"/>
  <c r="I36" i="15"/>
  <c r="J33" i="15"/>
  <c r="I30" i="15"/>
  <c r="L27" i="15"/>
  <c r="R22" i="15"/>
  <c r="G20" i="15"/>
  <c r="G18" i="15"/>
  <c r="E17" i="15"/>
  <c r="F16" i="15"/>
  <c r="E15" i="15"/>
  <c r="H14" i="15"/>
  <c r="Q13" i="15"/>
  <c r="Z12" i="15"/>
  <c r="H12" i="15"/>
  <c r="Q11" i="15"/>
  <c r="Z10" i="15"/>
  <c r="H10" i="15"/>
  <c r="Q9" i="15"/>
  <c r="Z8" i="15"/>
  <c r="H8" i="15"/>
  <c r="Q7" i="15"/>
  <c r="Z6" i="15"/>
  <c r="H6" i="15"/>
  <c r="Q5" i="15"/>
  <c r="Z4" i="15"/>
  <c r="H4" i="15"/>
  <c r="R35" i="15"/>
  <c r="S32" i="15"/>
  <c r="R29" i="15"/>
  <c r="Y26" i="15"/>
  <c r="N24" i="15"/>
  <c r="T19" i="15"/>
  <c r="AA17" i="15"/>
  <c r="Z16" i="15"/>
  <c r="AA15" i="15"/>
  <c r="Z14" i="15"/>
  <c r="M13" i="15"/>
  <c r="V12" i="15"/>
  <c r="M11" i="15"/>
  <c r="J35" i="15"/>
  <c r="I32" i="15"/>
  <c r="J29" i="15"/>
  <c r="R26" i="15"/>
  <c r="G24" i="15"/>
  <c r="W21" i="15"/>
  <c r="L19" i="15"/>
  <c r="W17" i="15"/>
  <c r="X16" i="15"/>
  <c r="W15" i="15"/>
  <c r="X14" i="15"/>
  <c r="K13" i="15"/>
  <c r="T12" i="15"/>
  <c r="K11" i="15"/>
  <c r="T10" i="15"/>
  <c r="K9" i="15"/>
  <c r="T8" i="15"/>
  <c r="K7" i="15"/>
  <c r="T6" i="15"/>
  <c r="K5" i="15"/>
  <c r="T4" i="15"/>
  <c r="V6" i="15"/>
  <c r="V10" i="15"/>
  <c r="Q4" i="13"/>
  <c r="H5" i="13"/>
  <c r="V5" i="13"/>
  <c r="L6" i="13"/>
  <c r="Z6" i="13"/>
  <c r="T7" i="13"/>
  <c r="N8" i="13"/>
  <c r="H9" i="13"/>
  <c r="Z9" i="13"/>
  <c r="T10" i="13"/>
  <c r="R11" i="13"/>
  <c r="M12" i="13"/>
  <c r="L13" i="13"/>
  <c r="K14" i="13"/>
  <c r="O15" i="13"/>
  <c r="Q16" i="13"/>
  <c r="U17" i="13"/>
  <c r="X18" i="13"/>
  <c r="H20" i="13"/>
  <c r="Q21" i="13"/>
  <c r="X22" i="13"/>
  <c r="H24" i="13"/>
  <c r="Q25" i="13"/>
  <c r="X26" i="13"/>
  <c r="I28" i="13"/>
  <c r="AA29" i="13"/>
  <c r="U31" i="13"/>
  <c r="AA33" i="13"/>
  <c r="O35" i="14"/>
  <c r="Y32" i="14"/>
  <c r="S24" i="14"/>
  <c r="K19" i="14"/>
  <c r="L14" i="14"/>
  <c r="T10" i="14"/>
  <c r="G30" i="14"/>
  <c r="F24" i="14"/>
  <c r="L18" i="14"/>
  <c r="AB13" i="14"/>
  <c r="O10" i="14"/>
  <c r="L36" i="14"/>
  <c r="P27" i="14"/>
  <c r="M21" i="14"/>
  <c r="S16" i="14"/>
  <c r="U33" i="14"/>
  <c r="V25" i="14"/>
  <c r="X19" i="14"/>
  <c r="J15" i="14"/>
  <c r="F11" i="14"/>
  <c r="L5" i="14"/>
  <c r="U6" i="14"/>
  <c r="F9" i="14"/>
  <c r="U15" i="14"/>
  <c r="P35" i="14"/>
  <c r="H4" i="13"/>
  <c r="W4" i="13"/>
  <c r="N5" i="13"/>
  <c r="AB5" i="13"/>
  <c r="R6" i="13"/>
  <c r="I7" i="13"/>
  <c r="AA7" i="13"/>
  <c r="U8" i="13"/>
  <c r="O9" i="13"/>
  <c r="I10" i="13"/>
  <c r="AB10" i="13"/>
  <c r="Z11" i="13"/>
  <c r="W12" i="13"/>
  <c r="U13" i="13"/>
  <c r="U14" i="13"/>
  <c r="Z15" i="13"/>
  <c r="F17" i="13"/>
  <c r="G18" i="13"/>
  <c r="M19" i="13"/>
  <c r="V20" i="13"/>
  <c r="G22" i="13"/>
  <c r="M23" i="13"/>
  <c r="V24" i="13"/>
  <c r="G26" i="13"/>
  <c r="M27" i="13"/>
  <c r="AA28" i="13"/>
  <c r="U30" i="13"/>
  <c r="N32" i="13"/>
  <c r="O35" i="13"/>
  <c r="O4" i="14"/>
  <c r="X5" i="14"/>
  <c r="K7" i="14"/>
  <c r="X9" i="14"/>
  <c r="AA20" i="14"/>
  <c r="N4" i="13"/>
  <c r="E5" i="13"/>
  <c r="T5" i="13"/>
  <c r="I6" i="13"/>
  <c r="X6" i="13"/>
  <c r="Q7" i="13"/>
  <c r="K8" i="13"/>
  <c r="E9" i="13"/>
  <c r="W9" i="13"/>
  <c r="Q10" i="13"/>
  <c r="N11" i="13"/>
  <c r="J12" i="13"/>
  <c r="H13" i="13"/>
  <c r="F14" i="13"/>
  <c r="J15" i="13"/>
  <c r="L16" i="13"/>
  <c r="P17" i="13"/>
  <c r="S18" i="13"/>
  <c r="AB19" i="13"/>
  <c r="L21" i="13"/>
  <c r="S22" i="13"/>
  <c r="AB23" i="13"/>
  <c r="L25" i="13"/>
  <c r="S26" i="13"/>
  <c r="AB27" i="13"/>
  <c r="U29" i="13"/>
  <c r="M31" i="13"/>
  <c r="U33" i="13"/>
  <c r="R37" i="13"/>
  <c r="AA4" i="14"/>
  <c r="I6" i="14"/>
  <c r="O8" i="14"/>
  <c r="X11" i="14"/>
  <c r="H26" i="14"/>
  <c r="J22" i="10"/>
  <c r="O4" i="13"/>
  <c r="F5" i="13"/>
  <c r="U5" i="13"/>
  <c r="K6" i="13"/>
  <c r="Y6" i="13"/>
  <c r="R7" i="13"/>
  <c r="L8" i="13"/>
  <c r="F9" i="13"/>
  <c r="X9" i="13"/>
  <c r="R10" i="13"/>
  <c r="O11" i="13"/>
  <c r="L12" i="13"/>
  <c r="J13" i="13"/>
  <c r="G14" i="13"/>
  <c r="L15" i="13"/>
  <c r="O16" i="13"/>
  <c r="T17" i="13"/>
  <c r="U18" i="13"/>
  <c r="F20" i="13"/>
  <c r="M21" i="13"/>
  <c r="V22" i="13"/>
  <c r="F24" i="13"/>
  <c r="M25" i="13"/>
  <c r="V26" i="13"/>
  <c r="F28" i="13"/>
  <c r="W29" i="13"/>
  <c r="O31" i="13"/>
  <c r="W33" i="13"/>
  <c r="W37" i="13"/>
  <c r="K5" i="14"/>
  <c r="T6" i="14"/>
  <c r="T8" i="14"/>
  <c r="S12" i="14"/>
  <c r="L28" i="14"/>
  <c r="Z6" i="12"/>
  <c r="X9" i="12"/>
  <c r="Z12" i="12"/>
  <c r="Q37" i="12"/>
  <c r="T18" i="10"/>
  <c r="L5" i="12"/>
  <c r="N8" i="12"/>
  <c r="L11" i="12"/>
  <c r="H17" i="12"/>
  <c r="H30" i="12"/>
  <c r="F4" i="13"/>
  <c r="M4" i="13"/>
  <c r="T4" i="13"/>
  <c r="AA4" i="13"/>
  <c r="K5" i="13"/>
  <c r="R5" i="13"/>
  <c r="Z5" i="13"/>
  <c r="H6" i="13"/>
  <c r="O6" i="13"/>
  <c r="W6" i="13"/>
  <c r="F7" i="13"/>
  <c r="O7" i="13"/>
  <c r="X7" i="13"/>
  <c r="I8" i="13"/>
  <c r="R8" i="13"/>
  <c r="AA8" i="13"/>
  <c r="L9" i="13"/>
  <c r="U9" i="13"/>
  <c r="F10" i="13"/>
  <c r="O10" i="13"/>
  <c r="X10" i="13"/>
  <c r="L11" i="13"/>
  <c r="V11" i="13"/>
  <c r="I12" i="13"/>
  <c r="S12" i="13"/>
  <c r="G13" i="13"/>
  <c r="R13" i="13"/>
  <c r="AB13" i="13"/>
  <c r="Q14" i="13"/>
  <c r="H15" i="13"/>
  <c r="U15" i="13"/>
  <c r="K16" i="13"/>
  <c r="X16" i="13"/>
  <c r="O17" i="13"/>
  <c r="AB17" i="13"/>
  <c r="Q18" i="13"/>
  <c r="I19" i="13"/>
  <c r="X19" i="13"/>
  <c r="R20" i="13"/>
  <c r="G21" i="13"/>
  <c r="X21" i="13"/>
  <c r="P22" i="13"/>
  <c r="I23" i="13"/>
  <c r="X23" i="13"/>
  <c r="R24" i="13"/>
  <c r="G25" i="13"/>
  <c r="X25" i="13"/>
  <c r="P26" i="13"/>
  <c r="I27" i="13"/>
  <c r="X27" i="13"/>
  <c r="U28" i="13"/>
  <c r="O29" i="13"/>
  <c r="N30" i="13"/>
  <c r="I31" i="13"/>
  <c r="F32" i="13"/>
  <c r="F33" i="13"/>
  <c r="V34" i="13"/>
  <c r="J4" i="14"/>
  <c r="V4" i="14"/>
  <c r="G5" i="14"/>
  <c r="S5" i="14"/>
  <c r="P6" i="14"/>
  <c r="E7" i="14"/>
  <c r="W7" i="14"/>
  <c r="N8" i="14"/>
  <c r="E9" i="14"/>
  <c r="W9" i="14"/>
  <c r="N10" i="14"/>
  <c r="E11" i="14"/>
  <c r="W11" i="14"/>
  <c r="R12" i="14"/>
  <c r="AA13" i="14"/>
  <c r="I15" i="14"/>
  <c r="R16" i="14"/>
  <c r="AA17" i="14"/>
  <c r="J19" i="14"/>
  <c r="Z20" i="14"/>
  <c r="O22" i="14"/>
  <c r="U25" i="14"/>
  <c r="O27" i="14"/>
  <c r="F30" i="14"/>
  <c r="X32" i="14"/>
  <c r="Z22" i="12"/>
  <c r="Y37" i="14"/>
  <c r="S37" i="14"/>
  <c r="M37" i="14"/>
  <c r="G37" i="14"/>
  <c r="AB36" i="14"/>
  <c r="V36" i="14"/>
  <c r="P36" i="14"/>
  <c r="J36" i="14"/>
  <c r="Y35" i="14"/>
  <c r="S35" i="14"/>
  <c r="M35" i="14"/>
  <c r="G35" i="14"/>
  <c r="AB34" i="14"/>
  <c r="V34" i="14"/>
  <c r="P34" i="14"/>
  <c r="J34" i="14"/>
  <c r="Y33" i="14"/>
  <c r="S33" i="14"/>
  <c r="M33" i="14"/>
  <c r="G33" i="14"/>
  <c r="AB32" i="14"/>
  <c r="V32" i="14"/>
  <c r="P32" i="14"/>
  <c r="J32" i="14"/>
  <c r="Y31" i="14"/>
  <c r="S31" i="14"/>
  <c r="M31" i="14"/>
  <c r="G31" i="14"/>
  <c r="AB30" i="14"/>
  <c r="V30" i="14"/>
  <c r="P30" i="14"/>
  <c r="J30" i="14"/>
  <c r="Y29" i="14"/>
  <c r="S29" i="14"/>
  <c r="M29" i="14"/>
  <c r="G29" i="14"/>
  <c r="AB28" i="14"/>
  <c r="V28" i="14"/>
  <c r="P28" i="14"/>
  <c r="J28" i="14"/>
  <c r="Y27" i="14"/>
  <c r="S27" i="14"/>
  <c r="M27" i="14"/>
  <c r="G27" i="14"/>
  <c r="X37" i="14"/>
  <c r="W37" i="14"/>
  <c r="Q37" i="14"/>
  <c r="K37" i="14"/>
  <c r="E37" i="14"/>
  <c r="Z36" i="14"/>
  <c r="T36" i="14"/>
  <c r="N36" i="14"/>
  <c r="H36" i="14"/>
  <c r="W35" i="14"/>
  <c r="Q35" i="14"/>
  <c r="K35" i="14"/>
  <c r="E35" i="14"/>
  <c r="Z34" i="14"/>
  <c r="T34" i="14"/>
  <c r="N34" i="14"/>
  <c r="H34" i="14"/>
  <c r="W33" i="14"/>
  <c r="Q33" i="14"/>
  <c r="K33" i="14"/>
  <c r="E33" i="14"/>
  <c r="Z32" i="14"/>
  <c r="T32" i="14"/>
  <c r="N32" i="14"/>
  <c r="H32" i="14"/>
  <c r="W31" i="14"/>
  <c r="Q31" i="14"/>
  <c r="K31" i="14"/>
  <c r="E31" i="14"/>
  <c r="Z30" i="14"/>
  <c r="T30" i="14"/>
  <c r="N30" i="14"/>
  <c r="H30" i="14"/>
  <c r="W29" i="14"/>
  <c r="Q29" i="14"/>
  <c r="K29" i="14"/>
  <c r="E29" i="14"/>
  <c r="Z28" i="14"/>
  <c r="T28" i="14"/>
  <c r="N28" i="14"/>
  <c r="H28" i="14"/>
  <c r="W27" i="14"/>
  <c r="Q27" i="14"/>
  <c r="K27" i="14"/>
  <c r="E27" i="14"/>
  <c r="Z37" i="14"/>
  <c r="T37" i="14"/>
  <c r="N37" i="14"/>
  <c r="H37" i="14"/>
  <c r="W36" i="14"/>
  <c r="Q36" i="14"/>
  <c r="K36" i="14"/>
  <c r="E36" i="14"/>
  <c r="Z35" i="14"/>
  <c r="T35" i="14"/>
  <c r="N35" i="14"/>
  <c r="H35" i="14"/>
  <c r="W34" i="14"/>
  <c r="Q34" i="14"/>
  <c r="K34" i="14"/>
  <c r="E34" i="14"/>
  <c r="Z33" i="14"/>
  <c r="T33" i="14"/>
  <c r="N33" i="14"/>
  <c r="H33" i="14"/>
  <c r="W32" i="14"/>
  <c r="Q32" i="14"/>
  <c r="K32" i="14"/>
  <c r="E32" i="14"/>
  <c r="Z31" i="14"/>
  <c r="T31" i="14"/>
  <c r="N31" i="14"/>
  <c r="H31" i="14"/>
  <c r="W30" i="14"/>
  <c r="Q30" i="14"/>
  <c r="K30" i="14"/>
  <c r="E30" i="14"/>
  <c r="Z29" i="14"/>
  <c r="T29" i="14"/>
  <c r="N29" i="14"/>
  <c r="H29" i="14"/>
  <c r="W28" i="14"/>
  <c r="Q28" i="14"/>
  <c r="K28" i="14"/>
  <c r="E28" i="14"/>
  <c r="Z27" i="14"/>
  <c r="T27" i="14"/>
  <c r="N27" i="14"/>
  <c r="H27" i="14"/>
  <c r="W26" i="14"/>
  <c r="Q26" i="14"/>
  <c r="K26" i="14"/>
  <c r="E26" i="14"/>
  <c r="Z25" i="14"/>
  <c r="T25" i="14"/>
  <c r="N25" i="14"/>
  <c r="H25" i="14"/>
  <c r="W24" i="14"/>
  <c r="Q24" i="14"/>
  <c r="K24" i="14"/>
  <c r="E24" i="14"/>
  <c r="Z23" i="14"/>
  <c r="T23" i="14"/>
  <c r="N23" i="14"/>
  <c r="H23" i="14"/>
  <c r="W22" i="14"/>
  <c r="Q22" i="14"/>
  <c r="K22" i="14"/>
  <c r="E22" i="14"/>
  <c r="Z21" i="14"/>
  <c r="T21" i="14"/>
  <c r="N21" i="14"/>
  <c r="H21" i="14"/>
  <c r="W20" i="14"/>
  <c r="Q20" i="14"/>
  <c r="K20" i="14"/>
  <c r="E20" i="14"/>
  <c r="Z19" i="14"/>
  <c r="T19" i="14"/>
  <c r="N19" i="14"/>
  <c r="H19" i="14"/>
  <c r="AB37" i="14"/>
  <c r="O37" i="14"/>
  <c r="R36" i="14"/>
  <c r="F36" i="14"/>
  <c r="U35" i="14"/>
  <c r="I35" i="14"/>
  <c r="X34" i="14"/>
  <c r="L34" i="14"/>
  <c r="AA33" i="14"/>
  <c r="O33" i="14"/>
  <c r="R32" i="14"/>
  <c r="F32" i="14"/>
  <c r="U31" i="14"/>
  <c r="I31" i="14"/>
  <c r="X30" i="14"/>
  <c r="L30" i="14"/>
  <c r="AA29" i="14"/>
  <c r="O29" i="14"/>
  <c r="R28" i="14"/>
  <c r="F28" i="14"/>
  <c r="U27" i="14"/>
  <c r="I27" i="14"/>
  <c r="Z26" i="14"/>
  <c r="S26" i="14"/>
  <c r="L26" i="14"/>
  <c r="X25" i="14"/>
  <c r="Q25" i="14"/>
  <c r="J25" i="14"/>
  <c r="V24" i="14"/>
  <c r="O24" i="14"/>
  <c r="H24" i="14"/>
  <c r="AB23" i="14"/>
  <c r="U23" i="14"/>
  <c r="M23" i="14"/>
  <c r="F23" i="14"/>
  <c r="Z22" i="14"/>
  <c r="S22" i="14"/>
  <c r="L22" i="14"/>
  <c r="X21" i="14"/>
  <c r="Q21" i="14"/>
  <c r="J21" i="14"/>
  <c r="V20" i="14"/>
  <c r="O20" i="14"/>
  <c r="H20" i="14"/>
  <c r="AB19" i="14"/>
  <c r="U19" i="14"/>
  <c r="M19" i="14"/>
  <c r="F19" i="14"/>
  <c r="AA18" i="14"/>
  <c r="U18" i="14"/>
  <c r="O18" i="14"/>
  <c r="I18" i="14"/>
  <c r="X17" i="14"/>
  <c r="R17" i="14"/>
  <c r="L17" i="14"/>
  <c r="F17" i="14"/>
  <c r="AA16" i="14"/>
  <c r="U16" i="14"/>
  <c r="O16" i="14"/>
  <c r="I16" i="14"/>
  <c r="X15" i="14"/>
  <c r="R15" i="14"/>
  <c r="L15" i="14"/>
  <c r="F15" i="14"/>
  <c r="AA14" i="14"/>
  <c r="U14" i="14"/>
  <c r="O14" i="14"/>
  <c r="I14" i="14"/>
  <c r="X13" i="14"/>
  <c r="R13" i="14"/>
  <c r="L13" i="14"/>
  <c r="F13" i="14"/>
  <c r="AA12" i="14"/>
  <c r="U12" i="14"/>
  <c r="O12" i="14"/>
  <c r="AA37" i="14"/>
  <c r="L37" i="14"/>
  <c r="AA36" i="14"/>
  <c r="O36" i="14"/>
  <c r="R35" i="14"/>
  <c r="F35" i="14"/>
  <c r="U34" i="14"/>
  <c r="I34" i="14"/>
  <c r="X33" i="14"/>
  <c r="L33" i="14"/>
  <c r="AA32" i="14"/>
  <c r="O32" i="14"/>
  <c r="R31" i="14"/>
  <c r="F31" i="14"/>
  <c r="U30" i="14"/>
  <c r="I30" i="14"/>
  <c r="X29" i="14"/>
  <c r="L29" i="14"/>
  <c r="AA28" i="14"/>
  <c r="O28" i="14"/>
  <c r="R27" i="14"/>
  <c r="F27" i="14"/>
  <c r="Y26" i="14"/>
  <c r="R26" i="14"/>
  <c r="J26" i="14"/>
  <c r="W25" i="14"/>
  <c r="P25" i="14"/>
  <c r="I25" i="14"/>
  <c r="AB24" i="14"/>
  <c r="U24" i="14"/>
  <c r="N24" i="14"/>
  <c r="G24" i="14"/>
  <c r="AA23" i="14"/>
  <c r="S23" i="14"/>
  <c r="L23" i="14"/>
  <c r="E23" i="14"/>
  <c r="Y22" i="14"/>
  <c r="R22" i="14"/>
  <c r="J22" i="14"/>
  <c r="W21" i="14"/>
  <c r="P21" i="14"/>
  <c r="I21" i="14"/>
  <c r="AB20" i="14"/>
  <c r="U20" i="14"/>
  <c r="N20" i="14"/>
  <c r="G20" i="14"/>
  <c r="AA19" i="14"/>
  <c r="S19" i="14"/>
  <c r="L19" i="14"/>
  <c r="E19" i="14"/>
  <c r="Z18" i="14"/>
  <c r="T18" i="14"/>
  <c r="N18" i="14"/>
  <c r="H18" i="14"/>
  <c r="W17" i="14"/>
  <c r="Q17" i="14"/>
  <c r="K17" i="14"/>
  <c r="E17" i="14"/>
  <c r="Z16" i="14"/>
  <c r="T16" i="14"/>
  <c r="N16" i="14"/>
  <c r="H16" i="14"/>
  <c r="W15" i="14"/>
  <c r="Q15" i="14"/>
  <c r="K15" i="14"/>
  <c r="E15" i="14"/>
  <c r="Z14" i="14"/>
  <c r="T14" i="14"/>
  <c r="N14" i="14"/>
  <c r="H14" i="14"/>
  <c r="W13" i="14"/>
  <c r="Q13" i="14"/>
  <c r="K13" i="14"/>
  <c r="E13" i="14"/>
  <c r="Z12" i="14"/>
  <c r="T12" i="14"/>
  <c r="N12" i="14"/>
  <c r="P37" i="14"/>
  <c r="S36" i="14"/>
  <c r="G36" i="14"/>
  <c r="V35" i="14"/>
  <c r="J35" i="14"/>
  <c r="Y34" i="14"/>
  <c r="M34" i="14"/>
  <c r="AB33" i="14"/>
  <c r="P33" i="14"/>
  <c r="S32" i="14"/>
  <c r="G32" i="14"/>
  <c r="V31" i="14"/>
  <c r="J31" i="14"/>
  <c r="Y30" i="14"/>
  <c r="M30" i="14"/>
  <c r="AB29" i="14"/>
  <c r="P29" i="14"/>
  <c r="S28" i="14"/>
  <c r="G28" i="14"/>
  <c r="V27" i="14"/>
  <c r="J27" i="14"/>
  <c r="AA26" i="14"/>
  <c r="T26" i="14"/>
  <c r="M26" i="14"/>
  <c r="F26" i="14"/>
  <c r="Y25" i="14"/>
  <c r="R25" i="14"/>
  <c r="K25" i="14"/>
  <c r="X24" i="14"/>
  <c r="P24" i="14"/>
  <c r="I24" i="14"/>
  <c r="V23" i="14"/>
  <c r="O23" i="14"/>
  <c r="G23" i="14"/>
  <c r="AA22" i="14"/>
  <c r="T22" i="14"/>
  <c r="M22" i="14"/>
  <c r="F22" i="14"/>
  <c r="Y21" i="14"/>
  <c r="R21" i="14"/>
  <c r="K21" i="14"/>
  <c r="X20" i="14"/>
  <c r="P20" i="14"/>
  <c r="I20" i="14"/>
  <c r="V19" i="14"/>
  <c r="O19" i="14"/>
  <c r="G19" i="14"/>
  <c r="AB18" i="14"/>
  <c r="V18" i="14"/>
  <c r="P18" i="14"/>
  <c r="J18" i="14"/>
  <c r="Y17" i="14"/>
  <c r="S17" i="14"/>
  <c r="M17" i="14"/>
  <c r="G17" i="14"/>
  <c r="AB16" i="14"/>
  <c r="V16" i="14"/>
  <c r="P16" i="14"/>
  <c r="J16" i="14"/>
  <c r="Y15" i="14"/>
  <c r="S15" i="14"/>
  <c r="M15" i="14"/>
  <c r="G15" i="14"/>
  <c r="AB14" i="14"/>
  <c r="V14" i="14"/>
  <c r="P14" i="14"/>
  <c r="J14" i="14"/>
  <c r="Y13" i="14"/>
  <c r="S13" i="14"/>
  <c r="M13" i="14"/>
  <c r="G13" i="14"/>
  <c r="AB12" i="14"/>
  <c r="V12" i="14"/>
  <c r="P12" i="14"/>
  <c r="J12" i="14"/>
  <c r="V37" i="14"/>
  <c r="Y36" i="14"/>
  <c r="AB35" i="14"/>
  <c r="G34" i="14"/>
  <c r="J33" i="14"/>
  <c r="M32" i="14"/>
  <c r="P31" i="14"/>
  <c r="S30" i="14"/>
  <c r="V29" i="14"/>
  <c r="Y28" i="14"/>
  <c r="AB27" i="14"/>
  <c r="P26" i="14"/>
  <c r="O25" i="14"/>
  <c r="AA24" i="14"/>
  <c r="M24" i="14"/>
  <c r="Y23" i="14"/>
  <c r="K23" i="14"/>
  <c r="X22" i="14"/>
  <c r="I22" i="14"/>
  <c r="V21" i="14"/>
  <c r="G21" i="14"/>
  <c r="T20" i="14"/>
  <c r="F20" i="14"/>
  <c r="R19" i="14"/>
  <c r="S18" i="14"/>
  <c r="G18" i="14"/>
  <c r="V17" i="14"/>
  <c r="J17" i="14"/>
  <c r="Y16" i="14"/>
  <c r="M16" i="14"/>
  <c r="AB15" i="14"/>
  <c r="P15" i="14"/>
  <c r="S14" i="14"/>
  <c r="G14" i="14"/>
  <c r="V13" i="14"/>
  <c r="J13" i="14"/>
  <c r="Y12" i="14"/>
  <c r="M12" i="14"/>
  <c r="F12" i="14"/>
  <c r="AA11" i="14"/>
  <c r="U11" i="14"/>
  <c r="O11" i="14"/>
  <c r="I11" i="14"/>
  <c r="X10" i="14"/>
  <c r="R10" i="14"/>
  <c r="L10" i="14"/>
  <c r="F10" i="14"/>
  <c r="AA9" i="14"/>
  <c r="U9" i="14"/>
  <c r="O9" i="14"/>
  <c r="I9" i="14"/>
  <c r="X8" i="14"/>
  <c r="R8" i="14"/>
  <c r="L8" i="14"/>
  <c r="F8" i="14"/>
  <c r="AA7" i="14"/>
  <c r="U7" i="14"/>
  <c r="O7" i="14"/>
  <c r="I7" i="14"/>
  <c r="X6" i="14"/>
  <c r="R6" i="14"/>
  <c r="L6" i="14"/>
  <c r="F6" i="14"/>
  <c r="AA5" i="14"/>
  <c r="U5" i="14"/>
  <c r="O5" i="14"/>
  <c r="I5" i="14"/>
  <c r="X4" i="14"/>
  <c r="R4" i="14"/>
  <c r="L4" i="14"/>
  <c r="F4" i="14"/>
  <c r="U37" i="14"/>
  <c r="X36" i="14"/>
  <c r="AA35" i="14"/>
  <c r="F34" i="14"/>
  <c r="I33" i="14"/>
  <c r="L32" i="14"/>
  <c r="O31" i="14"/>
  <c r="R30" i="14"/>
  <c r="U29" i="14"/>
  <c r="X28" i="14"/>
  <c r="AA27" i="14"/>
  <c r="O26" i="14"/>
  <c r="AB25" i="14"/>
  <c r="M25" i="14"/>
  <c r="Z24" i="14"/>
  <c r="L24" i="14"/>
  <c r="X23" i="14"/>
  <c r="J23" i="14"/>
  <c r="V22" i="14"/>
  <c r="H22" i="14"/>
  <c r="U21" i="14"/>
  <c r="F21" i="14"/>
  <c r="S20" i="14"/>
  <c r="Q19" i="14"/>
  <c r="R18" i="14"/>
  <c r="F18" i="14"/>
  <c r="U17" i="14"/>
  <c r="I17" i="14"/>
  <c r="X16" i="14"/>
  <c r="L16" i="14"/>
  <c r="AA15" i="14"/>
  <c r="O15" i="14"/>
  <c r="R14" i="14"/>
  <c r="F14" i="14"/>
  <c r="U13" i="14"/>
  <c r="I13" i="14"/>
  <c r="X12" i="14"/>
  <c r="L12" i="14"/>
  <c r="E12" i="14"/>
  <c r="Z11" i="14"/>
  <c r="T11" i="14"/>
  <c r="N11" i="14"/>
  <c r="H11" i="14"/>
  <c r="W10" i="14"/>
  <c r="Q10" i="14"/>
  <c r="K10" i="14"/>
  <c r="E10" i="14"/>
  <c r="Z9" i="14"/>
  <c r="T9" i="14"/>
  <c r="N9" i="14"/>
  <c r="H9" i="14"/>
  <c r="W8" i="14"/>
  <c r="Q8" i="14"/>
  <c r="K8" i="14"/>
  <c r="E8" i="14"/>
  <c r="Z7" i="14"/>
  <c r="T7" i="14"/>
  <c r="N7" i="14"/>
  <c r="H7" i="14"/>
  <c r="W6" i="14"/>
  <c r="Q6" i="14"/>
  <c r="K6" i="14"/>
  <c r="E6" i="14"/>
  <c r="Z5" i="14"/>
  <c r="T5" i="14"/>
  <c r="N5" i="14"/>
  <c r="H5" i="14"/>
  <c r="W4" i="14"/>
  <c r="Q4" i="14"/>
  <c r="K4" i="14"/>
  <c r="E4" i="14"/>
  <c r="R37" i="14"/>
  <c r="U36" i="14"/>
  <c r="X35" i="14"/>
  <c r="AA34" i="14"/>
  <c r="F33" i="14"/>
  <c r="I32" i="14"/>
  <c r="L31" i="14"/>
  <c r="O30" i="14"/>
  <c r="R29" i="14"/>
  <c r="U28" i="14"/>
  <c r="X27" i="14"/>
  <c r="AB26" i="14"/>
  <c r="N26" i="14"/>
  <c r="AA25" i="14"/>
  <c r="L25" i="14"/>
  <c r="Y24" i="14"/>
  <c r="J24" i="14"/>
  <c r="W23" i="14"/>
  <c r="I23" i="14"/>
  <c r="U22" i="14"/>
  <c r="G22" i="14"/>
  <c r="S21" i="14"/>
  <c r="E21" i="14"/>
  <c r="R20" i="14"/>
  <c r="P19" i="14"/>
  <c r="Q18" i="14"/>
  <c r="E18" i="14"/>
  <c r="T17" i="14"/>
  <c r="H17" i="14"/>
  <c r="W16" i="14"/>
  <c r="K16" i="14"/>
  <c r="Z15" i="14"/>
  <c r="N15" i="14"/>
  <c r="Q14" i="14"/>
  <c r="E14" i="14"/>
  <c r="T13" i="14"/>
  <c r="H13" i="14"/>
  <c r="W12" i="14"/>
  <c r="K12" i="14"/>
  <c r="Y11" i="14"/>
  <c r="S11" i="14"/>
  <c r="M11" i="14"/>
  <c r="G11" i="14"/>
  <c r="AB10" i="14"/>
  <c r="V10" i="14"/>
  <c r="P10" i="14"/>
  <c r="J10" i="14"/>
  <c r="Y9" i="14"/>
  <c r="S9" i="14"/>
  <c r="M9" i="14"/>
  <c r="G9" i="14"/>
  <c r="AB8" i="14"/>
  <c r="V8" i="14"/>
  <c r="P8" i="14"/>
  <c r="J8" i="14"/>
  <c r="Y7" i="14"/>
  <c r="S7" i="14"/>
  <c r="M7" i="14"/>
  <c r="G7" i="14"/>
  <c r="AB6" i="14"/>
  <c r="F37" i="14"/>
  <c r="I36" i="14"/>
  <c r="L35" i="14"/>
  <c r="O34" i="14"/>
  <c r="R33" i="14"/>
  <c r="U32" i="14"/>
  <c r="X31" i="14"/>
  <c r="AA30" i="14"/>
  <c r="F29" i="14"/>
  <c r="I28" i="14"/>
  <c r="L27" i="14"/>
  <c r="U26" i="14"/>
  <c r="G26" i="14"/>
  <c r="S25" i="14"/>
  <c r="E25" i="14"/>
  <c r="R24" i="14"/>
  <c r="P23" i="14"/>
  <c r="AB22" i="14"/>
  <c r="N22" i="14"/>
  <c r="AA21" i="14"/>
  <c r="L21" i="14"/>
  <c r="Y20" i="14"/>
  <c r="J20" i="14"/>
  <c r="W19" i="14"/>
  <c r="I19" i="14"/>
  <c r="W18" i="14"/>
  <c r="K18" i="14"/>
  <c r="Z17" i="14"/>
  <c r="N17" i="14"/>
  <c r="Q16" i="14"/>
  <c r="E16" i="14"/>
  <c r="T15" i="14"/>
  <c r="H15" i="14"/>
  <c r="W14" i="14"/>
  <c r="K14" i="14"/>
  <c r="Z13" i="14"/>
  <c r="N13" i="14"/>
  <c r="Q12" i="14"/>
  <c r="G12" i="14"/>
  <c r="AB11" i="14"/>
  <c r="V11" i="14"/>
  <c r="P11" i="14"/>
  <c r="J11" i="14"/>
  <c r="Y10" i="14"/>
  <c r="S10" i="14"/>
  <c r="M10" i="14"/>
  <c r="G10" i="14"/>
  <c r="AB9" i="14"/>
  <c r="V9" i="14"/>
  <c r="P9" i="14"/>
  <c r="J9" i="14"/>
  <c r="Y8" i="14"/>
  <c r="S8" i="14"/>
  <c r="M8" i="14"/>
  <c r="G8" i="14"/>
  <c r="AB7" i="14"/>
  <c r="V7" i="14"/>
  <c r="P7" i="14"/>
  <c r="J7" i="14"/>
  <c r="Y6" i="14"/>
  <c r="S6" i="14"/>
  <c r="M6" i="14"/>
  <c r="G6" i="14"/>
  <c r="AB5" i="14"/>
  <c r="V5" i="14"/>
  <c r="P5" i="14"/>
  <c r="J5" i="14"/>
  <c r="Y4" i="14"/>
  <c r="S4" i="14"/>
  <c r="M4" i="14"/>
  <c r="G4" i="14"/>
  <c r="P4" i="14"/>
  <c r="AB4" i="14"/>
  <c r="M5" i="14"/>
  <c r="Y5" i="14"/>
  <c r="J6" i="14"/>
  <c r="V6" i="14"/>
  <c r="L7" i="14"/>
  <c r="U8" i="14"/>
  <c r="L9" i="14"/>
  <c r="U10" i="14"/>
  <c r="L11" i="14"/>
  <c r="M14" i="14"/>
  <c r="V15" i="14"/>
  <c r="M18" i="14"/>
  <c r="Y19" i="14"/>
  <c r="O21" i="14"/>
  <c r="T24" i="14"/>
  <c r="I26" i="14"/>
  <c r="M28" i="14"/>
  <c r="V33" i="14"/>
  <c r="M36" i="14"/>
  <c r="Q7" i="10"/>
  <c r="N4" i="12"/>
  <c r="L7" i="12"/>
  <c r="N10" i="12"/>
  <c r="E14" i="12"/>
  <c r="Q25" i="12"/>
  <c r="K37" i="13"/>
  <c r="F36" i="13"/>
  <c r="F35" i="13"/>
  <c r="I34" i="13"/>
  <c r="M33" i="13"/>
  <c r="E37" i="13"/>
  <c r="W35" i="13"/>
  <c r="AA34" i="13"/>
  <c r="F34" i="13"/>
  <c r="I33" i="13"/>
  <c r="O37" i="13"/>
  <c r="I36" i="13"/>
  <c r="I35" i="13"/>
  <c r="N34" i="13"/>
  <c r="O33" i="13"/>
  <c r="U32" i="13"/>
  <c r="K4" i="13"/>
  <c r="R4" i="13"/>
  <c r="Y4" i="13"/>
  <c r="I5" i="13"/>
  <c r="P5" i="13"/>
  <c r="W5" i="13"/>
  <c r="F6" i="13"/>
  <c r="M6" i="13"/>
  <c r="T6" i="13"/>
  <c r="AA6" i="13"/>
  <c r="L7" i="13"/>
  <c r="U7" i="13"/>
  <c r="F8" i="13"/>
  <c r="O8" i="13"/>
  <c r="X8" i="13"/>
  <c r="I9" i="13"/>
  <c r="R9" i="13"/>
  <c r="AA9" i="13"/>
  <c r="L10" i="13"/>
  <c r="U10" i="13"/>
  <c r="H11" i="13"/>
  <c r="S11" i="13"/>
  <c r="E12" i="13"/>
  <c r="P12" i="13"/>
  <c r="AA12" i="13"/>
  <c r="N13" i="13"/>
  <c r="Y13" i="13"/>
  <c r="L14" i="13"/>
  <c r="Y14" i="13"/>
  <c r="P15" i="13"/>
  <c r="F16" i="13"/>
  <c r="S16" i="13"/>
  <c r="J17" i="13"/>
  <c r="X17" i="13"/>
  <c r="L18" i="13"/>
  <c r="Y18" i="13"/>
  <c r="R19" i="13"/>
  <c r="L20" i="13"/>
  <c r="AA20" i="13"/>
  <c r="S21" i="13"/>
  <c r="L22" i="13"/>
  <c r="AB22" i="13"/>
  <c r="R23" i="13"/>
  <c r="L24" i="13"/>
  <c r="AA24" i="13"/>
  <c r="S25" i="13"/>
  <c r="L26" i="13"/>
  <c r="AB26" i="13"/>
  <c r="R27" i="13"/>
  <c r="N28" i="13"/>
  <c r="I29" i="13"/>
  <c r="F30" i="13"/>
  <c r="AA30" i="13"/>
  <c r="W31" i="13"/>
  <c r="V32" i="13"/>
  <c r="O34" i="13"/>
  <c r="N36" i="13"/>
  <c r="H4" i="14"/>
  <c r="T4" i="14"/>
  <c r="E5" i="14"/>
  <c r="Q5" i="14"/>
  <c r="N6" i="14"/>
  <c r="Z6" i="14"/>
  <c r="Q7" i="14"/>
  <c r="H8" i="14"/>
  <c r="Z8" i="14"/>
  <c r="Q9" i="14"/>
  <c r="H10" i="14"/>
  <c r="Z10" i="14"/>
  <c r="Q11" i="14"/>
  <c r="H12" i="14"/>
  <c r="O13" i="14"/>
  <c r="X14" i="14"/>
  <c r="F16" i="14"/>
  <c r="O17" i="14"/>
  <c r="X18" i="14"/>
  <c r="L20" i="14"/>
  <c r="AB21" i="14"/>
  <c r="Q23" i="14"/>
  <c r="F25" i="14"/>
  <c r="V26" i="14"/>
  <c r="I29" i="14"/>
  <c r="AA31" i="14"/>
  <c r="R34" i="14"/>
  <c r="I37" i="14"/>
  <c r="Y8" i="10"/>
  <c r="Z4" i="12"/>
  <c r="X7" i="12"/>
  <c r="Z10" i="12"/>
  <c r="Q15" i="12"/>
  <c r="V27" i="12"/>
  <c r="E4" i="13"/>
  <c r="L4" i="13"/>
  <c r="S4" i="13"/>
  <c r="Z4" i="13"/>
  <c r="J5" i="13"/>
  <c r="Q5" i="13"/>
  <c r="X5" i="13"/>
  <c r="G6" i="13"/>
  <c r="N6" i="13"/>
  <c r="U6" i="13"/>
  <c r="E7" i="13"/>
  <c r="N7" i="13"/>
  <c r="W7" i="13"/>
  <c r="H8" i="13"/>
  <c r="Q8" i="13"/>
  <c r="Z8" i="13"/>
  <c r="K9" i="13"/>
  <c r="T9" i="13"/>
  <c r="E10" i="13"/>
  <c r="N10" i="13"/>
  <c r="W10" i="13"/>
  <c r="J11" i="13"/>
  <c r="U11" i="13"/>
  <c r="F12" i="13"/>
  <c r="Q12" i="13"/>
  <c r="AB12" i="13"/>
  <c r="O13" i="13"/>
  <c r="Z13" i="13"/>
  <c r="O14" i="13"/>
  <c r="F15" i="13"/>
  <c r="T15" i="13"/>
  <c r="G16" i="13"/>
  <c r="U16" i="13"/>
  <c r="L17" i="13"/>
  <c r="Z17" i="13"/>
  <c r="O18" i="13"/>
  <c r="F19" i="13"/>
  <c r="W19" i="13"/>
  <c r="M20" i="13"/>
  <c r="F21" i="13"/>
  <c r="V21" i="13"/>
  <c r="N22" i="13"/>
  <c r="F23" i="13"/>
  <c r="W23" i="13"/>
  <c r="M24" i="13"/>
  <c r="F25" i="13"/>
  <c r="V25" i="13"/>
  <c r="N26" i="13"/>
  <c r="F27" i="13"/>
  <c r="W27" i="13"/>
  <c r="O28" i="13"/>
  <c r="M29" i="13"/>
  <c r="I30" i="13"/>
  <c r="F31" i="13"/>
  <c r="AA31" i="13"/>
  <c r="AA32" i="13"/>
  <c r="U34" i="13"/>
  <c r="T36" i="13"/>
  <c r="I4" i="14"/>
  <c r="U4" i="14"/>
  <c r="F5" i="14"/>
  <c r="R5" i="14"/>
  <c r="O6" i="14"/>
  <c r="AA6" i="14"/>
  <c r="R7" i="14"/>
  <c r="I8" i="14"/>
  <c r="AA8" i="14"/>
  <c r="R9" i="14"/>
  <c r="I10" i="14"/>
  <c r="AA10" i="14"/>
  <c r="R11" i="14"/>
  <c r="I12" i="14"/>
  <c r="P13" i="14"/>
  <c r="Y14" i="14"/>
  <c r="G16" i="14"/>
  <c r="P17" i="14"/>
  <c r="Y18" i="14"/>
  <c r="M20" i="14"/>
  <c r="R23" i="14"/>
  <c r="G25" i="14"/>
  <c r="X26" i="14"/>
  <c r="J29" i="14"/>
  <c r="AB31" i="14"/>
  <c r="S34" i="14"/>
  <c r="J37" i="14"/>
  <c r="U5" i="10"/>
  <c r="J15" i="10"/>
  <c r="U34" i="10"/>
  <c r="T4" i="11"/>
  <c r="V5" i="11"/>
  <c r="T6" i="11"/>
  <c r="V7" i="11"/>
  <c r="T8" i="11"/>
  <c r="V9" i="11"/>
  <c r="T10" i="11"/>
  <c r="V11" i="11"/>
  <c r="W12" i="11"/>
  <c r="H14" i="11"/>
  <c r="T15" i="11"/>
  <c r="G17" i="11"/>
  <c r="W18" i="11"/>
  <c r="R21" i="11"/>
  <c r="V23" i="11"/>
  <c r="X26" i="11"/>
  <c r="N30" i="11"/>
  <c r="K35" i="11"/>
  <c r="M4" i="12"/>
  <c r="Y4" i="12"/>
  <c r="K5" i="12"/>
  <c r="W5" i="12"/>
  <c r="M6" i="12"/>
  <c r="Y6" i="12"/>
  <c r="K7" i="12"/>
  <c r="W7" i="12"/>
  <c r="M8" i="12"/>
  <c r="Y8" i="12"/>
  <c r="K9" i="12"/>
  <c r="W9" i="12"/>
  <c r="M10" i="12"/>
  <c r="Y10" i="12"/>
  <c r="K11" i="12"/>
  <c r="W11" i="12"/>
  <c r="M12" i="12"/>
  <c r="Y12" i="12"/>
  <c r="W13" i="12"/>
  <c r="N15" i="12"/>
  <c r="Z16" i="12"/>
  <c r="H18" i="12"/>
  <c r="H20" i="12"/>
  <c r="M22" i="12"/>
  <c r="Z24" i="12"/>
  <c r="Q27" i="12"/>
  <c r="V29" i="12"/>
  <c r="H32" i="12"/>
  <c r="M34" i="12"/>
  <c r="Z36" i="12"/>
  <c r="W5" i="11"/>
  <c r="W7" i="11"/>
  <c r="W10" i="11"/>
  <c r="X15" i="11"/>
  <c r="W23" i="11"/>
  <c r="E4" i="11"/>
  <c r="E5" i="11"/>
  <c r="E6" i="11"/>
  <c r="E7" i="11"/>
  <c r="E8" i="11"/>
  <c r="E9" i="11"/>
  <c r="E10" i="11"/>
  <c r="E11" i="11"/>
  <c r="E12" i="11"/>
  <c r="K13" i="11"/>
  <c r="U14" i="11"/>
  <c r="H16" i="11"/>
  <c r="T17" i="11"/>
  <c r="P19" i="11"/>
  <c r="G22" i="11"/>
  <c r="R24" i="11"/>
  <c r="W27" i="11"/>
  <c r="W31" i="11"/>
  <c r="O4" i="12"/>
  <c r="AA4" i="12"/>
  <c r="P5" i="12"/>
  <c r="AB5" i="12"/>
  <c r="O6" i="12"/>
  <c r="AA6" i="12"/>
  <c r="P7" i="12"/>
  <c r="AB7" i="12"/>
  <c r="O8" i="12"/>
  <c r="AA8" i="12"/>
  <c r="P9" i="12"/>
  <c r="AB9" i="12"/>
  <c r="O10" i="12"/>
  <c r="AA10" i="12"/>
  <c r="P11" i="12"/>
  <c r="AB11" i="12"/>
  <c r="O12" i="12"/>
  <c r="AB12" i="12"/>
  <c r="H14" i="12"/>
  <c r="Z15" i="12"/>
  <c r="K17" i="12"/>
  <c r="T18" i="12"/>
  <c r="Z20" i="12"/>
  <c r="Q23" i="12"/>
  <c r="V25" i="12"/>
  <c r="H28" i="12"/>
  <c r="M30" i="12"/>
  <c r="Z32" i="12"/>
  <c r="Q35" i="12"/>
  <c r="V37" i="12"/>
  <c r="N9" i="10"/>
  <c r="AA23" i="10"/>
  <c r="H4" i="11"/>
  <c r="J5" i="11"/>
  <c r="H6" i="11"/>
  <c r="J7" i="11"/>
  <c r="H8" i="11"/>
  <c r="J9" i="11"/>
  <c r="H10" i="11"/>
  <c r="J11" i="11"/>
  <c r="I12" i="11"/>
  <c r="Q13" i="11"/>
  <c r="Z14" i="11"/>
  <c r="O16" i="11"/>
  <c r="Y17" i="11"/>
  <c r="J20" i="11"/>
  <c r="T22" i="11"/>
  <c r="Y24" i="11"/>
  <c r="R28" i="11"/>
  <c r="H32" i="11"/>
  <c r="G4" i="12"/>
  <c r="S4" i="12"/>
  <c r="E5" i="12"/>
  <c r="Q5" i="12"/>
  <c r="G6" i="12"/>
  <c r="S6" i="12"/>
  <c r="E7" i="12"/>
  <c r="Q7" i="12"/>
  <c r="G8" i="12"/>
  <c r="S8" i="12"/>
  <c r="E9" i="12"/>
  <c r="Q9" i="12"/>
  <c r="G10" i="12"/>
  <c r="S10" i="12"/>
  <c r="E11" i="12"/>
  <c r="Q11" i="12"/>
  <c r="G12" i="12"/>
  <c r="S12" i="12"/>
  <c r="H13" i="12"/>
  <c r="Q14" i="12"/>
  <c r="K16" i="12"/>
  <c r="T17" i="12"/>
  <c r="E19" i="12"/>
  <c r="Q21" i="12"/>
  <c r="V23" i="12"/>
  <c r="H26" i="12"/>
  <c r="M28" i="12"/>
  <c r="Z30" i="12"/>
  <c r="Q33" i="12"/>
  <c r="V35" i="12"/>
  <c r="W4" i="11"/>
  <c r="W6" i="11"/>
  <c r="W8" i="11"/>
  <c r="W9" i="11"/>
  <c r="W11" i="11"/>
  <c r="AA12" i="11"/>
  <c r="K14" i="11"/>
  <c r="L17" i="11"/>
  <c r="AB18" i="11"/>
  <c r="S21" i="11"/>
  <c r="Z26" i="11"/>
  <c r="Z30" i="11"/>
  <c r="R36" i="11"/>
  <c r="F4" i="10"/>
  <c r="H12" i="10"/>
  <c r="AB28" i="10"/>
  <c r="K4" i="11"/>
  <c r="K5" i="11"/>
  <c r="K6" i="11"/>
  <c r="K7" i="11"/>
  <c r="K8" i="11"/>
  <c r="K9" i="11"/>
  <c r="K10" i="11"/>
  <c r="K11" i="11"/>
  <c r="M12" i="11"/>
  <c r="R13" i="11"/>
  <c r="F15" i="11"/>
  <c r="P16" i="11"/>
  <c r="E18" i="11"/>
  <c r="P20" i="11"/>
  <c r="U22" i="11"/>
  <c r="E25" i="11"/>
  <c r="T28" i="11"/>
  <c r="T32" i="11"/>
  <c r="H4" i="12"/>
  <c r="T4" i="12"/>
  <c r="F5" i="12"/>
  <c r="R5" i="12"/>
  <c r="H6" i="12"/>
  <c r="T6" i="12"/>
  <c r="F7" i="12"/>
  <c r="R7" i="12"/>
  <c r="H8" i="12"/>
  <c r="T8" i="12"/>
  <c r="F9" i="12"/>
  <c r="R9" i="12"/>
  <c r="H10" i="12"/>
  <c r="T10" i="12"/>
  <c r="F11" i="12"/>
  <c r="R11" i="12"/>
  <c r="H12" i="12"/>
  <c r="T12" i="12"/>
  <c r="K13" i="12"/>
  <c r="T14" i="12"/>
  <c r="N16" i="12"/>
  <c r="W17" i="12"/>
  <c r="Q19" i="12"/>
  <c r="V21" i="12"/>
  <c r="H24" i="12"/>
  <c r="M26" i="12"/>
  <c r="Z28" i="12"/>
  <c r="Q31" i="12"/>
  <c r="V33" i="12"/>
  <c r="H36" i="12"/>
  <c r="I5" i="10"/>
  <c r="K14" i="10"/>
  <c r="U32" i="10"/>
  <c r="Q4" i="11"/>
  <c r="Q5" i="11"/>
  <c r="Q6" i="11"/>
  <c r="Q7" i="11"/>
  <c r="Q8" i="11"/>
  <c r="Q9" i="11"/>
  <c r="Q10" i="11"/>
  <c r="Q11" i="11"/>
  <c r="T12" i="11"/>
  <c r="Y13" i="11"/>
  <c r="N15" i="11"/>
  <c r="Z16" i="11"/>
  <c r="P18" i="11"/>
  <c r="E21" i="11"/>
  <c r="I23" i="11"/>
  <c r="U25" i="11"/>
  <c r="Q29" i="11"/>
  <c r="N34" i="11"/>
  <c r="I4" i="12"/>
  <c r="U4" i="12"/>
  <c r="J5" i="12"/>
  <c r="V5" i="12"/>
  <c r="I6" i="12"/>
  <c r="U6" i="12"/>
  <c r="J7" i="12"/>
  <c r="V7" i="12"/>
  <c r="I8" i="12"/>
  <c r="U8" i="12"/>
  <c r="J9" i="12"/>
  <c r="V9" i="12"/>
  <c r="I10" i="12"/>
  <c r="U10" i="12"/>
  <c r="J11" i="12"/>
  <c r="V11" i="12"/>
  <c r="I12" i="12"/>
  <c r="U12" i="12"/>
  <c r="T13" i="12"/>
  <c r="E15" i="12"/>
  <c r="W16" i="12"/>
  <c r="E18" i="12"/>
  <c r="V19" i="12"/>
  <c r="H22" i="12"/>
  <c r="M24" i="12"/>
  <c r="Z26" i="12"/>
  <c r="Q29" i="12"/>
  <c r="V31" i="12"/>
  <c r="H34" i="12"/>
  <c r="M36" i="12"/>
  <c r="Y37" i="13"/>
  <c r="S37" i="13"/>
  <c r="M37" i="13"/>
  <c r="G37" i="13"/>
  <c r="AB36" i="13"/>
  <c r="V36" i="13"/>
  <c r="P36" i="13"/>
  <c r="J36" i="13"/>
  <c r="Y35" i="13"/>
  <c r="AB37" i="13"/>
  <c r="V37" i="13"/>
  <c r="P37" i="13"/>
  <c r="J37" i="13"/>
  <c r="Y36" i="13"/>
  <c r="S36" i="13"/>
  <c r="M36" i="13"/>
  <c r="G36" i="13"/>
  <c r="AB35" i="13"/>
  <c r="V35" i="13"/>
  <c r="P35" i="13"/>
  <c r="J35" i="13"/>
  <c r="Y34" i="13"/>
  <c r="S34" i="13"/>
  <c r="M34" i="13"/>
  <c r="G34" i="13"/>
  <c r="AB33" i="13"/>
  <c r="V33" i="13"/>
  <c r="P33" i="13"/>
  <c r="J33" i="13"/>
  <c r="Y32" i="13"/>
  <c r="S32" i="13"/>
  <c r="M32" i="13"/>
  <c r="G32" i="13"/>
  <c r="AB31" i="13"/>
  <c r="V31" i="13"/>
  <c r="P31" i="13"/>
  <c r="J31" i="13"/>
  <c r="Y30" i="13"/>
  <c r="S30" i="13"/>
  <c r="M30" i="13"/>
  <c r="G30" i="13"/>
  <c r="AB29" i="13"/>
  <c r="V29" i="13"/>
  <c r="P29" i="13"/>
  <c r="J29" i="13"/>
  <c r="Y28" i="13"/>
  <c r="S28" i="13"/>
  <c r="M28" i="13"/>
  <c r="G28" i="13"/>
  <c r="Z37" i="13"/>
  <c r="T37" i="13"/>
  <c r="N37" i="13"/>
  <c r="H37" i="13"/>
  <c r="W36" i="13"/>
  <c r="Q36" i="13"/>
  <c r="K36" i="13"/>
  <c r="E36" i="13"/>
  <c r="Z35" i="13"/>
  <c r="T35" i="13"/>
  <c r="N35" i="13"/>
  <c r="H35" i="13"/>
  <c r="W34" i="13"/>
  <c r="Q34" i="13"/>
  <c r="K34" i="13"/>
  <c r="E34" i="13"/>
  <c r="Z33" i="13"/>
  <c r="T33" i="13"/>
  <c r="N33" i="13"/>
  <c r="H33" i="13"/>
  <c r="W32" i="13"/>
  <c r="Q32" i="13"/>
  <c r="K32" i="13"/>
  <c r="E32" i="13"/>
  <c r="Z31" i="13"/>
  <c r="T31" i="13"/>
  <c r="N31" i="13"/>
  <c r="H31" i="13"/>
  <c r="W30" i="13"/>
  <c r="Q30" i="13"/>
  <c r="K30" i="13"/>
  <c r="E30" i="13"/>
  <c r="Z29" i="13"/>
  <c r="T29" i="13"/>
  <c r="N29" i="13"/>
  <c r="H29" i="13"/>
  <c r="W28" i="13"/>
  <c r="Q28" i="13"/>
  <c r="K28" i="13"/>
  <c r="E28" i="13"/>
  <c r="Z27" i="13"/>
  <c r="T27" i="13"/>
  <c r="N27" i="13"/>
  <c r="H27" i="13"/>
  <c r="W26" i="13"/>
  <c r="Q26" i="13"/>
  <c r="K26" i="13"/>
  <c r="E26" i="13"/>
  <c r="Z25" i="13"/>
  <c r="T25" i="13"/>
  <c r="N25" i="13"/>
  <c r="H25" i="13"/>
  <c r="W24" i="13"/>
  <c r="Q24" i="13"/>
  <c r="K24" i="13"/>
  <c r="E24" i="13"/>
  <c r="Z23" i="13"/>
  <c r="T23" i="13"/>
  <c r="N23" i="13"/>
  <c r="H23" i="13"/>
  <c r="W22" i="13"/>
  <c r="Q22" i="13"/>
  <c r="K22" i="13"/>
  <c r="E22" i="13"/>
  <c r="Z21" i="13"/>
  <c r="T21" i="13"/>
  <c r="N21" i="13"/>
  <c r="H21" i="13"/>
  <c r="W20" i="13"/>
  <c r="Q20" i="13"/>
  <c r="K20" i="13"/>
  <c r="E20" i="13"/>
  <c r="Z19" i="13"/>
  <c r="T19" i="13"/>
  <c r="N19" i="13"/>
  <c r="H19" i="13"/>
  <c r="X37" i="13"/>
  <c r="L37" i="13"/>
  <c r="AA36" i="13"/>
  <c r="O36" i="13"/>
  <c r="S35" i="13"/>
  <c r="K35" i="13"/>
  <c r="AB34" i="13"/>
  <c r="T34" i="13"/>
  <c r="J34" i="13"/>
  <c r="S33" i="13"/>
  <c r="K33" i="13"/>
  <c r="AB32" i="13"/>
  <c r="T32" i="13"/>
  <c r="J32" i="13"/>
  <c r="S31" i="13"/>
  <c r="K31" i="13"/>
  <c r="AB30" i="13"/>
  <c r="T30" i="13"/>
  <c r="J30" i="13"/>
  <c r="S29" i="13"/>
  <c r="K29" i="13"/>
  <c r="AB28" i="13"/>
  <c r="T28" i="13"/>
  <c r="J28" i="13"/>
  <c r="V27" i="13"/>
  <c r="O27" i="13"/>
  <c r="G27" i="13"/>
  <c r="AA26" i="13"/>
  <c r="T26" i="13"/>
  <c r="M26" i="13"/>
  <c r="F26" i="13"/>
  <c r="Y25" i="13"/>
  <c r="R25" i="13"/>
  <c r="K25" i="13"/>
  <c r="X24" i="13"/>
  <c r="P24" i="13"/>
  <c r="I24" i="13"/>
  <c r="V23" i="13"/>
  <c r="O23" i="13"/>
  <c r="G23" i="13"/>
  <c r="AA22" i="13"/>
  <c r="T22" i="13"/>
  <c r="M22" i="13"/>
  <c r="F22" i="13"/>
  <c r="Y21" i="13"/>
  <c r="R21" i="13"/>
  <c r="K21" i="13"/>
  <c r="X20" i="13"/>
  <c r="P20" i="13"/>
  <c r="I20" i="13"/>
  <c r="V19" i="13"/>
  <c r="O19" i="13"/>
  <c r="G19" i="13"/>
  <c r="AB18" i="13"/>
  <c r="V18" i="13"/>
  <c r="P18" i="13"/>
  <c r="J18" i="13"/>
  <c r="Y17" i="13"/>
  <c r="S17" i="13"/>
  <c r="M17" i="13"/>
  <c r="G17" i="13"/>
  <c r="AB16" i="13"/>
  <c r="V16" i="13"/>
  <c r="P16" i="13"/>
  <c r="J16" i="13"/>
  <c r="Y15" i="13"/>
  <c r="S15" i="13"/>
  <c r="M15" i="13"/>
  <c r="G15" i="13"/>
  <c r="AB14" i="13"/>
  <c r="V14" i="13"/>
  <c r="P14" i="13"/>
  <c r="J14" i="13"/>
  <c r="U37" i="13"/>
  <c r="I37" i="13"/>
  <c r="X36" i="13"/>
  <c r="L36" i="13"/>
  <c r="AA35" i="13"/>
  <c r="Q35" i="13"/>
  <c r="G35" i="13"/>
  <c r="Z34" i="13"/>
  <c r="P34" i="13"/>
  <c r="H34" i="13"/>
  <c r="Y33" i="13"/>
  <c r="Q33" i="13"/>
  <c r="G33" i="13"/>
  <c r="Z32" i="13"/>
  <c r="P32" i="13"/>
  <c r="H32" i="13"/>
  <c r="Y31" i="13"/>
  <c r="Q31" i="13"/>
  <c r="G31" i="13"/>
  <c r="Z30" i="13"/>
  <c r="P30" i="13"/>
  <c r="H30" i="13"/>
  <c r="Y29" i="13"/>
  <c r="Q29" i="13"/>
  <c r="G29" i="13"/>
  <c r="Z28" i="13"/>
  <c r="P28" i="13"/>
  <c r="H28" i="13"/>
  <c r="AA27" i="13"/>
  <c r="S27" i="13"/>
  <c r="L27" i="13"/>
  <c r="E27" i="13"/>
  <c r="Y26" i="13"/>
  <c r="R26" i="13"/>
  <c r="J26" i="13"/>
  <c r="W25" i="13"/>
  <c r="P25" i="13"/>
  <c r="I25" i="13"/>
  <c r="AB24" i="13"/>
  <c r="U24" i="13"/>
  <c r="N24" i="13"/>
  <c r="G24" i="13"/>
  <c r="AA23" i="13"/>
  <c r="S23" i="13"/>
  <c r="L23" i="13"/>
  <c r="E23" i="13"/>
  <c r="Y22" i="13"/>
  <c r="R22" i="13"/>
  <c r="J22" i="13"/>
  <c r="W21" i="13"/>
  <c r="P21" i="13"/>
  <c r="I21" i="13"/>
  <c r="AB20" i="13"/>
  <c r="U20" i="13"/>
  <c r="N20" i="13"/>
  <c r="G20" i="13"/>
  <c r="AA19" i="13"/>
  <c r="S19" i="13"/>
  <c r="L19" i="13"/>
  <c r="E19" i="13"/>
  <c r="Z18" i="13"/>
  <c r="T18" i="13"/>
  <c r="N18" i="13"/>
  <c r="H18" i="13"/>
  <c r="W17" i="13"/>
  <c r="Q17" i="13"/>
  <c r="K17" i="13"/>
  <c r="E17" i="13"/>
  <c r="Z16" i="13"/>
  <c r="T16" i="13"/>
  <c r="N16" i="13"/>
  <c r="H16" i="13"/>
  <c r="W15" i="13"/>
  <c r="Q15" i="13"/>
  <c r="K15" i="13"/>
  <c r="E15" i="13"/>
  <c r="Z14" i="13"/>
  <c r="T14" i="13"/>
  <c r="N14" i="13"/>
  <c r="H14" i="13"/>
  <c r="W13" i="13"/>
  <c r="Q13" i="13"/>
  <c r="K13" i="13"/>
  <c r="E13" i="13"/>
  <c r="Z12" i="13"/>
  <c r="T12" i="13"/>
  <c r="N12" i="13"/>
  <c r="H12" i="13"/>
  <c r="W11" i="13"/>
  <c r="Q11" i="13"/>
  <c r="K11" i="13"/>
  <c r="E11" i="13"/>
  <c r="Z10" i="13"/>
  <c r="J4" i="13"/>
  <c r="P4" i="13"/>
  <c r="V4" i="13"/>
  <c r="AB4" i="13"/>
  <c r="G5" i="13"/>
  <c r="M5" i="13"/>
  <c r="S5" i="13"/>
  <c r="Y5" i="13"/>
  <c r="J6" i="13"/>
  <c r="P6" i="13"/>
  <c r="V6" i="13"/>
  <c r="AB6" i="13"/>
  <c r="G7" i="13"/>
  <c r="M7" i="13"/>
  <c r="S7" i="13"/>
  <c r="Y7" i="13"/>
  <c r="J8" i="13"/>
  <c r="P8" i="13"/>
  <c r="V8" i="13"/>
  <c r="AB8" i="13"/>
  <c r="G9" i="13"/>
  <c r="M9" i="13"/>
  <c r="S9" i="13"/>
  <c r="Y9" i="13"/>
  <c r="J10" i="13"/>
  <c r="P10" i="13"/>
  <c r="V10" i="13"/>
  <c r="I11" i="13"/>
  <c r="P11" i="13"/>
  <c r="X11" i="13"/>
  <c r="K12" i="13"/>
  <c r="R12" i="13"/>
  <c r="Y12" i="13"/>
  <c r="F13" i="13"/>
  <c r="M13" i="13"/>
  <c r="T13" i="13"/>
  <c r="AA13" i="13"/>
  <c r="I14" i="13"/>
  <c r="R14" i="13"/>
  <c r="AA14" i="13"/>
  <c r="I15" i="13"/>
  <c r="R15" i="13"/>
  <c r="AA15" i="13"/>
  <c r="I16" i="13"/>
  <c r="R16" i="13"/>
  <c r="AA16" i="13"/>
  <c r="I17" i="13"/>
  <c r="R17" i="13"/>
  <c r="AA17" i="13"/>
  <c r="I18" i="13"/>
  <c r="R18" i="13"/>
  <c r="AA18" i="13"/>
  <c r="J19" i="13"/>
  <c r="U19" i="13"/>
  <c r="O20" i="13"/>
  <c r="Z20" i="13"/>
  <c r="J21" i="13"/>
  <c r="U21" i="13"/>
  <c r="O22" i="13"/>
  <c r="Z22" i="13"/>
  <c r="J23" i="13"/>
  <c r="U23" i="13"/>
  <c r="O24" i="13"/>
  <c r="Z24" i="13"/>
  <c r="J25" i="13"/>
  <c r="U25" i="13"/>
  <c r="O26" i="13"/>
  <c r="Z26" i="13"/>
  <c r="J27" i="13"/>
  <c r="U27" i="13"/>
  <c r="R28" i="13"/>
  <c r="E29" i="13"/>
  <c r="R29" i="13"/>
  <c r="R30" i="13"/>
  <c r="E31" i="13"/>
  <c r="R31" i="13"/>
  <c r="R32" i="13"/>
  <c r="E33" i="13"/>
  <c r="R33" i="13"/>
  <c r="R34" i="13"/>
  <c r="E35" i="13"/>
  <c r="R35" i="13"/>
  <c r="H36" i="13"/>
  <c r="Z36" i="13"/>
  <c r="Q37" i="13"/>
  <c r="J7" i="13"/>
  <c r="P7" i="13"/>
  <c r="V7" i="13"/>
  <c r="AB7" i="13"/>
  <c r="G8" i="13"/>
  <c r="M8" i="13"/>
  <c r="S8" i="13"/>
  <c r="Y8" i="13"/>
  <c r="J9" i="13"/>
  <c r="P9" i="13"/>
  <c r="V9" i="13"/>
  <c r="AB9" i="13"/>
  <c r="G10" i="13"/>
  <c r="M10" i="13"/>
  <c r="S10" i="13"/>
  <c r="Y10" i="13"/>
  <c r="F11" i="13"/>
  <c r="M11" i="13"/>
  <c r="T11" i="13"/>
  <c r="AA11" i="13"/>
  <c r="G12" i="13"/>
  <c r="O12" i="13"/>
  <c r="V12" i="13"/>
  <c r="I13" i="13"/>
  <c r="P13" i="13"/>
  <c r="X13" i="13"/>
  <c r="E14" i="13"/>
  <c r="M14" i="13"/>
  <c r="W14" i="13"/>
  <c r="N15" i="13"/>
  <c r="V15" i="13"/>
  <c r="E16" i="13"/>
  <c r="M16" i="13"/>
  <c r="W16" i="13"/>
  <c r="N17" i="13"/>
  <c r="V17" i="13"/>
  <c r="E18" i="13"/>
  <c r="M18" i="13"/>
  <c r="W18" i="13"/>
  <c r="P19" i="13"/>
  <c r="Y19" i="13"/>
  <c r="J20" i="13"/>
  <c r="T20" i="13"/>
  <c r="E21" i="13"/>
  <c r="O21" i="13"/>
  <c r="AA21" i="13"/>
  <c r="I22" i="13"/>
  <c r="U22" i="13"/>
  <c r="P23" i="13"/>
  <c r="Y23" i="13"/>
  <c r="J24" i="13"/>
  <c r="T24" i="13"/>
  <c r="E25" i="13"/>
  <c r="O25" i="13"/>
  <c r="AA25" i="13"/>
  <c r="I26" i="13"/>
  <c r="U26" i="13"/>
  <c r="P27" i="13"/>
  <c r="Y27" i="13"/>
  <c r="L28" i="13"/>
  <c r="X28" i="13"/>
  <c r="L29" i="13"/>
  <c r="X29" i="13"/>
  <c r="L30" i="13"/>
  <c r="X30" i="13"/>
  <c r="L31" i="13"/>
  <c r="X31" i="13"/>
  <c r="L32" i="13"/>
  <c r="X32" i="13"/>
  <c r="L33" i="13"/>
  <c r="X33" i="13"/>
  <c r="L34" i="13"/>
  <c r="X34" i="13"/>
  <c r="L35" i="13"/>
  <c r="X35" i="13"/>
  <c r="R36" i="13"/>
  <c r="F37" i="13"/>
  <c r="AA37" i="13"/>
  <c r="R4" i="10"/>
  <c r="J8" i="10"/>
  <c r="M13" i="10"/>
  <c r="U20" i="10"/>
  <c r="U30" i="10"/>
  <c r="G4" i="11"/>
  <c r="S4" i="11"/>
  <c r="H5" i="11"/>
  <c r="T5" i="11"/>
  <c r="G6" i="11"/>
  <c r="S6" i="11"/>
  <c r="H7" i="11"/>
  <c r="T7" i="11"/>
  <c r="G8" i="11"/>
  <c r="S8" i="11"/>
  <c r="H9" i="11"/>
  <c r="T9" i="11"/>
  <c r="G10" i="11"/>
  <c r="S10" i="11"/>
  <c r="H11" i="11"/>
  <c r="T11" i="11"/>
  <c r="H12" i="11"/>
  <c r="V12" i="11"/>
  <c r="N13" i="11"/>
  <c r="E14" i="11"/>
  <c r="W14" i="11"/>
  <c r="Q15" i="11"/>
  <c r="K16" i="11"/>
  <c r="F17" i="11"/>
  <c r="X17" i="11"/>
  <c r="Q18" i="11"/>
  <c r="W19" i="11"/>
  <c r="L21" i="11"/>
  <c r="N22" i="11"/>
  <c r="P23" i="11"/>
  <c r="X24" i="11"/>
  <c r="N26" i="11"/>
  <c r="H28" i="11"/>
  <c r="L30" i="11"/>
  <c r="F32" i="11"/>
  <c r="X34" i="11"/>
  <c r="I6" i="10"/>
  <c r="K10" i="10"/>
  <c r="L16" i="10"/>
  <c r="S25" i="10"/>
  <c r="L37" i="10"/>
  <c r="M4" i="11"/>
  <c r="Y4" i="11"/>
  <c r="N5" i="11"/>
  <c r="Z5" i="11"/>
  <c r="M6" i="11"/>
  <c r="Y6" i="11"/>
  <c r="N7" i="11"/>
  <c r="Z7" i="11"/>
  <c r="M8" i="11"/>
  <c r="Y8" i="11"/>
  <c r="N9" i="11"/>
  <c r="Z9" i="11"/>
  <c r="M10" i="11"/>
  <c r="Y10" i="11"/>
  <c r="N11" i="11"/>
  <c r="Z11" i="11"/>
  <c r="O12" i="11"/>
  <c r="G13" i="11"/>
  <c r="V13" i="11"/>
  <c r="O14" i="11"/>
  <c r="G15" i="11"/>
  <c r="Y15" i="11"/>
  <c r="U16" i="11"/>
  <c r="N17" i="11"/>
  <c r="H18" i="11"/>
  <c r="I19" i="11"/>
  <c r="R20" i="11"/>
  <c r="AA21" i="11"/>
  <c r="AB22" i="11"/>
  <c r="I24" i="11"/>
  <c r="K25" i="11"/>
  <c r="K27" i="11"/>
  <c r="E29" i="11"/>
  <c r="I31" i="11"/>
  <c r="E33" i="11"/>
  <c r="W6" i="10"/>
  <c r="H11" i="10"/>
  <c r="Q17" i="10"/>
  <c r="I27" i="10"/>
  <c r="H36" i="11"/>
  <c r="Q33" i="11"/>
  <c r="U35" i="11"/>
  <c r="N4" i="11"/>
  <c r="Z4" i="11"/>
  <c r="P5" i="11"/>
  <c r="AB5" i="11"/>
  <c r="N6" i="11"/>
  <c r="Z6" i="11"/>
  <c r="P7" i="11"/>
  <c r="AB7" i="11"/>
  <c r="N8" i="11"/>
  <c r="Z8" i="11"/>
  <c r="P9" i="11"/>
  <c r="AB9" i="11"/>
  <c r="N10" i="11"/>
  <c r="Z10" i="11"/>
  <c r="P11" i="11"/>
  <c r="AB11" i="11"/>
  <c r="P12" i="11"/>
  <c r="J13" i="11"/>
  <c r="X13" i="11"/>
  <c r="P14" i="11"/>
  <c r="L15" i="11"/>
  <c r="E16" i="11"/>
  <c r="W16" i="11"/>
  <c r="Q17" i="11"/>
  <c r="K18" i="11"/>
  <c r="O19" i="11"/>
  <c r="Y20" i="11"/>
  <c r="F22" i="11"/>
  <c r="G23" i="11"/>
  <c r="J24" i="11"/>
  <c r="L25" i="11"/>
  <c r="U27" i="11"/>
  <c r="O29" i="11"/>
  <c r="K31" i="11"/>
  <c r="AA33" i="11"/>
  <c r="O37" i="11"/>
  <c r="G13" i="12"/>
  <c r="S13" i="12"/>
  <c r="P14" i="12"/>
  <c r="AB14" i="12"/>
  <c r="M15" i="12"/>
  <c r="Y15" i="12"/>
  <c r="J16" i="12"/>
  <c r="V16" i="12"/>
  <c r="G17" i="12"/>
  <c r="S17" i="12"/>
  <c r="P18" i="12"/>
  <c r="AB18" i="12"/>
  <c r="P19" i="12"/>
  <c r="G20" i="12"/>
  <c r="Y20" i="12"/>
  <c r="P21" i="12"/>
  <c r="G22" i="12"/>
  <c r="Y22" i="12"/>
  <c r="P23" i="12"/>
  <c r="G24" i="12"/>
  <c r="Y24" i="12"/>
  <c r="P25" i="12"/>
  <c r="G26" i="12"/>
  <c r="Y26" i="12"/>
  <c r="P27" i="12"/>
  <c r="G28" i="12"/>
  <c r="Y28" i="12"/>
  <c r="P29" i="12"/>
  <c r="G30" i="12"/>
  <c r="Y30" i="12"/>
  <c r="P31" i="12"/>
  <c r="G32" i="12"/>
  <c r="Y32" i="12"/>
  <c r="P33" i="12"/>
  <c r="G34" i="12"/>
  <c r="Y34" i="12"/>
  <c r="P35" i="12"/>
  <c r="G36" i="12"/>
  <c r="Y36" i="12"/>
  <c r="X37" i="12"/>
  <c r="R37" i="12"/>
  <c r="L37" i="12"/>
  <c r="F37" i="12"/>
  <c r="AA36" i="12"/>
  <c r="U36" i="12"/>
  <c r="O36" i="12"/>
  <c r="I36" i="12"/>
  <c r="X35" i="12"/>
  <c r="R35" i="12"/>
  <c r="L35" i="12"/>
  <c r="F35" i="12"/>
  <c r="AA34" i="12"/>
  <c r="U34" i="12"/>
  <c r="O34" i="12"/>
  <c r="I34" i="12"/>
  <c r="X33" i="12"/>
  <c r="R33" i="12"/>
  <c r="L33" i="12"/>
  <c r="F33" i="12"/>
  <c r="AA32" i="12"/>
  <c r="U32" i="12"/>
  <c r="O32" i="12"/>
  <c r="I32" i="12"/>
  <c r="X31" i="12"/>
  <c r="R31" i="12"/>
  <c r="L31" i="12"/>
  <c r="F31" i="12"/>
  <c r="AA30" i="12"/>
  <c r="U30" i="12"/>
  <c r="O30" i="12"/>
  <c r="I30" i="12"/>
  <c r="X29" i="12"/>
  <c r="R29" i="12"/>
  <c r="L29" i="12"/>
  <c r="F29" i="12"/>
  <c r="AA28" i="12"/>
  <c r="U28" i="12"/>
  <c r="O28" i="12"/>
  <c r="I28" i="12"/>
  <c r="X27" i="12"/>
  <c r="R27" i="12"/>
  <c r="L27" i="12"/>
  <c r="F27" i="12"/>
  <c r="AA26" i="12"/>
  <c r="U26" i="12"/>
  <c r="O26" i="12"/>
  <c r="I26" i="12"/>
  <c r="X25" i="12"/>
  <c r="R25" i="12"/>
  <c r="L25" i="12"/>
  <c r="F25" i="12"/>
  <c r="AA24" i="12"/>
  <c r="U24" i="12"/>
  <c r="O24" i="12"/>
  <c r="I24" i="12"/>
  <c r="X23" i="12"/>
  <c r="R23" i="12"/>
  <c r="L23" i="12"/>
  <c r="F23" i="12"/>
  <c r="AA22" i="12"/>
  <c r="U22" i="12"/>
  <c r="O22" i="12"/>
  <c r="I22" i="12"/>
  <c r="X21" i="12"/>
  <c r="R21" i="12"/>
  <c r="L21" i="12"/>
  <c r="F21" i="12"/>
  <c r="AA20" i="12"/>
  <c r="U20" i="12"/>
  <c r="O20" i="12"/>
  <c r="I20" i="12"/>
  <c r="X19" i="12"/>
  <c r="R19" i="12"/>
  <c r="L19" i="12"/>
  <c r="Z37" i="12"/>
  <c r="T37" i="12"/>
  <c r="N37" i="12"/>
  <c r="H37" i="12"/>
  <c r="W36" i="12"/>
  <c r="Q36" i="12"/>
  <c r="K36" i="12"/>
  <c r="E36" i="12"/>
  <c r="Z35" i="12"/>
  <c r="T35" i="12"/>
  <c r="N35" i="12"/>
  <c r="H35" i="12"/>
  <c r="W34" i="12"/>
  <c r="Q34" i="12"/>
  <c r="K34" i="12"/>
  <c r="E34" i="12"/>
  <c r="Z33" i="12"/>
  <c r="T33" i="12"/>
  <c r="N33" i="12"/>
  <c r="H33" i="12"/>
  <c r="W32" i="12"/>
  <c r="Q32" i="12"/>
  <c r="K32" i="12"/>
  <c r="E32" i="12"/>
  <c r="Z31" i="12"/>
  <c r="T31" i="12"/>
  <c r="N31" i="12"/>
  <c r="H31" i="12"/>
  <c r="W30" i="12"/>
  <c r="Q30" i="12"/>
  <c r="K30" i="12"/>
  <c r="E30" i="12"/>
  <c r="Z29" i="12"/>
  <c r="T29" i="12"/>
  <c r="N29" i="12"/>
  <c r="H29" i="12"/>
  <c r="W28" i="12"/>
  <c r="Q28" i="12"/>
  <c r="K28" i="12"/>
  <c r="E28" i="12"/>
  <c r="Z27" i="12"/>
  <c r="T27" i="12"/>
  <c r="N27" i="12"/>
  <c r="H27" i="12"/>
  <c r="W26" i="12"/>
  <c r="Q26" i="12"/>
  <c r="K26" i="12"/>
  <c r="E26" i="12"/>
  <c r="Z25" i="12"/>
  <c r="T25" i="12"/>
  <c r="N25" i="12"/>
  <c r="H25" i="12"/>
  <c r="W24" i="12"/>
  <c r="Q24" i="12"/>
  <c r="K24" i="12"/>
  <c r="E24" i="12"/>
  <c r="Z23" i="12"/>
  <c r="T23" i="12"/>
  <c r="N23" i="12"/>
  <c r="H23" i="12"/>
  <c r="W22" i="12"/>
  <c r="Q22" i="12"/>
  <c r="K22" i="12"/>
  <c r="E22" i="12"/>
  <c r="Z21" i="12"/>
  <c r="T21" i="12"/>
  <c r="N21" i="12"/>
  <c r="H21" i="12"/>
  <c r="W20" i="12"/>
  <c r="Q20" i="12"/>
  <c r="K20" i="12"/>
  <c r="E20" i="12"/>
  <c r="Z19" i="12"/>
  <c r="T19" i="12"/>
  <c r="N19" i="12"/>
  <c r="H19" i="12"/>
  <c r="U37" i="12"/>
  <c r="K37" i="12"/>
  <c r="T36" i="12"/>
  <c r="L36" i="12"/>
  <c r="U35" i="12"/>
  <c r="K35" i="12"/>
  <c r="T34" i="12"/>
  <c r="L34" i="12"/>
  <c r="U33" i="12"/>
  <c r="K33" i="12"/>
  <c r="T32" i="12"/>
  <c r="L32" i="12"/>
  <c r="U31" i="12"/>
  <c r="K31" i="12"/>
  <c r="T30" i="12"/>
  <c r="L30" i="12"/>
  <c r="U29" i="12"/>
  <c r="K29" i="12"/>
  <c r="T28" i="12"/>
  <c r="L28" i="12"/>
  <c r="U27" i="12"/>
  <c r="K27" i="12"/>
  <c r="T26" i="12"/>
  <c r="L26" i="12"/>
  <c r="U25" i="12"/>
  <c r="K25" i="12"/>
  <c r="T24" i="12"/>
  <c r="L24" i="12"/>
  <c r="U23" i="12"/>
  <c r="K23" i="12"/>
  <c r="T22" i="12"/>
  <c r="L22" i="12"/>
  <c r="U21" i="12"/>
  <c r="K21" i="12"/>
  <c r="T20" i="12"/>
  <c r="L20" i="12"/>
  <c r="U19" i="12"/>
  <c r="K19" i="12"/>
  <c r="Y18" i="12"/>
  <c r="S18" i="12"/>
  <c r="M18" i="12"/>
  <c r="G18" i="12"/>
  <c r="AB17" i="12"/>
  <c r="V17" i="12"/>
  <c r="P17" i="12"/>
  <c r="J17" i="12"/>
  <c r="Y16" i="12"/>
  <c r="S16" i="12"/>
  <c r="M16" i="12"/>
  <c r="G16" i="12"/>
  <c r="AB15" i="12"/>
  <c r="V15" i="12"/>
  <c r="P15" i="12"/>
  <c r="J15" i="12"/>
  <c r="Y14" i="12"/>
  <c r="S14" i="12"/>
  <c r="M14" i="12"/>
  <c r="G14" i="12"/>
  <c r="AB13" i="12"/>
  <c r="V13" i="12"/>
  <c r="P13" i="12"/>
  <c r="J13" i="12"/>
  <c r="AB37" i="12"/>
  <c r="S37" i="12"/>
  <c r="J37" i="12"/>
  <c r="AB36" i="12"/>
  <c r="S36" i="12"/>
  <c r="J36" i="12"/>
  <c r="AB35" i="12"/>
  <c r="S35" i="12"/>
  <c r="J35" i="12"/>
  <c r="AB34" i="12"/>
  <c r="S34" i="12"/>
  <c r="J34" i="12"/>
  <c r="AB33" i="12"/>
  <c r="S33" i="12"/>
  <c r="J33" i="12"/>
  <c r="AB32" i="12"/>
  <c r="S32" i="12"/>
  <c r="J32" i="12"/>
  <c r="AB31" i="12"/>
  <c r="S31" i="12"/>
  <c r="J31" i="12"/>
  <c r="AB30" i="12"/>
  <c r="S30" i="12"/>
  <c r="J30" i="12"/>
  <c r="AB29" i="12"/>
  <c r="S29" i="12"/>
  <c r="J29" i="12"/>
  <c r="AB28" i="12"/>
  <c r="S28" i="12"/>
  <c r="J28" i="12"/>
  <c r="AB27" i="12"/>
  <c r="S27" i="12"/>
  <c r="J27" i="12"/>
  <c r="AB26" i="12"/>
  <c r="S26" i="12"/>
  <c r="J26" i="12"/>
  <c r="AB25" i="12"/>
  <c r="S25" i="12"/>
  <c r="J25" i="12"/>
  <c r="AB24" i="12"/>
  <c r="S24" i="12"/>
  <c r="J24" i="12"/>
  <c r="AB23" i="12"/>
  <c r="S23" i="12"/>
  <c r="J23" i="12"/>
  <c r="AB22" i="12"/>
  <c r="S22" i="12"/>
  <c r="J22" i="12"/>
  <c r="AB21" i="12"/>
  <c r="S21" i="12"/>
  <c r="J21" i="12"/>
  <c r="AB20" i="12"/>
  <c r="S20" i="12"/>
  <c r="J20" i="12"/>
  <c r="AB19" i="12"/>
  <c r="S19" i="12"/>
  <c r="J19" i="12"/>
  <c r="X18" i="12"/>
  <c r="R18" i="12"/>
  <c r="L18" i="12"/>
  <c r="F18" i="12"/>
  <c r="AA17" i="12"/>
  <c r="U17" i="12"/>
  <c r="O17" i="12"/>
  <c r="I17" i="12"/>
  <c r="X16" i="12"/>
  <c r="R16" i="12"/>
  <c r="L16" i="12"/>
  <c r="F16" i="12"/>
  <c r="AA15" i="12"/>
  <c r="U15" i="12"/>
  <c r="O15" i="12"/>
  <c r="I15" i="12"/>
  <c r="X14" i="12"/>
  <c r="R14" i="12"/>
  <c r="L14" i="12"/>
  <c r="F14" i="12"/>
  <c r="AA13" i="12"/>
  <c r="U13" i="12"/>
  <c r="O13" i="12"/>
  <c r="I13" i="12"/>
  <c r="W37" i="12"/>
  <c r="O37" i="12"/>
  <c r="E37" i="12"/>
  <c r="X36" i="12"/>
  <c r="N36" i="12"/>
  <c r="F36" i="12"/>
  <c r="W35" i="12"/>
  <c r="O35" i="12"/>
  <c r="E35" i="12"/>
  <c r="X34" i="12"/>
  <c r="N34" i="12"/>
  <c r="F34" i="12"/>
  <c r="W33" i="12"/>
  <c r="O33" i="12"/>
  <c r="E33" i="12"/>
  <c r="X32" i="12"/>
  <c r="N32" i="12"/>
  <c r="F32" i="12"/>
  <c r="W31" i="12"/>
  <c r="O31" i="12"/>
  <c r="E31" i="12"/>
  <c r="X30" i="12"/>
  <c r="N30" i="12"/>
  <c r="F30" i="12"/>
  <c r="W29" i="12"/>
  <c r="O29" i="12"/>
  <c r="E29" i="12"/>
  <c r="X28" i="12"/>
  <c r="N28" i="12"/>
  <c r="F28" i="12"/>
  <c r="W27" i="12"/>
  <c r="O27" i="12"/>
  <c r="E27" i="12"/>
  <c r="X26" i="12"/>
  <c r="N26" i="12"/>
  <c r="F26" i="12"/>
  <c r="W25" i="12"/>
  <c r="O25" i="12"/>
  <c r="E25" i="12"/>
  <c r="X24" i="12"/>
  <c r="N24" i="12"/>
  <c r="F24" i="12"/>
  <c r="W23" i="12"/>
  <c r="O23" i="12"/>
  <c r="E23" i="12"/>
  <c r="X22" i="12"/>
  <c r="N22" i="12"/>
  <c r="F22" i="12"/>
  <c r="W21" i="12"/>
  <c r="O21" i="12"/>
  <c r="E21" i="12"/>
  <c r="X20" i="12"/>
  <c r="N20" i="12"/>
  <c r="F20" i="12"/>
  <c r="W19" i="12"/>
  <c r="O19" i="12"/>
  <c r="F19" i="12"/>
  <c r="AA18" i="12"/>
  <c r="U18" i="12"/>
  <c r="O18" i="12"/>
  <c r="I18" i="12"/>
  <c r="X17" i="12"/>
  <c r="R17" i="12"/>
  <c r="L17" i="12"/>
  <c r="F17" i="12"/>
  <c r="AA16" i="12"/>
  <c r="U16" i="12"/>
  <c r="O16" i="12"/>
  <c r="I16" i="12"/>
  <c r="X15" i="12"/>
  <c r="R15" i="12"/>
  <c r="L15" i="12"/>
  <c r="F15" i="12"/>
  <c r="AA14" i="12"/>
  <c r="U14" i="12"/>
  <c r="O14" i="12"/>
  <c r="I14" i="12"/>
  <c r="X13" i="12"/>
  <c r="R13" i="12"/>
  <c r="L13" i="12"/>
  <c r="F13" i="12"/>
  <c r="AA12" i="12"/>
  <c r="J4" i="12"/>
  <c r="P4" i="12"/>
  <c r="V4" i="12"/>
  <c r="AB4" i="12"/>
  <c r="G5" i="12"/>
  <c r="M5" i="12"/>
  <c r="S5" i="12"/>
  <c r="Y5" i="12"/>
  <c r="J6" i="12"/>
  <c r="P6" i="12"/>
  <c r="V6" i="12"/>
  <c r="AB6" i="12"/>
  <c r="G7" i="12"/>
  <c r="M7" i="12"/>
  <c r="S7" i="12"/>
  <c r="Y7" i="12"/>
  <c r="J8" i="12"/>
  <c r="P8" i="12"/>
  <c r="V8" i="12"/>
  <c r="AB8" i="12"/>
  <c r="G9" i="12"/>
  <c r="M9" i="12"/>
  <c r="S9" i="12"/>
  <c r="Y9" i="12"/>
  <c r="J10" i="12"/>
  <c r="P10" i="12"/>
  <c r="V10" i="12"/>
  <c r="AB10" i="12"/>
  <c r="G11" i="12"/>
  <c r="M11" i="12"/>
  <c r="S11" i="12"/>
  <c r="Y11" i="12"/>
  <c r="J12" i="12"/>
  <c r="P12" i="12"/>
  <c r="V12" i="12"/>
  <c r="M13" i="12"/>
  <c r="Y13" i="12"/>
  <c r="J14" i="12"/>
  <c r="V14" i="12"/>
  <c r="G15" i="12"/>
  <c r="S15" i="12"/>
  <c r="P16" i="12"/>
  <c r="AB16" i="12"/>
  <c r="M17" i="12"/>
  <c r="Y17" i="12"/>
  <c r="J18" i="12"/>
  <c r="V18" i="12"/>
  <c r="G19" i="12"/>
  <c r="Y19" i="12"/>
  <c r="P20" i="12"/>
  <c r="G21" i="12"/>
  <c r="Y21" i="12"/>
  <c r="P22" i="12"/>
  <c r="G23" i="12"/>
  <c r="Y23" i="12"/>
  <c r="P24" i="12"/>
  <c r="G25" i="12"/>
  <c r="Y25" i="12"/>
  <c r="P26" i="12"/>
  <c r="G27" i="12"/>
  <c r="Y27" i="12"/>
  <c r="P28" i="12"/>
  <c r="G29" i="12"/>
  <c r="Y29" i="12"/>
  <c r="P30" i="12"/>
  <c r="G31" i="12"/>
  <c r="Y31" i="12"/>
  <c r="P32" i="12"/>
  <c r="G33" i="12"/>
  <c r="Y33" i="12"/>
  <c r="P34" i="12"/>
  <c r="G35" i="12"/>
  <c r="Y35" i="12"/>
  <c r="P36" i="12"/>
  <c r="G37" i="12"/>
  <c r="Y37" i="12"/>
  <c r="E4" i="12"/>
  <c r="K4" i="12"/>
  <c r="Q4" i="12"/>
  <c r="W4" i="12"/>
  <c r="H5" i="12"/>
  <c r="N5" i="12"/>
  <c r="T5" i="12"/>
  <c r="Z5" i="12"/>
  <c r="E6" i="12"/>
  <c r="K6" i="12"/>
  <c r="Q6" i="12"/>
  <c r="W6" i="12"/>
  <c r="H7" i="12"/>
  <c r="N7" i="12"/>
  <c r="T7" i="12"/>
  <c r="Z7" i="12"/>
  <c r="E8" i="12"/>
  <c r="K8" i="12"/>
  <c r="Q8" i="12"/>
  <c r="W8" i="12"/>
  <c r="H9" i="12"/>
  <c r="N9" i="12"/>
  <c r="T9" i="12"/>
  <c r="Z9" i="12"/>
  <c r="E10" i="12"/>
  <c r="K10" i="12"/>
  <c r="Q10" i="12"/>
  <c r="W10" i="12"/>
  <c r="H11" i="12"/>
  <c r="N11" i="12"/>
  <c r="T11" i="12"/>
  <c r="Z11" i="12"/>
  <c r="E12" i="12"/>
  <c r="K12" i="12"/>
  <c r="Q12" i="12"/>
  <c r="W12" i="12"/>
  <c r="N13" i="12"/>
  <c r="Z13" i="12"/>
  <c r="K14" i="12"/>
  <c r="W14" i="12"/>
  <c r="H15" i="12"/>
  <c r="T15" i="12"/>
  <c r="E16" i="12"/>
  <c r="Q16" i="12"/>
  <c r="N17" i="12"/>
  <c r="Z17" i="12"/>
  <c r="K18" i="12"/>
  <c r="W18" i="12"/>
  <c r="I19" i="12"/>
  <c r="AA19" i="12"/>
  <c r="R20" i="12"/>
  <c r="I21" i="12"/>
  <c r="AA21" i="12"/>
  <c r="R22" i="12"/>
  <c r="I23" i="12"/>
  <c r="AA23" i="12"/>
  <c r="R24" i="12"/>
  <c r="I25" i="12"/>
  <c r="AA25" i="12"/>
  <c r="R26" i="12"/>
  <c r="I27" i="12"/>
  <c r="AA27" i="12"/>
  <c r="R28" i="12"/>
  <c r="I29" i="12"/>
  <c r="AA29" i="12"/>
  <c r="R30" i="12"/>
  <c r="I31" i="12"/>
  <c r="AA31" i="12"/>
  <c r="R32" i="12"/>
  <c r="I33" i="12"/>
  <c r="AA33" i="12"/>
  <c r="R34" i="12"/>
  <c r="I35" i="12"/>
  <c r="AA35" i="12"/>
  <c r="R36" i="12"/>
  <c r="I37" i="12"/>
  <c r="AA37" i="12"/>
  <c r="F4" i="12"/>
  <c r="L4" i="12"/>
  <c r="R4" i="12"/>
  <c r="X4" i="12"/>
  <c r="I5" i="12"/>
  <c r="O5" i="12"/>
  <c r="U5" i="12"/>
  <c r="AA5" i="12"/>
  <c r="F6" i="12"/>
  <c r="L6" i="12"/>
  <c r="R6" i="12"/>
  <c r="X6" i="12"/>
  <c r="I7" i="12"/>
  <c r="O7" i="12"/>
  <c r="U7" i="12"/>
  <c r="AA7" i="12"/>
  <c r="F8" i="12"/>
  <c r="L8" i="12"/>
  <c r="R8" i="12"/>
  <c r="X8" i="12"/>
  <c r="I9" i="12"/>
  <c r="O9" i="12"/>
  <c r="U9" i="12"/>
  <c r="AA9" i="12"/>
  <c r="F10" i="12"/>
  <c r="L10" i="12"/>
  <c r="R10" i="12"/>
  <c r="X10" i="12"/>
  <c r="I11" i="12"/>
  <c r="O11" i="12"/>
  <c r="U11" i="12"/>
  <c r="AA11" i="12"/>
  <c r="F12" i="12"/>
  <c r="L12" i="12"/>
  <c r="R12" i="12"/>
  <c r="X12" i="12"/>
  <c r="E13" i="12"/>
  <c r="Q13" i="12"/>
  <c r="N14" i="12"/>
  <c r="Z14" i="12"/>
  <c r="K15" i="12"/>
  <c r="W15" i="12"/>
  <c r="H16" i="12"/>
  <c r="T16" i="12"/>
  <c r="E17" i="12"/>
  <c r="Q17" i="12"/>
  <c r="N18" i="12"/>
  <c r="Z18" i="12"/>
  <c r="M19" i="12"/>
  <c r="V20" i="12"/>
  <c r="M21" i="12"/>
  <c r="V22" i="12"/>
  <c r="M23" i="12"/>
  <c r="V24" i="12"/>
  <c r="M25" i="12"/>
  <c r="V26" i="12"/>
  <c r="M27" i="12"/>
  <c r="V28" i="12"/>
  <c r="M29" i="12"/>
  <c r="V30" i="12"/>
  <c r="M31" i="12"/>
  <c r="V32" i="12"/>
  <c r="M33" i="12"/>
  <c r="V34" i="12"/>
  <c r="M35" i="12"/>
  <c r="V36" i="12"/>
  <c r="M37" i="12"/>
  <c r="E4" i="10"/>
  <c r="Q4" i="10"/>
  <c r="H5" i="10"/>
  <c r="T5" i="10"/>
  <c r="H6" i="10"/>
  <c r="V6" i="10"/>
  <c r="P7" i="10"/>
  <c r="E8" i="10"/>
  <c r="T8" i="10"/>
  <c r="H9" i="10"/>
  <c r="J10" i="10"/>
  <c r="G11" i="10"/>
  <c r="E12" i="10"/>
  <c r="E13" i="10"/>
  <c r="J14" i="10"/>
  <c r="I15" i="10"/>
  <c r="K16" i="10"/>
  <c r="N17" i="10"/>
  <c r="Q18" i="10"/>
  <c r="G20" i="10"/>
  <c r="W21" i="10"/>
  <c r="L23" i="10"/>
  <c r="P25" i="10"/>
  <c r="E27" i="10"/>
  <c r="Y28" i="10"/>
  <c r="P30" i="10"/>
  <c r="P32" i="10"/>
  <c r="P34" i="10"/>
  <c r="P36" i="10"/>
  <c r="G4" i="10"/>
  <c r="S4" i="10"/>
  <c r="J5" i="10"/>
  <c r="V5" i="10"/>
  <c r="N6" i="10"/>
  <c r="AB6" i="10"/>
  <c r="R7" i="10"/>
  <c r="K8" i="10"/>
  <c r="Z8" i="10"/>
  <c r="P9" i="10"/>
  <c r="N10" i="10"/>
  <c r="K11" i="10"/>
  <c r="P12" i="10"/>
  <c r="N13" i="10"/>
  <c r="N14" i="10"/>
  <c r="N15" i="10"/>
  <c r="P16" i="10"/>
  <c r="AA17" i="10"/>
  <c r="E19" i="10"/>
  <c r="Y20" i="10"/>
  <c r="N22" i="10"/>
  <c r="G24" i="10"/>
  <c r="W25" i="10"/>
  <c r="L27" i="10"/>
  <c r="P29" i="10"/>
  <c r="L31" i="10"/>
  <c r="L33" i="10"/>
  <c r="L35" i="10"/>
  <c r="Q37" i="10"/>
  <c r="K4" i="10"/>
  <c r="W4" i="10"/>
  <c r="N5" i="10"/>
  <c r="Z5" i="10"/>
  <c r="O6" i="10"/>
  <c r="H7" i="10"/>
  <c r="W7" i="10"/>
  <c r="M8" i="10"/>
  <c r="AA8" i="10"/>
  <c r="Q9" i="10"/>
  <c r="V10" i="10"/>
  <c r="S11" i="10"/>
  <c r="Q12" i="10"/>
  <c r="Q13" i="10"/>
  <c r="V14" i="10"/>
  <c r="W15" i="10"/>
  <c r="Y16" i="10"/>
  <c r="AB17" i="10"/>
  <c r="I19" i="10"/>
  <c r="AB20" i="10"/>
  <c r="R22" i="10"/>
  <c r="U24" i="10"/>
  <c r="J26" i="10"/>
  <c r="AA27" i="10"/>
  <c r="S29" i="10"/>
  <c r="Q31" i="10"/>
  <c r="Q33" i="10"/>
  <c r="Q35" i="10"/>
  <c r="L4" i="10"/>
  <c r="X4" i="10"/>
  <c r="O5" i="10"/>
  <c r="AB5" i="10"/>
  <c r="P6" i="10"/>
  <c r="J7" i="10"/>
  <c r="X7" i="10"/>
  <c r="Q8" i="10"/>
  <c r="E9" i="10"/>
  <c r="Y9" i="10"/>
  <c r="W10" i="10"/>
  <c r="T11" i="10"/>
  <c r="T12" i="10"/>
  <c r="Y13" i="10"/>
  <c r="W14" i="10"/>
  <c r="Y15" i="10"/>
  <c r="Z16" i="10"/>
  <c r="E18" i="10"/>
  <c r="L19" i="10"/>
  <c r="P21" i="10"/>
  <c r="E23" i="10"/>
  <c r="Y24" i="10"/>
  <c r="N26" i="10"/>
  <c r="G28" i="10"/>
  <c r="W29" i="10"/>
  <c r="U31" i="10"/>
  <c r="U33" i="10"/>
  <c r="U37" i="10"/>
  <c r="U36" i="10"/>
  <c r="M4" i="10"/>
  <c r="Y4" i="10"/>
  <c r="P5" i="10"/>
  <c r="G6" i="10"/>
  <c r="U6" i="10"/>
  <c r="K7" i="10"/>
  <c r="Y7" i="10"/>
  <c r="S8" i="10"/>
  <c r="G9" i="10"/>
  <c r="Z9" i="10"/>
  <c r="Z10" i="10"/>
  <c r="W11" i="10"/>
  <c r="AB12" i="10"/>
  <c r="Z13" i="10"/>
  <c r="Z14" i="10"/>
  <c r="AB15" i="10"/>
  <c r="M17" i="10"/>
  <c r="N18" i="10"/>
  <c r="AA19" i="10"/>
  <c r="S21" i="10"/>
  <c r="I23" i="10"/>
  <c r="AB24" i="10"/>
  <c r="R26" i="10"/>
  <c r="U28" i="10"/>
  <c r="L30" i="10"/>
  <c r="L32" i="10"/>
  <c r="L34" i="10"/>
  <c r="L36" i="10"/>
  <c r="Y37" i="11"/>
  <c r="S37" i="11"/>
  <c r="M37" i="11"/>
  <c r="G37" i="11"/>
  <c r="AB36" i="11"/>
  <c r="V36" i="11"/>
  <c r="P36" i="11"/>
  <c r="J36" i="11"/>
  <c r="Y35" i="11"/>
  <c r="S35" i="11"/>
  <c r="M35" i="11"/>
  <c r="G35" i="11"/>
  <c r="AB34" i="11"/>
  <c r="V34" i="11"/>
  <c r="P34" i="11"/>
  <c r="J34" i="11"/>
  <c r="Y33" i="11"/>
  <c r="S33" i="11"/>
  <c r="M33" i="11"/>
  <c r="G33" i="11"/>
  <c r="AB32" i="11"/>
  <c r="V32" i="11"/>
  <c r="P32" i="11"/>
  <c r="J32" i="11"/>
  <c r="Y31" i="11"/>
  <c r="S31" i="11"/>
  <c r="M31" i="11"/>
  <c r="G31" i="11"/>
  <c r="AB30" i="11"/>
  <c r="V30" i="11"/>
  <c r="P30" i="11"/>
  <c r="J30" i="11"/>
  <c r="Y29" i="11"/>
  <c r="S29" i="11"/>
  <c r="M29" i="11"/>
  <c r="G29" i="11"/>
  <c r="AB28" i="11"/>
  <c r="V28" i="11"/>
  <c r="P28" i="11"/>
  <c r="J28" i="11"/>
  <c r="Y27" i="11"/>
  <c r="S27" i="11"/>
  <c r="M27" i="11"/>
  <c r="G27" i="11"/>
  <c r="AB26" i="11"/>
  <c r="V26" i="11"/>
  <c r="P26" i="11"/>
  <c r="J26" i="11"/>
  <c r="AB37" i="11"/>
  <c r="V37" i="11"/>
  <c r="P37" i="11"/>
  <c r="J37" i="11"/>
  <c r="Y36" i="11"/>
  <c r="S36" i="11"/>
  <c r="M36" i="11"/>
  <c r="G36" i="11"/>
  <c r="AB35" i="11"/>
  <c r="V35" i="11"/>
  <c r="P35" i="11"/>
  <c r="J35" i="11"/>
  <c r="Y34" i="11"/>
  <c r="S34" i="11"/>
  <c r="M34" i="11"/>
  <c r="G34" i="11"/>
  <c r="AB33" i="11"/>
  <c r="V33" i="11"/>
  <c r="P33" i="11"/>
  <c r="J33" i="11"/>
  <c r="Y32" i="11"/>
  <c r="S32" i="11"/>
  <c r="M32" i="11"/>
  <c r="G32" i="11"/>
  <c r="AB31" i="11"/>
  <c r="V31" i="11"/>
  <c r="P31" i="11"/>
  <c r="J31" i="11"/>
  <c r="Y30" i="11"/>
  <c r="S30" i="11"/>
  <c r="M30" i="11"/>
  <c r="G30" i="11"/>
  <c r="AB29" i="11"/>
  <c r="V29" i="11"/>
  <c r="P29" i="11"/>
  <c r="J29" i="11"/>
  <c r="Y28" i="11"/>
  <c r="S28" i="11"/>
  <c r="M28" i="11"/>
  <c r="G28" i="11"/>
  <c r="AB27" i="11"/>
  <c r="V27" i="11"/>
  <c r="P27" i="11"/>
  <c r="J27" i="11"/>
  <c r="Y26" i="11"/>
  <c r="S26" i="11"/>
  <c r="M26" i="11"/>
  <c r="G26" i="11"/>
  <c r="AB25" i="11"/>
  <c r="V25" i="11"/>
  <c r="P25" i="11"/>
  <c r="Z37" i="11"/>
  <c r="T37" i="11"/>
  <c r="N37" i="11"/>
  <c r="H37" i="11"/>
  <c r="W36" i="11"/>
  <c r="Q36" i="11"/>
  <c r="K36" i="11"/>
  <c r="E36" i="11"/>
  <c r="Z35" i="11"/>
  <c r="T35" i="11"/>
  <c r="N35" i="11"/>
  <c r="H35" i="11"/>
  <c r="W34" i="11"/>
  <c r="Q34" i="11"/>
  <c r="K34" i="11"/>
  <c r="E34" i="11"/>
  <c r="Z33" i="11"/>
  <c r="T33" i="11"/>
  <c r="N33" i="11"/>
  <c r="H33" i="11"/>
  <c r="W32" i="11"/>
  <c r="Q32" i="11"/>
  <c r="K32" i="11"/>
  <c r="E32" i="11"/>
  <c r="Z31" i="11"/>
  <c r="T31" i="11"/>
  <c r="N31" i="11"/>
  <c r="H31" i="11"/>
  <c r="W30" i="11"/>
  <c r="Q30" i="11"/>
  <c r="K30" i="11"/>
  <c r="E30" i="11"/>
  <c r="Z29" i="11"/>
  <c r="T29" i="11"/>
  <c r="N29" i="11"/>
  <c r="H29" i="11"/>
  <c r="W28" i="11"/>
  <c r="Q28" i="11"/>
  <c r="K28" i="11"/>
  <c r="E28" i="11"/>
  <c r="Z27" i="11"/>
  <c r="T27" i="11"/>
  <c r="N27" i="11"/>
  <c r="H27" i="11"/>
  <c r="W26" i="11"/>
  <c r="Q26" i="11"/>
  <c r="K26" i="11"/>
  <c r="E26" i="11"/>
  <c r="Z25" i="11"/>
  <c r="T25" i="11"/>
  <c r="N25" i="11"/>
  <c r="H25" i="11"/>
  <c r="W24" i="11"/>
  <c r="Q24" i="11"/>
  <c r="K24" i="11"/>
  <c r="E24" i="11"/>
  <c r="Z23" i="11"/>
  <c r="T23" i="11"/>
  <c r="N23" i="11"/>
  <c r="H23" i="11"/>
  <c r="W22" i="11"/>
  <c r="Q22" i="11"/>
  <c r="K22" i="11"/>
  <c r="E22" i="11"/>
  <c r="Z21" i="11"/>
  <c r="T21" i="11"/>
  <c r="N21" i="11"/>
  <c r="H21" i="11"/>
  <c r="W20" i="11"/>
  <c r="Q20" i="11"/>
  <c r="K20" i="11"/>
  <c r="E20" i="11"/>
  <c r="Z19" i="11"/>
  <c r="T19" i="11"/>
  <c r="N19" i="11"/>
  <c r="H19" i="11"/>
  <c r="R37" i="11"/>
  <c r="F37" i="11"/>
  <c r="U36" i="11"/>
  <c r="I36" i="11"/>
  <c r="X35" i="11"/>
  <c r="L35" i="11"/>
  <c r="AA34" i="11"/>
  <c r="O34" i="11"/>
  <c r="R33" i="11"/>
  <c r="F33" i="11"/>
  <c r="U32" i="11"/>
  <c r="I32" i="11"/>
  <c r="X31" i="11"/>
  <c r="L31" i="11"/>
  <c r="AA30" i="11"/>
  <c r="O30" i="11"/>
  <c r="R29" i="11"/>
  <c r="F29" i="11"/>
  <c r="U28" i="11"/>
  <c r="I28" i="11"/>
  <c r="X27" i="11"/>
  <c r="L27" i="11"/>
  <c r="AA26" i="11"/>
  <c r="O26" i="11"/>
  <c r="W25" i="11"/>
  <c r="M25" i="11"/>
  <c r="F25" i="11"/>
  <c r="Z24" i="11"/>
  <c r="S24" i="11"/>
  <c r="L24" i="11"/>
  <c r="X23" i="11"/>
  <c r="Q23" i="11"/>
  <c r="J23" i="11"/>
  <c r="V22" i="11"/>
  <c r="O22" i="11"/>
  <c r="H22" i="11"/>
  <c r="AB21" i="11"/>
  <c r="U21" i="11"/>
  <c r="M21" i="11"/>
  <c r="F21" i="11"/>
  <c r="Z20" i="11"/>
  <c r="S20" i="11"/>
  <c r="L20" i="11"/>
  <c r="X19" i="11"/>
  <c r="Q19" i="11"/>
  <c r="J19" i="11"/>
  <c r="X18" i="11"/>
  <c r="R18" i="11"/>
  <c r="L18" i="11"/>
  <c r="F18" i="11"/>
  <c r="AA17" i="11"/>
  <c r="U17" i="11"/>
  <c r="O17" i="11"/>
  <c r="I17" i="11"/>
  <c r="X16" i="11"/>
  <c r="R16" i="11"/>
  <c r="L16" i="11"/>
  <c r="F16" i="11"/>
  <c r="AA15" i="11"/>
  <c r="U15" i="11"/>
  <c r="O15" i="11"/>
  <c r="I15" i="11"/>
  <c r="X14" i="11"/>
  <c r="R14" i="11"/>
  <c r="L14" i="11"/>
  <c r="F14" i="11"/>
  <c r="AA13" i="11"/>
  <c r="U13" i="11"/>
  <c r="O13" i="11"/>
  <c r="I13" i="11"/>
  <c r="X12" i="11"/>
  <c r="R12" i="11"/>
  <c r="L12" i="11"/>
  <c r="F12" i="11"/>
  <c r="Q37" i="11"/>
  <c r="X37" i="11"/>
  <c r="L37" i="11"/>
  <c r="AA36" i="11"/>
  <c r="O36" i="11"/>
  <c r="R35" i="11"/>
  <c r="F35" i="11"/>
  <c r="U34" i="11"/>
  <c r="I34" i="11"/>
  <c r="X33" i="11"/>
  <c r="L33" i="11"/>
  <c r="AA32" i="11"/>
  <c r="O32" i="11"/>
  <c r="R31" i="11"/>
  <c r="F31" i="11"/>
  <c r="U30" i="11"/>
  <c r="I30" i="11"/>
  <c r="X29" i="11"/>
  <c r="L29" i="11"/>
  <c r="AA28" i="11"/>
  <c r="O28" i="11"/>
  <c r="R27" i="11"/>
  <c r="F27" i="11"/>
  <c r="U26" i="11"/>
  <c r="I26" i="11"/>
  <c r="AA25" i="11"/>
  <c r="R25" i="11"/>
  <c r="J25" i="11"/>
  <c r="V24" i="11"/>
  <c r="O24" i="11"/>
  <c r="H24" i="11"/>
  <c r="AB23" i="11"/>
  <c r="U23" i="11"/>
  <c r="M23" i="11"/>
  <c r="F23" i="11"/>
  <c r="Z22" i="11"/>
  <c r="S22" i="11"/>
  <c r="L22" i="11"/>
  <c r="X21" i="11"/>
  <c r="Q21" i="11"/>
  <c r="J21" i="11"/>
  <c r="V20" i="11"/>
  <c r="O20" i="11"/>
  <c r="H20" i="11"/>
  <c r="AB19" i="11"/>
  <c r="U19" i="11"/>
  <c r="M19" i="11"/>
  <c r="F19" i="11"/>
  <c r="AA18" i="11"/>
  <c r="U18" i="11"/>
  <c r="O18" i="11"/>
  <c r="U37" i="11"/>
  <c r="I37" i="11"/>
  <c r="X36" i="11"/>
  <c r="L36" i="11"/>
  <c r="AA35" i="11"/>
  <c r="O35" i="11"/>
  <c r="R34" i="11"/>
  <c r="F34" i="11"/>
  <c r="U33" i="11"/>
  <c r="I33" i="11"/>
  <c r="X32" i="11"/>
  <c r="L32" i="11"/>
  <c r="AA31" i="11"/>
  <c r="O31" i="11"/>
  <c r="R30" i="11"/>
  <c r="F30" i="11"/>
  <c r="U29" i="11"/>
  <c r="I29" i="11"/>
  <c r="X28" i="11"/>
  <c r="L28" i="11"/>
  <c r="AA27" i="11"/>
  <c r="O27" i="11"/>
  <c r="R26" i="11"/>
  <c r="F26" i="11"/>
  <c r="X25" i="11"/>
  <c r="O25" i="11"/>
  <c r="G25" i="11"/>
  <c r="AA24" i="11"/>
  <c r="T24" i="11"/>
  <c r="M24" i="11"/>
  <c r="F24" i="11"/>
  <c r="Y23" i="11"/>
  <c r="R23" i="11"/>
  <c r="K23" i="11"/>
  <c r="X22" i="11"/>
  <c r="P22" i="11"/>
  <c r="I22" i="11"/>
  <c r="V21" i="11"/>
  <c r="O21" i="11"/>
  <c r="G21" i="11"/>
  <c r="AA20" i="11"/>
  <c r="T20" i="11"/>
  <c r="M20" i="11"/>
  <c r="F20" i="11"/>
  <c r="Y19" i="11"/>
  <c r="R19" i="11"/>
  <c r="K19" i="11"/>
  <c r="Y18" i="11"/>
  <c r="S18" i="11"/>
  <c r="M18" i="11"/>
  <c r="G18" i="11"/>
  <c r="AB17" i="11"/>
  <c r="V17" i="11"/>
  <c r="P17" i="11"/>
  <c r="J17" i="11"/>
  <c r="Y16" i="11"/>
  <c r="S16" i="11"/>
  <c r="M16" i="11"/>
  <c r="G16" i="11"/>
  <c r="AB15" i="11"/>
  <c r="V15" i="11"/>
  <c r="P15" i="11"/>
  <c r="J15" i="11"/>
  <c r="Y14" i="11"/>
  <c r="S14" i="11"/>
  <c r="M14" i="11"/>
  <c r="G14" i="11"/>
  <c r="AB13" i="11"/>
  <c r="J4" i="11"/>
  <c r="P4" i="11"/>
  <c r="V4" i="11"/>
  <c r="AB4" i="11"/>
  <c r="G5" i="11"/>
  <c r="M5" i="11"/>
  <c r="S5" i="11"/>
  <c r="Y5" i="11"/>
  <c r="J6" i="11"/>
  <c r="P6" i="11"/>
  <c r="V6" i="11"/>
  <c r="AB6" i="11"/>
  <c r="G7" i="11"/>
  <c r="M7" i="11"/>
  <c r="S7" i="11"/>
  <c r="Y7" i="11"/>
  <c r="J8" i="11"/>
  <c r="P8" i="11"/>
  <c r="V8" i="11"/>
  <c r="AB8" i="11"/>
  <c r="G9" i="11"/>
  <c r="M9" i="11"/>
  <c r="S9" i="11"/>
  <c r="Y9" i="11"/>
  <c r="J10" i="11"/>
  <c r="P10" i="11"/>
  <c r="V10" i="11"/>
  <c r="AB10" i="11"/>
  <c r="G11" i="11"/>
  <c r="M11" i="11"/>
  <c r="S11" i="11"/>
  <c r="Y11" i="11"/>
  <c r="K12" i="11"/>
  <c r="S12" i="11"/>
  <c r="Z12" i="11"/>
  <c r="F13" i="11"/>
  <c r="M13" i="11"/>
  <c r="T13" i="11"/>
  <c r="J14" i="11"/>
  <c r="T14" i="11"/>
  <c r="AB14" i="11"/>
  <c r="K15" i="11"/>
  <c r="S15" i="11"/>
  <c r="J16" i="11"/>
  <c r="T16" i="11"/>
  <c r="AB16" i="11"/>
  <c r="K17" i="11"/>
  <c r="S17" i="11"/>
  <c r="J18" i="11"/>
  <c r="V18" i="11"/>
  <c r="G19" i="11"/>
  <c r="V19" i="11"/>
  <c r="I20" i="11"/>
  <c r="X20" i="11"/>
  <c r="K21" i="11"/>
  <c r="Y21" i="11"/>
  <c r="M22" i="11"/>
  <c r="AA22" i="11"/>
  <c r="O23" i="11"/>
  <c r="P24" i="11"/>
  <c r="S25" i="11"/>
  <c r="L26" i="11"/>
  <c r="I27" i="11"/>
  <c r="F28" i="11"/>
  <c r="AA29" i="11"/>
  <c r="X30" i="11"/>
  <c r="U31" i="11"/>
  <c r="R32" i="11"/>
  <c r="O33" i="11"/>
  <c r="L34" i="11"/>
  <c r="I35" i="11"/>
  <c r="F36" i="11"/>
  <c r="F4" i="11"/>
  <c r="L4" i="11"/>
  <c r="R4" i="11"/>
  <c r="X4" i="11"/>
  <c r="I5" i="11"/>
  <c r="O5" i="11"/>
  <c r="U5" i="11"/>
  <c r="AA5" i="11"/>
  <c r="F6" i="11"/>
  <c r="L6" i="11"/>
  <c r="R6" i="11"/>
  <c r="X6" i="11"/>
  <c r="I7" i="11"/>
  <c r="O7" i="11"/>
  <c r="U7" i="11"/>
  <c r="AA7" i="11"/>
  <c r="F8" i="11"/>
  <c r="L8" i="11"/>
  <c r="R8" i="11"/>
  <c r="X8" i="11"/>
  <c r="I9" i="11"/>
  <c r="O9" i="11"/>
  <c r="U9" i="11"/>
  <c r="AA9" i="11"/>
  <c r="F10" i="11"/>
  <c r="L10" i="11"/>
  <c r="R10" i="11"/>
  <c r="X10" i="11"/>
  <c r="I11" i="11"/>
  <c r="O11" i="11"/>
  <c r="U11" i="11"/>
  <c r="AA11" i="11"/>
  <c r="G12" i="11"/>
  <c r="N12" i="11"/>
  <c r="U12" i="11"/>
  <c r="AB12" i="11"/>
  <c r="H13" i="11"/>
  <c r="P13" i="11"/>
  <c r="W13" i="11"/>
  <c r="N14" i="11"/>
  <c r="V14" i="11"/>
  <c r="E15" i="11"/>
  <c r="M15" i="11"/>
  <c r="W15" i="11"/>
  <c r="N16" i="11"/>
  <c r="V16" i="11"/>
  <c r="E17" i="11"/>
  <c r="M17" i="11"/>
  <c r="W17" i="11"/>
  <c r="N18" i="11"/>
  <c r="Z18" i="11"/>
  <c r="L19" i="11"/>
  <c r="AA19" i="11"/>
  <c r="N20" i="11"/>
  <c r="AB20" i="11"/>
  <c r="P21" i="11"/>
  <c r="R22" i="11"/>
  <c r="E23" i="11"/>
  <c r="S23" i="11"/>
  <c r="G24" i="11"/>
  <c r="U24" i="11"/>
  <c r="I25" i="11"/>
  <c r="Y25" i="11"/>
  <c r="T26" i="11"/>
  <c r="Q27" i="11"/>
  <c r="N28" i="11"/>
  <c r="K29" i="11"/>
  <c r="H30" i="11"/>
  <c r="E31" i="11"/>
  <c r="Z32" i="11"/>
  <c r="W33" i="11"/>
  <c r="T34" i="11"/>
  <c r="Q35" i="11"/>
  <c r="N36" i="11"/>
  <c r="K37" i="11"/>
  <c r="Z34" i="11"/>
  <c r="W35" i="11"/>
  <c r="T36" i="11"/>
  <c r="W37" i="11"/>
  <c r="I4" i="11"/>
  <c r="O4" i="11"/>
  <c r="U4" i="11"/>
  <c r="AA4" i="11"/>
  <c r="F5" i="11"/>
  <c r="L5" i="11"/>
  <c r="R5" i="11"/>
  <c r="X5" i="11"/>
  <c r="I6" i="11"/>
  <c r="O6" i="11"/>
  <c r="U6" i="11"/>
  <c r="AA6" i="11"/>
  <c r="F7" i="11"/>
  <c r="L7" i="11"/>
  <c r="R7" i="11"/>
  <c r="X7" i="11"/>
  <c r="I8" i="11"/>
  <c r="O8" i="11"/>
  <c r="U8" i="11"/>
  <c r="AA8" i="11"/>
  <c r="F9" i="11"/>
  <c r="L9" i="11"/>
  <c r="R9" i="11"/>
  <c r="X9" i="11"/>
  <c r="I10" i="11"/>
  <c r="O10" i="11"/>
  <c r="U10" i="11"/>
  <c r="AA10" i="11"/>
  <c r="F11" i="11"/>
  <c r="L11" i="11"/>
  <c r="R11" i="11"/>
  <c r="X11" i="11"/>
  <c r="J12" i="11"/>
  <c r="Q12" i="11"/>
  <c r="Y12" i="11"/>
  <c r="E13" i="11"/>
  <c r="L13" i="11"/>
  <c r="S13" i="11"/>
  <c r="Z13" i="11"/>
  <c r="I14" i="11"/>
  <c r="Q14" i="11"/>
  <c r="AA14" i="11"/>
  <c r="H15" i="11"/>
  <c r="R15" i="11"/>
  <c r="Z15" i="11"/>
  <c r="I16" i="11"/>
  <c r="Q16" i="11"/>
  <c r="AA16" i="11"/>
  <c r="H17" i="11"/>
  <c r="R17" i="11"/>
  <c r="Z17" i="11"/>
  <c r="I18" i="11"/>
  <c r="T18" i="11"/>
  <c r="E19" i="11"/>
  <c r="S19" i="11"/>
  <c r="G20" i="11"/>
  <c r="U20" i="11"/>
  <c r="I21" i="11"/>
  <c r="W21" i="11"/>
  <c r="J22" i="11"/>
  <c r="Y22" i="11"/>
  <c r="L23" i="11"/>
  <c r="AA23" i="11"/>
  <c r="N24" i="11"/>
  <c r="AB24" i="11"/>
  <c r="Q25" i="11"/>
  <c r="H26" i="11"/>
  <c r="E27" i="11"/>
  <c r="Z28" i="11"/>
  <c r="W29" i="11"/>
  <c r="T30" i="11"/>
  <c r="Q31" i="11"/>
  <c r="N32" i="11"/>
  <c r="K33" i="11"/>
  <c r="H34" i="11"/>
  <c r="E35" i="11"/>
  <c r="Z36" i="11"/>
  <c r="AA37" i="11"/>
  <c r="L4" i="9"/>
  <c r="Z5" i="9"/>
  <c r="R8" i="9"/>
  <c r="J15" i="9"/>
  <c r="L7" i="8"/>
  <c r="P12" i="8"/>
  <c r="U34" i="8"/>
  <c r="K4" i="9"/>
  <c r="S4" i="9"/>
  <c r="F5" i="9"/>
  <c r="O5" i="9"/>
  <c r="X5" i="9"/>
  <c r="G6" i="9"/>
  <c r="Q6" i="9"/>
  <c r="Y6" i="9"/>
  <c r="L7" i="9"/>
  <c r="U7" i="9"/>
  <c r="E8" i="9"/>
  <c r="Q8" i="9"/>
  <c r="I9" i="9"/>
  <c r="V9" i="9"/>
  <c r="K10" i="9"/>
  <c r="I11" i="9"/>
  <c r="Z11" i="9"/>
  <c r="R12" i="9"/>
  <c r="Z13" i="9"/>
  <c r="I15" i="9"/>
  <c r="Q16" i="9"/>
  <c r="L18" i="9"/>
  <c r="V19" i="9"/>
  <c r="M21" i="9"/>
  <c r="AB22" i="9"/>
  <c r="S25" i="9"/>
  <c r="W26" i="9"/>
  <c r="X30" i="9"/>
  <c r="U35" i="9"/>
  <c r="Z37" i="9"/>
  <c r="Z33" i="9"/>
  <c r="Z29" i="9"/>
  <c r="J27" i="9"/>
  <c r="H26" i="9"/>
  <c r="G25" i="9"/>
  <c r="Q23" i="9"/>
  <c r="M22" i="9"/>
  <c r="K21" i="9"/>
  <c r="J20" i="9"/>
  <c r="H19" i="9"/>
  <c r="K18" i="9"/>
  <c r="N17" i="9"/>
  <c r="E16" i="9"/>
  <c r="H15" i="9"/>
  <c r="K14" i="9"/>
  <c r="N13" i="9"/>
  <c r="Q12" i="9"/>
  <c r="E12" i="9"/>
  <c r="T11" i="9"/>
  <c r="H11" i="9"/>
  <c r="Q10" i="9"/>
  <c r="E10" i="9"/>
  <c r="T9" i="9"/>
  <c r="H9" i="9"/>
  <c r="O37" i="9"/>
  <c r="O33" i="9"/>
  <c r="P29" i="9"/>
  <c r="I27" i="9"/>
  <c r="G26" i="9"/>
  <c r="E25" i="9"/>
  <c r="P23" i="9"/>
  <c r="AB21" i="9"/>
  <c r="Z20" i="9"/>
  <c r="Y19" i="9"/>
  <c r="Y18" i="9"/>
  <c r="AB17" i="9"/>
  <c r="S16" i="9"/>
  <c r="V15" i="9"/>
  <c r="Y14" i="9"/>
  <c r="AB13" i="9"/>
  <c r="Y12" i="9"/>
  <c r="M12" i="9"/>
  <c r="AB11" i="9"/>
  <c r="P11" i="9"/>
  <c r="Y10" i="9"/>
  <c r="M10" i="9"/>
  <c r="H5" i="9"/>
  <c r="N7" i="9"/>
  <c r="J9" i="9"/>
  <c r="S12" i="9"/>
  <c r="O23" i="9"/>
  <c r="L4" i="8"/>
  <c r="AA8" i="8"/>
  <c r="Y15" i="8"/>
  <c r="E4" i="9"/>
  <c r="M4" i="9"/>
  <c r="W4" i="9"/>
  <c r="I5" i="9"/>
  <c r="R5" i="9"/>
  <c r="AA5" i="9"/>
  <c r="K6" i="9"/>
  <c r="S6" i="9"/>
  <c r="F7" i="9"/>
  <c r="O7" i="9"/>
  <c r="X7" i="9"/>
  <c r="G8" i="9"/>
  <c r="S8" i="9"/>
  <c r="N9" i="9"/>
  <c r="AA9" i="9"/>
  <c r="R10" i="9"/>
  <c r="N11" i="9"/>
  <c r="F12" i="9"/>
  <c r="W12" i="9"/>
  <c r="L14" i="9"/>
  <c r="T15" i="9"/>
  <c r="O17" i="9"/>
  <c r="W18" i="9"/>
  <c r="K20" i="9"/>
  <c r="Z21" i="9"/>
  <c r="E24" i="9"/>
  <c r="U25" i="9"/>
  <c r="W27" i="9"/>
  <c r="F32" i="9"/>
  <c r="I5" i="8"/>
  <c r="S9" i="8"/>
  <c r="W18" i="8"/>
  <c r="F4" i="9"/>
  <c r="O4" i="9"/>
  <c r="X4" i="9"/>
  <c r="J5" i="9"/>
  <c r="T5" i="9"/>
  <c r="AB5" i="9"/>
  <c r="L6" i="9"/>
  <c r="U6" i="9"/>
  <c r="H7" i="9"/>
  <c r="P7" i="9"/>
  <c r="Z7" i="9"/>
  <c r="K8" i="9"/>
  <c r="W8" i="9"/>
  <c r="O9" i="9"/>
  <c r="AB9" i="9"/>
  <c r="S10" i="9"/>
  <c r="O11" i="9"/>
  <c r="G12" i="9"/>
  <c r="X12" i="9"/>
  <c r="M14" i="9"/>
  <c r="U15" i="9"/>
  <c r="P17" i="9"/>
  <c r="X18" i="9"/>
  <c r="L20" i="9"/>
  <c r="AA21" i="9"/>
  <c r="Q24" i="9"/>
  <c r="F26" i="9"/>
  <c r="R28" i="9"/>
  <c r="Q32" i="9"/>
  <c r="Y13" i="8"/>
  <c r="P5" i="9"/>
  <c r="R6" i="9"/>
  <c r="V7" i="9"/>
  <c r="Z9" i="9"/>
  <c r="J11" i="9"/>
  <c r="AA13" i="9"/>
  <c r="M18" i="9"/>
  <c r="W19" i="9"/>
  <c r="T25" i="9"/>
  <c r="H27" i="9"/>
  <c r="Q36" i="9"/>
  <c r="AA5" i="8"/>
  <c r="M10" i="8"/>
  <c r="X23" i="8"/>
  <c r="G4" i="9"/>
  <c r="Q4" i="9"/>
  <c r="Y4" i="9"/>
  <c r="L5" i="9"/>
  <c r="U5" i="9"/>
  <c r="E6" i="9"/>
  <c r="M6" i="9"/>
  <c r="W6" i="9"/>
  <c r="I7" i="9"/>
  <c r="R7" i="9"/>
  <c r="AA7" i="9"/>
  <c r="L8" i="9"/>
  <c r="X8" i="9"/>
  <c r="P9" i="9"/>
  <c r="F10" i="9"/>
  <c r="W10" i="9"/>
  <c r="U11" i="9"/>
  <c r="K12" i="9"/>
  <c r="O13" i="9"/>
  <c r="W14" i="9"/>
  <c r="F16" i="9"/>
  <c r="Z17" i="9"/>
  <c r="I19" i="9"/>
  <c r="X20" i="9"/>
  <c r="N22" i="9"/>
  <c r="R24" i="9"/>
  <c r="T26" i="9"/>
  <c r="X28" i="9"/>
  <c r="X34" i="9"/>
  <c r="I8" i="8"/>
  <c r="U4" i="9"/>
  <c r="I6" i="9"/>
  <c r="AA6" i="9"/>
  <c r="F8" i="9"/>
  <c r="L10" i="9"/>
  <c r="AA11" i="9"/>
  <c r="R16" i="9"/>
  <c r="N21" i="9"/>
  <c r="H31" i="9"/>
  <c r="S6" i="8"/>
  <c r="J11" i="8"/>
  <c r="L29" i="8"/>
  <c r="I4" i="9"/>
  <c r="R4" i="9"/>
  <c r="AA4" i="9"/>
  <c r="N5" i="9"/>
  <c r="V5" i="9"/>
  <c r="F6" i="9"/>
  <c r="O6" i="9"/>
  <c r="X6" i="9"/>
  <c r="J7" i="9"/>
  <c r="T7" i="9"/>
  <c r="AB7" i="9"/>
  <c r="M8" i="9"/>
  <c r="Y8" i="9"/>
  <c r="U9" i="9"/>
  <c r="G10" i="9"/>
  <c r="X10" i="9"/>
  <c r="V11" i="9"/>
  <c r="L12" i="9"/>
  <c r="P13" i="9"/>
  <c r="X14" i="9"/>
  <c r="G16" i="9"/>
  <c r="AA17" i="9"/>
  <c r="J19" i="9"/>
  <c r="Y20" i="9"/>
  <c r="P22" i="9"/>
  <c r="S24" i="9"/>
  <c r="V26" i="9"/>
  <c r="Y28" i="9"/>
  <c r="H35" i="9"/>
  <c r="AB37" i="10"/>
  <c r="V37" i="10"/>
  <c r="P37" i="10"/>
  <c r="J37" i="10"/>
  <c r="Y36" i="10"/>
  <c r="S36" i="10"/>
  <c r="M36" i="10"/>
  <c r="G36" i="10"/>
  <c r="AB35" i="10"/>
  <c r="V35" i="10"/>
  <c r="P35" i="10"/>
  <c r="J35" i="10"/>
  <c r="Y34" i="10"/>
  <c r="S34" i="10"/>
  <c r="M34" i="10"/>
  <c r="G34" i="10"/>
  <c r="AB33" i="10"/>
  <c r="V33" i="10"/>
  <c r="P33" i="10"/>
  <c r="J33" i="10"/>
  <c r="Y32" i="10"/>
  <c r="S32" i="10"/>
  <c r="M32" i="10"/>
  <c r="G32" i="10"/>
  <c r="AB31" i="10"/>
  <c r="V31" i="10"/>
  <c r="P31" i="10"/>
  <c r="J31" i="10"/>
  <c r="Y30" i="10"/>
  <c r="S30" i="10"/>
  <c r="M30" i="10"/>
  <c r="G30" i="10"/>
  <c r="Z37" i="10"/>
  <c r="T37" i="10"/>
  <c r="N37" i="10"/>
  <c r="H37" i="10"/>
  <c r="W36" i="10"/>
  <c r="Q36" i="10"/>
  <c r="K36" i="10"/>
  <c r="E36" i="10"/>
  <c r="Z35" i="10"/>
  <c r="T35" i="10"/>
  <c r="N35" i="10"/>
  <c r="H35" i="10"/>
  <c r="W34" i="10"/>
  <c r="Q34" i="10"/>
  <c r="K34" i="10"/>
  <c r="E34" i="10"/>
  <c r="Z33" i="10"/>
  <c r="T33" i="10"/>
  <c r="N33" i="10"/>
  <c r="H33" i="10"/>
  <c r="W32" i="10"/>
  <c r="Q32" i="10"/>
  <c r="K32" i="10"/>
  <c r="E32" i="10"/>
  <c r="Z31" i="10"/>
  <c r="T31" i="10"/>
  <c r="N31" i="10"/>
  <c r="H31" i="10"/>
  <c r="W30" i="10"/>
  <c r="Q30" i="10"/>
  <c r="K30" i="10"/>
  <c r="E30" i="10"/>
  <c r="Z29" i="10"/>
  <c r="T29" i="10"/>
  <c r="N29" i="10"/>
  <c r="H29" i="10"/>
  <c r="W28" i="10"/>
  <c r="Q28" i="10"/>
  <c r="K28" i="10"/>
  <c r="E28" i="10"/>
  <c r="Z27" i="10"/>
  <c r="T27" i="10"/>
  <c r="N27" i="10"/>
  <c r="H27" i="10"/>
  <c r="W26" i="10"/>
  <c r="Q26" i="10"/>
  <c r="K26" i="10"/>
  <c r="E26" i="10"/>
  <c r="Z25" i="10"/>
  <c r="T25" i="10"/>
  <c r="N25" i="10"/>
  <c r="H25" i="10"/>
  <c r="W24" i="10"/>
  <c r="Q24" i="10"/>
  <c r="K24" i="10"/>
  <c r="E24" i="10"/>
  <c r="Z23" i="10"/>
  <c r="T23" i="10"/>
  <c r="N23" i="10"/>
  <c r="H23" i="10"/>
  <c r="W22" i="10"/>
  <c r="Q22" i="10"/>
  <c r="K22" i="10"/>
  <c r="E22" i="10"/>
  <c r="Z21" i="10"/>
  <c r="T21" i="10"/>
  <c r="N21" i="10"/>
  <c r="H21" i="10"/>
  <c r="W20" i="10"/>
  <c r="Q20" i="10"/>
  <c r="K20" i="10"/>
  <c r="E20" i="10"/>
  <c r="Z19" i="10"/>
  <c r="T19" i="10"/>
  <c r="N19" i="10"/>
  <c r="H19" i="10"/>
  <c r="W37" i="10"/>
  <c r="M37" i="10"/>
  <c r="E37" i="10"/>
  <c r="V36" i="10"/>
  <c r="N36" i="10"/>
  <c r="W35" i="10"/>
  <c r="M35" i="10"/>
  <c r="E35" i="10"/>
  <c r="V34" i="10"/>
  <c r="N34" i="10"/>
  <c r="W33" i="10"/>
  <c r="M33" i="10"/>
  <c r="E33" i="10"/>
  <c r="V32" i="10"/>
  <c r="N32" i="10"/>
  <c r="W31" i="10"/>
  <c r="M31" i="10"/>
  <c r="E31" i="10"/>
  <c r="V30" i="10"/>
  <c r="N30" i="10"/>
  <c r="X29" i="10"/>
  <c r="Q29" i="10"/>
  <c r="J29" i="10"/>
  <c r="V28" i="10"/>
  <c r="O28" i="10"/>
  <c r="H28" i="10"/>
  <c r="AB27" i="10"/>
  <c r="U27" i="10"/>
  <c r="M27" i="10"/>
  <c r="F27" i="10"/>
  <c r="Z26" i="10"/>
  <c r="S26" i="10"/>
  <c r="L26" i="10"/>
  <c r="X25" i="10"/>
  <c r="Q25" i="10"/>
  <c r="J25" i="10"/>
  <c r="V24" i="10"/>
  <c r="O24" i="10"/>
  <c r="H24" i="10"/>
  <c r="AB23" i="10"/>
  <c r="U23" i="10"/>
  <c r="M23" i="10"/>
  <c r="F23" i="10"/>
  <c r="Z22" i="10"/>
  <c r="S22" i="10"/>
  <c r="L22" i="10"/>
  <c r="X21" i="10"/>
  <c r="Q21" i="10"/>
  <c r="J21" i="10"/>
  <c r="V20" i="10"/>
  <c r="O20" i="10"/>
  <c r="H20" i="10"/>
  <c r="AB19" i="10"/>
  <c r="U19" i="10"/>
  <c r="M19" i="10"/>
  <c r="F19" i="10"/>
  <c r="AA18" i="10"/>
  <c r="U18" i="10"/>
  <c r="O18" i="10"/>
  <c r="I18" i="10"/>
  <c r="X17" i="10"/>
  <c r="R17" i="10"/>
  <c r="L17" i="10"/>
  <c r="F17" i="10"/>
  <c r="AA16" i="10"/>
  <c r="U16" i="10"/>
  <c r="O16" i="10"/>
  <c r="I16" i="10"/>
  <c r="X15" i="10"/>
  <c r="R15" i="10"/>
  <c r="L15" i="10"/>
  <c r="F15" i="10"/>
  <c r="AA14" i="10"/>
  <c r="X37" i="10"/>
  <c r="O37" i="10"/>
  <c r="F37" i="10"/>
  <c r="X36" i="10"/>
  <c r="O36" i="10"/>
  <c r="F36" i="10"/>
  <c r="X35" i="10"/>
  <c r="O35" i="10"/>
  <c r="F35" i="10"/>
  <c r="X34" i="10"/>
  <c r="O34" i="10"/>
  <c r="F34" i="10"/>
  <c r="X33" i="10"/>
  <c r="O33" i="10"/>
  <c r="F33" i="10"/>
  <c r="X32" i="10"/>
  <c r="O32" i="10"/>
  <c r="F32" i="10"/>
  <c r="X31" i="10"/>
  <c r="O31" i="10"/>
  <c r="F31" i="10"/>
  <c r="X30" i="10"/>
  <c r="O30" i="10"/>
  <c r="F30" i="10"/>
  <c r="Y29" i="10"/>
  <c r="R29" i="10"/>
  <c r="K29" i="10"/>
  <c r="X28" i="10"/>
  <c r="P28" i="10"/>
  <c r="I28" i="10"/>
  <c r="V27" i="10"/>
  <c r="O27" i="10"/>
  <c r="G27" i="10"/>
  <c r="AA26" i="10"/>
  <c r="T26" i="10"/>
  <c r="M26" i="10"/>
  <c r="F26" i="10"/>
  <c r="Y25" i="10"/>
  <c r="R25" i="10"/>
  <c r="K25" i="10"/>
  <c r="X24" i="10"/>
  <c r="P24" i="10"/>
  <c r="I24" i="10"/>
  <c r="V23" i="10"/>
  <c r="O23" i="10"/>
  <c r="G23" i="10"/>
  <c r="AA22" i="10"/>
  <c r="T22" i="10"/>
  <c r="M22" i="10"/>
  <c r="F22" i="10"/>
  <c r="Y21" i="10"/>
  <c r="R21" i="10"/>
  <c r="K21" i="10"/>
  <c r="X20" i="10"/>
  <c r="P20" i="10"/>
  <c r="I20" i="10"/>
  <c r="V19" i="10"/>
  <c r="O19" i="10"/>
  <c r="G19" i="10"/>
  <c r="AB18" i="10"/>
  <c r="V18" i="10"/>
  <c r="P18" i="10"/>
  <c r="R37" i="10"/>
  <c r="R36" i="10"/>
  <c r="R35" i="10"/>
  <c r="R34" i="10"/>
  <c r="R33" i="10"/>
  <c r="R32" i="10"/>
  <c r="R31" i="10"/>
  <c r="R30" i="10"/>
  <c r="U29" i="10"/>
  <c r="I29" i="10"/>
  <c r="Z28" i="10"/>
  <c r="N28" i="10"/>
  <c r="S27" i="10"/>
  <c r="J27" i="10"/>
  <c r="Y26" i="10"/>
  <c r="O26" i="10"/>
  <c r="U25" i="10"/>
  <c r="I25" i="10"/>
  <c r="Z24" i="10"/>
  <c r="N24" i="10"/>
  <c r="S23" i="10"/>
  <c r="J23" i="10"/>
  <c r="Y22" i="10"/>
  <c r="O22" i="10"/>
  <c r="U21" i="10"/>
  <c r="I21" i="10"/>
  <c r="Z20" i="10"/>
  <c r="N20" i="10"/>
  <c r="S19" i="10"/>
  <c r="J19" i="10"/>
  <c r="Z18" i="10"/>
  <c r="R18" i="10"/>
  <c r="J18" i="10"/>
  <c r="V17" i="10"/>
  <c r="O17" i="10"/>
  <c r="H17" i="10"/>
  <c r="AB16" i="10"/>
  <c r="T16" i="10"/>
  <c r="M16" i="10"/>
  <c r="F16" i="10"/>
  <c r="Z15" i="10"/>
  <c r="S15" i="10"/>
  <c r="K15" i="10"/>
  <c r="X14" i="10"/>
  <c r="R14" i="10"/>
  <c r="L14" i="10"/>
  <c r="F14" i="10"/>
  <c r="AA13" i="10"/>
  <c r="U13" i="10"/>
  <c r="O13" i="10"/>
  <c r="I13" i="10"/>
  <c r="X12" i="10"/>
  <c r="R12" i="10"/>
  <c r="L12" i="10"/>
  <c r="F12" i="10"/>
  <c r="AA11" i="10"/>
  <c r="U11" i="10"/>
  <c r="O11" i="10"/>
  <c r="I11" i="10"/>
  <c r="X10" i="10"/>
  <c r="R10" i="10"/>
  <c r="L10" i="10"/>
  <c r="F10" i="10"/>
  <c r="AA9" i="10"/>
  <c r="U9" i="10"/>
  <c r="O9" i="10"/>
  <c r="I9" i="10"/>
  <c r="X8" i="10"/>
  <c r="R8" i="10"/>
  <c r="L8" i="10"/>
  <c r="F8" i="10"/>
  <c r="AA7" i="10"/>
  <c r="U7" i="10"/>
  <c r="O7" i="10"/>
  <c r="I7" i="10"/>
  <c r="X6" i="10"/>
  <c r="R6" i="10"/>
  <c r="L6" i="10"/>
  <c r="F6" i="10"/>
  <c r="AA5" i="10"/>
  <c r="Y37" i="10"/>
  <c r="K37" i="10"/>
  <c r="Z36" i="10"/>
  <c r="J36" i="10"/>
  <c r="Y35" i="10"/>
  <c r="K35" i="10"/>
  <c r="Z34" i="10"/>
  <c r="J34" i="10"/>
  <c r="Y33" i="10"/>
  <c r="K33" i="10"/>
  <c r="Z32" i="10"/>
  <c r="J32" i="10"/>
  <c r="Y31" i="10"/>
  <c r="K31" i="10"/>
  <c r="Z30" i="10"/>
  <c r="J30" i="10"/>
  <c r="AA29" i="10"/>
  <c r="O29" i="10"/>
  <c r="E29" i="10"/>
  <c r="T28" i="10"/>
  <c r="J28" i="10"/>
  <c r="Y27" i="10"/>
  <c r="P27" i="10"/>
  <c r="U26" i="10"/>
  <c r="I26" i="10"/>
  <c r="AA25" i="10"/>
  <c r="O25" i="10"/>
  <c r="E25" i="10"/>
  <c r="T24" i="10"/>
  <c r="J24" i="10"/>
  <c r="Y23" i="10"/>
  <c r="P23" i="10"/>
  <c r="U22" i="10"/>
  <c r="I22" i="10"/>
  <c r="AA21" i="10"/>
  <c r="O21" i="10"/>
  <c r="E21" i="10"/>
  <c r="T20" i="10"/>
  <c r="J20" i="10"/>
  <c r="Y19" i="10"/>
  <c r="P19" i="10"/>
  <c r="W18" i="10"/>
  <c r="M18" i="10"/>
  <c r="F18" i="10"/>
  <c r="Z17" i="10"/>
  <c r="S17" i="10"/>
  <c r="K17" i="10"/>
  <c r="X16" i="10"/>
  <c r="Q16" i="10"/>
  <c r="J16" i="10"/>
  <c r="V15" i="10"/>
  <c r="O15" i="10"/>
  <c r="H15" i="10"/>
  <c r="AB14" i="10"/>
  <c r="U14" i="10"/>
  <c r="O14" i="10"/>
  <c r="I14" i="10"/>
  <c r="X13" i="10"/>
  <c r="R13" i="10"/>
  <c r="L13" i="10"/>
  <c r="F13" i="10"/>
  <c r="AA12" i="10"/>
  <c r="U12" i="10"/>
  <c r="O12" i="10"/>
  <c r="I12" i="10"/>
  <c r="X11" i="10"/>
  <c r="R11" i="10"/>
  <c r="L11" i="10"/>
  <c r="F11" i="10"/>
  <c r="AA10" i="10"/>
  <c r="U10" i="10"/>
  <c r="O10" i="10"/>
  <c r="I10" i="10"/>
  <c r="X9" i="10"/>
  <c r="R9" i="10"/>
  <c r="L9" i="10"/>
  <c r="F9" i="10"/>
  <c r="S37" i="10"/>
  <c r="G37" i="10"/>
  <c r="T36" i="10"/>
  <c r="H36" i="10"/>
  <c r="S35" i="10"/>
  <c r="G35" i="10"/>
  <c r="T34" i="10"/>
  <c r="H34" i="10"/>
  <c r="S33" i="10"/>
  <c r="G33" i="10"/>
  <c r="T32" i="10"/>
  <c r="H32" i="10"/>
  <c r="S31" i="10"/>
  <c r="G31" i="10"/>
  <c r="T30" i="10"/>
  <c r="H30" i="10"/>
  <c r="V29" i="10"/>
  <c r="L29" i="10"/>
  <c r="AA28" i="10"/>
  <c r="R28" i="10"/>
  <c r="F28" i="10"/>
  <c r="W27" i="10"/>
  <c r="K27" i="10"/>
  <c r="AB26" i="10"/>
  <c r="P26" i="10"/>
  <c r="G26" i="10"/>
  <c r="V25" i="10"/>
  <c r="L25" i="10"/>
  <c r="AA24" i="10"/>
  <c r="R24" i="10"/>
  <c r="F24" i="10"/>
  <c r="W23" i="10"/>
  <c r="K23" i="10"/>
  <c r="AB22" i="10"/>
  <c r="P22" i="10"/>
  <c r="G22" i="10"/>
  <c r="V21" i="10"/>
  <c r="L21" i="10"/>
  <c r="AA20" i="10"/>
  <c r="R20" i="10"/>
  <c r="F20" i="10"/>
  <c r="W19" i="10"/>
  <c r="K19" i="10"/>
  <c r="S18" i="10"/>
  <c r="K18" i="10"/>
  <c r="W17" i="10"/>
  <c r="P17" i="10"/>
  <c r="I17" i="10"/>
  <c r="V16" i="10"/>
  <c r="N16" i="10"/>
  <c r="G16" i="10"/>
  <c r="AA15" i="10"/>
  <c r="T15" i="10"/>
  <c r="M15" i="10"/>
  <c r="E15" i="10"/>
  <c r="Y14" i="10"/>
  <c r="S14" i="10"/>
  <c r="M14" i="10"/>
  <c r="G14" i="10"/>
  <c r="AB13" i="10"/>
  <c r="V13" i="10"/>
  <c r="P13" i="10"/>
  <c r="J13" i="10"/>
  <c r="Y12" i="10"/>
  <c r="S12" i="10"/>
  <c r="M12" i="10"/>
  <c r="G12" i="10"/>
  <c r="AB11" i="10"/>
  <c r="V11" i="10"/>
  <c r="P11" i="10"/>
  <c r="J11" i="10"/>
  <c r="Y10" i="10"/>
  <c r="S10" i="10"/>
  <c r="M10" i="10"/>
  <c r="G10" i="10"/>
  <c r="AB9" i="10"/>
  <c r="V9" i="10"/>
  <c r="J4" i="10"/>
  <c r="P4" i="10"/>
  <c r="V4" i="10"/>
  <c r="AB4" i="10"/>
  <c r="G5" i="10"/>
  <c r="M5" i="10"/>
  <c r="S5" i="10"/>
  <c r="Y5" i="10"/>
  <c r="E6" i="10"/>
  <c r="M6" i="10"/>
  <c r="T6" i="10"/>
  <c r="AA6" i="10"/>
  <c r="G7" i="10"/>
  <c r="N7" i="10"/>
  <c r="V7" i="10"/>
  <c r="I8" i="10"/>
  <c r="P8" i="10"/>
  <c r="W8" i="10"/>
  <c r="M9" i="10"/>
  <c r="W9" i="10"/>
  <c r="H10" i="10"/>
  <c r="T10" i="10"/>
  <c r="E11" i="10"/>
  <c r="Q11" i="10"/>
  <c r="N12" i="10"/>
  <c r="Z12" i="10"/>
  <c r="K13" i="10"/>
  <c r="W13" i="10"/>
  <c r="H14" i="10"/>
  <c r="T14" i="10"/>
  <c r="G15" i="10"/>
  <c r="U15" i="10"/>
  <c r="H16" i="10"/>
  <c r="W16" i="10"/>
  <c r="J17" i="10"/>
  <c r="Y17" i="10"/>
  <c r="L18" i="10"/>
  <c r="X19" i="10"/>
  <c r="S20" i="10"/>
  <c r="M21" i="10"/>
  <c r="H22" i="10"/>
  <c r="X23" i="10"/>
  <c r="S24" i="10"/>
  <c r="M25" i="10"/>
  <c r="H26" i="10"/>
  <c r="X27" i="10"/>
  <c r="S28" i="10"/>
  <c r="M29" i="10"/>
  <c r="I30" i="10"/>
  <c r="I31" i="10"/>
  <c r="I32" i="10"/>
  <c r="I33" i="10"/>
  <c r="I34" i="10"/>
  <c r="I35" i="10"/>
  <c r="I36" i="10"/>
  <c r="I37" i="10"/>
  <c r="H4" i="10"/>
  <c r="N4" i="10"/>
  <c r="T4" i="10"/>
  <c r="Z4" i="10"/>
  <c r="E5" i="10"/>
  <c r="K5" i="10"/>
  <c r="Q5" i="10"/>
  <c r="W5" i="10"/>
  <c r="J6" i="10"/>
  <c r="Q6" i="10"/>
  <c r="Y6" i="10"/>
  <c r="E7" i="10"/>
  <c r="L7" i="10"/>
  <c r="S7" i="10"/>
  <c r="Z7" i="10"/>
  <c r="G8" i="10"/>
  <c r="N8" i="10"/>
  <c r="U8" i="10"/>
  <c r="AB8" i="10"/>
  <c r="J9" i="10"/>
  <c r="S9" i="10"/>
  <c r="P10" i="10"/>
  <c r="AB10" i="10"/>
  <c r="M11" i="10"/>
  <c r="Y11" i="10"/>
  <c r="J12" i="10"/>
  <c r="V12" i="10"/>
  <c r="G13" i="10"/>
  <c r="S13" i="10"/>
  <c r="P14" i="10"/>
  <c r="P15" i="10"/>
  <c r="R16" i="10"/>
  <c r="E17" i="10"/>
  <c r="T17" i="10"/>
  <c r="G18" i="10"/>
  <c r="X18" i="10"/>
  <c r="Q19" i="10"/>
  <c r="L20" i="10"/>
  <c r="F21" i="10"/>
  <c r="AB21" i="10"/>
  <c r="V22" i="10"/>
  <c r="Q23" i="10"/>
  <c r="L24" i="10"/>
  <c r="F25" i="10"/>
  <c r="AB25" i="10"/>
  <c r="V26" i="10"/>
  <c r="Q27" i="10"/>
  <c r="L28" i="10"/>
  <c r="F29" i="10"/>
  <c r="AB29" i="10"/>
  <c r="AA30" i="10"/>
  <c r="AA31" i="10"/>
  <c r="AA32" i="10"/>
  <c r="AA33" i="10"/>
  <c r="AA34" i="10"/>
  <c r="AA35" i="10"/>
  <c r="AA36" i="10"/>
  <c r="AA37" i="10"/>
  <c r="I4" i="10"/>
  <c r="O4" i="10"/>
  <c r="U4" i="10"/>
  <c r="AA4" i="10"/>
  <c r="F5" i="10"/>
  <c r="L5" i="10"/>
  <c r="R5" i="10"/>
  <c r="X5" i="10"/>
  <c r="K6" i="10"/>
  <c r="S6" i="10"/>
  <c r="Z6" i="10"/>
  <c r="F7" i="10"/>
  <c r="M7" i="10"/>
  <c r="T7" i="10"/>
  <c r="AB7" i="10"/>
  <c r="H8" i="10"/>
  <c r="O8" i="10"/>
  <c r="V8" i="10"/>
  <c r="K9" i="10"/>
  <c r="T9" i="10"/>
  <c r="E10" i="10"/>
  <c r="Q10" i="10"/>
  <c r="N11" i="10"/>
  <c r="Z11" i="10"/>
  <c r="K12" i="10"/>
  <c r="W12" i="10"/>
  <c r="H13" i="10"/>
  <c r="T13" i="10"/>
  <c r="E14" i="10"/>
  <c r="Q14" i="10"/>
  <c r="Q15" i="10"/>
  <c r="E16" i="10"/>
  <c r="S16" i="10"/>
  <c r="G17" i="10"/>
  <c r="U17" i="10"/>
  <c r="H18" i="10"/>
  <c r="Y18" i="10"/>
  <c r="R19" i="10"/>
  <c r="M20" i="10"/>
  <c r="G21" i="10"/>
  <c r="X22" i="10"/>
  <c r="R23" i="10"/>
  <c r="M24" i="10"/>
  <c r="G25" i="10"/>
  <c r="X26" i="10"/>
  <c r="R27" i="10"/>
  <c r="M28" i="10"/>
  <c r="G29" i="10"/>
  <c r="AB30" i="10"/>
  <c r="AB32" i="10"/>
  <c r="AB34" i="10"/>
  <c r="AB36" i="10"/>
  <c r="J4" i="8"/>
  <c r="AB4" i="8"/>
  <c r="U5" i="8"/>
  <c r="R6" i="8"/>
  <c r="J7" i="8"/>
  <c r="AB7" i="8"/>
  <c r="U8" i="8"/>
  <c r="R9" i="8"/>
  <c r="L10" i="8"/>
  <c r="I11" i="8"/>
  <c r="G12" i="8"/>
  <c r="V13" i="8"/>
  <c r="V15" i="8"/>
  <c r="AB17" i="8"/>
  <c r="U22" i="8"/>
  <c r="F29" i="8"/>
  <c r="O34" i="8"/>
  <c r="R4" i="8"/>
  <c r="J5" i="8"/>
  <c r="AB5" i="8"/>
  <c r="U6" i="8"/>
  <c r="R7" i="8"/>
  <c r="J8" i="8"/>
  <c r="AB8" i="8"/>
  <c r="U9" i="8"/>
  <c r="V10" i="8"/>
  <c r="S11" i="8"/>
  <c r="R12" i="8"/>
  <c r="K14" i="8"/>
  <c r="M16" i="8"/>
  <c r="Y18" i="8"/>
  <c r="F25" i="8"/>
  <c r="O30" i="8"/>
  <c r="X35" i="8"/>
  <c r="S4" i="8"/>
  <c r="L5" i="8"/>
  <c r="I6" i="8"/>
  <c r="AA6" i="8"/>
  <c r="S7" i="8"/>
  <c r="L8" i="8"/>
  <c r="I9" i="8"/>
  <c r="AA9" i="8"/>
  <c r="X10" i="8"/>
  <c r="U11" i="8"/>
  <c r="S12" i="8"/>
  <c r="P14" i="8"/>
  <c r="P16" i="8"/>
  <c r="X19" i="8"/>
  <c r="L25" i="8"/>
  <c r="U30" i="8"/>
  <c r="U35" i="8"/>
  <c r="F37" i="8"/>
  <c r="X31" i="8"/>
  <c r="U26" i="8"/>
  <c r="O22" i="8"/>
  <c r="E18" i="8"/>
  <c r="K16" i="8"/>
  <c r="M14" i="8"/>
  <c r="U4" i="8"/>
  <c r="R5" i="8"/>
  <c r="J6" i="8"/>
  <c r="AB6" i="8"/>
  <c r="U7" i="8"/>
  <c r="R8" i="8"/>
  <c r="J9" i="8"/>
  <c r="AB9" i="8"/>
  <c r="Y10" i="8"/>
  <c r="V11" i="8"/>
  <c r="G13" i="8"/>
  <c r="G15" i="8"/>
  <c r="H17" i="8"/>
  <c r="F21" i="8"/>
  <c r="O26" i="8"/>
  <c r="F33" i="8"/>
  <c r="I4" i="8"/>
  <c r="AA4" i="8"/>
  <c r="S5" i="8"/>
  <c r="L6" i="8"/>
  <c r="I7" i="8"/>
  <c r="AA7" i="8"/>
  <c r="S8" i="8"/>
  <c r="L9" i="8"/>
  <c r="J10" i="8"/>
  <c r="G11" i="8"/>
  <c r="F12" i="8"/>
  <c r="T13" i="8"/>
  <c r="T15" i="8"/>
  <c r="Z17" i="8"/>
  <c r="L21" i="8"/>
  <c r="X27" i="8"/>
  <c r="L33" i="8"/>
  <c r="H4" i="9"/>
  <c r="N4" i="9"/>
  <c r="T4" i="9"/>
  <c r="Z4" i="9"/>
  <c r="E5" i="9"/>
  <c r="K5" i="9"/>
  <c r="Q5" i="9"/>
  <c r="W5" i="9"/>
  <c r="H6" i="9"/>
  <c r="N6" i="9"/>
  <c r="T6" i="9"/>
  <c r="Z6" i="9"/>
  <c r="E7" i="9"/>
  <c r="K7" i="9"/>
  <c r="Q7" i="9"/>
  <c r="W7" i="9"/>
  <c r="H8" i="9"/>
  <c r="N8" i="9"/>
  <c r="T8" i="9"/>
  <c r="Z8" i="9"/>
  <c r="E9" i="9"/>
  <c r="K9" i="9"/>
  <c r="Q9" i="9"/>
  <c r="W9" i="9"/>
  <c r="H10" i="9"/>
  <c r="N10" i="9"/>
  <c r="T10" i="9"/>
  <c r="Z10" i="9"/>
  <c r="E11" i="9"/>
  <c r="K11" i="9"/>
  <c r="Q11" i="9"/>
  <c r="W11" i="9"/>
  <c r="H12" i="9"/>
  <c r="N12" i="9"/>
  <c r="T12" i="9"/>
  <c r="Z12" i="9"/>
  <c r="H13" i="9"/>
  <c r="T13" i="9"/>
  <c r="E14" i="9"/>
  <c r="Q14" i="9"/>
  <c r="N15" i="9"/>
  <c r="Z15" i="9"/>
  <c r="K16" i="9"/>
  <c r="W16" i="9"/>
  <c r="H17" i="9"/>
  <c r="T17" i="9"/>
  <c r="E18" i="9"/>
  <c r="Q18" i="9"/>
  <c r="O19" i="9"/>
  <c r="Q20" i="9"/>
  <c r="S21" i="9"/>
  <c r="F22" i="9"/>
  <c r="T22" i="9"/>
  <c r="H23" i="9"/>
  <c r="V23" i="9"/>
  <c r="J24" i="9"/>
  <c r="X24" i="9"/>
  <c r="K25" i="9"/>
  <c r="Z25" i="9"/>
  <c r="M26" i="9"/>
  <c r="AB26" i="9"/>
  <c r="O27" i="9"/>
  <c r="J28" i="9"/>
  <c r="G29" i="9"/>
  <c r="K30" i="9"/>
  <c r="T31" i="9"/>
  <c r="K34" i="9"/>
  <c r="T35" i="9"/>
  <c r="I8" i="9"/>
  <c r="O8" i="9"/>
  <c r="U8" i="9"/>
  <c r="AA8" i="9"/>
  <c r="F9" i="9"/>
  <c r="L9" i="9"/>
  <c r="R9" i="9"/>
  <c r="X9" i="9"/>
  <c r="I10" i="9"/>
  <c r="O10" i="9"/>
  <c r="U10" i="9"/>
  <c r="AA10" i="9"/>
  <c r="F11" i="9"/>
  <c r="L11" i="9"/>
  <c r="R11" i="9"/>
  <c r="X11" i="9"/>
  <c r="I12" i="9"/>
  <c r="O12" i="9"/>
  <c r="U12" i="9"/>
  <c r="AA12" i="9"/>
  <c r="I13" i="9"/>
  <c r="U13" i="9"/>
  <c r="F14" i="9"/>
  <c r="R14" i="9"/>
  <c r="O15" i="9"/>
  <c r="AA15" i="9"/>
  <c r="L16" i="9"/>
  <c r="X16" i="9"/>
  <c r="I17" i="9"/>
  <c r="U17" i="9"/>
  <c r="F18" i="9"/>
  <c r="R18" i="9"/>
  <c r="P19" i="9"/>
  <c r="R20" i="9"/>
  <c r="E21" i="9"/>
  <c r="T21" i="9"/>
  <c r="G22" i="9"/>
  <c r="V22" i="9"/>
  <c r="I23" i="9"/>
  <c r="W23" i="9"/>
  <c r="K24" i="9"/>
  <c r="Y24" i="9"/>
  <c r="M25" i="9"/>
  <c r="AA25" i="9"/>
  <c r="N26" i="9"/>
  <c r="P27" i="9"/>
  <c r="K28" i="9"/>
  <c r="H29" i="9"/>
  <c r="L30" i="9"/>
  <c r="U31" i="9"/>
  <c r="L34" i="9"/>
  <c r="Y37" i="9"/>
  <c r="S37" i="9"/>
  <c r="M37" i="9"/>
  <c r="G37" i="9"/>
  <c r="AB36" i="9"/>
  <c r="V36" i="9"/>
  <c r="P36" i="9"/>
  <c r="J36" i="9"/>
  <c r="Y35" i="9"/>
  <c r="S35" i="9"/>
  <c r="M35" i="9"/>
  <c r="G35" i="9"/>
  <c r="AB34" i="9"/>
  <c r="V34" i="9"/>
  <c r="P34" i="9"/>
  <c r="J34" i="9"/>
  <c r="Y33" i="9"/>
  <c r="S33" i="9"/>
  <c r="M33" i="9"/>
  <c r="G33" i="9"/>
  <c r="AB32" i="9"/>
  <c r="V32" i="9"/>
  <c r="P32" i="9"/>
  <c r="J32" i="9"/>
  <c r="Y31" i="9"/>
  <c r="S31" i="9"/>
  <c r="M31" i="9"/>
  <c r="G31" i="9"/>
  <c r="AB30" i="9"/>
  <c r="V30" i="9"/>
  <c r="P30" i="9"/>
  <c r="J30" i="9"/>
  <c r="Y29" i="9"/>
  <c r="X37" i="9"/>
  <c r="R37" i="9"/>
  <c r="L37" i="9"/>
  <c r="F37" i="9"/>
  <c r="AA36" i="9"/>
  <c r="U36" i="9"/>
  <c r="O36" i="9"/>
  <c r="I36" i="9"/>
  <c r="X35" i="9"/>
  <c r="R35" i="9"/>
  <c r="L35" i="9"/>
  <c r="F35" i="9"/>
  <c r="AA34" i="9"/>
  <c r="U34" i="9"/>
  <c r="O34" i="9"/>
  <c r="I34" i="9"/>
  <c r="X33" i="9"/>
  <c r="R33" i="9"/>
  <c r="L33" i="9"/>
  <c r="F33" i="9"/>
  <c r="AA32" i="9"/>
  <c r="U32" i="9"/>
  <c r="O32" i="9"/>
  <c r="I32" i="9"/>
  <c r="X31" i="9"/>
  <c r="R31" i="9"/>
  <c r="L31" i="9"/>
  <c r="F31" i="9"/>
  <c r="AA30" i="9"/>
  <c r="U30" i="9"/>
  <c r="O30" i="9"/>
  <c r="I30" i="9"/>
  <c r="X29" i="9"/>
  <c r="R29" i="9"/>
  <c r="L29" i="9"/>
  <c r="F29" i="9"/>
  <c r="AA28" i="9"/>
  <c r="U28" i="9"/>
  <c r="O28" i="9"/>
  <c r="I28" i="9"/>
  <c r="X27" i="9"/>
  <c r="R27" i="9"/>
  <c r="L27" i="9"/>
  <c r="F27" i="9"/>
  <c r="AA26" i="9"/>
  <c r="U26" i="9"/>
  <c r="O26" i="9"/>
  <c r="I26" i="9"/>
  <c r="X25" i="9"/>
  <c r="R25" i="9"/>
  <c r="L25" i="9"/>
  <c r="F25" i="9"/>
  <c r="AA24" i="9"/>
  <c r="U24" i="9"/>
  <c r="O24" i="9"/>
  <c r="I24" i="9"/>
  <c r="X23" i="9"/>
  <c r="R23" i="9"/>
  <c r="L23" i="9"/>
  <c r="F23" i="9"/>
  <c r="AA22" i="9"/>
  <c r="U22" i="9"/>
  <c r="O22" i="9"/>
  <c r="I22" i="9"/>
  <c r="X21" i="9"/>
  <c r="R21" i="9"/>
  <c r="L21" i="9"/>
  <c r="F21" i="9"/>
  <c r="AA20" i="9"/>
  <c r="U20" i="9"/>
  <c r="O20" i="9"/>
  <c r="I20" i="9"/>
  <c r="X19" i="9"/>
  <c r="R19" i="9"/>
  <c r="L19" i="9"/>
  <c r="W37" i="9"/>
  <c r="Q37" i="9"/>
  <c r="K37" i="9"/>
  <c r="E37" i="9"/>
  <c r="Z36" i="9"/>
  <c r="T36" i="9"/>
  <c r="N36" i="9"/>
  <c r="H36" i="9"/>
  <c r="W35" i="9"/>
  <c r="Q35" i="9"/>
  <c r="K35" i="9"/>
  <c r="E35" i="9"/>
  <c r="Z34" i="9"/>
  <c r="T34" i="9"/>
  <c r="N34" i="9"/>
  <c r="H34" i="9"/>
  <c r="W33" i="9"/>
  <c r="Q33" i="9"/>
  <c r="K33" i="9"/>
  <c r="E33" i="9"/>
  <c r="Z32" i="9"/>
  <c r="T32" i="9"/>
  <c r="N32" i="9"/>
  <c r="H32" i="9"/>
  <c r="W31" i="9"/>
  <c r="Q31" i="9"/>
  <c r="K31" i="9"/>
  <c r="E31" i="9"/>
  <c r="Z30" i="9"/>
  <c r="T30" i="9"/>
  <c r="N30" i="9"/>
  <c r="H30" i="9"/>
  <c r="W29" i="9"/>
  <c r="Q29" i="9"/>
  <c r="K29" i="9"/>
  <c r="E29" i="9"/>
  <c r="Z28" i="9"/>
  <c r="AB37" i="9"/>
  <c r="P37" i="9"/>
  <c r="S36" i="9"/>
  <c r="G36" i="9"/>
  <c r="V35" i="9"/>
  <c r="J35" i="9"/>
  <c r="Y34" i="9"/>
  <c r="M34" i="9"/>
  <c r="AB33" i="9"/>
  <c r="P33" i="9"/>
  <c r="S32" i="9"/>
  <c r="G32" i="9"/>
  <c r="V31" i="9"/>
  <c r="J31" i="9"/>
  <c r="Y30" i="9"/>
  <c r="M30" i="9"/>
  <c r="AB29" i="9"/>
  <c r="S29" i="9"/>
  <c r="I29" i="9"/>
  <c r="AB28" i="9"/>
  <c r="S28" i="9"/>
  <c r="L28" i="9"/>
  <c r="E28" i="9"/>
  <c r="Y27" i="9"/>
  <c r="Q27" i="9"/>
  <c r="V37" i="9"/>
  <c r="J37" i="9"/>
  <c r="Y36" i="9"/>
  <c r="M36" i="9"/>
  <c r="AB35" i="9"/>
  <c r="P35" i="9"/>
  <c r="S34" i="9"/>
  <c r="G34" i="9"/>
  <c r="V33" i="9"/>
  <c r="J33" i="9"/>
  <c r="Y32" i="9"/>
  <c r="M32" i="9"/>
  <c r="AB31" i="9"/>
  <c r="P31" i="9"/>
  <c r="S30" i="9"/>
  <c r="G30" i="9"/>
  <c r="V29" i="9"/>
  <c r="N29" i="9"/>
  <c r="W28" i="9"/>
  <c r="P28" i="9"/>
  <c r="H28" i="9"/>
  <c r="AB27" i="9"/>
  <c r="U27" i="9"/>
  <c r="N27" i="9"/>
  <c r="G27" i="9"/>
  <c r="Z26" i="9"/>
  <c r="S26" i="9"/>
  <c r="L26" i="9"/>
  <c r="E26" i="9"/>
  <c r="Y25" i="9"/>
  <c r="Q25" i="9"/>
  <c r="J25" i="9"/>
  <c r="W24" i="9"/>
  <c r="P24" i="9"/>
  <c r="H24" i="9"/>
  <c r="AB23" i="9"/>
  <c r="U23" i="9"/>
  <c r="N23" i="9"/>
  <c r="G23" i="9"/>
  <c r="Z22" i="9"/>
  <c r="S22" i="9"/>
  <c r="L22" i="9"/>
  <c r="E22" i="9"/>
  <c r="Y21" i="9"/>
  <c r="Q21" i="9"/>
  <c r="J21" i="9"/>
  <c r="W20" i="9"/>
  <c r="P20" i="9"/>
  <c r="H20" i="9"/>
  <c r="AB19" i="9"/>
  <c r="U19" i="9"/>
  <c r="N19" i="9"/>
  <c r="G19" i="9"/>
  <c r="AB18" i="9"/>
  <c r="V18" i="9"/>
  <c r="P18" i="9"/>
  <c r="J18" i="9"/>
  <c r="Y17" i="9"/>
  <c r="S17" i="9"/>
  <c r="M17" i="9"/>
  <c r="G17" i="9"/>
  <c r="AB16" i="9"/>
  <c r="V16" i="9"/>
  <c r="P16" i="9"/>
  <c r="J16" i="9"/>
  <c r="Y15" i="9"/>
  <c r="S15" i="9"/>
  <c r="M15" i="9"/>
  <c r="G15" i="9"/>
  <c r="AB14" i="9"/>
  <c r="V14" i="9"/>
  <c r="P14" i="9"/>
  <c r="J14" i="9"/>
  <c r="Y13" i="9"/>
  <c r="S13" i="9"/>
  <c r="M13" i="9"/>
  <c r="G13" i="9"/>
  <c r="U37" i="9"/>
  <c r="I37" i="9"/>
  <c r="X36" i="9"/>
  <c r="L36" i="9"/>
  <c r="AA35" i="9"/>
  <c r="O35" i="9"/>
  <c r="R34" i="9"/>
  <c r="F34" i="9"/>
  <c r="U33" i="9"/>
  <c r="I33" i="9"/>
  <c r="X32" i="9"/>
  <c r="L32" i="9"/>
  <c r="AA31" i="9"/>
  <c r="O31" i="9"/>
  <c r="R30" i="9"/>
  <c r="F30" i="9"/>
  <c r="U29" i="9"/>
  <c r="M29" i="9"/>
  <c r="V28" i="9"/>
  <c r="N28" i="9"/>
  <c r="G28" i="9"/>
  <c r="AA27" i="9"/>
  <c r="T27" i="9"/>
  <c r="M27" i="9"/>
  <c r="E27" i="9"/>
  <c r="Y26" i="9"/>
  <c r="R26" i="9"/>
  <c r="K26" i="9"/>
  <c r="W25" i="9"/>
  <c r="P25" i="9"/>
  <c r="I25" i="9"/>
  <c r="V24" i="9"/>
  <c r="N24" i="9"/>
  <c r="G24" i="9"/>
  <c r="AA23" i="9"/>
  <c r="T23" i="9"/>
  <c r="M23" i="9"/>
  <c r="E23" i="9"/>
  <c r="Y22" i="9"/>
  <c r="R22" i="9"/>
  <c r="K22" i="9"/>
  <c r="W21" i="9"/>
  <c r="P21" i="9"/>
  <c r="I21" i="9"/>
  <c r="V20" i="9"/>
  <c r="N20" i="9"/>
  <c r="G20" i="9"/>
  <c r="AA19" i="9"/>
  <c r="T19" i="9"/>
  <c r="M19" i="9"/>
  <c r="F19" i="9"/>
  <c r="AA18" i="9"/>
  <c r="U18" i="9"/>
  <c r="O18" i="9"/>
  <c r="I18" i="9"/>
  <c r="X17" i="9"/>
  <c r="R17" i="9"/>
  <c r="L17" i="9"/>
  <c r="F17" i="9"/>
  <c r="AA16" i="9"/>
  <c r="U16" i="9"/>
  <c r="O16" i="9"/>
  <c r="I16" i="9"/>
  <c r="X15" i="9"/>
  <c r="R15" i="9"/>
  <c r="L15" i="9"/>
  <c r="F15" i="9"/>
  <c r="AA14" i="9"/>
  <c r="U14" i="9"/>
  <c r="O14" i="9"/>
  <c r="I14" i="9"/>
  <c r="X13" i="9"/>
  <c r="R13" i="9"/>
  <c r="L13" i="9"/>
  <c r="F13" i="9"/>
  <c r="T37" i="9"/>
  <c r="H37" i="9"/>
  <c r="W36" i="9"/>
  <c r="K36" i="9"/>
  <c r="Z35" i="9"/>
  <c r="N35" i="9"/>
  <c r="Q34" i="9"/>
  <c r="E34" i="9"/>
  <c r="T33" i="9"/>
  <c r="H33" i="9"/>
  <c r="W32" i="9"/>
  <c r="K32" i="9"/>
  <c r="Z31" i="9"/>
  <c r="N31" i="9"/>
  <c r="Q30" i="9"/>
  <c r="E30" i="9"/>
  <c r="T29" i="9"/>
  <c r="J29" i="9"/>
  <c r="T28" i="9"/>
  <c r="M28" i="9"/>
  <c r="F28" i="9"/>
  <c r="Z27" i="9"/>
  <c r="S27" i="9"/>
  <c r="K27" i="9"/>
  <c r="X26" i="9"/>
  <c r="Q26" i="9"/>
  <c r="J26" i="9"/>
  <c r="V25" i="9"/>
  <c r="O25" i="9"/>
  <c r="H25" i="9"/>
  <c r="AB24" i="9"/>
  <c r="T24" i="9"/>
  <c r="M24" i="9"/>
  <c r="F24" i="9"/>
  <c r="Z23" i="9"/>
  <c r="S23" i="9"/>
  <c r="K23" i="9"/>
  <c r="X22" i="9"/>
  <c r="Q22" i="9"/>
  <c r="J22" i="9"/>
  <c r="V21" i="9"/>
  <c r="O21" i="9"/>
  <c r="H21" i="9"/>
  <c r="AB20" i="9"/>
  <c r="T20" i="9"/>
  <c r="M20" i="9"/>
  <c r="F20" i="9"/>
  <c r="Z19" i="9"/>
  <c r="S19" i="9"/>
  <c r="K19" i="9"/>
  <c r="E19" i="9"/>
  <c r="Z18" i="9"/>
  <c r="T18" i="9"/>
  <c r="N18" i="9"/>
  <c r="H18" i="9"/>
  <c r="W17" i="9"/>
  <c r="Q17" i="9"/>
  <c r="K17" i="9"/>
  <c r="E17" i="9"/>
  <c r="Z16" i="9"/>
  <c r="T16" i="9"/>
  <c r="N16" i="9"/>
  <c r="H16" i="9"/>
  <c r="W15" i="9"/>
  <c r="Q15" i="9"/>
  <c r="K15" i="9"/>
  <c r="E15" i="9"/>
  <c r="Z14" i="9"/>
  <c r="T14" i="9"/>
  <c r="N14" i="9"/>
  <c r="H14" i="9"/>
  <c r="W13" i="9"/>
  <c r="Q13" i="9"/>
  <c r="K13" i="9"/>
  <c r="E13" i="9"/>
  <c r="J4" i="9"/>
  <c r="P4" i="9"/>
  <c r="V4" i="9"/>
  <c r="AB4" i="9"/>
  <c r="G5" i="9"/>
  <c r="M5" i="9"/>
  <c r="S5" i="9"/>
  <c r="Y5" i="9"/>
  <c r="J6" i="9"/>
  <c r="P6" i="9"/>
  <c r="V6" i="9"/>
  <c r="AB6" i="9"/>
  <c r="G7" i="9"/>
  <c r="M7" i="9"/>
  <c r="S7" i="9"/>
  <c r="Y7" i="9"/>
  <c r="J8" i="9"/>
  <c r="P8" i="9"/>
  <c r="V8" i="9"/>
  <c r="AB8" i="9"/>
  <c r="G9" i="9"/>
  <c r="M9" i="9"/>
  <c r="S9" i="9"/>
  <c r="Y9" i="9"/>
  <c r="J10" i="9"/>
  <c r="P10" i="9"/>
  <c r="V10" i="9"/>
  <c r="AB10" i="9"/>
  <c r="G11" i="9"/>
  <c r="M11" i="9"/>
  <c r="S11" i="9"/>
  <c r="Y11" i="9"/>
  <c r="J12" i="9"/>
  <c r="P12" i="9"/>
  <c r="V12" i="9"/>
  <c r="AB12" i="9"/>
  <c r="J13" i="9"/>
  <c r="V13" i="9"/>
  <c r="G14" i="9"/>
  <c r="S14" i="9"/>
  <c r="P15" i="9"/>
  <c r="AB15" i="9"/>
  <c r="M16" i="9"/>
  <c r="Y16" i="9"/>
  <c r="J17" i="9"/>
  <c r="V17" i="9"/>
  <c r="G18" i="9"/>
  <c r="S18" i="9"/>
  <c r="Q19" i="9"/>
  <c r="E20" i="9"/>
  <c r="S20" i="9"/>
  <c r="G21" i="9"/>
  <c r="U21" i="9"/>
  <c r="H22" i="9"/>
  <c r="W22" i="9"/>
  <c r="J23" i="9"/>
  <c r="Y23" i="9"/>
  <c r="L24" i="9"/>
  <c r="Z24" i="9"/>
  <c r="N25" i="9"/>
  <c r="AB25" i="9"/>
  <c r="P26" i="9"/>
  <c r="V27" i="9"/>
  <c r="Q28" i="9"/>
  <c r="O29" i="9"/>
  <c r="W30" i="9"/>
  <c r="E32" i="9"/>
  <c r="N33" i="9"/>
  <c r="W34" i="9"/>
  <c r="E36" i="9"/>
  <c r="N37" i="9"/>
  <c r="AA29" i="9"/>
  <c r="I31" i="9"/>
  <c r="R32" i="9"/>
  <c r="AA33" i="9"/>
  <c r="I35" i="9"/>
  <c r="R36" i="9"/>
  <c r="AA37" i="9"/>
  <c r="L5" i="7"/>
  <c r="AB6" i="7"/>
  <c r="M9" i="7"/>
  <c r="E13" i="7"/>
  <c r="AA17" i="7"/>
  <c r="F27" i="7"/>
  <c r="G4" i="8"/>
  <c r="P4" i="8"/>
  <c r="Y4" i="8"/>
  <c r="G5" i="8"/>
  <c r="P5" i="8"/>
  <c r="Y5" i="8"/>
  <c r="G6" i="8"/>
  <c r="P6" i="8"/>
  <c r="Y6" i="8"/>
  <c r="G7" i="8"/>
  <c r="P7" i="8"/>
  <c r="Y7" i="8"/>
  <c r="G8" i="8"/>
  <c r="P8" i="8"/>
  <c r="Y8" i="8"/>
  <c r="G9" i="8"/>
  <c r="P9" i="8"/>
  <c r="Y9" i="8"/>
  <c r="G10" i="8"/>
  <c r="S10" i="8"/>
  <c r="P11" i="8"/>
  <c r="AB11" i="8"/>
  <c r="M12" i="8"/>
  <c r="Y12" i="8"/>
  <c r="O13" i="8"/>
  <c r="F14" i="8"/>
  <c r="X14" i="8"/>
  <c r="O15" i="8"/>
  <c r="F16" i="8"/>
  <c r="X16" i="8"/>
  <c r="T17" i="8"/>
  <c r="Q18" i="8"/>
  <c r="O19" i="8"/>
  <c r="U20" i="8"/>
  <c r="L23" i="8"/>
  <c r="U24" i="8"/>
  <c r="L27" i="8"/>
  <c r="U28" i="8"/>
  <c r="L31" i="8"/>
  <c r="U32" i="8"/>
  <c r="L35" i="8"/>
  <c r="U36" i="8"/>
  <c r="S5" i="7"/>
  <c r="H7" i="7"/>
  <c r="U9" i="7"/>
  <c r="AA13" i="7"/>
  <c r="V18" i="7"/>
  <c r="V19" i="8"/>
  <c r="L22" i="8"/>
  <c r="U23" i="8"/>
  <c r="L26" i="8"/>
  <c r="U27" i="8"/>
  <c r="L30" i="8"/>
  <c r="U31" i="8"/>
  <c r="L34" i="8"/>
  <c r="E35" i="7"/>
  <c r="T25" i="7"/>
  <c r="Z5" i="7"/>
  <c r="O7" i="7"/>
  <c r="L10" i="7"/>
  <c r="V14" i="7"/>
  <c r="T19" i="7"/>
  <c r="N32" i="7"/>
  <c r="V7" i="7"/>
  <c r="R35" i="7"/>
  <c r="J4" i="7"/>
  <c r="F6" i="7"/>
  <c r="V10" i="7"/>
  <c r="P15" i="7"/>
  <c r="AA20" i="7"/>
  <c r="Q4" i="7"/>
  <c r="M6" i="7"/>
  <c r="L8" i="7"/>
  <c r="P11" i="7"/>
  <c r="K16" i="7"/>
  <c r="K23" i="7"/>
  <c r="Y37" i="8"/>
  <c r="S37" i="8"/>
  <c r="M37" i="8"/>
  <c r="G37" i="8"/>
  <c r="AB36" i="8"/>
  <c r="V36" i="8"/>
  <c r="P36" i="8"/>
  <c r="J36" i="8"/>
  <c r="Y35" i="8"/>
  <c r="S35" i="8"/>
  <c r="M35" i="8"/>
  <c r="G35" i="8"/>
  <c r="AB34" i="8"/>
  <c r="V34" i="8"/>
  <c r="P34" i="8"/>
  <c r="J34" i="8"/>
  <c r="Y33" i="8"/>
  <c r="S33" i="8"/>
  <c r="M33" i="8"/>
  <c r="G33" i="8"/>
  <c r="AB32" i="8"/>
  <c r="V32" i="8"/>
  <c r="P32" i="8"/>
  <c r="J32" i="8"/>
  <c r="Y31" i="8"/>
  <c r="S31" i="8"/>
  <c r="M31" i="8"/>
  <c r="G31" i="8"/>
  <c r="AB30" i="8"/>
  <c r="V30" i="8"/>
  <c r="P30" i="8"/>
  <c r="J30" i="8"/>
  <c r="Y29" i="8"/>
  <c r="S29" i="8"/>
  <c r="M29" i="8"/>
  <c r="G29" i="8"/>
  <c r="AB28" i="8"/>
  <c r="V28" i="8"/>
  <c r="P28" i="8"/>
  <c r="J28" i="8"/>
  <c r="Y27" i="8"/>
  <c r="S27" i="8"/>
  <c r="M27" i="8"/>
  <c r="G27" i="8"/>
  <c r="AB26" i="8"/>
  <c r="V26" i="8"/>
  <c r="P26" i="8"/>
  <c r="J26" i="8"/>
  <c r="Y25" i="8"/>
  <c r="S25" i="8"/>
  <c r="M25" i="8"/>
  <c r="G25" i="8"/>
  <c r="AB24" i="8"/>
  <c r="V24" i="8"/>
  <c r="P24" i="8"/>
  <c r="J24" i="8"/>
  <c r="Y23" i="8"/>
  <c r="S23" i="8"/>
  <c r="M23" i="8"/>
  <c r="G23" i="8"/>
  <c r="AB22" i="8"/>
  <c r="V22" i="8"/>
  <c r="P22" i="8"/>
  <c r="J22" i="8"/>
  <c r="Y21" i="8"/>
  <c r="S21" i="8"/>
  <c r="M21" i="8"/>
  <c r="G21" i="8"/>
  <c r="AB20" i="8"/>
  <c r="V20" i="8"/>
  <c r="P20" i="8"/>
  <c r="J20" i="8"/>
  <c r="Y19" i="8"/>
  <c r="S19" i="8"/>
  <c r="M19" i="8"/>
  <c r="X37" i="8"/>
  <c r="W37" i="8"/>
  <c r="Q37" i="8"/>
  <c r="K37" i="8"/>
  <c r="E37" i="8"/>
  <c r="Z36" i="8"/>
  <c r="T36" i="8"/>
  <c r="N36" i="8"/>
  <c r="H36" i="8"/>
  <c r="W35" i="8"/>
  <c r="Q35" i="8"/>
  <c r="K35" i="8"/>
  <c r="E35" i="8"/>
  <c r="Z34" i="8"/>
  <c r="T34" i="8"/>
  <c r="N34" i="8"/>
  <c r="H34" i="8"/>
  <c r="W33" i="8"/>
  <c r="Q33" i="8"/>
  <c r="K33" i="8"/>
  <c r="E33" i="8"/>
  <c r="Z32" i="8"/>
  <c r="T32" i="8"/>
  <c r="N32" i="8"/>
  <c r="H32" i="8"/>
  <c r="W31" i="8"/>
  <c r="Q31" i="8"/>
  <c r="K31" i="8"/>
  <c r="E31" i="8"/>
  <c r="Z30" i="8"/>
  <c r="T30" i="8"/>
  <c r="N30" i="8"/>
  <c r="H30" i="8"/>
  <c r="W29" i="8"/>
  <c r="Q29" i="8"/>
  <c r="K29" i="8"/>
  <c r="E29" i="8"/>
  <c r="Z28" i="8"/>
  <c r="T28" i="8"/>
  <c r="N28" i="8"/>
  <c r="H28" i="8"/>
  <c r="W27" i="8"/>
  <c r="Q27" i="8"/>
  <c r="K27" i="8"/>
  <c r="E27" i="8"/>
  <c r="Z26" i="8"/>
  <c r="T26" i="8"/>
  <c r="N26" i="8"/>
  <c r="H26" i="8"/>
  <c r="W25" i="8"/>
  <c r="Q25" i="8"/>
  <c r="K25" i="8"/>
  <c r="E25" i="8"/>
  <c r="Z24" i="8"/>
  <c r="T24" i="8"/>
  <c r="N24" i="8"/>
  <c r="H24" i="8"/>
  <c r="W23" i="8"/>
  <c r="Q23" i="8"/>
  <c r="K23" i="8"/>
  <c r="E23" i="8"/>
  <c r="Z22" i="8"/>
  <c r="T22" i="8"/>
  <c r="N22" i="8"/>
  <c r="H22" i="8"/>
  <c r="W21" i="8"/>
  <c r="Q21" i="8"/>
  <c r="K21" i="8"/>
  <c r="E21" i="8"/>
  <c r="Z20" i="8"/>
  <c r="T20" i="8"/>
  <c r="N20" i="8"/>
  <c r="H20" i="8"/>
  <c r="AB37" i="8"/>
  <c r="R37" i="8"/>
  <c r="I37" i="8"/>
  <c r="AA36" i="8"/>
  <c r="R36" i="8"/>
  <c r="I36" i="8"/>
  <c r="AA35" i="8"/>
  <c r="R35" i="8"/>
  <c r="I35" i="8"/>
  <c r="AA34" i="8"/>
  <c r="R34" i="8"/>
  <c r="I34" i="8"/>
  <c r="AA33" i="8"/>
  <c r="R33" i="8"/>
  <c r="I33" i="8"/>
  <c r="AA32" i="8"/>
  <c r="R32" i="8"/>
  <c r="I32" i="8"/>
  <c r="AA31" i="8"/>
  <c r="R31" i="8"/>
  <c r="I31" i="8"/>
  <c r="AA30" i="8"/>
  <c r="R30" i="8"/>
  <c r="I30" i="8"/>
  <c r="AA29" i="8"/>
  <c r="R29" i="8"/>
  <c r="I29" i="8"/>
  <c r="AA28" i="8"/>
  <c r="R28" i="8"/>
  <c r="I28" i="8"/>
  <c r="AA27" i="8"/>
  <c r="R27" i="8"/>
  <c r="I27" i="8"/>
  <c r="AA26" i="8"/>
  <c r="R26" i="8"/>
  <c r="I26" i="8"/>
  <c r="AA25" i="8"/>
  <c r="R25" i="8"/>
  <c r="I25" i="8"/>
  <c r="AA24" i="8"/>
  <c r="R24" i="8"/>
  <c r="I24" i="8"/>
  <c r="AA23" i="8"/>
  <c r="R23" i="8"/>
  <c r="I23" i="8"/>
  <c r="AA22" i="8"/>
  <c r="R22" i="8"/>
  <c r="I22" i="8"/>
  <c r="AA21" i="8"/>
  <c r="R21" i="8"/>
  <c r="I21" i="8"/>
  <c r="AA20" i="8"/>
  <c r="R20" i="8"/>
  <c r="I20" i="8"/>
  <c r="AA19" i="8"/>
  <c r="T19" i="8"/>
  <c r="L19" i="8"/>
  <c r="F19" i="8"/>
  <c r="AA18" i="8"/>
  <c r="U18" i="8"/>
  <c r="O18" i="8"/>
  <c r="I18" i="8"/>
  <c r="X17" i="8"/>
  <c r="R17" i="8"/>
  <c r="L17" i="8"/>
  <c r="F17" i="8"/>
  <c r="AA16" i="8"/>
  <c r="U16" i="8"/>
  <c r="O16" i="8"/>
  <c r="I16" i="8"/>
  <c r="X15" i="8"/>
  <c r="R15" i="8"/>
  <c r="L15" i="8"/>
  <c r="F15" i="8"/>
  <c r="AA14" i="8"/>
  <c r="U14" i="8"/>
  <c r="O14" i="8"/>
  <c r="I14" i="8"/>
  <c r="X13" i="8"/>
  <c r="R13" i="8"/>
  <c r="L13" i="8"/>
  <c r="F13" i="8"/>
  <c r="AA12" i="8"/>
  <c r="AA37" i="8"/>
  <c r="P37" i="8"/>
  <c r="H37" i="8"/>
  <c r="Y36" i="8"/>
  <c r="Q36" i="8"/>
  <c r="G36" i="8"/>
  <c r="Z35" i="8"/>
  <c r="P35" i="8"/>
  <c r="H35" i="8"/>
  <c r="Y34" i="8"/>
  <c r="Q34" i="8"/>
  <c r="G34" i="8"/>
  <c r="Z33" i="8"/>
  <c r="P33" i="8"/>
  <c r="H33" i="8"/>
  <c r="Y32" i="8"/>
  <c r="Q32" i="8"/>
  <c r="G32" i="8"/>
  <c r="Z31" i="8"/>
  <c r="P31" i="8"/>
  <c r="H31" i="8"/>
  <c r="Y30" i="8"/>
  <c r="Q30" i="8"/>
  <c r="G30" i="8"/>
  <c r="Z29" i="8"/>
  <c r="P29" i="8"/>
  <c r="H29" i="8"/>
  <c r="Y28" i="8"/>
  <c r="Q28" i="8"/>
  <c r="G28" i="8"/>
  <c r="Z27" i="8"/>
  <c r="P27" i="8"/>
  <c r="H27" i="8"/>
  <c r="Y26" i="8"/>
  <c r="Q26" i="8"/>
  <c r="G26" i="8"/>
  <c r="Z25" i="8"/>
  <c r="P25" i="8"/>
  <c r="H25" i="8"/>
  <c r="Y24" i="8"/>
  <c r="Q24" i="8"/>
  <c r="G24" i="8"/>
  <c r="Z23" i="8"/>
  <c r="P23" i="8"/>
  <c r="H23" i="8"/>
  <c r="Y22" i="8"/>
  <c r="Q22" i="8"/>
  <c r="G22" i="8"/>
  <c r="Z21" i="8"/>
  <c r="P21" i="8"/>
  <c r="H21" i="8"/>
  <c r="Y20" i="8"/>
  <c r="Q20" i="8"/>
  <c r="G20" i="8"/>
  <c r="Z19" i="8"/>
  <c r="R19" i="8"/>
  <c r="K19" i="8"/>
  <c r="E19" i="8"/>
  <c r="Z18" i="8"/>
  <c r="T18" i="8"/>
  <c r="N18" i="8"/>
  <c r="H18" i="8"/>
  <c r="W17" i="8"/>
  <c r="Q17" i="8"/>
  <c r="K17" i="8"/>
  <c r="E17" i="8"/>
  <c r="Z16" i="8"/>
  <c r="T16" i="8"/>
  <c r="N16" i="8"/>
  <c r="H16" i="8"/>
  <c r="W15" i="8"/>
  <c r="Q15" i="8"/>
  <c r="K15" i="8"/>
  <c r="E15" i="8"/>
  <c r="Z14" i="8"/>
  <c r="T14" i="8"/>
  <c r="N14" i="8"/>
  <c r="H14" i="8"/>
  <c r="W13" i="8"/>
  <c r="Q13" i="8"/>
  <c r="K13" i="8"/>
  <c r="E13" i="8"/>
  <c r="T37" i="8"/>
  <c r="J37" i="8"/>
  <c r="S36" i="8"/>
  <c r="K36" i="8"/>
  <c r="AB35" i="8"/>
  <c r="T35" i="8"/>
  <c r="J35" i="8"/>
  <c r="S34" i="8"/>
  <c r="K34" i="8"/>
  <c r="AB33" i="8"/>
  <c r="T33" i="8"/>
  <c r="J33" i="8"/>
  <c r="S32" i="8"/>
  <c r="K32" i="8"/>
  <c r="AB31" i="8"/>
  <c r="T31" i="8"/>
  <c r="J31" i="8"/>
  <c r="S30" i="8"/>
  <c r="K30" i="8"/>
  <c r="AB29" i="8"/>
  <c r="T29" i="8"/>
  <c r="J29" i="8"/>
  <c r="S28" i="8"/>
  <c r="K28" i="8"/>
  <c r="AB27" i="8"/>
  <c r="T27" i="8"/>
  <c r="J27" i="8"/>
  <c r="S26" i="8"/>
  <c r="K26" i="8"/>
  <c r="AB25" i="8"/>
  <c r="T25" i="8"/>
  <c r="J25" i="8"/>
  <c r="S24" i="8"/>
  <c r="K24" i="8"/>
  <c r="AB23" i="8"/>
  <c r="T23" i="8"/>
  <c r="J23" i="8"/>
  <c r="S22" i="8"/>
  <c r="K22" i="8"/>
  <c r="AB21" i="8"/>
  <c r="T21" i="8"/>
  <c r="J21" i="8"/>
  <c r="S20" i="8"/>
  <c r="K20" i="8"/>
  <c r="AB19" i="8"/>
  <c r="U19" i="8"/>
  <c r="N19" i="8"/>
  <c r="G19" i="8"/>
  <c r="AB18" i="8"/>
  <c r="V18" i="8"/>
  <c r="P18" i="8"/>
  <c r="J18" i="8"/>
  <c r="Y17" i="8"/>
  <c r="S17" i="8"/>
  <c r="M17" i="8"/>
  <c r="G17" i="8"/>
  <c r="V37" i="8"/>
  <c r="M36" i="8"/>
  <c r="V35" i="8"/>
  <c r="M34" i="8"/>
  <c r="V33" i="8"/>
  <c r="M32" i="8"/>
  <c r="V31" i="8"/>
  <c r="M30" i="8"/>
  <c r="V29" i="8"/>
  <c r="M28" i="8"/>
  <c r="V27" i="8"/>
  <c r="M26" i="8"/>
  <c r="V25" i="8"/>
  <c r="M24" i="8"/>
  <c r="V23" i="8"/>
  <c r="M22" i="8"/>
  <c r="V21" i="8"/>
  <c r="M20" i="8"/>
  <c r="W19" i="8"/>
  <c r="I19" i="8"/>
  <c r="X18" i="8"/>
  <c r="L18" i="8"/>
  <c r="AA17" i="8"/>
  <c r="O17" i="8"/>
  <c r="V16" i="8"/>
  <c r="L16" i="8"/>
  <c r="U15" i="8"/>
  <c r="M15" i="8"/>
  <c r="V14" i="8"/>
  <c r="L14" i="8"/>
  <c r="U13" i="8"/>
  <c r="M13" i="8"/>
  <c r="W12" i="8"/>
  <c r="Q12" i="8"/>
  <c r="K12" i="8"/>
  <c r="E12" i="8"/>
  <c r="Z11" i="8"/>
  <c r="T11" i="8"/>
  <c r="N11" i="8"/>
  <c r="H11" i="8"/>
  <c r="W10" i="8"/>
  <c r="Q10" i="8"/>
  <c r="K10" i="8"/>
  <c r="E10" i="8"/>
  <c r="Z9" i="8"/>
  <c r="T9" i="8"/>
  <c r="N9" i="8"/>
  <c r="H9" i="8"/>
  <c r="W8" i="8"/>
  <c r="Q8" i="8"/>
  <c r="K8" i="8"/>
  <c r="E8" i="8"/>
  <c r="Z7" i="8"/>
  <c r="T7" i="8"/>
  <c r="N7" i="8"/>
  <c r="H7" i="8"/>
  <c r="W6" i="8"/>
  <c r="Q6" i="8"/>
  <c r="K6" i="8"/>
  <c r="E6" i="8"/>
  <c r="Z5" i="8"/>
  <c r="T5" i="8"/>
  <c r="N5" i="8"/>
  <c r="H5" i="8"/>
  <c r="W4" i="8"/>
  <c r="Q4" i="8"/>
  <c r="K4" i="8"/>
  <c r="E4" i="8"/>
  <c r="O37" i="8"/>
  <c r="X36" i="8"/>
  <c r="F36" i="8"/>
  <c r="O35" i="8"/>
  <c r="X34" i="8"/>
  <c r="F34" i="8"/>
  <c r="O33" i="8"/>
  <c r="X32" i="8"/>
  <c r="F32" i="8"/>
  <c r="O31" i="8"/>
  <c r="X30" i="8"/>
  <c r="F30" i="8"/>
  <c r="O29" i="8"/>
  <c r="X28" i="8"/>
  <c r="F28" i="8"/>
  <c r="O27" i="8"/>
  <c r="X26" i="8"/>
  <c r="F26" i="8"/>
  <c r="O25" i="8"/>
  <c r="X24" i="8"/>
  <c r="F24" i="8"/>
  <c r="O23" i="8"/>
  <c r="X22" i="8"/>
  <c r="F22" i="8"/>
  <c r="O21" i="8"/>
  <c r="X20" i="8"/>
  <c r="F20" i="8"/>
  <c r="Q19" i="8"/>
  <c r="S18" i="8"/>
  <c r="G18" i="8"/>
  <c r="V17" i="8"/>
  <c r="J17" i="8"/>
  <c r="AB16" i="8"/>
  <c r="R16" i="8"/>
  <c r="J16" i="8"/>
  <c r="AA15" i="8"/>
  <c r="S15" i="8"/>
  <c r="I15" i="8"/>
  <c r="AB14" i="8"/>
  <c r="R14" i="8"/>
  <c r="J14" i="8"/>
  <c r="AA13" i="8"/>
  <c r="S13" i="8"/>
  <c r="I13" i="8"/>
  <c r="AB12" i="8"/>
  <c r="U12" i="8"/>
  <c r="O12" i="8"/>
  <c r="I12" i="8"/>
  <c r="X11" i="8"/>
  <c r="R11" i="8"/>
  <c r="L11" i="8"/>
  <c r="F11" i="8"/>
  <c r="AA10" i="8"/>
  <c r="U10" i="8"/>
  <c r="O10" i="8"/>
  <c r="I10" i="8"/>
  <c r="N37" i="8"/>
  <c r="W36" i="8"/>
  <c r="E36" i="8"/>
  <c r="N35" i="8"/>
  <c r="W34" i="8"/>
  <c r="E34" i="8"/>
  <c r="N33" i="8"/>
  <c r="W32" i="8"/>
  <c r="E32" i="8"/>
  <c r="N31" i="8"/>
  <c r="W30" i="8"/>
  <c r="E30" i="8"/>
  <c r="N29" i="8"/>
  <c r="W28" i="8"/>
  <c r="E28" i="8"/>
  <c r="N27" i="8"/>
  <c r="W26" i="8"/>
  <c r="E26" i="8"/>
  <c r="N25" i="8"/>
  <c r="W24" i="8"/>
  <c r="E24" i="8"/>
  <c r="N23" i="8"/>
  <c r="W22" i="8"/>
  <c r="E22" i="8"/>
  <c r="N21" i="8"/>
  <c r="W20" i="8"/>
  <c r="E20" i="8"/>
  <c r="P19" i="8"/>
  <c r="R18" i="8"/>
  <c r="F18" i="8"/>
  <c r="U17" i="8"/>
  <c r="I17" i="8"/>
  <c r="Y16" i="8"/>
  <c r="Q16" i="8"/>
  <c r="G16" i="8"/>
  <c r="Z15" i="8"/>
  <c r="P15" i="8"/>
  <c r="H15" i="8"/>
  <c r="Y14" i="8"/>
  <c r="Q14" i="8"/>
  <c r="G14" i="8"/>
  <c r="Z13" i="8"/>
  <c r="P13" i="8"/>
  <c r="H13" i="8"/>
  <c r="Z12" i="8"/>
  <c r="T12" i="8"/>
  <c r="N12" i="8"/>
  <c r="H12" i="8"/>
  <c r="W11" i="8"/>
  <c r="Q11" i="8"/>
  <c r="K11" i="8"/>
  <c r="E11" i="8"/>
  <c r="Z10" i="8"/>
  <c r="T10" i="8"/>
  <c r="N10" i="8"/>
  <c r="H10" i="8"/>
  <c r="W9" i="8"/>
  <c r="Q9" i="8"/>
  <c r="K9" i="8"/>
  <c r="E9" i="8"/>
  <c r="Z8" i="8"/>
  <c r="T8" i="8"/>
  <c r="N8" i="8"/>
  <c r="H8" i="8"/>
  <c r="W7" i="8"/>
  <c r="Q7" i="8"/>
  <c r="K7" i="8"/>
  <c r="E7" i="8"/>
  <c r="Z6" i="8"/>
  <c r="T6" i="8"/>
  <c r="N6" i="8"/>
  <c r="H6" i="8"/>
  <c r="W5" i="8"/>
  <c r="Q5" i="8"/>
  <c r="K5" i="8"/>
  <c r="E5" i="8"/>
  <c r="Z4" i="8"/>
  <c r="T4" i="8"/>
  <c r="N4" i="8"/>
  <c r="H4" i="8"/>
  <c r="M4" i="8"/>
  <c r="V4" i="8"/>
  <c r="M5" i="8"/>
  <c r="V5" i="8"/>
  <c r="M6" i="8"/>
  <c r="V6" i="8"/>
  <c r="M7" i="8"/>
  <c r="V7" i="8"/>
  <c r="M8" i="8"/>
  <c r="V8" i="8"/>
  <c r="M9" i="8"/>
  <c r="V9" i="8"/>
  <c r="P10" i="8"/>
  <c r="AB10" i="8"/>
  <c r="M11" i="8"/>
  <c r="Y11" i="8"/>
  <c r="J12" i="8"/>
  <c r="V12" i="8"/>
  <c r="J13" i="8"/>
  <c r="AB13" i="8"/>
  <c r="S14" i="8"/>
  <c r="J15" i="8"/>
  <c r="AB15" i="8"/>
  <c r="S16" i="8"/>
  <c r="N17" i="8"/>
  <c r="K18" i="8"/>
  <c r="H19" i="8"/>
  <c r="L20" i="8"/>
  <c r="U21" i="8"/>
  <c r="L24" i="8"/>
  <c r="U25" i="8"/>
  <c r="L28" i="8"/>
  <c r="U29" i="8"/>
  <c r="L32" i="8"/>
  <c r="U33" i="8"/>
  <c r="L36" i="8"/>
  <c r="U37" i="8"/>
  <c r="X4" i="7"/>
  <c r="U6" i="7"/>
  <c r="V8" i="7"/>
  <c r="K12" i="7"/>
  <c r="E17" i="7"/>
  <c r="P24" i="7"/>
  <c r="F4" i="8"/>
  <c r="O4" i="8"/>
  <c r="X4" i="8"/>
  <c r="F5" i="8"/>
  <c r="O5" i="8"/>
  <c r="X5" i="8"/>
  <c r="F6" i="8"/>
  <c r="O6" i="8"/>
  <c r="X6" i="8"/>
  <c r="F7" i="8"/>
  <c r="O7" i="8"/>
  <c r="X7" i="8"/>
  <c r="F8" i="8"/>
  <c r="O8" i="8"/>
  <c r="X8" i="8"/>
  <c r="F9" i="8"/>
  <c r="O9" i="8"/>
  <c r="X9" i="8"/>
  <c r="F10" i="8"/>
  <c r="R10" i="8"/>
  <c r="O11" i="8"/>
  <c r="AA11" i="8"/>
  <c r="L12" i="8"/>
  <c r="X12" i="8"/>
  <c r="N13" i="8"/>
  <c r="E14" i="8"/>
  <c r="W14" i="8"/>
  <c r="N15" i="8"/>
  <c r="E16" i="8"/>
  <c r="W16" i="8"/>
  <c r="P17" i="8"/>
  <c r="M18" i="8"/>
  <c r="J19" i="8"/>
  <c r="O20" i="8"/>
  <c r="X21" i="8"/>
  <c r="F23" i="8"/>
  <c r="O24" i="8"/>
  <c r="X25" i="8"/>
  <c r="F27" i="8"/>
  <c r="O28" i="8"/>
  <c r="X29" i="8"/>
  <c r="F31" i="8"/>
  <c r="O32" i="8"/>
  <c r="X33" i="8"/>
  <c r="F35" i="8"/>
  <c r="O36" i="8"/>
  <c r="Z37" i="8"/>
  <c r="I4" i="7"/>
  <c r="P4" i="7"/>
  <c r="W4" i="7"/>
  <c r="J5" i="7"/>
  <c r="R5" i="7"/>
  <c r="Y5" i="7"/>
  <c r="E6" i="7"/>
  <c r="L6" i="7"/>
  <c r="S6" i="7"/>
  <c r="AA6" i="7"/>
  <c r="G7" i="7"/>
  <c r="N7" i="7"/>
  <c r="U7" i="7"/>
  <c r="K8" i="7"/>
  <c r="U8" i="7"/>
  <c r="L9" i="7"/>
  <c r="T9" i="7"/>
  <c r="K10" i="7"/>
  <c r="U10" i="7"/>
  <c r="O11" i="7"/>
  <c r="J12" i="7"/>
  <c r="Z13" i="7"/>
  <c r="T14" i="7"/>
  <c r="O15" i="7"/>
  <c r="J16" i="7"/>
  <c r="Z17" i="7"/>
  <c r="T18" i="7"/>
  <c r="S19" i="7"/>
  <c r="Z20" i="7"/>
  <c r="H23" i="7"/>
  <c r="N24" i="7"/>
  <c r="S25" i="7"/>
  <c r="E27" i="7"/>
  <c r="T28" i="7"/>
  <c r="X31" i="7"/>
  <c r="Y37" i="7"/>
  <c r="S37" i="7"/>
  <c r="M37" i="7"/>
  <c r="G37" i="7"/>
  <c r="AB36" i="7"/>
  <c r="V36" i="7"/>
  <c r="P36" i="7"/>
  <c r="J36" i="7"/>
  <c r="Y35" i="7"/>
  <c r="S35" i="7"/>
  <c r="M35" i="7"/>
  <c r="G35" i="7"/>
  <c r="AB34" i="7"/>
  <c r="V34" i="7"/>
  <c r="P34" i="7"/>
  <c r="J34" i="7"/>
  <c r="Y33" i="7"/>
  <c r="S33" i="7"/>
  <c r="M33" i="7"/>
  <c r="G33" i="7"/>
  <c r="AB32" i="7"/>
  <c r="V32" i="7"/>
  <c r="P32" i="7"/>
  <c r="J32" i="7"/>
  <c r="Y31" i="7"/>
  <c r="S31" i="7"/>
  <c r="M31" i="7"/>
  <c r="G31" i="7"/>
  <c r="AB30" i="7"/>
  <c r="V30" i="7"/>
  <c r="P30" i="7"/>
  <c r="J30" i="7"/>
  <c r="Y29" i="7"/>
  <c r="S29" i="7"/>
  <c r="M29" i="7"/>
  <c r="G29" i="7"/>
  <c r="AB28" i="7"/>
  <c r="V28" i="7"/>
  <c r="P28" i="7"/>
  <c r="J28" i="7"/>
  <c r="Y27" i="7"/>
  <c r="S27" i="7"/>
  <c r="M27" i="7"/>
  <c r="G27" i="7"/>
  <c r="AB26" i="7"/>
  <c r="V26" i="7"/>
  <c r="P26" i="7"/>
  <c r="J26" i="7"/>
  <c r="AB37" i="7"/>
  <c r="V37" i="7"/>
  <c r="P37" i="7"/>
  <c r="J37" i="7"/>
  <c r="Y36" i="7"/>
  <c r="S36" i="7"/>
  <c r="M36" i="7"/>
  <c r="G36" i="7"/>
  <c r="AB35" i="7"/>
  <c r="V35" i="7"/>
  <c r="P35" i="7"/>
  <c r="J35" i="7"/>
  <c r="Y34" i="7"/>
  <c r="S34" i="7"/>
  <c r="M34" i="7"/>
  <c r="G34" i="7"/>
  <c r="AB33" i="7"/>
  <c r="V33" i="7"/>
  <c r="P33" i="7"/>
  <c r="J33" i="7"/>
  <c r="Y32" i="7"/>
  <c r="S32" i="7"/>
  <c r="M32" i="7"/>
  <c r="G32" i="7"/>
  <c r="AB31" i="7"/>
  <c r="V31" i="7"/>
  <c r="P31" i="7"/>
  <c r="J31" i="7"/>
  <c r="Y30" i="7"/>
  <c r="S30" i="7"/>
  <c r="M30" i="7"/>
  <c r="G30" i="7"/>
  <c r="AB29" i="7"/>
  <c r="V29" i="7"/>
  <c r="P29" i="7"/>
  <c r="J29" i="7"/>
  <c r="Y28" i="7"/>
  <c r="S28" i="7"/>
  <c r="M28" i="7"/>
  <c r="G28" i="7"/>
  <c r="AB27" i="7"/>
  <c r="V27" i="7"/>
  <c r="P27" i="7"/>
  <c r="J27" i="7"/>
  <c r="Y26" i="7"/>
  <c r="S26" i="7"/>
  <c r="M26" i="7"/>
  <c r="G26" i="7"/>
  <c r="AB25" i="7"/>
  <c r="V25" i="7"/>
  <c r="P25" i="7"/>
  <c r="J25" i="7"/>
  <c r="Y24" i="7"/>
  <c r="S24" i="7"/>
  <c r="M24" i="7"/>
  <c r="G24" i="7"/>
  <c r="AB23" i="7"/>
  <c r="V23" i="7"/>
  <c r="P23" i="7"/>
  <c r="J23" i="7"/>
  <c r="Y22" i="7"/>
  <c r="S22" i="7"/>
  <c r="M22" i="7"/>
  <c r="G22" i="7"/>
  <c r="AB21" i="7"/>
  <c r="V21" i="7"/>
  <c r="P21" i="7"/>
  <c r="J21" i="7"/>
  <c r="Y20" i="7"/>
  <c r="S20" i="7"/>
  <c r="M20" i="7"/>
  <c r="G20" i="7"/>
  <c r="AB19" i="7"/>
  <c r="V19" i="7"/>
  <c r="P19" i="7"/>
  <c r="J19" i="7"/>
  <c r="AA37" i="7"/>
  <c r="U37" i="7"/>
  <c r="O37" i="7"/>
  <c r="I37" i="7"/>
  <c r="X36" i="7"/>
  <c r="R36" i="7"/>
  <c r="L36" i="7"/>
  <c r="F36" i="7"/>
  <c r="AA35" i="7"/>
  <c r="U35" i="7"/>
  <c r="O35" i="7"/>
  <c r="I35" i="7"/>
  <c r="X34" i="7"/>
  <c r="R34" i="7"/>
  <c r="L34" i="7"/>
  <c r="F34" i="7"/>
  <c r="AA33" i="7"/>
  <c r="U33" i="7"/>
  <c r="O33" i="7"/>
  <c r="I33" i="7"/>
  <c r="X32" i="7"/>
  <c r="R32" i="7"/>
  <c r="L32" i="7"/>
  <c r="F32" i="7"/>
  <c r="AA31" i="7"/>
  <c r="U31" i="7"/>
  <c r="O31" i="7"/>
  <c r="I31" i="7"/>
  <c r="X30" i="7"/>
  <c r="R30" i="7"/>
  <c r="L30" i="7"/>
  <c r="F30" i="7"/>
  <c r="AA29" i="7"/>
  <c r="U29" i="7"/>
  <c r="O29" i="7"/>
  <c r="I29" i="7"/>
  <c r="X28" i="7"/>
  <c r="R28" i="7"/>
  <c r="L28" i="7"/>
  <c r="F28" i="7"/>
  <c r="AA27" i="7"/>
  <c r="U27" i="7"/>
  <c r="O27" i="7"/>
  <c r="I27" i="7"/>
  <c r="X26" i="7"/>
  <c r="R26" i="7"/>
  <c r="L26" i="7"/>
  <c r="F26" i="7"/>
  <c r="AA25" i="7"/>
  <c r="U25" i="7"/>
  <c r="O25" i="7"/>
  <c r="I25" i="7"/>
  <c r="X24" i="7"/>
  <c r="R24" i="7"/>
  <c r="L24" i="7"/>
  <c r="F24" i="7"/>
  <c r="AA23" i="7"/>
  <c r="U23" i="7"/>
  <c r="O23" i="7"/>
  <c r="I23" i="7"/>
  <c r="X22" i="7"/>
  <c r="R22" i="7"/>
  <c r="L22" i="7"/>
  <c r="F22" i="7"/>
  <c r="AA21" i="7"/>
  <c r="U21" i="7"/>
  <c r="O21" i="7"/>
  <c r="I21" i="7"/>
  <c r="X20" i="7"/>
  <c r="R20" i="7"/>
  <c r="L20" i="7"/>
  <c r="F20" i="7"/>
  <c r="AA19" i="7"/>
  <c r="U19" i="7"/>
  <c r="O19" i="7"/>
  <c r="I19" i="7"/>
  <c r="T37" i="7"/>
  <c r="H37" i="7"/>
  <c r="W36" i="7"/>
  <c r="K36" i="7"/>
  <c r="Z35" i="7"/>
  <c r="N35" i="7"/>
  <c r="Q34" i="7"/>
  <c r="E34" i="7"/>
  <c r="T33" i="7"/>
  <c r="H33" i="7"/>
  <c r="W32" i="7"/>
  <c r="K32" i="7"/>
  <c r="Z31" i="7"/>
  <c r="N31" i="7"/>
  <c r="Q30" i="7"/>
  <c r="E30" i="7"/>
  <c r="T29" i="7"/>
  <c r="H29" i="7"/>
  <c r="W28" i="7"/>
  <c r="K28" i="7"/>
  <c r="Z27" i="7"/>
  <c r="N27" i="7"/>
  <c r="Q26" i="7"/>
  <c r="E26" i="7"/>
  <c r="X25" i="7"/>
  <c r="N25" i="7"/>
  <c r="F25" i="7"/>
  <c r="W24" i="7"/>
  <c r="O24" i="7"/>
  <c r="E24" i="7"/>
  <c r="X23" i="7"/>
  <c r="N23" i="7"/>
  <c r="F23" i="7"/>
  <c r="W22" i="7"/>
  <c r="O22" i="7"/>
  <c r="E22" i="7"/>
  <c r="X21" i="7"/>
  <c r="N21" i="7"/>
  <c r="F21" i="7"/>
  <c r="W20" i="7"/>
  <c r="O20" i="7"/>
  <c r="E20" i="7"/>
  <c r="X19" i="7"/>
  <c r="N19" i="7"/>
  <c r="F19" i="7"/>
  <c r="AA18" i="7"/>
  <c r="U18" i="7"/>
  <c r="O18" i="7"/>
  <c r="I18" i="7"/>
  <c r="X17" i="7"/>
  <c r="R17" i="7"/>
  <c r="L17" i="7"/>
  <c r="F17" i="7"/>
  <c r="AA16" i="7"/>
  <c r="U16" i="7"/>
  <c r="O16" i="7"/>
  <c r="I16" i="7"/>
  <c r="X15" i="7"/>
  <c r="R15" i="7"/>
  <c r="L15" i="7"/>
  <c r="F15" i="7"/>
  <c r="AA14" i="7"/>
  <c r="U14" i="7"/>
  <c r="O14" i="7"/>
  <c r="I14" i="7"/>
  <c r="X13" i="7"/>
  <c r="R13" i="7"/>
  <c r="L13" i="7"/>
  <c r="F13" i="7"/>
  <c r="AA12" i="7"/>
  <c r="U12" i="7"/>
  <c r="O12" i="7"/>
  <c r="I12" i="7"/>
  <c r="X11" i="7"/>
  <c r="R11" i="7"/>
  <c r="L11" i="7"/>
  <c r="F11" i="7"/>
  <c r="AA10" i="7"/>
  <c r="Q37" i="7"/>
  <c r="O36" i="7"/>
  <c r="L35" i="7"/>
  <c r="Z34" i="7"/>
  <c r="K34" i="7"/>
  <c r="X33" i="7"/>
  <c r="K33" i="7"/>
  <c r="U32" i="7"/>
  <c r="H32" i="7"/>
  <c r="T31" i="7"/>
  <c r="F31" i="7"/>
  <c r="T30" i="7"/>
  <c r="Q29" i="7"/>
  <c r="O28" i="7"/>
  <c r="L27" i="7"/>
  <c r="Z26" i="7"/>
  <c r="K26" i="7"/>
  <c r="Z25" i="7"/>
  <c r="Q25" i="7"/>
  <c r="E25" i="7"/>
  <c r="U24" i="7"/>
  <c r="J24" i="7"/>
  <c r="Z23" i="7"/>
  <c r="Q23" i="7"/>
  <c r="E23" i="7"/>
  <c r="U22" i="7"/>
  <c r="J22" i="7"/>
  <c r="Z21" i="7"/>
  <c r="Q21" i="7"/>
  <c r="E21" i="7"/>
  <c r="U20" i="7"/>
  <c r="J20" i="7"/>
  <c r="Z19" i="7"/>
  <c r="Q19" i="7"/>
  <c r="E19" i="7"/>
  <c r="Y18" i="7"/>
  <c r="R18" i="7"/>
  <c r="K18" i="7"/>
  <c r="W17" i="7"/>
  <c r="P17" i="7"/>
  <c r="I17" i="7"/>
  <c r="V16" i="7"/>
  <c r="N16" i="7"/>
  <c r="G16" i="7"/>
  <c r="AA15" i="7"/>
  <c r="T15" i="7"/>
  <c r="M15" i="7"/>
  <c r="E15" i="7"/>
  <c r="Y14" i="7"/>
  <c r="R14" i="7"/>
  <c r="K14" i="7"/>
  <c r="W13" i="7"/>
  <c r="P13" i="7"/>
  <c r="I13" i="7"/>
  <c r="V12" i="7"/>
  <c r="N12" i="7"/>
  <c r="G12" i="7"/>
  <c r="AA11" i="7"/>
  <c r="T11" i="7"/>
  <c r="M11" i="7"/>
  <c r="E11" i="7"/>
  <c r="Y10" i="7"/>
  <c r="S10" i="7"/>
  <c r="M10" i="7"/>
  <c r="G10" i="7"/>
  <c r="AB9" i="7"/>
  <c r="V9" i="7"/>
  <c r="P9" i="7"/>
  <c r="J9" i="7"/>
  <c r="Y8" i="7"/>
  <c r="S8" i="7"/>
  <c r="M8" i="7"/>
  <c r="G8" i="7"/>
  <c r="AB7" i="7"/>
  <c r="N37" i="7"/>
  <c r="AA36" i="7"/>
  <c r="N36" i="7"/>
  <c r="X35" i="7"/>
  <c r="K35" i="7"/>
  <c r="W34" i="7"/>
  <c r="I34" i="7"/>
  <c r="W33" i="7"/>
  <c r="F33" i="7"/>
  <c r="T32" i="7"/>
  <c r="E32" i="7"/>
  <c r="R31" i="7"/>
  <c r="E31" i="7"/>
  <c r="O30" i="7"/>
  <c r="N29" i="7"/>
  <c r="AA28" i="7"/>
  <c r="N28" i="7"/>
  <c r="X27" i="7"/>
  <c r="K27" i="7"/>
  <c r="W26" i="7"/>
  <c r="I26" i="7"/>
  <c r="Y25" i="7"/>
  <c r="M25" i="7"/>
  <c r="T24" i="7"/>
  <c r="I24" i="7"/>
  <c r="Y23" i="7"/>
  <c r="M23" i="7"/>
  <c r="T22" i="7"/>
  <c r="I22" i="7"/>
  <c r="Y21" i="7"/>
  <c r="M21" i="7"/>
  <c r="T20" i="7"/>
  <c r="I20" i="7"/>
  <c r="Y19" i="7"/>
  <c r="M19" i="7"/>
  <c r="X18" i="7"/>
  <c r="Q18" i="7"/>
  <c r="J18" i="7"/>
  <c r="V17" i="7"/>
  <c r="O17" i="7"/>
  <c r="H17" i="7"/>
  <c r="AB16" i="7"/>
  <c r="T16" i="7"/>
  <c r="M16" i="7"/>
  <c r="F16" i="7"/>
  <c r="Z15" i="7"/>
  <c r="S15" i="7"/>
  <c r="K15" i="7"/>
  <c r="X14" i="7"/>
  <c r="Q14" i="7"/>
  <c r="J14" i="7"/>
  <c r="V13" i="7"/>
  <c r="O13" i="7"/>
  <c r="H13" i="7"/>
  <c r="AB12" i="7"/>
  <c r="T12" i="7"/>
  <c r="M12" i="7"/>
  <c r="F12" i="7"/>
  <c r="Z11" i="7"/>
  <c r="S11" i="7"/>
  <c r="K11" i="7"/>
  <c r="X10" i="7"/>
  <c r="Z37" i="7"/>
  <c r="L37" i="7"/>
  <c r="Z36" i="7"/>
  <c r="I36" i="7"/>
  <c r="W35" i="7"/>
  <c r="H35" i="7"/>
  <c r="U34" i="7"/>
  <c r="H34" i="7"/>
  <c r="R33" i="7"/>
  <c r="E33" i="7"/>
  <c r="Q32" i="7"/>
  <c r="Q31" i="7"/>
  <c r="AA30" i="7"/>
  <c r="N30" i="7"/>
  <c r="Z29" i="7"/>
  <c r="L29" i="7"/>
  <c r="Z28" i="7"/>
  <c r="I28" i="7"/>
  <c r="W27" i="7"/>
  <c r="H27" i="7"/>
  <c r="U26" i="7"/>
  <c r="H26" i="7"/>
  <c r="W25" i="7"/>
  <c r="L25" i="7"/>
  <c r="AB24" i="7"/>
  <c r="Q24" i="7"/>
  <c r="H24" i="7"/>
  <c r="W23" i="7"/>
  <c r="L23" i="7"/>
  <c r="AB22" i="7"/>
  <c r="Q22" i="7"/>
  <c r="H22" i="7"/>
  <c r="W21" i="7"/>
  <c r="L21" i="7"/>
  <c r="AB20" i="7"/>
  <c r="Q20" i="7"/>
  <c r="H20" i="7"/>
  <c r="W19" i="7"/>
  <c r="L19" i="7"/>
  <c r="W18" i="7"/>
  <c r="P18" i="7"/>
  <c r="H18" i="7"/>
  <c r="AB17" i="7"/>
  <c r="U17" i="7"/>
  <c r="N17" i="7"/>
  <c r="G17" i="7"/>
  <c r="Z16" i="7"/>
  <c r="S16" i="7"/>
  <c r="L16" i="7"/>
  <c r="E16" i="7"/>
  <c r="Y15" i="7"/>
  <c r="Q15" i="7"/>
  <c r="J15" i="7"/>
  <c r="W14" i="7"/>
  <c r="P14" i="7"/>
  <c r="H14" i="7"/>
  <c r="AB13" i="7"/>
  <c r="U13" i="7"/>
  <c r="N13" i="7"/>
  <c r="G13" i="7"/>
  <c r="Z12" i="7"/>
  <c r="S12" i="7"/>
  <c r="L12" i="7"/>
  <c r="E12" i="7"/>
  <c r="Y11" i="7"/>
  <c r="Q11" i="7"/>
  <c r="J11" i="7"/>
  <c r="W10" i="7"/>
  <c r="X37" i="7"/>
  <c r="K37" i="7"/>
  <c r="U36" i="7"/>
  <c r="H36" i="7"/>
  <c r="T35" i="7"/>
  <c r="F35" i="7"/>
  <c r="T34" i="7"/>
  <c r="Q33" i="7"/>
  <c r="O32" i="7"/>
  <c r="L31" i="7"/>
  <c r="Z30" i="7"/>
  <c r="K30" i="7"/>
  <c r="X29" i="7"/>
  <c r="K29" i="7"/>
  <c r="U28" i="7"/>
  <c r="R37" i="7"/>
  <c r="E37" i="7"/>
  <c r="Q36" i="7"/>
  <c r="Q35" i="7"/>
  <c r="AA34" i="7"/>
  <c r="N34" i="7"/>
  <c r="Z33" i="7"/>
  <c r="L33" i="7"/>
  <c r="Z32" i="7"/>
  <c r="I32" i="7"/>
  <c r="W31" i="7"/>
  <c r="H31" i="7"/>
  <c r="U30" i="7"/>
  <c r="H30" i="7"/>
  <c r="R29" i="7"/>
  <c r="E29" i="7"/>
  <c r="Q28" i="7"/>
  <c r="Q27" i="7"/>
  <c r="AA26" i="7"/>
  <c r="N26" i="7"/>
  <c r="R25" i="7"/>
  <c r="G25" i="7"/>
  <c r="V24" i="7"/>
  <c r="K24" i="7"/>
  <c r="R23" i="7"/>
  <c r="G23" i="7"/>
  <c r="V22" i="7"/>
  <c r="K22" i="7"/>
  <c r="R21" i="7"/>
  <c r="G21" i="7"/>
  <c r="V20" i="7"/>
  <c r="K20" i="7"/>
  <c r="R19" i="7"/>
  <c r="G19" i="7"/>
  <c r="Z18" i="7"/>
  <c r="S18" i="7"/>
  <c r="L18" i="7"/>
  <c r="E18" i="7"/>
  <c r="Y17" i="7"/>
  <c r="Q17" i="7"/>
  <c r="J17" i="7"/>
  <c r="W16" i="7"/>
  <c r="P16" i="7"/>
  <c r="H16" i="7"/>
  <c r="AB15" i="7"/>
  <c r="U15" i="7"/>
  <c r="N15" i="7"/>
  <c r="G15" i="7"/>
  <c r="Z14" i="7"/>
  <c r="S14" i="7"/>
  <c r="L14" i="7"/>
  <c r="E14" i="7"/>
  <c r="Y13" i="7"/>
  <c r="Q13" i="7"/>
  <c r="J13" i="7"/>
  <c r="W12" i="7"/>
  <c r="P12" i="7"/>
  <c r="H12" i="7"/>
  <c r="AB11" i="7"/>
  <c r="U11" i="7"/>
  <c r="N11" i="7"/>
  <c r="G11" i="7"/>
  <c r="Z10" i="7"/>
  <c r="T10" i="7"/>
  <c r="N10" i="7"/>
  <c r="H10" i="7"/>
  <c r="W9" i="7"/>
  <c r="Q9" i="7"/>
  <c r="K9" i="7"/>
  <c r="E9" i="7"/>
  <c r="Z8" i="7"/>
  <c r="T8" i="7"/>
  <c r="N8" i="7"/>
  <c r="H8" i="7"/>
  <c r="W7" i="7"/>
  <c r="Q7" i="7"/>
  <c r="K7" i="7"/>
  <c r="E7" i="7"/>
  <c r="Z6" i="7"/>
  <c r="T6" i="7"/>
  <c r="N6" i="7"/>
  <c r="H6" i="7"/>
  <c r="W5" i="7"/>
  <c r="Q5" i="7"/>
  <c r="K5" i="7"/>
  <c r="E5" i="7"/>
  <c r="Z4" i="7"/>
  <c r="T4" i="7"/>
  <c r="N4" i="7"/>
  <c r="H4" i="7"/>
  <c r="K4" i="7"/>
  <c r="R4" i="7"/>
  <c r="Y4" i="7"/>
  <c r="F5" i="7"/>
  <c r="M5" i="7"/>
  <c r="T5" i="7"/>
  <c r="AA5" i="7"/>
  <c r="G6" i="7"/>
  <c r="O6" i="7"/>
  <c r="V6" i="7"/>
  <c r="I7" i="7"/>
  <c r="P7" i="7"/>
  <c r="X7" i="7"/>
  <c r="E8" i="7"/>
  <c r="O8" i="7"/>
  <c r="W8" i="7"/>
  <c r="F9" i="7"/>
  <c r="N9" i="7"/>
  <c r="X9" i="7"/>
  <c r="E10" i="7"/>
  <c r="O10" i="7"/>
  <c r="AB10" i="7"/>
  <c r="V11" i="7"/>
  <c r="Q12" i="7"/>
  <c r="K13" i="7"/>
  <c r="F14" i="7"/>
  <c r="AB14" i="7"/>
  <c r="V15" i="7"/>
  <c r="Q16" i="7"/>
  <c r="K17" i="7"/>
  <c r="F18" i="7"/>
  <c r="AB18" i="7"/>
  <c r="H21" i="7"/>
  <c r="N22" i="7"/>
  <c r="S23" i="7"/>
  <c r="Z24" i="7"/>
  <c r="R27" i="7"/>
  <c r="W29" i="7"/>
  <c r="AA32" i="7"/>
  <c r="E36" i="7"/>
  <c r="E4" i="7"/>
  <c r="L4" i="7"/>
  <c r="S4" i="7"/>
  <c r="AA4" i="7"/>
  <c r="G5" i="7"/>
  <c r="N5" i="7"/>
  <c r="U5" i="7"/>
  <c r="AB5" i="7"/>
  <c r="I6" i="7"/>
  <c r="P6" i="7"/>
  <c r="W6" i="7"/>
  <c r="J7" i="7"/>
  <c r="R7" i="7"/>
  <c r="Y7" i="7"/>
  <c r="F8" i="7"/>
  <c r="P8" i="7"/>
  <c r="X8" i="7"/>
  <c r="G9" i="7"/>
  <c r="O9" i="7"/>
  <c r="Y9" i="7"/>
  <c r="F10" i="7"/>
  <c r="P10" i="7"/>
  <c r="W11" i="7"/>
  <c r="R12" i="7"/>
  <c r="M13" i="7"/>
  <c r="G14" i="7"/>
  <c r="W15" i="7"/>
  <c r="R16" i="7"/>
  <c r="M17" i="7"/>
  <c r="G18" i="7"/>
  <c r="K21" i="7"/>
  <c r="P22" i="7"/>
  <c r="T23" i="7"/>
  <c r="AA24" i="7"/>
  <c r="T27" i="7"/>
  <c r="I30" i="7"/>
  <c r="N33" i="7"/>
  <c r="T36" i="7"/>
  <c r="F4" i="7"/>
  <c r="M4" i="7"/>
  <c r="U4" i="7"/>
  <c r="AB4" i="7"/>
  <c r="H5" i="7"/>
  <c r="O5" i="7"/>
  <c r="V5" i="7"/>
  <c r="J6" i="7"/>
  <c r="Q6" i="7"/>
  <c r="X6" i="7"/>
  <c r="L7" i="7"/>
  <c r="S7" i="7"/>
  <c r="Z7" i="7"/>
  <c r="I8" i="7"/>
  <c r="Q8" i="7"/>
  <c r="AA8" i="7"/>
  <c r="H9" i="7"/>
  <c r="R9" i="7"/>
  <c r="Z9" i="7"/>
  <c r="I10" i="7"/>
  <c r="Q10" i="7"/>
  <c r="H11" i="7"/>
  <c r="X12" i="7"/>
  <c r="S13" i="7"/>
  <c r="M14" i="7"/>
  <c r="H15" i="7"/>
  <c r="X16" i="7"/>
  <c r="S17" i="7"/>
  <c r="M18" i="7"/>
  <c r="H19" i="7"/>
  <c r="N20" i="7"/>
  <c r="S21" i="7"/>
  <c r="Z22" i="7"/>
  <c r="H25" i="7"/>
  <c r="O26" i="7"/>
  <c r="E28" i="7"/>
  <c r="W30" i="7"/>
  <c r="F37" i="7"/>
  <c r="G4" i="7"/>
  <c r="O4" i="7"/>
  <c r="V4" i="7"/>
  <c r="I5" i="7"/>
  <c r="P5" i="7"/>
  <c r="X5" i="7"/>
  <c r="K6" i="7"/>
  <c r="R6" i="7"/>
  <c r="Y6" i="7"/>
  <c r="F7" i="7"/>
  <c r="M7" i="7"/>
  <c r="T7" i="7"/>
  <c r="AA7" i="7"/>
  <c r="J8" i="7"/>
  <c r="R8" i="7"/>
  <c r="AB8" i="7"/>
  <c r="I9" i="7"/>
  <c r="S9" i="7"/>
  <c r="AA9" i="7"/>
  <c r="J10" i="7"/>
  <c r="R10" i="7"/>
  <c r="I11" i="7"/>
  <c r="Y12" i="7"/>
  <c r="T13" i="7"/>
  <c r="N14" i="7"/>
  <c r="I15" i="7"/>
  <c r="Y16" i="7"/>
  <c r="T17" i="7"/>
  <c r="N18" i="7"/>
  <c r="K19" i="7"/>
  <c r="P20" i="7"/>
  <c r="T21" i="7"/>
  <c r="AA22" i="7"/>
  <c r="K25" i="7"/>
  <c r="T26" i="7"/>
  <c r="H28" i="7"/>
  <c r="K31" i="7"/>
  <c r="O34" i="7"/>
  <c r="W37" i="7"/>
  <c r="AB4" i="6"/>
  <c r="AB35" i="6"/>
  <c r="O21" i="6"/>
  <c r="H34" i="6"/>
  <c r="Z17" i="6"/>
  <c r="F32" i="6"/>
  <c r="N14" i="6"/>
  <c r="U29" i="6"/>
  <c r="Y10" i="6"/>
  <c r="M27" i="6"/>
  <c r="M7" i="6"/>
  <c r="Z37" i="6"/>
  <c r="V24" i="6"/>
  <c r="R37" i="6"/>
  <c r="U35" i="6"/>
  <c r="X33" i="6"/>
  <c r="U31" i="6"/>
  <c r="M29" i="6"/>
  <c r="AB26" i="6"/>
  <c r="L24" i="6"/>
  <c r="Z20" i="6"/>
  <c r="N17" i="6"/>
  <c r="Y13" i="6"/>
  <c r="M10" i="6"/>
  <c r="X6" i="6"/>
  <c r="K37" i="6"/>
  <c r="N35" i="6"/>
  <c r="Q33" i="6"/>
  <c r="K31" i="6"/>
  <c r="Z28" i="6"/>
  <c r="R26" i="6"/>
  <c r="W23" i="6"/>
  <c r="K20" i="6"/>
  <c r="V16" i="6"/>
  <c r="J13" i="6"/>
  <c r="U9" i="6"/>
  <c r="I6" i="6"/>
  <c r="AA36" i="6"/>
  <c r="G35" i="6"/>
  <c r="J33" i="6"/>
  <c r="Z30" i="6"/>
  <c r="R28" i="6"/>
  <c r="J26" i="6"/>
  <c r="K23" i="6"/>
  <c r="V19" i="6"/>
  <c r="J16" i="6"/>
  <c r="U12" i="6"/>
  <c r="I9" i="6"/>
  <c r="T5" i="6"/>
  <c r="T36" i="6"/>
  <c r="W34" i="6"/>
  <c r="X32" i="6"/>
  <c r="P30" i="6"/>
  <c r="H28" i="6"/>
  <c r="U25" i="6"/>
  <c r="S22" i="6"/>
  <c r="G19" i="6"/>
  <c r="R15" i="6"/>
  <c r="F12" i="6"/>
  <c r="Q8" i="6"/>
  <c r="M36" i="6"/>
  <c r="O34" i="6"/>
  <c r="P32" i="6"/>
  <c r="H30" i="6"/>
  <c r="W27" i="6"/>
  <c r="K25" i="6"/>
  <c r="G22" i="6"/>
  <c r="R18" i="6"/>
  <c r="F15" i="6"/>
  <c r="Q11" i="6"/>
  <c r="AB7" i="6"/>
  <c r="P4" i="6"/>
  <c r="AA37" i="6"/>
  <c r="T37" i="6"/>
  <c r="L37" i="6"/>
  <c r="AB36" i="6"/>
  <c r="U36" i="6"/>
  <c r="N36" i="6"/>
  <c r="G36" i="6"/>
  <c r="V35" i="6"/>
  <c r="O35" i="6"/>
  <c r="H35" i="6"/>
  <c r="X34" i="6"/>
  <c r="Q34" i="6"/>
  <c r="I34" i="6"/>
  <c r="Y33" i="6"/>
  <c r="R33" i="6"/>
  <c r="K33" i="6"/>
  <c r="Y32" i="6"/>
  <c r="Q32" i="6"/>
  <c r="G32" i="6"/>
  <c r="V31" i="6"/>
  <c r="L31" i="6"/>
  <c r="AA30" i="6"/>
  <c r="Q30" i="6"/>
  <c r="I30" i="6"/>
  <c r="V29" i="6"/>
  <c r="N29" i="6"/>
  <c r="AA28" i="6"/>
  <c r="S28" i="6"/>
  <c r="I28" i="6"/>
  <c r="X27" i="6"/>
  <c r="N27" i="6"/>
  <c r="F27" i="6"/>
  <c r="S26" i="6"/>
  <c r="K26" i="6"/>
  <c r="V25" i="6"/>
  <c r="L25" i="6"/>
  <c r="W24" i="6"/>
  <c r="N24" i="6"/>
  <c r="Y23" i="6"/>
  <c r="M23" i="6"/>
  <c r="T22" i="6"/>
  <c r="H22" i="6"/>
  <c r="Q21" i="6"/>
  <c r="AB20" i="6"/>
  <c r="L20" i="6"/>
  <c r="W19" i="6"/>
  <c r="I19" i="6"/>
  <c r="T18" i="6"/>
  <c r="AA17" i="6"/>
  <c r="O17" i="6"/>
  <c r="X16" i="6"/>
  <c r="L16" i="6"/>
  <c r="S15" i="6"/>
  <c r="G15" i="6"/>
  <c r="P14" i="6"/>
  <c r="AA13" i="6"/>
  <c r="K13" i="6"/>
  <c r="V12" i="6"/>
  <c r="H12" i="6"/>
  <c r="S11" i="6"/>
  <c r="Z10" i="6"/>
  <c r="N10" i="6"/>
  <c r="W9" i="6"/>
  <c r="K9" i="6"/>
  <c r="R8" i="6"/>
  <c r="F8" i="6"/>
  <c r="O7" i="6"/>
  <c r="Z6" i="6"/>
  <c r="J6" i="6"/>
  <c r="U5" i="6"/>
  <c r="G5" i="6"/>
  <c r="R4" i="6"/>
  <c r="X37" i="6"/>
  <c r="Q37" i="6"/>
  <c r="J37" i="6"/>
  <c r="Z36" i="6"/>
  <c r="S36" i="6"/>
  <c r="K36" i="6"/>
  <c r="AA35" i="6"/>
  <c r="T35" i="6"/>
  <c r="M35" i="6"/>
  <c r="F35" i="6"/>
  <c r="U34" i="6"/>
  <c r="N34" i="6"/>
  <c r="G34" i="6"/>
  <c r="W33" i="6"/>
  <c r="P33" i="6"/>
  <c r="H33" i="6"/>
  <c r="W32" i="6"/>
  <c r="M32" i="6"/>
  <c r="AB31" i="6"/>
  <c r="R31" i="6"/>
  <c r="J31" i="6"/>
  <c r="W30" i="6"/>
  <c r="O30" i="6"/>
  <c r="AB29" i="6"/>
  <c r="T29" i="6"/>
  <c r="J29" i="6"/>
  <c r="Y28" i="6"/>
  <c r="O28" i="6"/>
  <c r="G28" i="6"/>
  <c r="T27" i="6"/>
  <c r="L27" i="6"/>
  <c r="Y26" i="6"/>
  <c r="Q26" i="6"/>
  <c r="F26" i="6"/>
  <c r="S25" i="6"/>
  <c r="G25" i="6"/>
  <c r="U24" i="6"/>
  <c r="I24" i="6"/>
  <c r="U23" i="6"/>
  <c r="G23" i="6"/>
  <c r="R22" i="6"/>
  <c r="Y21" i="6"/>
  <c r="M21" i="6"/>
  <c r="V20" i="6"/>
  <c r="J20" i="6"/>
  <c r="Q19" i="6"/>
  <c r="AB18" i="6"/>
  <c r="N18" i="6"/>
  <c r="Y17" i="6"/>
  <c r="I17" i="6"/>
  <c r="T16" i="6"/>
  <c r="F16" i="6"/>
  <c r="Q15" i="6"/>
  <c r="X14" i="6"/>
  <c r="L14" i="6"/>
  <c r="U13" i="6"/>
  <c r="I13" i="6"/>
  <c r="P12" i="6"/>
  <c r="AA11" i="6"/>
  <c r="M11" i="6"/>
  <c r="X10" i="6"/>
  <c r="H10" i="6"/>
  <c r="S9" i="6"/>
  <c r="AB8" i="6"/>
  <c r="P8" i="6"/>
  <c r="W7" i="6"/>
  <c r="K7" i="6"/>
  <c r="T6" i="6"/>
  <c r="H6" i="6"/>
  <c r="O5" i="6"/>
  <c r="Z4" i="6"/>
  <c r="E4" i="6"/>
  <c r="I4" i="6"/>
  <c r="O4" i="6"/>
  <c r="U4" i="6"/>
  <c r="AA4" i="6"/>
  <c r="J5" i="6"/>
  <c r="P5" i="6"/>
  <c r="V5" i="6"/>
  <c r="AB5" i="6"/>
  <c r="K6" i="6"/>
  <c r="Q6" i="6"/>
  <c r="W6" i="6"/>
  <c r="F7" i="6"/>
  <c r="L7" i="6"/>
  <c r="R7" i="6"/>
  <c r="X7" i="6"/>
  <c r="G8" i="6"/>
  <c r="M8" i="6"/>
  <c r="S8" i="6"/>
  <c r="Y8" i="6"/>
  <c r="H9" i="6"/>
  <c r="N9" i="6"/>
  <c r="T9" i="6"/>
  <c r="Z9" i="6"/>
  <c r="I10" i="6"/>
  <c r="O10" i="6"/>
  <c r="U10" i="6"/>
  <c r="AA10" i="6"/>
  <c r="J11" i="6"/>
  <c r="P11" i="6"/>
  <c r="V11" i="6"/>
  <c r="AB11" i="6"/>
  <c r="K12" i="6"/>
  <c r="Q12" i="6"/>
  <c r="W12" i="6"/>
  <c r="F13" i="6"/>
  <c r="L13" i="6"/>
  <c r="R13" i="6"/>
  <c r="X13" i="6"/>
  <c r="G14" i="6"/>
  <c r="M14" i="6"/>
  <c r="S14" i="6"/>
  <c r="Y14" i="6"/>
  <c r="H15" i="6"/>
  <c r="N15" i="6"/>
  <c r="T15" i="6"/>
  <c r="Z15" i="6"/>
  <c r="I16" i="6"/>
  <c r="O16" i="6"/>
  <c r="U16" i="6"/>
  <c r="AA16" i="6"/>
  <c r="J17" i="6"/>
  <c r="P17" i="6"/>
  <c r="V17" i="6"/>
  <c r="AB17" i="6"/>
  <c r="K18" i="6"/>
  <c r="Q18" i="6"/>
  <c r="W18" i="6"/>
  <c r="F19" i="6"/>
  <c r="L19" i="6"/>
  <c r="R19" i="6"/>
  <c r="X19" i="6"/>
  <c r="G20" i="6"/>
  <c r="M20" i="6"/>
  <c r="S20" i="6"/>
  <c r="Y20" i="6"/>
  <c r="H21" i="6"/>
  <c r="N21" i="6"/>
  <c r="T21" i="6"/>
  <c r="Z21" i="6"/>
  <c r="I22" i="6"/>
  <c r="O22" i="6"/>
  <c r="U22" i="6"/>
  <c r="AA22" i="6"/>
  <c r="J23" i="6"/>
  <c r="P23" i="6"/>
  <c r="V23" i="6"/>
  <c r="K4" i="6"/>
  <c r="Q4" i="6"/>
  <c r="W4" i="6"/>
  <c r="F5" i="6"/>
  <c r="L5" i="6"/>
  <c r="R5" i="6"/>
  <c r="X5" i="6"/>
  <c r="G6" i="6"/>
  <c r="M6" i="6"/>
  <c r="S6" i="6"/>
  <c r="Y6" i="6"/>
  <c r="H7" i="6"/>
  <c r="N7" i="6"/>
  <c r="T7" i="6"/>
  <c r="Z7" i="6"/>
  <c r="I8" i="6"/>
  <c r="O8" i="6"/>
  <c r="U8" i="6"/>
  <c r="AA8" i="6"/>
  <c r="J9" i="6"/>
  <c r="P9" i="6"/>
  <c r="V9" i="6"/>
  <c r="AB9" i="6"/>
  <c r="K10" i="6"/>
  <c r="Q10" i="6"/>
  <c r="W10" i="6"/>
  <c r="F11" i="6"/>
  <c r="L11" i="6"/>
  <c r="R11" i="6"/>
  <c r="X11" i="6"/>
  <c r="G12" i="6"/>
  <c r="M12" i="6"/>
  <c r="S12" i="6"/>
  <c r="Y12" i="6"/>
  <c r="H13" i="6"/>
  <c r="N13" i="6"/>
  <c r="T13" i="6"/>
  <c r="Z13" i="6"/>
  <c r="I14" i="6"/>
  <c r="O14" i="6"/>
  <c r="U14" i="6"/>
  <c r="AA14" i="6"/>
  <c r="J15" i="6"/>
  <c r="P15" i="6"/>
  <c r="V15" i="6"/>
  <c r="AB15" i="6"/>
  <c r="K16" i="6"/>
  <c r="Q16" i="6"/>
  <c r="W16" i="6"/>
  <c r="F17" i="6"/>
  <c r="L17" i="6"/>
  <c r="R17" i="6"/>
  <c r="X17" i="6"/>
  <c r="G18" i="6"/>
  <c r="M18" i="6"/>
  <c r="S18" i="6"/>
  <c r="Y18" i="6"/>
  <c r="H19" i="6"/>
  <c r="N19" i="6"/>
  <c r="T19" i="6"/>
  <c r="Z19" i="6"/>
  <c r="I20" i="6"/>
  <c r="O20" i="6"/>
  <c r="U20" i="6"/>
  <c r="AA20" i="6"/>
  <c r="J21" i="6"/>
  <c r="P21" i="6"/>
  <c r="V21" i="6"/>
  <c r="AB21" i="6"/>
  <c r="K22" i="6"/>
  <c r="Q22" i="6"/>
  <c r="W22" i="6"/>
  <c r="F23" i="6"/>
  <c r="L23" i="6"/>
  <c r="R23" i="6"/>
  <c r="X23" i="6"/>
  <c r="G24" i="6"/>
  <c r="M24" i="6"/>
  <c r="S24" i="6"/>
  <c r="Y24" i="6"/>
  <c r="H25" i="6"/>
  <c r="N25" i="6"/>
  <c r="T25" i="6"/>
  <c r="Z25" i="6"/>
  <c r="I26" i="6"/>
  <c r="F4" i="6"/>
  <c r="N4" i="6"/>
  <c r="X4" i="6"/>
  <c r="I5" i="6"/>
  <c r="S5" i="6"/>
  <c r="AA5" i="6"/>
  <c r="N6" i="6"/>
  <c r="V6" i="6"/>
  <c r="I7" i="6"/>
  <c r="Q7" i="6"/>
  <c r="AA7" i="6"/>
  <c r="L8" i="6"/>
  <c r="V8" i="6"/>
  <c r="G9" i="6"/>
  <c r="Q9" i="6"/>
  <c r="Y9" i="6"/>
  <c r="L10" i="6"/>
  <c r="T10" i="6"/>
  <c r="G11" i="6"/>
  <c r="O11" i="6"/>
  <c r="Y11" i="6"/>
  <c r="J12" i="6"/>
  <c r="T12" i="6"/>
  <c r="AB12" i="6"/>
  <c r="O13" i="6"/>
  <c r="W13" i="6"/>
  <c r="J14" i="6"/>
  <c r="R14" i="6"/>
  <c r="AB14" i="6"/>
  <c r="M15" i="6"/>
  <c r="W15" i="6"/>
  <c r="H16" i="6"/>
  <c r="R16" i="6"/>
  <c r="Z16" i="6"/>
  <c r="M17" i="6"/>
  <c r="U17" i="6"/>
  <c r="H18" i="6"/>
  <c r="P18" i="6"/>
  <c r="Z18" i="6"/>
  <c r="K19" i="6"/>
  <c r="U19" i="6"/>
  <c r="F20" i="6"/>
  <c r="P20" i="6"/>
  <c r="X20" i="6"/>
  <c r="K21" i="6"/>
  <c r="S21" i="6"/>
  <c r="F22" i="6"/>
  <c r="N22" i="6"/>
  <c r="X22" i="6"/>
  <c r="I23" i="6"/>
  <c r="S23" i="6"/>
  <c r="AA23" i="6"/>
  <c r="K24" i="6"/>
  <c r="R24" i="6"/>
  <c r="Z24" i="6"/>
  <c r="J25" i="6"/>
  <c r="Q25" i="6"/>
  <c r="X25" i="6"/>
  <c r="H26" i="6"/>
  <c r="O26" i="6"/>
  <c r="U26" i="6"/>
  <c r="AA26" i="6"/>
  <c r="J27" i="6"/>
  <c r="P27" i="6"/>
  <c r="V27" i="6"/>
  <c r="AB27" i="6"/>
  <c r="K28" i="6"/>
  <c r="Q28" i="6"/>
  <c r="W28" i="6"/>
  <c r="F29" i="6"/>
  <c r="L29" i="6"/>
  <c r="R29" i="6"/>
  <c r="X29" i="6"/>
  <c r="G30" i="6"/>
  <c r="M30" i="6"/>
  <c r="S30" i="6"/>
  <c r="Y30" i="6"/>
  <c r="H31" i="6"/>
  <c r="N31" i="6"/>
  <c r="T31" i="6"/>
  <c r="Z31" i="6"/>
  <c r="I32" i="6"/>
  <c r="O32" i="6"/>
  <c r="U32" i="6"/>
  <c r="AA32" i="6"/>
  <c r="M4" i="6"/>
  <c r="V4" i="6"/>
  <c r="H5" i="6"/>
  <c r="Q5" i="6"/>
  <c r="Z5" i="6"/>
  <c r="L6" i="6"/>
  <c r="U6" i="6"/>
  <c r="G7" i="6"/>
  <c r="P7" i="6"/>
  <c r="Y7" i="6"/>
  <c r="K8" i="6"/>
  <c r="T8" i="6"/>
  <c r="F9" i="6"/>
  <c r="O9" i="6"/>
  <c r="X9" i="6"/>
  <c r="J10" i="6"/>
  <c r="S10" i="6"/>
  <c r="AB10" i="6"/>
  <c r="N11" i="6"/>
  <c r="W11" i="6"/>
  <c r="I12" i="6"/>
  <c r="R12" i="6"/>
  <c r="AA12" i="6"/>
  <c r="M13" i="6"/>
  <c r="V13" i="6"/>
  <c r="H14" i="6"/>
  <c r="Q14" i="6"/>
  <c r="Z14" i="6"/>
  <c r="L15" i="6"/>
  <c r="U15" i="6"/>
  <c r="G16" i="6"/>
  <c r="P16" i="6"/>
  <c r="Y16" i="6"/>
  <c r="K17" i="6"/>
  <c r="T17" i="6"/>
  <c r="F18" i="6"/>
  <c r="O18" i="6"/>
  <c r="X18" i="6"/>
  <c r="J19" i="6"/>
  <c r="S19" i="6"/>
  <c r="AB19" i="6"/>
  <c r="N20" i="6"/>
  <c r="W20" i="6"/>
  <c r="I21" i="6"/>
  <c r="R21" i="6"/>
  <c r="AA21" i="6"/>
  <c r="M22" i="6"/>
  <c r="V22" i="6"/>
  <c r="H23" i="6"/>
  <c r="Q23" i="6"/>
  <c r="Z23" i="6"/>
  <c r="J24" i="6"/>
  <c r="Q24" i="6"/>
  <c r="X24" i="6"/>
  <c r="I25" i="6"/>
  <c r="P25" i="6"/>
  <c r="W25" i="6"/>
  <c r="G26" i="6"/>
  <c r="N26" i="6"/>
  <c r="T26" i="6"/>
  <c r="Z26" i="6"/>
  <c r="I27" i="6"/>
  <c r="O27" i="6"/>
  <c r="U27" i="6"/>
  <c r="AA27" i="6"/>
  <c r="J28" i="6"/>
  <c r="P28" i="6"/>
  <c r="V28" i="6"/>
  <c r="AB28" i="6"/>
  <c r="K29" i="6"/>
  <c r="Q29" i="6"/>
  <c r="W29" i="6"/>
  <c r="F30" i="6"/>
  <c r="L30" i="6"/>
  <c r="R30" i="6"/>
  <c r="X30" i="6"/>
  <c r="G31" i="6"/>
  <c r="M31" i="6"/>
  <c r="S31" i="6"/>
  <c r="Y31" i="6"/>
  <c r="H32" i="6"/>
  <c r="N32" i="6"/>
  <c r="T32" i="6"/>
  <c r="Z32" i="6"/>
  <c r="I33" i="6"/>
  <c r="O33" i="6"/>
  <c r="U33" i="6"/>
  <c r="AA33" i="6"/>
  <c r="J34" i="6"/>
  <c r="P34" i="6"/>
  <c r="V34" i="6"/>
  <c r="AB34" i="6"/>
  <c r="K35" i="6"/>
  <c r="Q35" i="6"/>
  <c r="W35" i="6"/>
  <c r="F36" i="6"/>
  <c r="L36" i="6"/>
  <c r="R36" i="6"/>
  <c r="X36" i="6"/>
  <c r="G37" i="6"/>
  <c r="M37" i="6"/>
  <c r="S37" i="6"/>
  <c r="Y37" i="6"/>
  <c r="W37" i="6"/>
  <c r="P37" i="6"/>
  <c r="I37" i="6"/>
  <c r="Y36" i="6"/>
  <c r="Q36" i="6"/>
  <c r="J36" i="6"/>
  <c r="Z35" i="6"/>
  <c r="S35" i="6"/>
  <c r="L35" i="6"/>
  <c r="AA34" i="6"/>
  <c r="T34" i="6"/>
  <c r="M34" i="6"/>
  <c r="F34" i="6"/>
  <c r="V33" i="6"/>
  <c r="N33" i="6"/>
  <c r="G33" i="6"/>
  <c r="V32" i="6"/>
  <c r="L32" i="6"/>
  <c r="AA31" i="6"/>
  <c r="Q31" i="6"/>
  <c r="I31" i="6"/>
  <c r="V30" i="6"/>
  <c r="N30" i="6"/>
  <c r="AA29" i="6"/>
  <c r="S29" i="6"/>
  <c r="I29" i="6"/>
  <c r="X28" i="6"/>
  <c r="N28" i="6"/>
  <c r="F28" i="6"/>
  <c r="S27" i="6"/>
  <c r="K27" i="6"/>
  <c r="X26" i="6"/>
  <c r="P26" i="6"/>
  <c r="AB25" i="6"/>
  <c r="R25" i="6"/>
  <c r="F25" i="6"/>
  <c r="T24" i="6"/>
  <c r="H24" i="6"/>
  <c r="T23" i="6"/>
  <c r="AB22" i="6"/>
  <c r="P22" i="6"/>
  <c r="X21" i="6"/>
  <c r="L21" i="6"/>
  <c r="T20" i="6"/>
  <c r="H20" i="6"/>
  <c r="P19" i="6"/>
  <c r="AA18" i="6"/>
  <c r="L18" i="6"/>
  <c r="W17" i="6"/>
  <c r="H17" i="6"/>
  <c r="S16" i="6"/>
  <c r="AA15" i="6"/>
  <c r="O15" i="6"/>
  <c r="W14" i="6"/>
  <c r="K14" i="6"/>
  <c r="S13" i="6"/>
  <c r="G13" i="6"/>
  <c r="O12" i="6"/>
  <c r="Z11" i="6"/>
  <c r="K11" i="6"/>
  <c r="V10" i="6"/>
  <c r="G10" i="6"/>
  <c r="R9" i="6"/>
  <c r="Z8" i="6"/>
  <c r="N8" i="6"/>
  <c r="V7" i="6"/>
  <c r="J7" i="6"/>
  <c r="R6" i="6"/>
  <c r="F6" i="6"/>
  <c r="N5" i="6"/>
  <c r="Y4" i="6"/>
  <c r="J4" i="6"/>
  <c r="V37" i="6"/>
  <c r="O37" i="6"/>
  <c r="H37" i="6"/>
  <c r="W36" i="6"/>
  <c r="P36" i="6"/>
  <c r="I36" i="6"/>
  <c r="Y35" i="6"/>
  <c r="R35" i="6"/>
  <c r="J35" i="6"/>
  <c r="Z34" i="6"/>
  <c r="S34" i="6"/>
  <c r="L34" i="6"/>
  <c r="AB33" i="6"/>
  <c r="T33" i="6"/>
  <c r="M33" i="6"/>
  <c r="F33" i="6"/>
  <c r="S32" i="6"/>
  <c r="K32" i="6"/>
  <c r="X31" i="6"/>
  <c r="P31" i="6"/>
  <c r="F31" i="6"/>
  <c r="U30" i="6"/>
  <c r="K30" i="6"/>
  <c r="Z29" i="6"/>
  <c r="P29" i="6"/>
  <c r="H29" i="6"/>
  <c r="U28" i="6"/>
  <c r="M28" i="6"/>
  <c r="Z27" i="6"/>
  <c r="R27" i="6"/>
  <c r="H27" i="6"/>
  <c r="W26" i="6"/>
  <c r="M26" i="6"/>
  <c r="AA25" i="6"/>
  <c r="O25" i="6"/>
  <c r="AB24" i="6"/>
  <c r="P24" i="6"/>
  <c r="F24" i="6"/>
  <c r="O23" i="6"/>
  <c r="Z22" i="6"/>
  <c r="L22" i="6"/>
  <c r="W21" i="6"/>
  <c r="G21" i="6"/>
  <c r="R20" i="6"/>
  <c r="AA19" i="6"/>
  <c r="O19" i="6"/>
  <c r="V18" i="6"/>
  <c r="J18" i="6"/>
  <c r="S17" i="6"/>
  <c r="G17" i="6"/>
  <c r="N16" i="6"/>
  <c r="Y15" i="6"/>
  <c r="K15" i="6"/>
  <c r="V14" i="6"/>
  <c r="F14" i="6"/>
  <c r="Q13" i="6"/>
  <c r="Z12" i="6"/>
  <c r="N12" i="6"/>
  <c r="U11" i="6"/>
  <c r="I11" i="6"/>
  <c r="R10" i="6"/>
  <c r="F10" i="6"/>
  <c r="M9" i="6"/>
  <c r="X8" i="6"/>
  <c r="J8" i="6"/>
  <c r="U7" i="6"/>
  <c r="AB6" i="6"/>
  <c r="P6" i="6"/>
  <c r="Y5" i="6"/>
  <c r="M5" i="6"/>
  <c r="T4" i="6"/>
  <c r="H4" i="6"/>
  <c r="AB37" i="6"/>
  <c r="U37" i="6"/>
  <c r="N37" i="6"/>
  <c r="F37" i="6"/>
  <c r="V36" i="6"/>
  <c r="O36" i="6"/>
  <c r="H36" i="6"/>
  <c r="X35" i="6"/>
  <c r="P35" i="6"/>
  <c r="I35" i="6"/>
  <c r="Y34" i="6"/>
  <c r="R34" i="6"/>
  <c r="K34" i="6"/>
  <c r="Z33" i="6"/>
  <c r="S33" i="6"/>
  <c r="L33" i="6"/>
  <c r="AB32" i="6"/>
  <c r="R32" i="6"/>
  <c r="J32" i="6"/>
  <c r="W31" i="6"/>
  <c r="O31" i="6"/>
  <c r="AB30" i="6"/>
  <c r="T30" i="6"/>
  <c r="J30" i="6"/>
  <c r="Y29" i="6"/>
  <c r="O29" i="6"/>
  <c r="G29" i="6"/>
  <c r="T28" i="6"/>
  <c r="L28" i="6"/>
  <c r="Y27" i="6"/>
  <c r="Q27" i="6"/>
  <c r="G27" i="6"/>
  <c r="V26" i="6"/>
  <c r="L26" i="6"/>
  <c r="Y25" i="6"/>
  <c r="M25" i="6"/>
  <c r="AA24" i="6"/>
  <c r="O24" i="6"/>
  <c r="AB23" i="6"/>
  <c r="N23" i="6"/>
  <c r="Y22" i="6"/>
  <c r="J22" i="6"/>
  <c r="U21" i="6"/>
  <c r="F21" i="6"/>
  <c r="Q20" i="6"/>
  <c r="Y19" i="6"/>
  <c r="M19" i="6"/>
  <c r="U18" i="6"/>
  <c r="I18" i="6"/>
  <c r="Q17" i="6"/>
  <c r="AB16" i="6"/>
  <c r="M16" i="6"/>
  <c r="X15" i="6"/>
  <c r="I15" i="6"/>
  <c r="T14" i="6"/>
  <c r="AB13" i="6"/>
  <c r="P13" i="6"/>
  <c r="X12" i="6"/>
  <c r="L12" i="6"/>
  <c r="T11" i="6"/>
  <c r="H11" i="6"/>
  <c r="P10" i="6"/>
  <c r="AA9" i="6"/>
  <c r="L9" i="6"/>
  <c r="W8" i="6"/>
  <c r="H8" i="6"/>
  <c r="S7" i="6"/>
  <c r="AA6" i="6"/>
  <c r="O6" i="6"/>
  <c r="W5" i="6"/>
  <c r="K5" i="6"/>
  <c r="S4" i="6"/>
  <c r="G4" i="6"/>
  <c r="E33" i="6"/>
  <c r="E9" i="6"/>
  <c r="E26" i="6"/>
  <c r="E34" i="6"/>
  <c r="E28" i="6"/>
  <c r="E22" i="6"/>
  <c r="E16" i="6"/>
  <c r="E10" i="6"/>
  <c r="E27" i="6"/>
  <c r="E8" i="6"/>
  <c r="E37" i="6"/>
  <c r="E31" i="6"/>
  <c r="E25" i="6"/>
  <c r="E19" i="6"/>
  <c r="E13" i="6"/>
  <c r="E7" i="6"/>
  <c r="E15" i="6"/>
  <c r="E32" i="6"/>
  <c r="E20" i="6"/>
  <c r="E36" i="6"/>
  <c r="E30" i="6"/>
  <c r="E24" i="6"/>
  <c r="E18" i="6"/>
  <c r="E12" i="6"/>
  <c r="E6" i="6"/>
  <c r="E21" i="6"/>
  <c r="E14" i="6"/>
  <c r="E35" i="6"/>
  <c r="E29" i="6"/>
  <c r="E23" i="6"/>
  <c r="E17" i="6"/>
  <c r="E11" i="6"/>
  <c r="E5" i="6"/>
  <c r="AK47" i="38"/>
  <c r="DM5" i="38"/>
  <c r="DG6" i="38"/>
  <c r="DM6" i="38"/>
  <c r="DG14" i="38"/>
  <c r="AJ27" i="38"/>
  <c r="AL31" i="38"/>
  <c r="DG4" i="38"/>
  <c r="DM4" i="38"/>
  <c r="DG8" i="38"/>
  <c r="DM8" i="38"/>
  <c r="AJ31" i="38"/>
  <c r="AJ40" i="38"/>
  <c r="DM12" i="38"/>
  <c r="AK31" i="38"/>
  <c r="C41" i="37"/>
  <c r="F41" i="37"/>
  <c r="E40" i="37"/>
  <c r="D41" i="37"/>
  <c r="F40" i="37"/>
  <c r="E41" i="37"/>
  <c r="C40" i="37"/>
  <c r="D40" i="37"/>
  <c r="AC4" i="34" l="1"/>
  <c r="AE37" i="33"/>
  <c r="O38" i="4" s="1"/>
  <c r="AE21" i="36"/>
  <c r="R22" i="4" s="1"/>
  <c r="AC21" i="36"/>
  <c r="AD21" i="36"/>
  <c r="AE27" i="36"/>
  <c r="R28" i="4" s="1"/>
  <c r="AC27" i="36"/>
  <c r="AD27" i="36"/>
  <c r="AE33" i="36"/>
  <c r="R34" i="4" s="1"/>
  <c r="AC33" i="36"/>
  <c r="AD33" i="36"/>
  <c r="AC6" i="36"/>
  <c r="AE6" i="36"/>
  <c r="R7" i="4" s="1"/>
  <c r="AD6" i="36"/>
  <c r="AC7" i="36"/>
  <c r="AD7" i="36"/>
  <c r="AE7" i="36"/>
  <c r="R8" i="4" s="1"/>
  <c r="AC8" i="36"/>
  <c r="AD8" i="36"/>
  <c r="AE8" i="36"/>
  <c r="R9" i="4" s="1"/>
  <c r="AC14" i="36"/>
  <c r="AD14" i="36"/>
  <c r="AE14" i="36"/>
  <c r="R15" i="4" s="1"/>
  <c r="AC9" i="36"/>
  <c r="AD9" i="36"/>
  <c r="AE9" i="36"/>
  <c r="R10" i="4" s="1"/>
  <c r="AC15" i="36"/>
  <c r="AD15" i="36"/>
  <c r="AE15" i="36"/>
  <c r="R16" i="4" s="1"/>
  <c r="AE24" i="36"/>
  <c r="R25" i="4" s="1"/>
  <c r="AC24" i="36"/>
  <c r="AD24" i="36"/>
  <c r="AE30" i="36"/>
  <c r="R31" i="4" s="1"/>
  <c r="AC30" i="36"/>
  <c r="AD30" i="36"/>
  <c r="AE36" i="36"/>
  <c r="R37" i="4" s="1"/>
  <c r="AC36" i="36"/>
  <c r="AD36" i="36"/>
  <c r="AE23" i="36"/>
  <c r="R24" i="4" s="1"/>
  <c r="AC23" i="36"/>
  <c r="AD23" i="36"/>
  <c r="AE29" i="36"/>
  <c r="R30" i="4" s="1"/>
  <c r="AC29" i="36"/>
  <c r="AD29" i="36"/>
  <c r="AE35" i="36"/>
  <c r="R36" i="4" s="1"/>
  <c r="AC35" i="36"/>
  <c r="AD35" i="36"/>
  <c r="AC10" i="36"/>
  <c r="AD10" i="36"/>
  <c r="AE10" i="36"/>
  <c r="R11" i="4" s="1"/>
  <c r="AC16" i="36"/>
  <c r="AD16" i="36"/>
  <c r="AE16" i="36"/>
  <c r="R17" i="4" s="1"/>
  <c r="AC11" i="36"/>
  <c r="AD11" i="36"/>
  <c r="AE11" i="36"/>
  <c r="R12" i="4" s="1"/>
  <c r="AC17" i="36"/>
  <c r="AD17" i="36"/>
  <c r="AE17" i="36"/>
  <c r="R18" i="4" s="1"/>
  <c r="AC20" i="36"/>
  <c r="AE20" i="36"/>
  <c r="R21" i="4" s="1"/>
  <c r="AD20" i="36"/>
  <c r="AE26" i="36"/>
  <c r="R27" i="4" s="1"/>
  <c r="AC26" i="36"/>
  <c r="AD26" i="36"/>
  <c r="AE32" i="36"/>
  <c r="R33" i="4" s="1"/>
  <c r="AC32" i="36"/>
  <c r="AD32" i="36"/>
  <c r="AE25" i="36"/>
  <c r="R26" i="4" s="1"/>
  <c r="AC25" i="36"/>
  <c r="AD25" i="36"/>
  <c r="AE31" i="36"/>
  <c r="R32" i="4" s="1"/>
  <c r="AC31" i="36"/>
  <c r="AD31" i="36"/>
  <c r="AE37" i="36"/>
  <c r="R38" i="4" s="1"/>
  <c r="AD37" i="36"/>
  <c r="AC37" i="36"/>
  <c r="AC4" i="36"/>
  <c r="AE4" i="36"/>
  <c r="R5" i="4" s="1"/>
  <c r="AD4" i="36"/>
  <c r="AC5" i="36"/>
  <c r="AE5" i="36"/>
  <c r="R6" i="4" s="1"/>
  <c r="AD5" i="36"/>
  <c r="AC12" i="36"/>
  <c r="AD12" i="36"/>
  <c r="AE12" i="36"/>
  <c r="R13" i="4" s="1"/>
  <c r="AC18" i="36"/>
  <c r="AD18" i="36"/>
  <c r="AE18" i="36"/>
  <c r="R19" i="4" s="1"/>
  <c r="AC13" i="36"/>
  <c r="AD13" i="36"/>
  <c r="AE13" i="36"/>
  <c r="R14" i="4" s="1"/>
  <c r="AE19" i="36"/>
  <c r="R20" i="4" s="1"/>
  <c r="AC19" i="36"/>
  <c r="AD19" i="36"/>
  <c r="AC22" i="36"/>
  <c r="AE22" i="36"/>
  <c r="R23" i="4" s="1"/>
  <c r="AD22" i="36"/>
  <c r="AE28" i="36"/>
  <c r="R29" i="4" s="1"/>
  <c r="AC28" i="36"/>
  <c r="AD28" i="36"/>
  <c r="AE34" i="36"/>
  <c r="R35" i="4" s="1"/>
  <c r="AC34" i="36"/>
  <c r="AD34" i="36"/>
  <c r="AC14" i="35"/>
  <c r="AE14" i="35"/>
  <c r="Q15" i="4" s="1"/>
  <c r="AD14" i="35"/>
  <c r="AD11" i="35"/>
  <c r="AC11" i="35"/>
  <c r="AE11" i="35"/>
  <c r="Q12" i="4" s="1"/>
  <c r="AD17" i="35"/>
  <c r="AC17" i="35"/>
  <c r="AE17" i="35"/>
  <c r="Q18" i="4" s="1"/>
  <c r="AE33" i="35"/>
  <c r="Q34" i="4" s="1"/>
  <c r="AD33" i="35"/>
  <c r="AC33" i="35"/>
  <c r="AC24" i="35"/>
  <c r="AE24" i="35"/>
  <c r="Q25" i="4" s="1"/>
  <c r="AD24" i="35"/>
  <c r="AC30" i="35"/>
  <c r="AE30" i="35"/>
  <c r="Q31" i="4" s="1"/>
  <c r="AD30" i="35"/>
  <c r="AE36" i="35"/>
  <c r="Q37" i="4" s="1"/>
  <c r="AC36" i="35"/>
  <c r="AD36" i="35"/>
  <c r="AE8" i="35"/>
  <c r="Q9" i="4" s="1"/>
  <c r="AD8" i="35"/>
  <c r="AC8" i="35"/>
  <c r="AE4" i="35"/>
  <c r="Q5" i="4" s="1"/>
  <c r="AD4" i="35"/>
  <c r="AC4" i="35"/>
  <c r="AE35" i="35"/>
  <c r="Q36" i="4" s="1"/>
  <c r="AD35" i="35"/>
  <c r="AC35" i="35"/>
  <c r="AC9" i="35"/>
  <c r="AD9" i="35"/>
  <c r="AE9" i="35"/>
  <c r="Q10" i="4" s="1"/>
  <c r="AD23" i="35"/>
  <c r="AE23" i="35"/>
  <c r="Q24" i="4" s="1"/>
  <c r="AC23" i="35"/>
  <c r="AE27" i="35"/>
  <c r="Q28" i="4" s="1"/>
  <c r="AD27" i="35"/>
  <c r="AC27" i="35"/>
  <c r="AC16" i="35"/>
  <c r="AD16" i="35"/>
  <c r="AE16" i="35"/>
  <c r="Q17" i="4" s="1"/>
  <c r="AD13" i="35"/>
  <c r="AC13" i="35"/>
  <c r="AE13" i="35"/>
  <c r="Q14" i="4" s="1"/>
  <c r="AD19" i="35"/>
  <c r="AE19" i="35"/>
  <c r="Q20" i="4" s="1"/>
  <c r="AC19" i="35"/>
  <c r="AC20" i="35"/>
  <c r="AE20" i="35"/>
  <c r="Q21" i="4" s="1"/>
  <c r="AD20" i="35"/>
  <c r="AC26" i="35"/>
  <c r="AE26" i="35"/>
  <c r="Q27" i="4" s="1"/>
  <c r="AD26" i="35"/>
  <c r="AC32" i="35"/>
  <c r="AE32" i="35"/>
  <c r="Q33" i="4" s="1"/>
  <c r="AD32" i="35"/>
  <c r="AE31" i="35"/>
  <c r="Q32" i="4" s="1"/>
  <c r="AD31" i="35"/>
  <c r="AC31" i="35"/>
  <c r="AC5" i="35"/>
  <c r="AD5" i="35"/>
  <c r="AE5" i="35"/>
  <c r="Q6" i="4" s="1"/>
  <c r="AE37" i="35"/>
  <c r="Q38" i="4" s="1"/>
  <c r="AD37" i="35"/>
  <c r="AC37" i="35"/>
  <c r="AE4" i="34"/>
  <c r="P5" i="4" s="1"/>
  <c r="AE10" i="35"/>
  <c r="Q11" i="4" s="1"/>
  <c r="AD10" i="35"/>
  <c r="AC10" i="35"/>
  <c r="AE6" i="35"/>
  <c r="Q7" i="4" s="1"/>
  <c r="AD6" i="35"/>
  <c r="AC6" i="35"/>
  <c r="AD21" i="35"/>
  <c r="AE21" i="35"/>
  <c r="Q22" i="4" s="1"/>
  <c r="AC21" i="35"/>
  <c r="AD25" i="35"/>
  <c r="AE25" i="35"/>
  <c r="Q26" i="4" s="1"/>
  <c r="AC25" i="35"/>
  <c r="AC12" i="35"/>
  <c r="AD12" i="35"/>
  <c r="AE12" i="35"/>
  <c r="Q13" i="4" s="1"/>
  <c r="AC18" i="35"/>
  <c r="AE18" i="35"/>
  <c r="Q19" i="4" s="1"/>
  <c r="AD18" i="35"/>
  <c r="AD15" i="35"/>
  <c r="AC15" i="35"/>
  <c r="AE15" i="35"/>
  <c r="Q16" i="4" s="1"/>
  <c r="AE29" i="35"/>
  <c r="Q30" i="4" s="1"/>
  <c r="AD29" i="35"/>
  <c r="AC29" i="35"/>
  <c r="AC22" i="35"/>
  <c r="AE22" i="35"/>
  <c r="Q23" i="4" s="1"/>
  <c r="AD22" i="35"/>
  <c r="AC28" i="35"/>
  <c r="AE28" i="35"/>
  <c r="Q29" i="4" s="1"/>
  <c r="AD28" i="35"/>
  <c r="AC34" i="35"/>
  <c r="AE34" i="35"/>
  <c r="Q35" i="4" s="1"/>
  <c r="AD34" i="35"/>
  <c r="AE29" i="33"/>
  <c r="O30" i="4" s="1"/>
  <c r="AD4" i="34"/>
  <c r="AC7" i="35"/>
  <c r="AD7" i="35"/>
  <c r="AE7" i="35"/>
  <c r="Q8" i="4" s="1"/>
  <c r="AD13" i="33"/>
  <c r="AE7" i="33"/>
  <c r="O8" i="4" s="1"/>
  <c r="AD4" i="33"/>
  <c r="AE21" i="34"/>
  <c r="P22" i="4" s="1"/>
  <c r="AD21" i="34"/>
  <c r="AC21" i="34"/>
  <c r="AC6" i="34"/>
  <c r="AD6" i="34"/>
  <c r="AE6" i="34"/>
  <c r="P7" i="4" s="1"/>
  <c r="AC12" i="34"/>
  <c r="AD12" i="34"/>
  <c r="AE12" i="34"/>
  <c r="P13" i="4" s="1"/>
  <c r="AC20" i="34"/>
  <c r="AD20" i="34"/>
  <c r="AE20" i="34"/>
  <c r="P21" i="4" s="1"/>
  <c r="AC26" i="34"/>
  <c r="AD26" i="34"/>
  <c r="AE26" i="34"/>
  <c r="P27" i="4" s="1"/>
  <c r="AE32" i="34"/>
  <c r="P33" i="4" s="1"/>
  <c r="AC32" i="34"/>
  <c r="AD32" i="34"/>
  <c r="AD7" i="34"/>
  <c r="AC7" i="34"/>
  <c r="AE7" i="34"/>
  <c r="P8" i="4" s="1"/>
  <c r="AD13" i="34"/>
  <c r="AC13" i="34"/>
  <c r="AE13" i="34"/>
  <c r="P14" i="4" s="1"/>
  <c r="AE25" i="34"/>
  <c r="P26" i="4" s="1"/>
  <c r="AD25" i="34"/>
  <c r="AC25" i="34"/>
  <c r="AD15" i="34"/>
  <c r="AC15" i="34"/>
  <c r="AE15" i="34"/>
  <c r="P16" i="4" s="1"/>
  <c r="AE23" i="34"/>
  <c r="P24" i="4" s="1"/>
  <c r="AD23" i="34"/>
  <c r="AC23" i="34"/>
  <c r="AE11" i="33"/>
  <c r="O12" i="4" s="1"/>
  <c r="AD5" i="33"/>
  <c r="AD18" i="34"/>
  <c r="AE18" i="34"/>
  <c r="P19" i="4" s="1"/>
  <c r="AC18" i="34"/>
  <c r="AE29" i="34"/>
  <c r="P30" i="4" s="1"/>
  <c r="AD29" i="34"/>
  <c r="AC29" i="34"/>
  <c r="AC8" i="34"/>
  <c r="AD8" i="34"/>
  <c r="AE8" i="34"/>
  <c r="P9" i="4" s="1"/>
  <c r="AE14" i="34"/>
  <c r="P15" i="4" s="1"/>
  <c r="AD14" i="34"/>
  <c r="AC14" i="34"/>
  <c r="AE37" i="34"/>
  <c r="P38" i="4" s="1"/>
  <c r="AD37" i="34"/>
  <c r="AC37" i="34"/>
  <c r="AC22" i="34"/>
  <c r="AD22" i="34"/>
  <c r="AE22" i="34"/>
  <c r="P23" i="4" s="1"/>
  <c r="AC28" i="34"/>
  <c r="AD28" i="34"/>
  <c r="AE28" i="34"/>
  <c r="P29" i="4" s="1"/>
  <c r="AE34" i="34"/>
  <c r="P35" i="4" s="1"/>
  <c r="AC34" i="34"/>
  <c r="AD34" i="34"/>
  <c r="AD9" i="34"/>
  <c r="AC9" i="34"/>
  <c r="AE9" i="34"/>
  <c r="P10" i="4" s="1"/>
  <c r="AD16" i="34"/>
  <c r="AC16" i="34"/>
  <c r="AE16" i="34"/>
  <c r="P17" i="4" s="1"/>
  <c r="AE35" i="34"/>
  <c r="P36" i="4" s="1"/>
  <c r="AD35" i="34"/>
  <c r="AC35" i="34"/>
  <c r="AD17" i="34"/>
  <c r="AC17" i="34"/>
  <c r="AE17" i="34"/>
  <c r="P18" i="4" s="1"/>
  <c r="AE27" i="34"/>
  <c r="P28" i="4" s="1"/>
  <c r="AD27" i="34"/>
  <c r="AC27" i="34"/>
  <c r="AC15" i="33"/>
  <c r="AE9" i="33"/>
  <c r="O10" i="4" s="1"/>
  <c r="AD6" i="33"/>
  <c r="AE8" i="33"/>
  <c r="O9" i="4" s="1"/>
  <c r="AC10" i="34"/>
  <c r="AD10" i="34"/>
  <c r="AE10" i="34"/>
  <c r="P11" i="4" s="1"/>
  <c r="AE33" i="34"/>
  <c r="P34" i="4" s="1"/>
  <c r="AD33" i="34"/>
  <c r="AC33" i="34"/>
  <c r="AC24" i="34"/>
  <c r="AD24" i="34"/>
  <c r="AE24" i="34"/>
  <c r="P25" i="4" s="1"/>
  <c r="AE30" i="34"/>
  <c r="P31" i="4" s="1"/>
  <c r="AC30" i="34"/>
  <c r="AD30" i="34"/>
  <c r="AE36" i="34"/>
  <c r="P37" i="4" s="1"/>
  <c r="AC36" i="34"/>
  <c r="AD36" i="34"/>
  <c r="AC18" i="33"/>
  <c r="AD5" i="34"/>
  <c r="AC5" i="34"/>
  <c r="AE5" i="34"/>
  <c r="P6" i="4" s="1"/>
  <c r="AD11" i="34"/>
  <c r="AC11" i="34"/>
  <c r="AE11" i="34"/>
  <c r="P12" i="4" s="1"/>
  <c r="AE31" i="34"/>
  <c r="P32" i="4" s="1"/>
  <c r="AD31" i="34"/>
  <c r="AC31" i="34"/>
  <c r="AE19" i="34"/>
  <c r="P20" i="4" s="1"/>
  <c r="AD19" i="34"/>
  <c r="AC19" i="34"/>
  <c r="AC22" i="33"/>
  <c r="AE22" i="33"/>
  <c r="O23" i="4" s="1"/>
  <c r="AD22" i="33"/>
  <c r="AC28" i="33"/>
  <c r="AE28" i="33"/>
  <c r="O29" i="4" s="1"/>
  <c r="AD28" i="33"/>
  <c r="AC34" i="33"/>
  <c r="AE34" i="33"/>
  <c r="O35" i="4" s="1"/>
  <c r="AD34" i="33"/>
  <c r="AE12" i="33"/>
  <c r="O13" i="4" s="1"/>
  <c r="AC12" i="33"/>
  <c r="AD12" i="33"/>
  <c r="AD29" i="33"/>
  <c r="AC4" i="33"/>
  <c r="AD11" i="33"/>
  <c r="AC37" i="33"/>
  <c r="AE15" i="33"/>
  <c r="O16" i="4" s="1"/>
  <c r="AC23" i="33"/>
  <c r="AD23" i="33"/>
  <c r="AE23" i="33"/>
  <c r="O24" i="4" s="1"/>
  <c r="AC35" i="33"/>
  <c r="AE35" i="33"/>
  <c r="O36" i="4" s="1"/>
  <c r="AD35" i="33"/>
  <c r="AD21" i="33"/>
  <c r="AE21" i="33"/>
  <c r="O22" i="4" s="1"/>
  <c r="AC21" i="33"/>
  <c r="AC13" i="33"/>
  <c r="AC5" i="33"/>
  <c r="AD37" i="33"/>
  <c r="AC11" i="33"/>
  <c r="AD7" i="33"/>
  <c r="AC24" i="33"/>
  <c r="AE24" i="33"/>
  <c r="O25" i="4" s="1"/>
  <c r="AD24" i="33"/>
  <c r="AC30" i="33"/>
  <c r="AE30" i="33"/>
  <c r="O31" i="4" s="1"/>
  <c r="AD30" i="33"/>
  <c r="AC36" i="33"/>
  <c r="AE36" i="33"/>
  <c r="O37" i="4" s="1"/>
  <c r="AD36" i="33"/>
  <c r="AD33" i="33"/>
  <c r="AE33" i="33"/>
  <c r="O34" i="4" s="1"/>
  <c r="AC33" i="33"/>
  <c r="AC16" i="33"/>
  <c r="AE16" i="33"/>
  <c r="O17" i="4" s="1"/>
  <c r="AD16" i="33"/>
  <c r="AE10" i="33"/>
  <c r="O11" i="4" s="1"/>
  <c r="AC10" i="33"/>
  <c r="AD10" i="33"/>
  <c r="AE13" i="33"/>
  <c r="O14" i="4" s="1"/>
  <c r="AC6" i="33"/>
  <c r="AE4" i="33"/>
  <c r="O5" i="4" s="1"/>
  <c r="AE7" i="32"/>
  <c r="N8" i="4" s="1"/>
  <c r="AC17" i="33"/>
  <c r="AE17" i="33"/>
  <c r="O18" i="4" s="1"/>
  <c r="AD17" i="33"/>
  <c r="AC27" i="33"/>
  <c r="AE27" i="33"/>
  <c r="O28" i="4" s="1"/>
  <c r="AD27" i="33"/>
  <c r="AC9" i="33"/>
  <c r="AD18" i="33"/>
  <c r="AC8" i="33"/>
  <c r="AE5" i="33"/>
  <c r="O6" i="4" s="1"/>
  <c r="AE18" i="33"/>
  <c r="O19" i="4" s="1"/>
  <c r="AC20" i="33"/>
  <c r="AD20" i="33"/>
  <c r="AE20" i="33"/>
  <c r="O21" i="4" s="1"/>
  <c r="AC26" i="33"/>
  <c r="AE26" i="33"/>
  <c r="O27" i="4" s="1"/>
  <c r="AD26" i="33"/>
  <c r="AC32" i="33"/>
  <c r="AE32" i="33"/>
  <c r="O33" i="4" s="1"/>
  <c r="AD32" i="33"/>
  <c r="AD25" i="33"/>
  <c r="AE25" i="33"/>
  <c r="O26" i="4" s="1"/>
  <c r="AC25" i="33"/>
  <c r="AE14" i="33"/>
  <c r="O15" i="4" s="1"/>
  <c r="AC14" i="33"/>
  <c r="AD14" i="33"/>
  <c r="AD9" i="33"/>
  <c r="AC29" i="33"/>
  <c r="AD8" i="33"/>
  <c r="AE6" i="33"/>
  <c r="O7" i="4" s="1"/>
  <c r="AD5" i="31"/>
  <c r="AE19" i="33"/>
  <c r="O20" i="4" s="1"/>
  <c r="AC19" i="33"/>
  <c r="AD19" i="33"/>
  <c r="AC31" i="33"/>
  <c r="AD31" i="33"/>
  <c r="AE31" i="33"/>
  <c r="O32" i="4" s="1"/>
  <c r="AC7" i="33"/>
  <c r="AD15" i="33"/>
  <c r="AD5" i="32"/>
  <c r="AC9" i="32"/>
  <c r="AD9" i="32"/>
  <c r="AE9" i="32"/>
  <c r="N10" i="4" s="1"/>
  <c r="AC15" i="32"/>
  <c r="AD15" i="32"/>
  <c r="AE15" i="32"/>
  <c r="N16" i="4" s="1"/>
  <c r="AE23" i="32"/>
  <c r="N24" i="4" s="1"/>
  <c r="AC23" i="32"/>
  <c r="AD23" i="32"/>
  <c r="AE29" i="32"/>
  <c r="N30" i="4" s="1"/>
  <c r="AC29" i="32"/>
  <c r="AD29" i="32"/>
  <c r="AE35" i="32"/>
  <c r="N36" i="4" s="1"/>
  <c r="AC35" i="32"/>
  <c r="AD35" i="32"/>
  <c r="AD10" i="32"/>
  <c r="AC10" i="32"/>
  <c r="AE10" i="32"/>
  <c r="N11" i="4" s="1"/>
  <c r="AC5" i="31"/>
  <c r="AE6" i="31"/>
  <c r="M7" i="4" s="1"/>
  <c r="AD8" i="32"/>
  <c r="AC8" i="32"/>
  <c r="AE8" i="32"/>
  <c r="N9" i="4" s="1"/>
  <c r="AE32" i="32"/>
  <c r="N33" i="4" s="1"/>
  <c r="AD32" i="32"/>
  <c r="AC32" i="32"/>
  <c r="AE36" i="32"/>
  <c r="N37" i="4" s="1"/>
  <c r="AD36" i="32"/>
  <c r="AC36" i="32"/>
  <c r="AE20" i="32"/>
  <c r="N21" i="4" s="1"/>
  <c r="AC20" i="32"/>
  <c r="AD20" i="32"/>
  <c r="AD12" i="32"/>
  <c r="AC12" i="32"/>
  <c r="AE12" i="32"/>
  <c r="N13" i="4" s="1"/>
  <c r="AC11" i="32"/>
  <c r="AD11" i="32"/>
  <c r="AE11" i="32"/>
  <c r="N12" i="4" s="1"/>
  <c r="AC17" i="32"/>
  <c r="AD17" i="32"/>
  <c r="AE17" i="32"/>
  <c r="N18" i="4" s="1"/>
  <c r="AE25" i="32"/>
  <c r="N26" i="4" s="1"/>
  <c r="AC25" i="32"/>
  <c r="AD25" i="32"/>
  <c r="AE31" i="32"/>
  <c r="N32" i="4" s="1"/>
  <c r="AC31" i="32"/>
  <c r="AD31" i="32"/>
  <c r="AE37" i="32"/>
  <c r="N38" i="4" s="1"/>
  <c r="AC37" i="32"/>
  <c r="AD37" i="32"/>
  <c r="AD14" i="32"/>
  <c r="AC14" i="32"/>
  <c r="AE14" i="32"/>
  <c r="N15" i="4" s="1"/>
  <c r="AE4" i="31"/>
  <c r="M5" i="4" s="1"/>
  <c r="AD6" i="32"/>
  <c r="AC6" i="32"/>
  <c r="AE6" i="32"/>
  <c r="N7" i="4" s="1"/>
  <c r="AE24" i="32"/>
  <c r="N25" i="4" s="1"/>
  <c r="AC24" i="32"/>
  <c r="AD24" i="32"/>
  <c r="AD16" i="32"/>
  <c r="AC16" i="32"/>
  <c r="AE16" i="32"/>
  <c r="N17" i="4" s="1"/>
  <c r="AE5" i="32"/>
  <c r="N6" i="4" s="1"/>
  <c r="AE8" i="31"/>
  <c r="M9" i="4" s="1"/>
  <c r="AD7" i="32"/>
  <c r="AE30" i="32"/>
  <c r="N31" i="4" s="1"/>
  <c r="AD30" i="32"/>
  <c r="AC30" i="32"/>
  <c r="AE34" i="32"/>
  <c r="N35" i="4" s="1"/>
  <c r="AD34" i="32"/>
  <c r="AC34" i="32"/>
  <c r="AC13" i="32"/>
  <c r="AD13" i="32"/>
  <c r="AE13" i="32"/>
  <c r="N14" i="4" s="1"/>
  <c r="AE19" i="32"/>
  <c r="N20" i="4" s="1"/>
  <c r="AC19" i="32"/>
  <c r="AD19" i="32"/>
  <c r="AE21" i="32"/>
  <c r="N22" i="4" s="1"/>
  <c r="AC21" i="32"/>
  <c r="AD21" i="32"/>
  <c r="AE27" i="32"/>
  <c r="N28" i="4" s="1"/>
  <c r="AC27" i="32"/>
  <c r="AD27" i="32"/>
  <c r="AE33" i="32"/>
  <c r="N34" i="4" s="1"/>
  <c r="AC33" i="32"/>
  <c r="AD33" i="32"/>
  <c r="AE22" i="32"/>
  <c r="N23" i="4" s="1"/>
  <c r="AC22" i="32"/>
  <c r="AD22" i="32"/>
  <c r="AD18" i="32"/>
  <c r="AC18" i="32"/>
  <c r="AE18" i="32"/>
  <c r="N19" i="4" s="1"/>
  <c r="AC5" i="32"/>
  <c r="AC8" i="31"/>
  <c r="AE5" i="31"/>
  <c r="M6" i="4" s="1"/>
  <c r="AD4" i="32"/>
  <c r="AC4" i="32"/>
  <c r="AE4" i="32"/>
  <c r="N5" i="4" s="1"/>
  <c r="AE26" i="32"/>
  <c r="N27" i="4" s="1"/>
  <c r="AC26" i="32"/>
  <c r="AD26" i="32"/>
  <c r="AE28" i="32"/>
  <c r="N29" i="4" s="1"/>
  <c r="AC28" i="32"/>
  <c r="AD28" i="32"/>
  <c r="AC7" i="32"/>
  <c r="AE9" i="31"/>
  <c r="M10" i="4" s="1"/>
  <c r="AD9" i="31"/>
  <c r="AC9" i="31"/>
  <c r="AD8" i="31"/>
  <c r="AD4" i="31"/>
  <c r="AC14" i="31"/>
  <c r="AD14" i="31"/>
  <c r="AE14" i="31"/>
  <c r="M15" i="4" s="1"/>
  <c r="AE30" i="31"/>
  <c r="M31" i="4" s="1"/>
  <c r="AD30" i="31"/>
  <c r="AC30" i="31"/>
  <c r="AE15" i="31"/>
  <c r="M16" i="4" s="1"/>
  <c r="AD15" i="31"/>
  <c r="AC15" i="31"/>
  <c r="AE28" i="31"/>
  <c r="M29" i="4" s="1"/>
  <c r="AD28" i="31"/>
  <c r="AC28" i="31"/>
  <c r="AE21" i="31"/>
  <c r="M22" i="4" s="1"/>
  <c r="AC21" i="31"/>
  <c r="AD21" i="31"/>
  <c r="AE27" i="31"/>
  <c r="M28" i="4" s="1"/>
  <c r="AC27" i="31"/>
  <c r="AD27" i="31"/>
  <c r="AE33" i="31"/>
  <c r="M34" i="4" s="1"/>
  <c r="AC33" i="31"/>
  <c r="AD33" i="31"/>
  <c r="AC10" i="31"/>
  <c r="AE10" i="31"/>
  <c r="M11" i="4" s="1"/>
  <c r="AD10" i="31"/>
  <c r="AD7" i="31"/>
  <c r="AC7" i="31"/>
  <c r="AE7" i="31"/>
  <c r="M8" i="4" s="1"/>
  <c r="AE34" i="31"/>
  <c r="M35" i="4" s="1"/>
  <c r="AD34" i="31"/>
  <c r="AC34" i="31"/>
  <c r="AC6" i="31"/>
  <c r="AC16" i="31"/>
  <c r="AD16" i="31"/>
  <c r="AE16" i="31"/>
  <c r="M17" i="4" s="1"/>
  <c r="AD6" i="31"/>
  <c r="AC4" i="31"/>
  <c r="AE11" i="31"/>
  <c r="M12" i="4" s="1"/>
  <c r="AD11" i="31"/>
  <c r="AC11" i="31"/>
  <c r="AE17" i="31"/>
  <c r="M18" i="4" s="1"/>
  <c r="AD17" i="31"/>
  <c r="AC17" i="31"/>
  <c r="AE32" i="31"/>
  <c r="M33" i="4" s="1"/>
  <c r="AD32" i="31"/>
  <c r="AC32" i="31"/>
  <c r="AE23" i="31"/>
  <c r="M24" i="4" s="1"/>
  <c r="AC23" i="31"/>
  <c r="AD23" i="31"/>
  <c r="AE29" i="31"/>
  <c r="M30" i="4" s="1"/>
  <c r="AC29" i="31"/>
  <c r="AD29" i="31"/>
  <c r="AE35" i="31"/>
  <c r="M36" i="4" s="1"/>
  <c r="AC35" i="31"/>
  <c r="AD35" i="31"/>
  <c r="AC12" i="31"/>
  <c r="AD12" i="31"/>
  <c r="AE12" i="31"/>
  <c r="M13" i="4" s="1"/>
  <c r="AC18" i="31"/>
  <c r="AD18" i="31"/>
  <c r="AE18" i="31"/>
  <c r="M19" i="4" s="1"/>
  <c r="AE26" i="31"/>
  <c r="M27" i="4" s="1"/>
  <c r="AD26" i="31"/>
  <c r="AC26" i="31"/>
  <c r="AE22" i="31"/>
  <c r="M23" i="4" s="1"/>
  <c r="AD22" i="31"/>
  <c r="AC22" i="31"/>
  <c r="AE13" i="31"/>
  <c r="M14" i="4" s="1"/>
  <c r="AD13" i="31"/>
  <c r="AC13" i="31"/>
  <c r="AE19" i="31"/>
  <c r="M20" i="4" s="1"/>
  <c r="AC19" i="31"/>
  <c r="AD19" i="31"/>
  <c r="AE20" i="31"/>
  <c r="M21" i="4" s="1"/>
  <c r="AD20" i="31"/>
  <c r="AC20" i="31"/>
  <c r="AE24" i="31"/>
  <c r="M25" i="4" s="1"/>
  <c r="AD24" i="31"/>
  <c r="AC24" i="31"/>
  <c r="AE36" i="31"/>
  <c r="M37" i="4" s="1"/>
  <c r="AD36" i="31"/>
  <c r="AC36" i="31"/>
  <c r="AE25" i="31"/>
  <c r="M26" i="4" s="1"/>
  <c r="AC25" i="31"/>
  <c r="AD25" i="31"/>
  <c r="AE31" i="31"/>
  <c r="M32" i="4" s="1"/>
  <c r="AC31" i="31"/>
  <c r="AD31" i="31"/>
  <c r="AE37" i="31"/>
  <c r="M38" i="4" s="1"/>
  <c r="AC37" i="31"/>
  <c r="AD37" i="31"/>
  <c r="AD33" i="30"/>
  <c r="AE33" i="30"/>
  <c r="I34" i="4" s="1"/>
  <c r="AC33" i="30"/>
  <c r="AD10" i="30"/>
  <c r="AC10" i="30"/>
  <c r="AE10" i="30"/>
  <c r="I11" i="4" s="1"/>
  <c r="AE14" i="30"/>
  <c r="I15" i="4" s="1"/>
  <c r="AC14" i="30"/>
  <c r="AD14" i="30"/>
  <c r="AE13" i="30"/>
  <c r="I14" i="4" s="1"/>
  <c r="AD13" i="30"/>
  <c r="AC13" i="30"/>
  <c r="AC15" i="30"/>
  <c r="AE15" i="30"/>
  <c r="I16" i="4" s="1"/>
  <c r="AD15" i="30"/>
  <c r="AC16" i="30"/>
  <c r="AE16" i="30"/>
  <c r="I17" i="4" s="1"/>
  <c r="AD16" i="30"/>
  <c r="AE23" i="30"/>
  <c r="I24" i="4" s="1"/>
  <c r="AD23" i="30"/>
  <c r="AC23" i="30"/>
  <c r="AE35" i="30"/>
  <c r="I36" i="4" s="1"/>
  <c r="AC35" i="30"/>
  <c r="AD35" i="30"/>
  <c r="AE11" i="30"/>
  <c r="I12" i="4" s="1"/>
  <c r="AD11" i="30"/>
  <c r="AC11" i="30"/>
  <c r="AE12" i="30"/>
  <c r="I13" i="4" s="1"/>
  <c r="AC12" i="30"/>
  <c r="AD12" i="30"/>
  <c r="AD8" i="30"/>
  <c r="AE8" i="30"/>
  <c r="I9" i="4" s="1"/>
  <c r="AC8" i="30"/>
  <c r="AD18" i="30"/>
  <c r="AE18" i="30"/>
  <c r="I19" i="4" s="1"/>
  <c r="AC18" i="30"/>
  <c r="AC20" i="30"/>
  <c r="AD20" i="30"/>
  <c r="AE20" i="30"/>
  <c r="I21" i="4" s="1"/>
  <c r="AC26" i="30"/>
  <c r="AD26" i="30"/>
  <c r="AE26" i="30"/>
  <c r="I27" i="4" s="1"/>
  <c r="AC32" i="30"/>
  <c r="AD32" i="30"/>
  <c r="AE32" i="30"/>
  <c r="I33" i="4" s="1"/>
  <c r="AE6" i="29"/>
  <c r="H7" i="4" s="1"/>
  <c r="AD17" i="29"/>
  <c r="AD21" i="30"/>
  <c r="AE21" i="30"/>
  <c r="I22" i="4" s="1"/>
  <c r="AC21" i="30"/>
  <c r="AC17" i="30"/>
  <c r="AD17" i="30"/>
  <c r="AE17" i="30"/>
  <c r="I18" i="4" s="1"/>
  <c r="AE27" i="30"/>
  <c r="I28" i="4" s="1"/>
  <c r="AC27" i="30"/>
  <c r="AD27" i="30"/>
  <c r="AD25" i="30"/>
  <c r="AE25" i="30"/>
  <c r="I26" i="4" s="1"/>
  <c r="AC25" i="30"/>
  <c r="AD4" i="30"/>
  <c r="AC4" i="30"/>
  <c r="AE4" i="30"/>
  <c r="I5" i="4" s="1"/>
  <c r="AE9" i="30"/>
  <c r="I10" i="4" s="1"/>
  <c r="AD9" i="30"/>
  <c r="AC9" i="30"/>
  <c r="AE37" i="30"/>
  <c r="I38" i="4" s="1"/>
  <c r="AD37" i="30"/>
  <c r="AC37" i="30"/>
  <c r="AC22" i="30"/>
  <c r="AD22" i="30"/>
  <c r="AE22" i="30"/>
  <c r="I23" i="4" s="1"/>
  <c r="AC28" i="30"/>
  <c r="AD28" i="30"/>
  <c r="AE28" i="30"/>
  <c r="I29" i="4" s="1"/>
  <c r="AC34" i="30"/>
  <c r="AD34" i="30"/>
  <c r="AE34" i="30"/>
  <c r="I35" i="4" s="1"/>
  <c r="AE25" i="29"/>
  <c r="H26" i="4" s="1"/>
  <c r="AD5" i="30"/>
  <c r="AE5" i="30"/>
  <c r="I6" i="4" s="1"/>
  <c r="AC5" i="30"/>
  <c r="AE19" i="30"/>
  <c r="I20" i="4" s="1"/>
  <c r="AC19" i="30"/>
  <c r="AD19" i="30"/>
  <c r="AE31" i="30"/>
  <c r="I32" i="4" s="1"/>
  <c r="AD31" i="30"/>
  <c r="AC31" i="30"/>
  <c r="AE4" i="29"/>
  <c r="H5" i="4" s="1"/>
  <c r="AC17" i="29"/>
  <c r="AD25" i="29"/>
  <c r="AE7" i="30"/>
  <c r="I8" i="4" s="1"/>
  <c r="AD7" i="30"/>
  <c r="AC7" i="30"/>
  <c r="AD29" i="30"/>
  <c r="AE29" i="30"/>
  <c r="I30" i="4" s="1"/>
  <c r="AC29" i="30"/>
  <c r="AD6" i="30"/>
  <c r="AC6" i="30"/>
  <c r="AE6" i="30"/>
  <c r="I7" i="4" s="1"/>
  <c r="AC24" i="30"/>
  <c r="AD24" i="30"/>
  <c r="AE24" i="30"/>
  <c r="I25" i="4" s="1"/>
  <c r="AC30" i="30"/>
  <c r="AD30" i="30"/>
  <c r="AE30" i="30"/>
  <c r="I31" i="4" s="1"/>
  <c r="AE36" i="30"/>
  <c r="I37" i="4" s="1"/>
  <c r="AC36" i="30"/>
  <c r="AD36" i="30"/>
  <c r="AE15" i="29"/>
  <c r="H16" i="4" s="1"/>
  <c r="AD15" i="29"/>
  <c r="AC15" i="29"/>
  <c r="AD7" i="29"/>
  <c r="AC7" i="29"/>
  <c r="AE7" i="29"/>
  <c r="H8" i="4" s="1"/>
  <c r="AE10" i="29"/>
  <c r="H11" i="4" s="1"/>
  <c r="AD4" i="29"/>
  <c r="AE23" i="29"/>
  <c r="H24" i="4" s="1"/>
  <c r="AC21" i="29"/>
  <c r="AD21" i="29"/>
  <c r="AE21" i="29"/>
  <c r="H22" i="4" s="1"/>
  <c r="AE29" i="29"/>
  <c r="H30" i="4" s="1"/>
  <c r="AC29" i="29"/>
  <c r="AD29" i="29"/>
  <c r="AE31" i="29"/>
  <c r="H32" i="4" s="1"/>
  <c r="AD31" i="29"/>
  <c r="AC31" i="29"/>
  <c r="AC16" i="29"/>
  <c r="AD16" i="29"/>
  <c r="AE16" i="29"/>
  <c r="H17" i="4" s="1"/>
  <c r="AE20" i="29"/>
  <c r="H21" i="4" s="1"/>
  <c r="AC20" i="29"/>
  <c r="AD20" i="29"/>
  <c r="AE26" i="29"/>
  <c r="H27" i="4" s="1"/>
  <c r="AC26" i="29"/>
  <c r="AD26" i="29"/>
  <c r="AE32" i="29"/>
  <c r="H33" i="4" s="1"/>
  <c r="AC32" i="29"/>
  <c r="AD32" i="29"/>
  <c r="AE17" i="29"/>
  <c r="H18" i="4" s="1"/>
  <c r="AD5" i="29"/>
  <c r="AC5" i="29"/>
  <c r="AE5" i="29"/>
  <c r="H6" i="4" s="1"/>
  <c r="AC11" i="29"/>
  <c r="AD11" i="29"/>
  <c r="AE11" i="29"/>
  <c r="H12" i="4" s="1"/>
  <c r="AD8" i="29"/>
  <c r="AC25" i="29"/>
  <c r="AC8" i="29"/>
  <c r="AC10" i="28"/>
  <c r="AE33" i="29"/>
  <c r="H34" i="4" s="1"/>
  <c r="AC33" i="29"/>
  <c r="AD33" i="29"/>
  <c r="AE35" i="29"/>
  <c r="H36" i="4" s="1"/>
  <c r="AD35" i="29"/>
  <c r="AC35" i="29"/>
  <c r="AC12" i="29"/>
  <c r="AE12" i="29"/>
  <c r="H13" i="4" s="1"/>
  <c r="AD12" i="29"/>
  <c r="AC18" i="29"/>
  <c r="AE18" i="29"/>
  <c r="H19" i="4" s="1"/>
  <c r="AD18" i="29"/>
  <c r="AE22" i="29"/>
  <c r="H23" i="4" s="1"/>
  <c r="AC22" i="29"/>
  <c r="AD22" i="29"/>
  <c r="AE28" i="29"/>
  <c r="H29" i="4" s="1"/>
  <c r="AC28" i="29"/>
  <c r="AD28" i="29"/>
  <c r="AE34" i="29"/>
  <c r="H35" i="4" s="1"/>
  <c r="AC34" i="29"/>
  <c r="AD34" i="29"/>
  <c r="AD10" i="29"/>
  <c r="AC19" i="29"/>
  <c r="AE19" i="29"/>
  <c r="H20" i="4" s="1"/>
  <c r="AD19" i="29"/>
  <c r="AD9" i="29"/>
  <c r="AC9" i="29"/>
  <c r="AE9" i="29"/>
  <c r="H10" i="4" s="1"/>
  <c r="AD6" i="29"/>
  <c r="AE13" i="29"/>
  <c r="H14" i="4" s="1"/>
  <c r="AD13" i="29"/>
  <c r="AC13" i="29"/>
  <c r="AC10" i="29"/>
  <c r="AD23" i="29"/>
  <c r="AC4" i="29"/>
  <c r="AE37" i="29"/>
  <c r="H38" i="4" s="1"/>
  <c r="AC37" i="29"/>
  <c r="AD37" i="29"/>
  <c r="AE27" i="29"/>
  <c r="H28" i="4" s="1"/>
  <c r="AD27" i="29"/>
  <c r="AC27" i="29"/>
  <c r="AC14" i="29"/>
  <c r="AE14" i="29"/>
  <c r="H15" i="4" s="1"/>
  <c r="AD14" i="29"/>
  <c r="AE24" i="29"/>
  <c r="H25" i="4" s="1"/>
  <c r="AC24" i="29"/>
  <c r="AD24" i="29"/>
  <c r="AE30" i="29"/>
  <c r="H31" i="4" s="1"/>
  <c r="AC30" i="29"/>
  <c r="AD30" i="29"/>
  <c r="AE36" i="29"/>
  <c r="H37" i="4" s="1"/>
  <c r="AC36" i="29"/>
  <c r="AD36" i="29"/>
  <c r="AE8" i="29"/>
  <c r="H9" i="4" s="1"/>
  <c r="AC23" i="29"/>
  <c r="AC6" i="29"/>
  <c r="AC20" i="28"/>
  <c r="AD20" i="28"/>
  <c r="AE20" i="28"/>
  <c r="G21" i="4" s="1"/>
  <c r="AC26" i="28"/>
  <c r="AD26" i="28"/>
  <c r="AE26" i="28"/>
  <c r="G27" i="4" s="1"/>
  <c r="AE32" i="28"/>
  <c r="G33" i="4" s="1"/>
  <c r="AC32" i="28"/>
  <c r="AD32" i="28"/>
  <c r="AE14" i="28"/>
  <c r="G15" i="4" s="1"/>
  <c r="AD14" i="28"/>
  <c r="AC14" i="28"/>
  <c r="AC5" i="28"/>
  <c r="AD5" i="28"/>
  <c r="AE5" i="28"/>
  <c r="G6" i="4" s="1"/>
  <c r="AC11" i="28"/>
  <c r="AD11" i="28"/>
  <c r="AE11" i="28"/>
  <c r="G12" i="4" s="1"/>
  <c r="AE31" i="28"/>
  <c r="G32" i="4" s="1"/>
  <c r="AD31" i="28"/>
  <c r="AC31" i="28"/>
  <c r="AE19" i="28"/>
  <c r="G20" i="4" s="1"/>
  <c r="AD19" i="28"/>
  <c r="AC19" i="28"/>
  <c r="AD10" i="28"/>
  <c r="AE35" i="28"/>
  <c r="G36" i="4" s="1"/>
  <c r="AD35" i="28"/>
  <c r="AC35" i="28"/>
  <c r="AC18" i="28"/>
  <c r="AD18" i="28"/>
  <c r="AE18" i="28"/>
  <c r="G19" i="4" s="1"/>
  <c r="AE33" i="28"/>
  <c r="G34" i="4" s="1"/>
  <c r="AD33" i="28"/>
  <c r="AC33" i="28"/>
  <c r="AE37" i="28"/>
  <c r="G38" i="4" s="1"/>
  <c r="AD37" i="28"/>
  <c r="AC37" i="28"/>
  <c r="AC22" i="28"/>
  <c r="AD22" i="28"/>
  <c r="AE22" i="28"/>
  <c r="G23" i="4" s="1"/>
  <c r="AC28" i="28"/>
  <c r="AD28" i="28"/>
  <c r="AE28" i="28"/>
  <c r="G29" i="4" s="1"/>
  <c r="AE34" i="28"/>
  <c r="G35" i="4" s="1"/>
  <c r="AC34" i="28"/>
  <c r="AD34" i="28"/>
  <c r="AD8" i="27"/>
  <c r="AE10" i="28"/>
  <c r="G11" i="4" s="1"/>
  <c r="AE12" i="28"/>
  <c r="G13" i="4" s="1"/>
  <c r="AD12" i="28"/>
  <c r="AC12" i="28"/>
  <c r="AE4" i="28"/>
  <c r="G5" i="4" s="1"/>
  <c r="AD4" i="28"/>
  <c r="AC4" i="28"/>
  <c r="AD25" i="28"/>
  <c r="AE25" i="28"/>
  <c r="G26" i="4" s="1"/>
  <c r="AC25" i="28"/>
  <c r="AC16" i="28"/>
  <c r="AE16" i="28"/>
  <c r="G17" i="4" s="1"/>
  <c r="AD16" i="28"/>
  <c r="AC7" i="28"/>
  <c r="AD7" i="28"/>
  <c r="AE7" i="28"/>
  <c r="G8" i="4" s="1"/>
  <c r="AC13" i="28"/>
  <c r="AD13" i="28"/>
  <c r="AE13" i="28"/>
  <c r="G14" i="4" s="1"/>
  <c r="AC15" i="28"/>
  <c r="AE15" i="28"/>
  <c r="G16" i="4" s="1"/>
  <c r="AD15" i="28"/>
  <c r="AE23" i="28"/>
  <c r="G24" i="4" s="1"/>
  <c r="AD23" i="28"/>
  <c r="AC23" i="28"/>
  <c r="AE6" i="28"/>
  <c r="G7" i="4" s="1"/>
  <c r="AD6" i="28"/>
  <c r="AC6" i="28"/>
  <c r="AC24" i="28"/>
  <c r="AD24" i="28"/>
  <c r="AE24" i="28"/>
  <c r="G25" i="4" s="1"/>
  <c r="AC30" i="28"/>
  <c r="AE30" i="28"/>
  <c r="G31" i="4" s="1"/>
  <c r="AD30" i="28"/>
  <c r="AE36" i="28"/>
  <c r="G37" i="4" s="1"/>
  <c r="AC36" i="28"/>
  <c r="AD36" i="28"/>
  <c r="AE29" i="28"/>
  <c r="G30" i="4" s="1"/>
  <c r="AD29" i="28"/>
  <c r="AC29" i="28"/>
  <c r="AE8" i="28"/>
  <c r="G9" i="4" s="1"/>
  <c r="AD8" i="28"/>
  <c r="AC8" i="28"/>
  <c r="AC9" i="28"/>
  <c r="AD9" i="28"/>
  <c r="AE9" i="28"/>
  <c r="G10" i="4" s="1"/>
  <c r="AC17" i="28"/>
  <c r="AD17" i="28"/>
  <c r="AE17" i="28"/>
  <c r="G18" i="4" s="1"/>
  <c r="AE27" i="28"/>
  <c r="G28" i="4" s="1"/>
  <c r="AD27" i="28"/>
  <c r="AC27" i="28"/>
  <c r="AD21" i="28"/>
  <c r="AE21" i="28"/>
  <c r="G22" i="4" s="1"/>
  <c r="AC21" i="28"/>
  <c r="AE6" i="27"/>
  <c r="F7" i="4" s="1"/>
  <c r="AC6" i="27"/>
  <c r="AC22" i="27"/>
  <c r="AE22" i="27"/>
  <c r="F23" i="4" s="1"/>
  <c r="AD22" i="27"/>
  <c r="AC28" i="27"/>
  <c r="AE28" i="27"/>
  <c r="F29" i="4" s="1"/>
  <c r="AD28" i="27"/>
  <c r="AC34" i="27"/>
  <c r="AE34" i="27"/>
  <c r="F35" i="4" s="1"/>
  <c r="AD34" i="27"/>
  <c r="AE12" i="27"/>
  <c r="F13" i="4" s="1"/>
  <c r="AD12" i="27"/>
  <c r="AC12" i="27"/>
  <c r="AE15" i="27"/>
  <c r="F16" i="4" s="1"/>
  <c r="AC15" i="27"/>
  <c r="AD15" i="27"/>
  <c r="AE25" i="27"/>
  <c r="F26" i="4" s="1"/>
  <c r="AC25" i="27"/>
  <c r="AD25" i="27"/>
  <c r="AE31" i="27"/>
  <c r="F32" i="4" s="1"/>
  <c r="AC31" i="27"/>
  <c r="AD31" i="27"/>
  <c r="AE37" i="27"/>
  <c r="F38" i="4" s="1"/>
  <c r="AD37" i="27"/>
  <c r="AC37" i="27"/>
  <c r="AE14" i="27"/>
  <c r="F15" i="4" s="1"/>
  <c r="AD14" i="27"/>
  <c r="AC14" i="27"/>
  <c r="AE9" i="27"/>
  <c r="F10" i="4" s="1"/>
  <c r="AC9" i="27"/>
  <c r="AD9" i="27"/>
  <c r="AE4" i="27"/>
  <c r="F5" i="4" s="1"/>
  <c r="AC4" i="27"/>
  <c r="AC24" i="27"/>
  <c r="AE24" i="27"/>
  <c r="F25" i="4" s="1"/>
  <c r="AD24" i="27"/>
  <c r="AC30" i="27"/>
  <c r="AE30" i="27"/>
  <c r="F31" i="4" s="1"/>
  <c r="AD30" i="27"/>
  <c r="AC36" i="27"/>
  <c r="AE36" i="27"/>
  <c r="F37" i="4" s="1"/>
  <c r="AD36" i="27"/>
  <c r="AE16" i="27"/>
  <c r="F17" i="4" s="1"/>
  <c r="AD16" i="27"/>
  <c r="AC16" i="27"/>
  <c r="AD10" i="26"/>
  <c r="AC10" i="26"/>
  <c r="AE11" i="27"/>
  <c r="F12" i="4" s="1"/>
  <c r="AC11" i="27"/>
  <c r="AD11" i="27"/>
  <c r="AE17" i="27"/>
  <c r="F18" i="4" s="1"/>
  <c r="AD17" i="27"/>
  <c r="AC17" i="27"/>
  <c r="AE21" i="27"/>
  <c r="F22" i="4" s="1"/>
  <c r="AC21" i="27"/>
  <c r="AD21" i="27"/>
  <c r="AE27" i="27"/>
  <c r="F28" i="4" s="1"/>
  <c r="AC27" i="27"/>
  <c r="AD27" i="27"/>
  <c r="AE33" i="27"/>
  <c r="F34" i="4" s="1"/>
  <c r="AC33" i="27"/>
  <c r="AD33" i="27"/>
  <c r="AE7" i="27"/>
  <c r="F8" i="4" s="1"/>
  <c r="AD7" i="27"/>
  <c r="AC7" i="27"/>
  <c r="AE10" i="26"/>
  <c r="E11" i="4" s="1"/>
  <c r="AC8" i="27"/>
  <c r="AE8" i="27"/>
  <c r="F9" i="4" s="1"/>
  <c r="AC20" i="27"/>
  <c r="AE20" i="27"/>
  <c r="F21" i="4" s="1"/>
  <c r="AD20" i="27"/>
  <c r="AC26" i="27"/>
  <c r="AE26" i="27"/>
  <c r="F27" i="4" s="1"/>
  <c r="AD26" i="27"/>
  <c r="AC32" i="27"/>
  <c r="AE32" i="27"/>
  <c r="F33" i="4" s="1"/>
  <c r="AD32" i="27"/>
  <c r="AD6" i="27"/>
  <c r="AE13" i="27"/>
  <c r="F14" i="4" s="1"/>
  <c r="AC13" i="27"/>
  <c r="AD13" i="27"/>
  <c r="AE19" i="27"/>
  <c r="F20" i="4" s="1"/>
  <c r="AC19" i="27"/>
  <c r="AD19" i="27"/>
  <c r="AE23" i="27"/>
  <c r="F24" i="4" s="1"/>
  <c r="AC23" i="27"/>
  <c r="AD23" i="27"/>
  <c r="AE29" i="27"/>
  <c r="F30" i="4" s="1"/>
  <c r="AC29" i="27"/>
  <c r="AD29" i="27"/>
  <c r="AE35" i="27"/>
  <c r="F36" i="4" s="1"/>
  <c r="AC35" i="27"/>
  <c r="AD35" i="27"/>
  <c r="AE10" i="27"/>
  <c r="F11" i="4" s="1"/>
  <c r="AD10" i="27"/>
  <c r="AC10" i="27"/>
  <c r="AE18" i="27"/>
  <c r="F19" i="4" s="1"/>
  <c r="AD18" i="27"/>
  <c r="AC18" i="27"/>
  <c r="AE5" i="27"/>
  <c r="F6" i="4" s="1"/>
  <c r="AD5" i="27"/>
  <c r="AC5" i="27"/>
  <c r="AD4" i="27"/>
  <c r="AE31" i="26"/>
  <c r="E32" i="4" s="1"/>
  <c r="AC31" i="26"/>
  <c r="AD31" i="26"/>
  <c r="AC22" i="26"/>
  <c r="AE22" i="26"/>
  <c r="E23" i="4" s="1"/>
  <c r="AD22" i="26"/>
  <c r="AE28" i="26"/>
  <c r="E29" i="4" s="1"/>
  <c r="AC28" i="26"/>
  <c r="AD28" i="26"/>
  <c r="AE34" i="26"/>
  <c r="E35" i="4" s="1"/>
  <c r="AC34" i="26"/>
  <c r="AD34" i="26"/>
  <c r="AE16" i="26"/>
  <c r="E17" i="4" s="1"/>
  <c r="AD16" i="26"/>
  <c r="AC16" i="26"/>
  <c r="AE5" i="25"/>
  <c r="Q6" i="3" s="1"/>
  <c r="AD6" i="25"/>
  <c r="AC5" i="26"/>
  <c r="AD5" i="26"/>
  <c r="AE5" i="26"/>
  <c r="E6" i="4" s="1"/>
  <c r="AC11" i="26"/>
  <c r="AD11" i="26"/>
  <c r="AE11" i="26"/>
  <c r="E12" i="4" s="1"/>
  <c r="AC17" i="26"/>
  <c r="AE17" i="26"/>
  <c r="E18" i="4" s="1"/>
  <c r="AD17" i="26"/>
  <c r="AD27" i="26"/>
  <c r="AC27" i="26"/>
  <c r="AE27" i="26"/>
  <c r="E28" i="4" s="1"/>
  <c r="AE29" i="26"/>
  <c r="E30" i="4" s="1"/>
  <c r="AC29" i="26"/>
  <c r="AD29" i="26"/>
  <c r="AC24" i="26"/>
  <c r="AD24" i="26"/>
  <c r="AE24" i="26"/>
  <c r="E25" i="4" s="1"/>
  <c r="AE30" i="26"/>
  <c r="E31" i="4" s="1"/>
  <c r="AC30" i="26"/>
  <c r="AD30" i="26"/>
  <c r="AE36" i="26"/>
  <c r="E37" i="4" s="1"/>
  <c r="AC36" i="26"/>
  <c r="AD36" i="26"/>
  <c r="AE6" i="25"/>
  <c r="Q7" i="3" s="1"/>
  <c r="AE12" i="26"/>
  <c r="E13" i="4" s="1"/>
  <c r="AD12" i="26"/>
  <c r="AC12" i="26"/>
  <c r="AE4" i="26"/>
  <c r="E5" i="4" s="1"/>
  <c r="AD4" i="26"/>
  <c r="AC4" i="26"/>
  <c r="AC7" i="26"/>
  <c r="AD7" i="26"/>
  <c r="AE7" i="26"/>
  <c r="E8" i="4" s="1"/>
  <c r="AC13" i="26"/>
  <c r="AD13" i="26"/>
  <c r="AE13" i="26"/>
  <c r="E14" i="4" s="1"/>
  <c r="AD19" i="26"/>
  <c r="AC19" i="26"/>
  <c r="AE19" i="26"/>
  <c r="E20" i="4" s="1"/>
  <c r="AE37" i="26"/>
  <c r="E38" i="4" s="1"/>
  <c r="AD37" i="26"/>
  <c r="AC37" i="26"/>
  <c r="AE18" i="26"/>
  <c r="E19" i="4" s="1"/>
  <c r="AD18" i="26"/>
  <c r="AC18" i="26"/>
  <c r="AE14" i="26"/>
  <c r="E15" i="4" s="1"/>
  <c r="AD14" i="26"/>
  <c r="AC14" i="26"/>
  <c r="AE6" i="26"/>
  <c r="E7" i="4" s="1"/>
  <c r="AD6" i="26"/>
  <c r="AC6" i="26"/>
  <c r="AC25" i="26"/>
  <c r="AD25" i="26"/>
  <c r="AE25" i="26"/>
  <c r="E26" i="4" s="1"/>
  <c r="AE35" i="26"/>
  <c r="E36" i="4" s="1"/>
  <c r="AC35" i="26"/>
  <c r="AD35" i="26"/>
  <c r="AC20" i="26"/>
  <c r="AE20" i="26"/>
  <c r="E21" i="4" s="1"/>
  <c r="AD20" i="26"/>
  <c r="AC26" i="26"/>
  <c r="AE26" i="26"/>
  <c r="E27" i="4" s="1"/>
  <c r="AD26" i="26"/>
  <c r="AE32" i="26"/>
  <c r="E33" i="4" s="1"/>
  <c r="AC32" i="26"/>
  <c r="AD32" i="26"/>
  <c r="AC5" i="25"/>
  <c r="AD8" i="25"/>
  <c r="AD5" i="25"/>
  <c r="AE8" i="26"/>
  <c r="E9" i="4" s="1"/>
  <c r="AD8" i="26"/>
  <c r="AC8" i="26"/>
  <c r="AC9" i="26"/>
  <c r="AD9" i="26"/>
  <c r="AE9" i="26"/>
  <c r="E10" i="4" s="1"/>
  <c r="AC15" i="26"/>
  <c r="AE15" i="26"/>
  <c r="E16" i="4" s="1"/>
  <c r="AD15" i="26"/>
  <c r="AD23" i="26"/>
  <c r="AC23" i="26"/>
  <c r="AE23" i="26"/>
  <c r="E24" i="4" s="1"/>
  <c r="AE33" i="26"/>
  <c r="E34" i="4" s="1"/>
  <c r="AC33" i="26"/>
  <c r="AD33" i="26"/>
  <c r="AC21" i="26"/>
  <c r="AD21" i="26"/>
  <c r="AE21" i="26"/>
  <c r="E22" i="4" s="1"/>
  <c r="AE14" i="24"/>
  <c r="P15" i="3" s="1"/>
  <c r="AC8" i="25"/>
  <c r="AE16" i="25"/>
  <c r="Q17" i="3" s="1"/>
  <c r="AD16" i="25"/>
  <c r="AC16" i="25"/>
  <c r="AD12" i="25"/>
  <c r="AC12" i="25"/>
  <c r="AE12" i="25"/>
  <c r="Q13" i="3" s="1"/>
  <c r="AE11" i="25"/>
  <c r="Q12" i="3" s="1"/>
  <c r="AD11" i="25"/>
  <c r="AC11" i="25"/>
  <c r="AD37" i="25"/>
  <c r="AC37" i="25"/>
  <c r="AE37" i="25"/>
  <c r="Q38" i="3" s="1"/>
  <c r="AE27" i="25"/>
  <c r="Q28" i="3" s="1"/>
  <c r="AC27" i="25"/>
  <c r="AD27" i="25"/>
  <c r="AD4" i="25"/>
  <c r="AC4" i="25"/>
  <c r="AE4" i="25"/>
  <c r="Q5" i="3" s="1"/>
  <c r="AD25" i="25"/>
  <c r="AC25" i="25"/>
  <c r="AE25" i="25"/>
  <c r="Q26" i="3" s="1"/>
  <c r="AD33" i="25"/>
  <c r="AC33" i="25"/>
  <c r="AE33" i="25"/>
  <c r="Q34" i="3" s="1"/>
  <c r="AC20" i="25"/>
  <c r="AE20" i="25"/>
  <c r="Q21" i="3" s="1"/>
  <c r="AD20" i="25"/>
  <c r="AC26" i="25"/>
  <c r="AE26" i="25"/>
  <c r="Q27" i="3" s="1"/>
  <c r="AD26" i="25"/>
  <c r="AC32" i="25"/>
  <c r="AE32" i="25"/>
  <c r="Q33" i="3" s="1"/>
  <c r="AD32" i="25"/>
  <c r="AD9" i="24"/>
  <c r="AE7" i="25"/>
  <c r="Q8" i="3" s="1"/>
  <c r="AD7" i="25"/>
  <c r="AC7" i="25"/>
  <c r="AD21" i="25"/>
  <c r="AC21" i="25"/>
  <c r="AE21" i="25"/>
  <c r="Q22" i="3" s="1"/>
  <c r="AE13" i="25"/>
  <c r="Q14" i="3" s="1"/>
  <c r="AD13" i="25"/>
  <c r="AC13" i="25"/>
  <c r="AD29" i="25"/>
  <c r="AC29" i="25"/>
  <c r="AE29" i="25"/>
  <c r="Q30" i="3" s="1"/>
  <c r="AC19" i="25"/>
  <c r="AE19" i="25"/>
  <c r="Q20" i="3" s="1"/>
  <c r="AD19" i="25"/>
  <c r="AE31" i="25"/>
  <c r="Q32" i="3" s="1"/>
  <c r="AC31" i="25"/>
  <c r="AD31" i="25"/>
  <c r="AC9" i="24"/>
  <c r="AD14" i="25"/>
  <c r="AC14" i="25"/>
  <c r="AE14" i="25"/>
  <c r="Q15" i="3" s="1"/>
  <c r="AD10" i="25"/>
  <c r="AC10" i="25"/>
  <c r="AE10" i="25"/>
  <c r="Q11" i="3" s="1"/>
  <c r="AC22" i="25"/>
  <c r="AE22" i="25"/>
  <c r="Q23" i="3" s="1"/>
  <c r="AD22" i="25"/>
  <c r="AC28" i="25"/>
  <c r="AE28" i="25"/>
  <c r="Q29" i="3" s="1"/>
  <c r="AD28" i="25"/>
  <c r="AC34" i="25"/>
  <c r="AE34" i="25"/>
  <c r="Q35" i="3" s="1"/>
  <c r="AD34" i="25"/>
  <c r="AC6" i="25"/>
  <c r="AE8" i="25"/>
  <c r="Q9" i="3" s="1"/>
  <c r="AE9" i="24"/>
  <c r="P10" i="3" s="1"/>
  <c r="AE18" i="25"/>
  <c r="Q19" i="3" s="1"/>
  <c r="AD18" i="25"/>
  <c r="AC18" i="25"/>
  <c r="AE9" i="25"/>
  <c r="Q10" i="3" s="1"/>
  <c r="AD9" i="25"/>
  <c r="AC9" i="25"/>
  <c r="AE15" i="25"/>
  <c r="Q16" i="3" s="1"/>
  <c r="AD15" i="25"/>
  <c r="AC15" i="25"/>
  <c r="AC23" i="25"/>
  <c r="AE23" i="25"/>
  <c r="Q24" i="3" s="1"/>
  <c r="AD23" i="25"/>
  <c r="AE35" i="25"/>
  <c r="Q36" i="3" s="1"/>
  <c r="AC35" i="25"/>
  <c r="AD35" i="25"/>
  <c r="AD10" i="24"/>
  <c r="AC14" i="24"/>
  <c r="AC17" i="25"/>
  <c r="AE17" i="25"/>
  <c r="Q18" i="3" s="1"/>
  <c r="AD17" i="25"/>
  <c r="AC24" i="25"/>
  <c r="AE24" i="25"/>
  <c r="Q25" i="3" s="1"/>
  <c r="AD24" i="25"/>
  <c r="AC30" i="25"/>
  <c r="AE30" i="25"/>
  <c r="Q31" i="3" s="1"/>
  <c r="AD30" i="25"/>
  <c r="AC36" i="25"/>
  <c r="AE36" i="25"/>
  <c r="Q37" i="3" s="1"/>
  <c r="AD36" i="25"/>
  <c r="AD7" i="24"/>
  <c r="AE7" i="24"/>
  <c r="P8" i="3" s="1"/>
  <c r="AC7" i="24"/>
  <c r="AD5" i="24"/>
  <c r="AE5" i="24"/>
  <c r="P6" i="3" s="1"/>
  <c r="AC5" i="24"/>
  <c r="AE25" i="24"/>
  <c r="P26" i="3" s="1"/>
  <c r="AC25" i="24"/>
  <c r="AD25" i="24"/>
  <c r="AE12" i="24"/>
  <c r="P13" i="3" s="1"/>
  <c r="AC12" i="24"/>
  <c r="AD12" i="24"/>
  <c r="AC17" i="24"/>
  <c r="AD17" i="24"/>
  <c r="AE17" i="24"/>
  <c r="P18" i="3" s="1"/>
  <c r="AE23" i="24"/>
  <c r="P24" i="3" s="1"/>
  <c r="AC23" i="24"/>
  <c r="AD23" i="24"/>
  <c r="AE35" i="24"/>
  <c r="P36" i="3" s="1"/>
  <c r="AD35" i="24"/>
  <c r="AC35" i="24"/>
  <c r="AE24" i="24"/>
  <c r="P25" i="3" s="1"/>
  <c r="AC24" i="24"/>
  <c r="AD24" i="24"/>
  <c r="AE30" i="24"/>
  <c r="P31" i="3" s="1"/>
  <c r="AC30" i="24"/>
  <c r="AD30" i="24"/>
  <c r="AE36" i="24"/>
  <c r="P37" i="3" s="1"/>
  <c r="AC36" i="24"/>
  <c r="AD36" i="24"/>
  <c r="AD14" i="24"/>
  <c r="AE21" i="24"/>
  <c r="P22" i="3" s="1"/>
  <c r="AC21" i="24"/>
  <c r="AD21" i="24"/>
  <c r="AE33" i="24"/>
  <c r="P34" i="3" s="1"/>
  <c r="AC33" i="24"/>
  <c r="AD33" i="24"/>
  <c r="AC10" i="24"/>
  <c r="AD7" i="22"/>
  <c r="AE8" i="24"/>
  <c r="P9" i="3" s="1"/>
  <c r="AC8" i="24"/>
  <c r="AD8" i="24"/>
  <c r="AE6" i="24"/>
  <c r="P7" i="3" s="1"/>
  <c r="AC6" i="24"/>
  <c r="AD6" i="24"/>
  <c r="AE4" i="24"/>
  <c r="P5" i="3" s="1"/>
  <c r="AD4" i="24"/>
  <c r="AC4" i="24"/>
  <c r="AE37" i="24"/>
  <c r="P38" i="3" s="1"/>
  <c r="AD37" i="24"/>
  <c r="AC37" i="24"/>
  <c r="AC13" i="24"/>
  <c r="AD13" i="24"/>
  <c r="AE13" i="24"/>
  <c r="P14" i="3" s="1"/>
  <c r="AE19" i="24"/>
  <c r="P20" i="3" s="1"/>
  <c r="AC19" i="24"/>
  <c r="AD19" i="24"/>
  <c r="AE31" i="24"/>
  <c r="P32" i="3" s="1"/>
  <c r="AC31" i="24"/>
  <c r="AD31" i="24"/>
  <c r="AE20" i="24"/>
  <c r="P21" i="3" s="1"/>
  <c r="AC20" i="24"/>
  <c r="AD20" i="24"/>
  <c r="AE26" i="24"/>
  <c r="P27" i="3" s="1"/>
  <c r="AC26" i="24"/>
  <c r="AD26" i="24"/>
  <c r="AE32" i="24"/>
  <c r="P33" i="3" s="1"/>
  <c r="AC32" i="24"/>
  <c r="AD32" i="24"/>
  <c r="AE10" i="24"/>
  <c r="P11" i="3" s="1"/>
  <c r="AD16" i="24"/>
  <c r="AE16" i="24"/>
  <c r="P17" i="3" s="1"/>
  <c r="AC16" i="24"/>
  <c r="AD11" i="24"/>
  <c r="AE11" i="24"/>
  <c r="P12" i="3" s="1"/>
  <c r="AC11" i="24"/>
  <c r="AE29" i="24"/>
  <c r="P30" i="3" s="1"/>
  <c r="AC29" i="24"/>
  <c r="AD29" i="24"/>
  <c r="AD18" i="24"/>
  <c r="AC18" i="24"/>
  <c r="AE18" i="24"/>
  <c r="P19" i="3" s="1"/>
  <c r="AC15" i="24"/>
  <c r="AD15" i="24"/>
  <c r="AE15" i="24"/>
  <c r="P16" i="3" s="1"/>
  <c r="AE27" i="24"/>
  <c r="P28" i="3" s="1"/>
  <c r="AC27" i="24"/>
  <c r="AD27" i="24"/>
  <c r="AE22" i="24"/>
  <c r="P23" i="3" s="1"/>
  <c r="AC22" i="24"/>
  <c r="AD22" i="24"/>
  <c r="AE28" i="24"/>
  <c r="P29" i="3" s="1"/>
  <c r="AC28" i="24"/>
  <c r="AD28" i="24"/>
  <c r="AE34" i="24"/>
  <c r="P35" i="3" s="1"/>
  <c r="AC34" i="24"/>
  <c r="AD34" i="24"/>
  <c r="AE10" i="23"/>
  <c r="O11" i="3" s="1"/>
  <c r="AC10" i="23"/>
  <c r="AD10" i="23"/>
  <c r="AE16" i="23"/>
  <c r="O17" i="3" s="1"/>
  <c r="AD16" i="23"/>
  <c r="AC16" i="23"/>
  <c r="AC15" i="23"/>
  <c r="AD15" i="23"/>
  <c r="AE15" i="23"/>
  <c r="O16" i="3" s="1"/>
  <c r="AE27" i="23"/>
  <c r="O28" i="3" s="1"/>
  <c r="AD27" i="23"/>
  <c r="AC27" i="23"/>
  <c r="AE24" i="23"/>
  <c r="O25" i="3" s="1"/>
  <c r="AC24" i="23"/>
  <c r="AD24" i="23"/>
  <c r="AE30" i="23"/>
  <c r="O31" i="3" s="1"/>
  <c r="AC30" i="23"/>
  <c r="AD30" i="23"/>
  <c r="AE36" i="23"/>
  <c r="O37" i="3" s="1"/>
  <c r="AC36" i="23"/>
  <c r="AD36" i="23"/>
  <c r="AE14" i="23"/>
  <c r="O15" i="3" s="1"/>
  <c r="AD14" i="23"/>
  <c r="AC14" i="23"/>
  <c r="AC11" i="22"/>
  <c r="AD9" i="23"/>
  <c r="AC9" i="23"/>
  <c r="AE9" i="23"/>
  <c r="O10" i="3" s="1"/>
  <c r="AE25" i="23"/>
  <c r="O26" i="3" s="1"/>
  <c r="AD25" i="23"/>
  <c r="AC25" i="23"/>
  <c r="AE37" i="23"/>
  <c r="O38" i="3" s="1"/>
  <c r="AD37" i="23"/>
  <c r="AC37" i="23"/>
  <c r="AC12" i="22"/>
  <c r="AC17" i="23"/>
  <c r="AD17" i="23"/>
  <c r="AE17" i="23"/>
  <c r="O18" i="3" s="1"/>
  <c r="AE23" i="23"/>
  <c r="O24" i="3" s="1"/>
  <c r="AD23" i="23"/>
  <c r="AC23" i="23"/>
  <c r="AE35" i="23"/>
  <c r="O36" i="3" s="1"/>
  <c r="AD35" i="23"/>
  <c r="AC35" i="23"/>
  <c r="AE20" i="23"/>
  <c r="O21" i="3" s="1"/>
  <c r="AC20" i="23"/>
  <c r="AD20" i="23"/>
  <c r="AE26" i="23"/>
  <c r="O27" i="3" s="1"/>
  <c r="AC26" i="23"/>
  <c r="AD26" i="23"/>
  <c r="AE32" i="23"/>
  <c r="O33" i="3" s="1"/>
  <c r="AC32" i="23"/>
  <c r="AD32" i="23"/>
  <c r="AD11" i="22"/>
  <c r="AC7" i="22"/>
  <c r="AE4" i="23"/>
  <c r="O5" i="3" s="1"/>
  <c r="AD4" i="23"/>
  <c r="AC4" i="23"/>
  <c r="AE18" i="23"/>
  <c r="O19" i="3" s="1"/>
  <c r="AD18" i="23"/>
  <c r="AC18" i="23"/>
  <c r="AD5" i="23"/>
  <c r="AC5" i="23"/>
  <c r="AE5" i="23"/>
  <c r="O6" i="3" s="1"/>
  <c r="AD11" i="23"/>
  <c r="AC11" i="23"/>
  <c r="AE11" i="23"/>
  <c r="O12" i="3" s="1"/>
  <c r="AE21" i="23"/>
  <c r="O22" i="3" s="1"/>
  <c r="AD21" i="23"/>
  <c r="AC21" i="23"/>
  <c r="AE33" i="23"/>
  <c r="O34" i="3" s="1"/>
  <c r="AD33" i="23"/>
  <c r="AC33" i="23"/>
  <c r="AE6" i="23"/>
  <c r="O7" i="3" s="1"/>
  <c r="AD6" i="23"/>
  <c r="AC6" i="23"/>
  <c r="AE12" i="23"/>
  <c r="O13" i="3" s="1"/>
  <c r="AD12" i="23"/>
  <c r="AC12" i="23"/>
  <c r="AC13" i="23"/>
  <c r="AD13" i="23"/>
  <c r="AE13" i="23"/>
  <c r="O14" i="3" s="1"/>
  <c r="AE19" i="23"/>
  <c r="O20" i="3" s="1"/>
  <c r="AD19" i="23"/>
  <c r="AC19" i="23"/>
  <c r="AE31" i="23"/>
  <c r="O32" i="3" s="1"/>
  <c r="AD31" i="23"/>
  <c r="AC31" i="23"/>
  <c r="AE22" i="23"/>
  <c r="O23" i="3" s="1"/>
  <c r="AC22" i="23"/>
  <c r="AD22" i="23"/>
  <c r="AE28" i="23"/>
  <c r="O29" i="3" s="1"/>
  <c r="AC28" i="23"/>
  <c r="AD28" i="23"/>
  <c r="AE34" i="23"/>
  <c r="O35" i="3" s="1"/>
  <c r="AC34" i="23"/>
  <c r="AD34" i="23"/>
  <c r="AE11" i="22"/>
  <c r="N12" i="3" s="1"/>
  <c r="AE8" i="23"/>
  <c r="O9" i="3" s="1"/>
  <c r="AD8" i="23"/>
  <c r="AC8" i="23"/>
  <c r="AD7" i="23"/>
  <c r="AC7" i="23"/>
  <c r="AE7" i="23"/>
  <c r="O8" i="3" s="1"/>
  <c r="AE29" i="23"/>
  <c r="O30" i="3" s="1"/>
  <c r="AD29" i="23"/>
  <c r="AC29" i="23"/>
  <c r="AD4" i="22"/>
  <c r="AC4" i="22"/>
  <c r="AE4" i="22"/>
  <c r="N5" i="3" s="1"/>
  <c r="AE7" i="22"/>
  <c r="N8" i="3" s="1"/>
  <c r="AE13" i="22"/>
  <c r="N14" i="3" s="1"/>
  <c r="AD13" i="22"/>
  <c r="AC13" i="22"/>
  <c r="AE15" i="22"/>
  <c r="N16" i="3" s="1"/>
  <c r="AD15" i="22"/>
  <c r="AC15" i="22"/>
  <c r="AE17" i="22"/>
  <c r="N18" i="3" s="1"/>
  <c r="AD17" i="22"/>
  <c r="AC17" i="22"/>
  <c r="AC19" i="22"/>
  <c r="AE19" i="22"/>
  <c r="N20" i="3" s="1"/>
  <c r="AD19" i="22"/>
  <c r="AC16" i="22"/>
  <c r="AE16" i="22"/>
  <c r="N17" i="3" s="1"/>
  <c r="AD16" i="22"/>
  <c r="AC22" i="22"/>
  <c r="AE22" i="22"/>
  <c r="N23" i="3" s="1"/>
  <c r="AD22" i="22"/>
  <c r="AC28" i="22"/>
  <c r="AE28" i="22"/>
  <c r="N29" i="3" s="1"/>
  <c r="AD28" i="22"/>
  <c r="AC34" i="22"/>
  <c r="AE34" i="22"/>
  <c r="N35" i="3" s="1"/>
  <c r="AD34" i="22"/>
  <c r="AD5" i="22"/>
  <c r="AC5" i="22"/>
  <c r="AE5" i="22"/>
  <c r="N6" i="3" s="1"/>
  <c r="AC23" i="22"/>
  <c r="AE23" i="22"/>
  <c r="N24" i="3" s="1"/>
  <c r="AD23" i="22"/>
  <c r="AC29" i="22"/>
  <c r="AE29" i="22"/>
  <c r="N30" i="3" s="1"/>
  <c r="AD29" i="22"/>
  <c r="AC35" i="22"/>
  <c r="AE35" i="22"/>
  <c r="N36" i="3" s="1"/>
  <c r="AD35" i="22"/>
  <c r="AD9" i="22"/>
  <c r="AC9" i="22"/>
  <c r="AE9" i="22"/>
  <c r="N10" i="3" s="1"/>
  <c r="AC18" i="22"/>
  <c r="AE18" i="22"/>
  <c r="N19" i="3" s="1"/>
  <c r="AD18" i="22"/>
  <c r="AC24" i="22"/>
  <c r="AE24" i="22"/>
  <c r="N25" i="3" s="1"/>
  <c r="AD24" i="22"/>
  <c r="AC30" i="22"/>
  <c r="AE30" i="22"/>
  <c r="N31" i="3" s="1"/>
  <c r="AD30" i="22"/>
  <c r="AE36" i="22"/>
  <c r="N37" i="3" s="1"/>
  <c r="AC36" i="22"/>
  <c r="AD36" i="22"/>
  <c r="AD12" i="22"/>
  <c r="AE10" i="22"/>
  <c r="N11" i="3" s="1"/>
  <c r="AD10" i="22"/>
  <c r="AC10" i="22"/>
  <c r="AC25" i="22"/>
  <c r="AE25" i="22"/>
  <c r="N26" i="3" s="1"/>
  <c r="AD25" i="22"/>
  <c r="AC31" i="22"/>
  <c r="AE31" i="22"/>
  <c r="N32" i="3" s="1"/>
  <c r="AD31" i="22"/>
  <c r="AC37" i="22"/>
  <c r="AE37" i="22"/>
  <c r="N38" i="3" s="1"/>
  <c r="AD37" i="22"/>
  <c r="AE12" i="22"/>
  <c r="N13" i="3" s="1"/>
  <c r="AE6" i="22"/>
  <c r="N7" i="3" s="1"/>
  <c r="AD6" i="22"/>
  <c r="AC6" i="22"/>
  <c r="AC14" i="22"/>
  <c r="AE14" i="22"/>
  <c r="N15" i="3" s="1"/>
  <c r="AD14" i="22"/>
  <c r="AC20" i="22"/>
  <c r="AE20" i="22"/>
  <c r="N21" i="3" s="1"/>
  <c r="AD20" i="22"/>
  <c r="AC26" i="22"/>
  <c r="AE26" i="22"/>
  <c r="N27" i="3" s="1"/>
  <c r="AD26" i="22"/>
  <c r="AC32" i="22"/>
  <c r="AE32" i="22"/>
  <c r="N33" i="3" s="1"/>
  <c r="AD32" i="22"/>
  <c r="AC15" i="21"/>
  <c r="AE8" i="22"/>
  <c r="N9" i="3" s="1"/>
  <c r="AD8" i="22"/>
  <c r="AC8" i="22"/>
  <c r="AC21" i="22"/>
  <c r="AE21" i="22"/>
  <c r="N22" i="3" s="1"/>
  <c r="AD21" i="22"/>
  <c r="AC27" i="22"/>
  <c r="AE27" i="22"/>
  <c r="N28" i="3" s="1"/>
  <c r="AD27" i="22"/>
  <c r="AC33" i="22"/>
  <c r="AE33" i="22"/>
  <c r="N34" i="3" s="1"/>
  <c r="AD33" i="22"/>
  <c r="AD10" i="20"/>
  <c r="AC24" i="20"/>
  <c r="AE13" i="21"/>
  <c r="M14" i="3" s="1"/>
  <c r="AD13" i="21"/>
  <c r="AC13" i="21"/>
  <c r="AE10" i="21"/>
  <c r="M11" i="3" s="1"/>
  <c r="AC10" i="21"/>
  <c r="AD10" i="21"/>
  <c r="AE4" i="21"/>
  <c r="M5" i="3" s="1"/>
  <c r="AC4" i="21"/>
  <c r="AD4" i="21"/>
  <c r="AE17" i="21"/>
  <c r="M18" i="3" s="1"/>
  <c r="AC17" i="21"/>
  <c r="AD17" i="21"/>
  <c r="AE21" i="21"/>
  <c r="M22" i="3" s="1"/>
  <c r="AC21" i="21"/>
  <c r="AD21" i="21"/>
  <c r="AE23" i="21"/>
  <c r="M24" i="3" s="1"/>
  <c r="AC23" i="21"/>
  <c r="AD23" i="21"/>
  <c r="AE25" i="21"/>
  <c r="M26" i="3" s="1"/>
  <c r="AC25" i="21"/>
  <c r="AD25" i="21"/>
  <c r="AE27" i="21"/>
  <c r="M28" i="3" s="1"/>
  <c r="AC27" i="21"/>
  <c r="AD27" i="21"/>
  <c r="AE29" i="21"/>
  <c r="M30" i="3" s="1"/>
  <c r="AC29" i="21"/>
  <c r="AD29" i="21"/>
  <c r="AE31" i="21"/>
  <c r="M32" i="3" s="1"/>
  <c r="AC31" i="21"/>
  <c r="AD31" i="21"/>
  <c r="AE33" i="21"/>
  <c r="M34" i="3" s="1"/>
  <c r="AC33" i="21"/>
  <c r="AD33" i="21"/>
  <c r="AE35" i="21"/>
  <c r="M36" i="3" s="1"/>
  <c r="AC35" i="21"/>
  <c r="AD35" i="21"/>
  <c r="AD18" i="20"/>
  <c r="AE24" i="20"/>
  <c r="I25" i="3" s="1"/>
  <c r="AE37" i="21"/>
  <c r="M38" i="3" s="1"/>
  <c r="AD37" i="21"/>
  <c r="AC37" i="21"/>
  <c r="AE16" i="21"/>
  <c r="M17" i="3" s="1"/>
  <c r="AC16" i="21"/>
  <c r="AD16" i="21"/>
  <c r="AC22" i="21"/>
  <c r="AD22" i="21"/>
  <c r="AE22" i="21"/>
  <c r="M23" i="3" s="1"/>
  <c r="AC28" i="21"/>
  <c r="AD28" i="21"/>
  <c r="AE28" i="21"/>
  <c r="M29" i="3" s="1"/>
  <c r="AC34" i="21"/>
  <c r="AD34" i="21"/>
  <c r="AE34" i="21"/>
  <c r="M35" i="3" s="1"/>
  <c r="AE9" i="21"/>
  <c r="M10" i="3" s="1"/>
  <c r="AC9" i="21"/>
  <c r="AD9" i="21"/>
  <c r="AD24" i="20"/>
  <c r="AE8" i="21"/>
  <c r="M9" i="3" s="1"/>
  <c r="AC8" i="21"/>
  <c r="AD8" i="21"/>
  <c r="AE19" i="21"/>
  <c r="M20" i="3" s="1"/>
  <c r="AC19" i="21"/>
  <c r="AD19" i="21"/>
  <c r="AE18" i="20"/>
  <c r="I19" i="3" s="1"/>
  <c r="AD4" i="20"/>
  <c r="AE18" i="21"/>
  <c r="M19" i="3" s="1"/>
  <c r="AC18" i="21"/>
  <c r="AD18" i="21"/>
  <c r="AC24" i="21"/>
  <c r="AD24" i="21"/>
  <c r="AE24" i="21"/>
  <c r="M25" i="3" s="1"/>
  <c r="AC30" i="21"/>
  <c r="AD30" i="21"/>
  <c r="AE30" i="21"/>
  <c r="M31" i="3" s="1"/>
  <c r="AE36" i="21"/>
  <c r="M37" i="3" s="1"/>
  <c r="AC36" i="21"/>
  <c r="AD36" i="21"/>
  <c r="AE7" i="21"/>
  <c r="M8" i="3" s="1"/>
  <c r="AC7" i="21"/>
  <c r="AD7" i="21"/>
  <c r="AD15" i="21"/>
  <c r="AC12" i="21"/>
  <c r="AE12" i="21"/>
  <c r="M13" i="3" s="1"/>
  <c r="AD12" i="21"/>
  <c r="AE6" i="21"/>
  <c r="M7" i="3" s="1"/>
  <c r="AC6" i="21"/>
  <c r="AD6" i="21"/>
  <c r="AE15" i="21"/>
  <c r="M16" i="3" s="1"/>
  <c r="AE14" i="20"/>
  <c r="I15" i="3" s="1"/>
  <c r="AE4" i="20"/>
  <c r="I5" i="3" s="1"/>
  <c r="AE14" i="21"/>
  <c r="M15" i="3" s="1"/>
  <c r="AC14" i="21"/>
  <c r="AD14" i="21"/>
  <c r="AC20" i="21"/>
  <c r="AD20" i="21"/>
  <c r="AE20" i="21"/>
  <c r="M21" i="3" s="1"/>
  <c r="AC26" i="21"/>
  <c r="AD26" i="21"/>
  <c r="AE26" i="21"/>
  <c r="M27" i="3" s="1"/>
  <c r="AC32" i="21"/>
  <c r="AD32" i="21"/>
  <c r="AE32" i="21"/>
  <c r="M33" i="3" s="1"/>
  <c r="AE11" i="21"/>
  <c r="M12" i="3" s="1"/>
  <c r="AC11" i="21"/>
  <c r="AD11" i="21"/>
  <c r="AE5" i="21"/>
  <c r="M6" i="3" s="1"/>
  <c r="AC5" i="21"/>
  <c r="AD5" i="21"/>
  <c r="AE35" i="19"/>
  <c r="H36" i="3" s="1"/>
  <c r="AE10" i="19"/>
  <c r="H11" i="3" s="1"/>
  <c r="AC18" i="20"/>
  <c r="AC9" i="20"/>
  <c r="AE9" i="20"/>
  <c r="I10" i="3" s="1"/>
  <c r="AD9" i="20"/>
  <c r="AC15" i="20"/>
  <c r="AE15" i="20"/>
  <c r="I16" i="3" s="1"/>
  <c r="AD15" i="20"/>
  <c r="AE23" i="20"/>
  <c r="I24" i="3" s="1"/>
  <c r="AD23" i="20"/>
  <c r="AC23" i="20"/>
  <c r="AE29" i="20"/>
  <c r="I30" i="3" s="1"/>
  <c r="AD29" i="20"/>
  <c r="AC29" i="20"/>
  <c r="AE35" i="20"/>
  <c r="I36" i="3" s="1"/>
  <c r="AD35" i="20"/>
  <c r="AC35" i="20"/>
  <c r="AD16" i="20"/>
  <c r="AC16" i="20"/>
  <c r="AE16" i="20"/>
  <c r="I17" i="3" s="1"/>
  <c r="AE5" i="20"/>
  <c r="I6" i="3" s="1"/>
  <c r="AC5" i="20"/>
  <c r="AD5" i="20"/>
  <c r="AE26" i="20"/>
  <c r="I27" i="3" s="1"/>
  <c r="AC26" i="20"/>
  <c r="AD26" i="20"/>
  <c r="AE28" i="20"/>
  <c r="I29" i="3" s="1"/>
  <c r="AC28" i="20"/>
  <c r="AD28" i="20"/>
  <c r="AE34" i="20"/>
  <c r="I35" i="3" s="1"/>
  <c r="AC34" i="20"/>
  <c r="AD34" i="20"/>
  <c r="AD10" i="19"/>
  <c r="AE16" i="19"/>
  <c r="H17" i="3" s="1"/>
  <c r="AE6" i="19"/>
  <c r="H7" i="3" s="1"/>
  <c r="AE10" i="20"/>
  <c r="I11" i="3" s="1"/>
  <c r="AC14" i="20"/>
  <c r="AD6" i="20"/>
  <c r="AE6" i="20"/>
  <c r="I7" i="3" s="1"/>
  <c r="AC6" i="20"/>
  <c r="AC11" i="20"/>
  <c r="AE11" i="20"/>
  <c r="I12" i="3" s="1"/>
  <c r="AD11" i="20"/>
  <c r="AC17" i="20"/>
  <c r="AE17" i="20"/>
  <c r="I18" i="3" s="1"/>
  <c r="AD17" i="20"/>
  <c r="AE25" i="20"/>
  <c r="I26" i="3" s="1"/>
  <c r="AD25" i="20"/>
  <c r="AC25" i="20"/>
  <c r="AE31" i="20"/>
  <c r="I32" i="3" s="1"/>
  <c r="AD31" i="20"/>
  <c r="AC31" i="20"/>
  <c r="AE37" i="20"/>
  <c r="I38" i="3" s="1"/>
  <c r="AD37" i="20"/>
  <c r="AC37" i="20"/>
  <c r="AD12" i="20"/>
  <c r="AC12" i="20"/>
  <c r="AE12" i="20"/>
  <c r="I13" i="3" s="1"/>
  <c r="AC4" i="20"/>
  <c r="AD14" i="20"/>
  <c r="AE30" i="20"/>
  <c r="I31" i="3" s="1"/>
  <c r="AC30" i="20"/>
  <c r="AD30" i="20"/>
  <c r="AE36" i="20"/>
  <c r="I37" i="3" s="1"/>
  <c r="AC36" i="20"/>
  <c r="AD36" i="20"/>
  <c r="AC10" i="20"/>
  <c r="AC7" i="20"/>
  <c r="AE7" i="20"/>
  <c r="I8" i="3" s="1"/>
  <c r="AD7" i="20"/>
  <c r="AC13" i="20"/>
  <c r="AE13" i="20"/>
  <c r="I14" i="3" s="1"/>
  <c r="AD13" i="20"/>
  <c r="AE19" i="20"/>
  <c r="I20" i="3" s="1"/>
  <c r="AD19" i="20"/>
  <c r="AC19" i="20"/>
  <c r="AE21" i="20"/>
  <c r="I22" i="3" s="1"/>
  <c r="AD21" i="20"/>
  <c r="AC21" i="20"/>
  <c r="AE27" i="20"/>
  <c r="I28" i="3" s="1"/>
  <c r="AD27" i="20"/>
  <c r="AC27" i="20"/>
  <c r="AE33" i="20"/>
  <c r="I34" i="3" s="1"/>
  <c r="AD33" i="20"/>
  <c r="AC33" i="20"/>
  <c r="AD8" i="20"/>
  <c r="AC8" i="20"/>
  <c r="AE8" i="20"/>
  <c r="I9" i="3" s="1"/>
  <c r="AD7" i="17"/>
  <c r="AD12" i="17"/>
  <c r="AD16" i="19"/>
  <c r="AC22" i="20"/>
  <c r="AE22" i="20"/>
  <c r="I23" i="3" s="1"/>
  <c r="AD22" i="20"/>
  <c r="AE32" i="20"/>
  <c r="I33" i="3" s="1"/>
  <c r="AC32" i="20"/>
  <c r="AD32" i="20"/>
  <c r="AD20" i="20"/>
  <c r="AC20" i="20"/>
  <c r="AE20" i="20"/>
  <c r="I21" i="3" s="1"/>
  <c r="AD13" i="18"/>
  <c r="AD19" i="18"/>
  <c r="AD5" i="19"/>
  <c r="AC5" i="19"/>
  <c r="AE5" i="19"/>
  <c r="H6" i="3" s="1"/>
  <c r="AD11" i="19"/>
  <c r="AC11" i="19"/>
  <c r="AE11" i="19"/>
  <c r="H12" i="3" s="1"/>
  <c r="AE19" i="19"/>
  <c r="H20" i="3" s="1"/>
  <c r="AD19" i="19"/>
  <c r="AC19" i="19"/>
  <c r="AE37" i="19"/>
  <c r="H38" i="3" s="1"/>
  <c r="AD37" i="19"/>
  <c r="AC37" i="19"/>
  <c r="AC22" i="19"/>
  <c r="AE22" i="19"/>
  <c r="H23" i="3" s="1"/>
  <c r="AD22" i="19"/>
  <c r="AE28" i="19"/>
  <c r="H29" i="3" s="1"/>
  <c r="AC28" i="19"/>
  <c r="AD28" i="19"/>
  <c r="AE34" i="19"/>
  <c r="H35" i="3" s="1"/>
  <c r="AC34" i="19"/>
  <c r="AD34" i="19"/>
  <c r="AC21" i="19"/>
  <c r="AD21" i="19"/>
  <c r="AE21" i="19"/>
  <c r="H22" i="3" s="1"/>
  <c r="AD15" i="19"/>
  <c r="AC15" i="19"/>
  <c r="AE15" i="19"/>
  <c r="H16" i="3" s="1"/>
  <c r="AD8" i="19"/>
  <c r="AE8" i="19"/>
  <c r="H9" i="3" s="1"/>
  <c r="AC8" i="19"/>
  <c r="AE31" i="19"/>
  <c r="H32" i="3" s="1"/>
  <c r="AC31" i="19"/>
  <c r="AD31" i="19"/>
  <c r="AD7" i="19"/>
  <c r="AC7" i="19"/>
  <c r="AE7" i="19"/>
  <c r="H8" i="3" s="1"/>
  <c r="AC17" i="19"/>
  <c r="AD17" i="19"/>
  <c r="AE17" i="19"/>
  <c r="H18" i="3" s="1"/>
  <c r="AE23" i="19"/>
  <c r="H24" i="3" s="1"/>
  <c r="AD23" i="19"/>
  <c r="AC23" i="19"/>
  <c r="AE29" i="19"/>
  <c r="H30" i="3" s="1"/>
  <c r="AD29" i="19"/>
  <c r="AC29" i="19"/>
  <c r="AC24" i="19"/>
  <c r="AE24" i="19"/>
  <c r="H25" i="3" s="1"/>
  <c r="AD24" i="19"/>
  <c r="AE30" i="19"/>
  <c r="H31" i="3" s="1"/>
  <c r="AC30" i="19"/>
  <c r="AD30" i="19"/>
  <c r="AE36" i="19"/>
  <c r="H37" i="3" s="1"/>
  <c r="AC36" i="19"/>
  <c r="AD36" i="19"/>
  <c r="AE18" i="19"/>
  <c r="H19" i="3" s="1"/>
  <c r="AD18" i="19"/>
  <c r="AC18" i="19"/>
  <c r="AD4" i="18"/>
  <c r="AC13" i="18"/>
  <c r="AC19" i="18"/>
  <c r="AE27" i="19"/>
  <c r="H28" i="3" s="1"/>
  <c r="AD27" i="19"/>
  <c r="AC27" i="19"/>
  <c r="AD35" i="19"/>
  <c r="AE12" i="17"/>
  <c r="F13" i="3" s="1"/>
  <c r="AD8" i="17"/>
  <c r="AC8" i="18"/>
  <c r="AC35" i="19"/>
  <c r="AD9" i="19"/>
  <c r="AC9" i="19"/>
  <c r="AE9" i="19"/>
  <c r="H10" i="3" s="1"/>
  <c r="AE14" i="19"/>
  <c r="H15" i="3" s="1"/>
  <c r="AC14" i="19"/>
  <c r="AD14" i="19"/>
  <c r="AC25" i="19"/>
  <c r="AE25" i="19"/>
  <c r="H26" i="3" s="1"/>
  <c r="AD25" i="19"/>
  <c r="AE33" i="19"/>
  <c r="H34" i="3" s="1"/>
  <c r="AD33" i="19"/>
  <c r="AC33" i="19"/>
  <c r="AC20" i="19"/>
  <c r="AD20" i="19"/>
  <c r="AE20" i="19"/>
  <c r="H21" i="3" s="1"/>
  <c r="AE26" i="19"/>
  <c r="H27" i="3" s="1"/>
  <c r="AC26" i="19"/>
  <c r="AD26" i="19"/>
  <c r="AE32" i="19"/>
  <c r="H33" i="3" s="1"/>
  <c r="AC32" i="19"/>
  <c r="AD32" i="19"/>
  <c r="AC10" i="19"/>
  <c r="AC4" i="19"/>
  <c r="AE4" i="19"/>
  <c r="H5" i="3" s="1"/>
  <c r="AD4" i="19"/>
  <c r="AE13" i="19"/>
  <c r="H14" i="3" s="1"/>
  <c r="AD13" i="19"/>
  <c r="AC13" i="19"/>
  <c r="AC16" i="19"/>
  <c r="AD6" i="19"/>
  <c r="AC6" i="19"/>
  <c r="AE12" i="19"/>
  <c r="H13" i="3" s="1"/>
  <c r="AD12" i="19"/>
  <c r="AC12" i="19"/>
  <c r="AE13" i="18"/>
  <c r="G14" i="3" s="1"/>
  <c r="AC23" i="18"/>
  <c r="AE23" i="18"/>
  <c r="G24" i="3" s="1"/>
  <c r="AD23" i="18"/>
  <c r="AD29" i="18"/>
  <c r="AC29" i="18"/>
  <c r="AE29" i="18"/>
  <c r="G30" i="3" s="1"/>
  <c r="AD35" i="18"/>
  <c r="AC35" i="18"/>
  <c r="AE35" i="18"/>
  <c r="G36" i="3" s="1"/>
  <c r="AD5" i="18"/>
  <c r="AC5" i="18"/>
  <c r="AE5" i="18"/>
  <c r="G6" i="3" s="1"/>
  <c r="AE19" i="18"/>
  <c r="G20" i="3" s="1"/>
  <c r="AE8" i="18"/>
  <c r="G9" i="3" s="1"/>
  <c r="AC17" i="18"/>
  <c r="AE17" i="18"/>
  <c r="G18" i="3" s="1"/>
  <c r="AD17" i="18"/>
  <c r="AE6" i="18"/>
  <c r="G7" i="3" s="1"/>
  <c r="AC6" i="18"/>
  <c r="AD6" i="18"/>
  <c r="AC12" i="18"/>
  <c r="AE12" i="18"/>
  <c r="G13" i="3" s="1"/>
  <c r="AD12" i="18"/>
  <c r="AC18" i="18"/>
  <c r="AE18" i="18"/>
  <c r="G19" i="3" s="1"/>
  <c r="AD18" i="18"/>
  <c r="AC22" i="18"/>
  <c r="AE22" i="18"/>
  <c r="G23" i="3" s="1"/>
  <c r="AD22" i="18"/>
  <c r="AC28" i="18"/>
  <c r="AE28" i="18"/>
  <c r="G29" i="3" s="1"/>
  <c r="AD28" i="18"/>
  <c r="AC34" i="18"/>
  <c r="AD34" i="18"/>
  <c r="AE34" i="18"/>
  <c r="G35" i="3" s="1"/>
  <c r="AD7" i="18"/>
  <c r="AE7" i="18"/>
  <c r="G8" i="3" s="1"/>
  <c r="AC7" i="18"/>
  <c r="AD25" i="18"/>
  <c r="AC25" i="18"/>
  <c r="AE25" i="18"/>
  <c r="G26" i="3" s="1"/>
  <c r="AD31" i="18"/>
  <c r="AC31" i="18"/>
  <c r="AE31" i="18"/>
  <c r="G32" i="3" s="1"/>
  <c r="AD37" i="18"/>
  <c r="AC37" i="18"/>
  <c r="AE37" i="18"/>
  <c r="G38" i="3" s="1"/>
  <c r="AD9" i="18"/>
  <c r="AC9" i="18"/>
  <c r="AE9" i="18"/>
  <c r="G10" i="3" s="1"/>
  <c r="AC4" i="18"/>
  <c r="AC10" i="18"/>
  <c r="AE10" i="18"/>
  <c r="G11" i="3" s="1"/>
  <c r="AD10" i="18"/>
  <c r="AC14" i="18"/>
  <c r="AE14" i="18"/>
  <c r="G15" i="3" s="1"/>
  <c r="AD14" i="18"/>
  <c r="AC24" i="18"/>
  <c r="AE24" i="18"/>
  <c r="G25" i="3" s="1"/>
  <c r="AD24" i="18"/>
  <c r="AC30" i="18"/>
  <c r="AE30" i="18"/>
  <c r="G31" i="3" s="1"/>
  <c r="AD30" i="18"/>
  <c r="AE36" i="18"/>
  <c r="G37" i="3" s="1"/>
  <c r="AC36" i="18"/>
  <c r="AD36" i="18"/>
  <c r="AD8" i="18"/>
  <c r="AE4" i="18"/>
  <c r="G5" i="3" s="1"/>
  <c r="AE7" i="17"/>
  <c r="F8" i="3" s="1"/>
  <c r="AC8" i="17"/>
  <c r="AE10" i="17"/>
  <c r="F11" i="3" s="1"/>
  <c r="AD4" i="17"/>
  <c r="AC6" i="17"/>
  <c r="AC12" i="17"/>
  <c r="AC21" i="18"/>
  <c r="AE21" i="18"/>
  <c r="G22" i="3" s="1"/>
  <c r="AD21" i="18"/>
  <c r="AD27" i="18"/>
  <c r="AC27" i="18"/>
  <c r="AE27" i="18"/>
  <c r="G28" i="3" s="1"/>
  <c r="AD33" i="18"/>
  <c r="AC33" i="18"/>
  <c r="AE33" i="18"/>
  <c r="G34" i="3" s="1"/>
  <c r="AC15" i="18"/>
  <c r="AD15" i="18"/>
  <c r="AE15" i="18"/>
  <c r="G16" i="3" s="1"/>
  <c r="AE6" i="17"/>
  <c r="F7" i="3" s="1"/>
  <c r="AC11" i="18"/>
  <c r="AE11" i="18"/>
  <c r="G12" i="3" s="1"/>
  <c r="AD11" i="18"/>
  <c r="AC16" i="18"/>
  <c r="AE16" i="18"/>
  <c r="G17" i="3" s="1"/>
  <c r="AD16" i="18"/>
  <c r="AC20" i="18"/>
  <c r="AE20" i="18"/>
  <c r="G21" i="3" s="1"/>
  <c r="AD20" i="18"/>
  <c r="AC26" i="18"/>
  <c r="AE26" i="18"/>
  <c r="G27" i="3" s="1"/>
  <c r="AD26" i="18"/>
  <c r="AC32" i="18"/>
  <c r="AE32" i="18"/>
  <c r="G33" i="3" s="1"/>
  <c r="AD32" i="18"/>
  <c r="AE22" i="16"/>
  <c r="E23" i="3" s="1"/>
  <c r="AC12" i="16"/>
  <c r="AC7" i="17"/>
  <c r="AE4" i="17"/>
  <c r="F5" i="3" s="1"/>
  <c r="AE8" i="17"/>
  <c r="F9" i="3" s="1"/>
  <c r="AC25" i="17"/>
  <c r="AE25" i="17"/>
  <c r="F26" i="3" s="1"/>
  <c r="AD25" i="17"/>
  <c r="AC31" i="17"/>
  <c r="AE31" i="17"/>
  <c r="F32" i="3" s="1"/>
  <c r="AD31" i="17"/>
  <c r="AE37" i="17"/>
  <c r="F38" i="3" s="1"/>
  <c r="AD37" i="17"/>
  <c r="AC37" i="17"/>
  <c r="AD13" i="17"/>
  <c r="AC13" i="17"/>
  <c r="AE13" i="17"/>
  <c r="F14" i="3" s="1"/>
  <c r="AC9" i="17"/>
  <c r="AD9" i="17"/>
  <c r="AE9" i="17"/>
  <c r="F10" i="3" s="1"/>
  <c r="AC19" i="17"/>
  <c r="AE19" i="17"/>
  <c r="F20" i="3" s="1"/>
  <c r="AD19" i="17"/>
  <c r="AC16" i="17"/>
  <c r="AD16" i="17"/>
  <c r="AE16" i="17"/>
  <c r="F17" i="3" s="1"/>
  <c r="AC24" i="17"/>
  <c r="AE24" i="17"/>
  <c r="F25" i="3" s="1"/>
  <c r="AD24" i="17"/>
  <c r="AC30" i="17"/>
  <c r="AE30" i="17"/>
  <c r="F31" i="3" s="1"/>
  <c r="AD30" i="17"/>
  <c r="AE36" i="17"/>
  <c r="F37" i="3" s="1"/>
  <c r="AC36" i="17"/>
  <c r="AD36" i="17"/>
  <c r="AE14" i="16"/>
  <c r="E15" i="3" s="1"/>
  <c r="AD17" i="17"/>
  <c r="AC17" i="17"/>
  <c r="AE17" i="17"/>
  <c r="F18" i="3" s="1"/>
  <c r="AC4" i="17"/>
  <c r="AC21" i="17"/>
  <c r="AE21" i="17"/>
  <c r="F22" i="3" s="1"/>
  <c r="AD21" i="17"/>
  <c r="AC27" i="17"/>
  <c r="AE27" i="17"/>
  <c r="F28" i="3" s="1"/>
  <c r="AD27" i="17"/>
  <c r="AC33" i="17"/>
  <c r="AE33" i="17"/>
  <c r="F34" i="3" s="1"/>
  <c r="AD33" i="17"/>
  <c r="AE17" i="16"/>
  <c r="E18" i="3" s="1"/>
  <c r="AE15" i="16"/>
  <c r="E16" i="3" s="1"/>
  <c r="AD13" i="16"/>
  <c r="AE11" i="16"/>
  <c r="E12" i="3" s="1"/>
  <c r="AC7" i="16"/>
  <c r="AD10" i="17"/>
  <c r="AD5" i="17"/>
  <c r="AC5" i="17"/>
  <c r="AE5" i="17"/>
  <c r="F6" i="3" s="1"/>
  <c r="AC11" i="17"/>
  <c r="AD11" i="17"/>
  <c r="AE11" i="17"/>
  <c r="F12" i="3" s="1"/>
  <c r="AC18" i="17"/>
  <c r="AE18" i="17"/>
  <c r="F19" i="3" s="1"/>
  <c r="AD18" i="17"/>
  <c r="AC20" i="17"/>
  <c r="AE20" i="17"/>
  <c r="F21" i="3" s="1"/>
  <c r="AD20" i="17"/>
  <c r="AC26" i="17"/>
  <c r="AE26" i="17"/>
  <c r="F27" i="3" s="1"/>
  <c r="AD26" i="17"/>
  <c r="AC32" i="17"/>
  <c r="AE32" i="17"/>
  <c r="F33" i="3" s="1"/>
  <c r="AD32" i="17"/>
  <c r="AD6" i="17"/>
  <c r="AC30" i="16"/>
  <c r="AE9" i="16"/>
  <c r="E10" i="3" s="1"/>
  <c r="AE10" i="16"/>
  <c r="E11" i="3" s="1"/>
  <c r="AC16" i="16"/>
  <c r="AE5" i="16"/>
  <c r="E6" i="3" s="1"/>
  <c r="AD11" i="16"/>
  <c r="AD17" i="16"/>
  <c r="AC10" i="17"/>
  <c r="AC23" i="17"/>
  <c r="AE23" i="17"/>
  <c r="F24" i="3" s="1"/>
  <c r="AD23" i="17"/>
  <c r="AC29" i="17"/>
  <c r="AE29" i="17"/>
  <c r="F30" i="3" s="1"/>
  <c r="AD29" i="17"/>
  <c r="AD35" i="17"/>
  <c r="AC35" i="17"/>
  <c r="AE35" i="17"/>
  <c r="F36" i="3" s="1"/>
  <c r="AE12" i="16"/>
  <c r="E13" i="3" s="1"/>
  <c r="AD5" i="16"/>
  <c r="AE15" i="17"/>
  <c r="F16" i="3" s="1"/>
  <c r="AD15" i="17"/>
  <c r="AC15" i="17"/>
  <c r="AC14" i="17"/>
  <c r="AE14" i="17"/>
  <c r="F15" i="3" s="1"/>
  <c r="AD14" i="17"/>
  <c r="AC22" i="17"/>
  <c r="AE22" i="17"/>
  <c r="F23" i="3" s="1"/>
  <c r="AD22" i="17"/>
  <c r="AC28" i="17"/>
  <c r="AE28" i="17"/>
  <c r="F29" i="3" s="1"/>
  <c r="AD28" i="17"/>
  <c r="AC34" i="17"/>
  <c r="AE34" i="17"/>
  <c r="F35" i="3" s="1"/>
  <c r="AD34" i="17"/>
  <c r="AE26" i="16"/>
  <c r="E27" i="3" s="1"/>
  <c r="AD26" i="16"/>
  <c r="AC26" i="16"/>
  <c r="AC17" i="16"/>
  <c r="AC11" i="16"/>
  <c r="AD16" i="16"/>
  <c r="AD12" i="16"/>
  <c r="AE24" i="16"/>
  <c r="E25" i="3" s="1"/>
  <c r="AC24" i="16"/>
  <c r="AD24" i="16"/>
  <c r="AE36" i="16"/>
  <c r="E37" i="3" s="1"/>
  <c r="AC36" i="16"/>
  <c r="AD36" i="16"/>
  <c r="AE23" i="16"/>
  <c r="E24" i="3" s="1"/>
  <c r="AC23" i="16"/>
  <c r="AD23" i="16"/>
  <c r="AE29" i="16"/>
  <c r="E30" i="3" s="1"/>
  <c r="AC29" i="16"/>
  <c r="AD29" i="16"/>
  <c r="AE35" i="16"/>
  <c r="E36" i="3" s="1"/>
  <c r="AC35" i="16"/>
  <c r="AD35" i="16"/>
  <c r="AD30" i="16"/>
  <c r="AC5" i="16"/>
  <c r="AE16" i="16"/>
  <c r="E17" i="3" s="1"/>
  <c r="AE19" i="16"/>
  <c r="E20" i="3" s="1"/>
  <c r="AC19" i="16"/>
  <c r="AD19" i="16"/>
  <c r="AE18" i="16"/>
  <c r="E19" i="3" s="1"/>
  <c r="AD18" i="16"/>
  <c r="AC18" i="16"/>
  <c r="AE30" i="16"/>
  <c r="E31" i="3" s="1"/>
  <c r="AC15" i="16"/>
  <c r="AE7" i="16"/>
  <c r="E8" i="3" s="1"/>
  <c r="AC14" i="16"/>
  <c r="AC10" i="16"/>
  <c r="AE6" i="16"/>
  <c r="E7" i="3" s="1"/>
  <c r="AD6" i="16"/>
  <c r="AC6" i="16"/>
  <c r="AE8" i="16"/>
  <c r="E9" i="3" s="1"/>
  <c r="AD8" i="16"/>
  <c r="AC8" i="16"/>
  <c r="AC22" i="16"/>
  <c r="AE28" i="16"/>
  <c r="E29" i="3" s="1"/>
  <c r="AC28" i="16"/>
  <c r="AD28" i="16"/>
  <c r="AE25" i="16"/>
  <c r="E26" i="3" s="1"/>
  <c r="AC25" i="16"/>
  <c r="AD25" i="16"/>
  <c r="AE31" i="16"/>
  <c r="E32" i="3" s="1"/>
  <c r="AC31" i="16"/>
  <c r="AD31" i="16"/>
  <c r="AE37" i="16"/>
  <c r="E38" i="3" s="1"/>
  <c r="AC37" i="16"/>
  <c r="AD37" i="16"/>
  <c r="AC9" i="16"/>
  <c r="AD15" i="16"/>
  <c r="AD14" i="16"/>
  <c r="AD10" i="16"/>
  <c r="AE13" i="16"/>
  <c r="E14" i="3" s="1"/>
  <c r="AE34" i="16"/>
  <c r="E35" i="3" s="1"/>
  <c r="AD34" i="16"/>
  <c r="AC34" i="16"/>
  <c r="AE4" i="16"/>
  <c r="E5" i="3" s="1"/>
  <c r="AD4" i="16"/>
  <c r="AC4" i="16"/>
  <c r="AD9" i="16"/>
  <c r="AC13" i="16"/>
  <c r="AD7" i="16"/>
  <c r="AE20" i="16"/>
  <c r="E21" i="3" s="1"/>
  <c r="AC20" i="16"/>
  <c r="AD20" i="16"/>
  <c r="AE32" i="16"/>
  <c r="E33" i="3" s="1"/>
  <c r="AC32" i="16"/>
  <c r="AD32" i="16"/>
  <c r="AE21" i="16"/>
  <c r="E22" i="3" s="1"/>
  <c r="AC21" i="16"/>
  <c r="AD21" i="16"/>
  <c r="AE27" i="16"/>
  <c r="E28" i="3" s="1"/>
  <c r="AC27" i="16"/>
  <c r="AD27" i="16"/>
  <c r="AE33" i="16"/>
  <c r="E34" i="3" s="1"/>
  <c r="AC33" i="16"/>
  <c r="AD33" i="16"/>
  <c r="AD22" i="16"/>
  <c r="AD10" i="13"/>
  <c r="AD7" i="15"/>
  <c r="AC7" i="15"/>
  <c r="AE7" i="15"/>
  <c r="Q8" i="2" s="1"/>
  <c r="AD11" i="15"/>
  <c r="AE11" i="15"/>
  <c r="Q12" i="2" s="1"/>
  <c r="AC11" i="15"/>
  <c r="AD8" i="15"/>
  <c r="AC8" i="15"/>
  <c r="AE8" i="15"/>
  <c r="Q9" i="2" s="1"/>
  <c r="AC14" i="15"/>
  <c r="AD14" i="15"/>
  <c r="AE14" i="15"/>
  <c r="Q15" i="2" s="1"/>
  <c r="AE21" i="15"/>
  <c r="Q22" i="2" s="1"/>
  <c r="AC21" i="15"/>
  <c r="AD21" i="15"/>
  <c r="AC16" i="15"/>
  <c r="AD16" i="15"/>
  <c r="AE16" i="15"/>
  <c r="Q17" i="2" s="1"/>
  <c r="AC32" i="15"/>
  <c r="AE32" i="15"/>
  <c r="Q33" i="2" s="1"/>
  <c r="AD32" i="15"/>
  <c r="AE9" i="13"/>
  <c r="O10" i="2" s="1"/>
  <c r="AE24" i="15"/>
  <c r="Q25" i="2" s="1"/>
  <c r="AD24" i="15"/>
  <c r="AC24" i="15"/>
  <c r="AD4" i="15"/>
  <c r="AC4" i="15"/>
  <c r="AE4" i="15"/>
  <c r="Q5" i="2" s="1"/>
  <c r="AD10" i="15"/>
  <c r="AC10" i="15"/>
  <c r="AE10" i="15"/>
  <c r="Q11" i="2" s="1"/>
  <c r="AE25" i="15"/>
  <c r="Q26" i="2" s="1"/>
  <c r="AC25" i="15"/>
  <c r="AD25" i="15"/>
  <c r="AE22" i="15"/>
  <c r="Q23" i="2" s="1"/>
  <c r="AC22" i="15"/>
  <c r="AD22" i="15"/>
  <c r="AE17" i="15"/>
  <c r="Q18" i="2" s="1"/>
  <c r="AC17" i="15"/>
  <c r="AD17" i="15"/>
  <c r="AD5" i="15"/>
  <c r="AC5" i="15"/>
  <c r="AE5" i="15"/>
  <c r="Q6" i="2" s="1"/>
  <c r="AD9" i="15"/>
  <c r="AC9" i="15"/>
  <c r="AE9" i="15"/>
  <c r="Q10" i="2" s="1"/>
  <c r="AD13" i="15"/>
  <c r="AE13" i="15"/>
  <c r="Q14" i="2" s="1"/>
  <c r="AC13" i="15"/>
  <c r="AE20" i="15"/>
  <c r="Q21" i="2" s="1"/>
  <c r="AD20" i="15"/>
  <c r="AC20" i="15"/>
  <c r="AE27" i="15"/>
  <c r="Q28" i="2" s="1"/>
  <c r="AD27" i="15"/>
  <c r="AC27" i="15"/>
  <c r="AE29" i="15"/>
  <c r="Q30" i="2" s="1"/>
  <c r="AD29" i="15"/>
  <c r="AC29" i="15"/>
  <c r="AE31" i="15"/>
  <c r="Q32" i="2" s="1"/>
  <c r="AD31" i="15"/>
  <c r="AC31" i="15"/>
  <c r="AE33" i="15"/>
  <c r="Q34" i="2" s="1"/>
  <c r="AD33" i="15"/>
  <c r="AC33" i="15"/>
  <c r="AE35" i="15"/>
  <c r="Q36" i="2" s="1"/>
  <c r="AD35" i="15"/>
  <c r="AC35" i="15"/>
  <c r="AE37" i="15"/>
  <c r="Q38" i="2" s="1"/>
  <c r="AD37" i="15"/>
  <c r="AC37" i="15"/>
  <c r="AE19" i="15"/>
  <c r="Q20" i="2" s="1"/>
  <c r="AC19" i="15"/>
  <c r="AD19" i="15"/>
  <c r="AC18" i="15"/>
  <c r="AD18" i="15"/>
  <c r="AE18" i="15"/>
  <c r="Q19" i="2" s="1"/>
  <c r="AC28" i="15"/>
  <c r="AE28" i="15"/>
  <c r="Q29" i="2" s="1"/>
  <c r="AD28" i="15"/>
  <c r="AC34" i="15"/>
  <c r="AE34" i="15"/>
  <c r="Q35" i="2" s="1"/>
  <c r="AD34" i="15"/>
  <c r="AE15" i="15"/>
  <c r="Q16" i="2" s="1"/>
  <c r="AC15" i="15"/>
  <c r="AD15" i="15"/>
  <c r="AC4" i="13"/>
  <c r="AD6" i="15"/>
  <c r="AC6" i="15"/>
  <c r="AE6" i="15"/>
  <c r="Q7" i="2" s="1"/>
  <c r="AD12" i="15"/>
  <c r="AC12" i="15"/>
  <c r="AE12" i="15"/>
  <c r="Q13" i="2" s="1"/>
  <c r="AE23" i="15"/>
  <c r="Q24" i="2" s="1"/>
  <c r="AC23" i="15"/>
  <c r="AD23" i="15"/>
  <c r="AE26" i="15"/>
  <c r="Q27" i="2" s="1"/>
  <c r="AC26" i="15"/>
  <c r="AD26" i="15"/>
  <c r="AC30" i="15"/>
  <c r="AE30" i="15"/>
  <c r="Q31" i="2" s="1"/>
  <c r="AD30" i="15"/>
  <c r="AC36" i="15"/>
  <c r="AE36" i="15"/>
  <c r="Q37" i="2" s="1"/>
  <c r="AD36" i="15"/>
  <c r="AC9" i="13"/>
  <c r="AE6" i="13"/>
  <c r="O7" i="2" s="1"/>
  <c r="AE25" i="14"/>
  <c r="P26" i="2" s="1"/>
  <c r="AD25" i="14"/>
  <c r="AC25" i="14"/>
  <c r="AE18" i="14"/>
  <c r="P19" i="2" s="1"/>
  <c r="AD18" i="14"/>
  <c r="AC18" i="14"/>
  <c r="AC22" i="14"/>
  <c r="AE22" i="14"/>
  <c r="P23" i="2" s="1"/>
  <c r="AD22" i="14"/>
  <c r="AC28" i="14"/>
  <c r="AD28" i="14"/>
  <c r="AE28" i="14"/>
  <c r="P29" i="2" s="1"/>
  <c r="AC34" i="14"/>
  <c r="AE34" i="14"/>
  <c r="P35" i="2" s="1"/>
  <c r="AD34" i="14"/>
  <c r="AE29" i="14"/>
  <c r="P30" i="2" s="1"/>
  <c r="AC29" i="14"/>
  <c r="AD29" i="14"/>
  <c r="AE35" i="14"/>
  <c r="P36" i="2" s="1"/>
  <c r="AC35" i="14"/>
  <c r="AD35" i="14"/>
  <c r="AD8" i="14"/>
  <c r="AC8" i="14"/>
  <c r="AE8" i="14"/>
  <c r="P9" i="2" s="1"/>
  <c r="AD13" i="14"/>
  <c r="AC13" i="14"/>
  <c r="AE13" i="14"/>
  <c r="P14" i="2" s="1"/>
  <c r="AC19" i="14"/>
  <c r="AE19" i="14"/>
  <c r="P20" i="2" s="1"/>
  <c r="AD19" i="14"/>
  <c r="AD7" i="13"/>
  <c r="AD4" i="13"/>
  <c r="AC16" i="14"/>
  <c r="AE16" i="14"/>
  <c r="P17" i="2" s="1"/>
  <c r="AD16" i="14"/>
  <c r="AC24" i="14"/>
  <c r="AD24" i="14"/>
  <c r="AE24" i="14"/>
  <c r="P25" i="2" s="1"/>
  <c r="AC30" i="14"/>
  <c r="AE30" i="14"/>
  <c r="P31" i="2" s="1"/>
  <c r="AD30" i="14"/>
  <c r="AC36" i="14"/>
  <c r="AD36" i="14"/>
  <c r="AE36" i="14"/>
  <c r="P37" i="2" s="1"/>
  <c r="AE31" i="14"/>
  <c r="P32" i="2" s="1"/>
  <c r="AC31" i="14"/>
  <c r="AD31" i="14"/>
  <c r="AE37" i="14"/>
  <c r="P38" i="2" s="1"/>
  <c r="AD37" i="14"/>
  <c r="AC37" i="14"/>
  <c r="AE9" i="14"/>
  <c r="P10" i="2" s="1"/>
  <c r="AD9" i="14"/>
  <c r="AC9" i="14"/>
  <c r="AE37" i="13"/>
  <c r="O38" i="2" s="1"/>
  <c r="AD8" i="13"/>
  <c r="AC6" i="13"/>
  <c r="AE10" i="13"/>
  <c r="O11" i="2" s="1"/>
  <c r="AC7" i="13"/>
  <c r="AD5" i="14"/>
  <c r="AC5" i="14"/>
  <c r="AE5" i="14"/>
  <c r="P6" i="2" s="1"/>
  <c r="AD4" i="14"/>
  <c r="AC4" i="14"/>
  <c r="AE4" i="14"/>
  <c r="P5" i="2" s="1"/>
  <c r="AD10" i="14"/>
  <c r="AC10" i="14"/>
  <c r="AE10" i="14"/>
  <c r="P11" i="2" s="1"/>
  <c r="AD15" i="14"/>
  <c r="AC15" i="14"/>
  <c r="AE15" i="14"/>
  <c r="P16" i="2" s="1"/>
  <c r="AC23" i="14"/>
  <c r="AD23" i="14"/>
  <c r="AE23" i="14"/>
  <c r="P24" i="2" s="1"/>
  <c r="AC5" i="13"/>
  <c r="AE14" i="14"/>
  <c r="P15" i="2" s="1"/>
  <c r="AD14" i="14"/>
  <c r="AC14" i="14"/>
  <c r="AE21" i="14"/>
  <c r="P22" i="2" s="1"/>
  <c r="AD21" i="14"/>
  <c r="AC21" i="14"/>
  <c r="AC20" i="14"/>
  <c r="AD20" i="14"/>
  <c r="AE20" i="14"/>
  <c r="P21" i="2" s="1"/>
  <c r="AC26" i="14"/>
  <c r="AE26" i="14"/>
  <c r="P27" i="2" s="1"/>
  <c r="AD26" i="14"/>
  <c r="AC32" i="14"/>
  <c r="AD32" i="14"/>
  <c r="AE32" i="14"/>
  <c r="P33" i="2" s="1"/>
  <c r="AE27" i="14"/>
  <c r="P28" i="2" s="1"/>
  <c r="AC27" i="14"/>
  <c r="AD27" i="14"/>
  <c r="AE33" i="14"/>
  <c r="P34" i="2" s="1"/>
  <c r="AC33" i="14"/>
  <c r="AD33" i="14"/>
  <c r="AC12" i="13"/>
  <c r="AD6" i="14"/>
  <c r="AC6" i="14"/>
  <c r="AE6" i="14"/>
  <c r="P7" i="2" s="1"/>
  <c r="AC12" i="14"/>
  <c r="AE12" i="14"/>
  <c r="P13" i="2" s="1"/>
  <c r="AD12" i="14"/>
  <c r="AD17" i="14"/>
  <c r="AC17" i="14"/>
  <c r="AE17" i="14"/>
  <c r="P18" i="2" s="1"/>
  <c r="AE11" i="14"/>
  <c r="P12" i="2" s="1"/>
  <c r="AD11" i="14"/>
  <c r="AC11" i="14"/>
  <c r="AE7" i="14"/>
  <c r="P8" i="2" s="1"/>
  <c r="AD7" i="14"/>
  <c r="AC7" i="14"/>
  <c r="AD7" i="12"/>
  <c r="AE15" i="13"/>
  <c r="O16" i="2" s="1"/>
  <c r="AC15" i="13"/>
  <c r="AD15" i="13"/>
  <c r="AC23" i="13"/>
  <c r="AE23" i="13"/>
  <c r="O24" i="2" s="1"/>
  <c r="AD23" i="13"/>
  <c r="AE12" i="13"/>
  <c r="O13" i="2" s="1"/>
  <c r="AC8" i="13"/>
  <c r="AE4" i="13"/>
  <c r="O5" i="2" s="1"/>
  <c r="AC10" i="13"/>
  <c r="AC29" i="13"/>
  <c r="AE29" i="13"/>
  <c r="O30" i="2" s="1"/>
  <c r="AD29" i="13"/>
  <c r="AE36" i="13"/>
  <c r="O37" i="2" s="1"/>
  <c r="AC36" i="13"/>
  <c r="AD36" i="13"/>
  <c r="AC11" i="12"/>
  <c r="AC5" i="12"/>
  <c r="AD19" i="12"/>
  <c r="AC11" i="13"/>
  <c r="AE11" i="13"/>
  <c r="O12" i="2" s="1"/>
  <c r="AD11" i="13"/>
  <c r="AE17" i="13"/>
  <c r="O18" i="2" s="1"/>
  <c r="AC17" i="13"/>
  <c r="AD17" i="13"/>
  <c r="AC27" i="13"/>
  <c r="AE27" i="13"/>
  <c r="O28" i="2" s="1"/>
  <c r="AD27" i="13"/>
  <c r="AD9" i="13"/>
  <c r="AD6" i="13"/>
  <c r="AE5" i="13"/>
  <c r="O6" i="2" s="1"/>
  <c r="AE8" i="13"/>
  <c r="O9" i="2" s="1"/>
  <c r="AD25" i="13"/>
  <c r="AE25" i="13"/>
  <c r="O26" i="2" s="1"/>
  <c r="AC25" i="13"/>
  <c r="AC33" i="13"/>
  <c r="AE33" i="13"/>
  <c r="O34" i="2" s="1"/>
  <c r="AD33" i="13"/>
  <c r="AC24" i="13"/>
  <c r="AE24" i="13"/>
  <c r="O25" i="2" s="1"/>
  <c r="AD24" i="13"/>
  <c r="AE30" i="13"/>
  <c r="O31" i="2" s="1"/>
  <c r="AC30" i="13"/>
  <c r="AD30" i="13"/>
  <c r="AE14" i="13"/>
  <c r="O15" i="2" s="1"/>
  <c r="AD14" i="13"/>
  <c r="AC14" i="13"/>
  <c r="AC20" i="13"/>
  <c r="AE20" i="13"/>
  <c r="O21" i="2" s="1"/>
  <c r="AD20" i="13"/>
  <c r="AC26" i="13"/>
  <c r="AE26" i="13"/>
  <c r="O27" i="2" s="1"/>
  <c r="AD26" i="13"/>
  <c r="AE32" i="13"/>
  <c r="O33" i="2" s="1"/>
  <c r="AC32" i="13"/>
  <c r="AD32" i="13"/>
  <c r="AD12" i="13"/>
  <c r="AE7" i="13"/>
  <c r="O8" i="2" s="1"/>
  <c r="AC37" i="13"/>
  <c r="AE9" i="12"/>
  <c r="N10" i="2" s="1"/>
  <c r="AC7" i="12"/>
  <c r="AD18" i="12"/>
  <c r="AE19" i="12"/>
  <c r="N20" i="2" s="1"/>
  <c r="AD21" i="13"/>
  <c r="AE21" i="13"/>
  <c r="O22" i="2" s="1"/>
  <c r="AC21" i="13"/>
  <c r="AE16" i="13"/>
  <c r="O17" i="2" s="1"/>
  <c r="AD16" i="13"/>
  <c r="AC16" i="13"/>
  <c r="AE35" i="13"/>
  <c r="O36" i="2" s="1"/>
  <c r="AD35" i="13"/>
  <c r="AC35" i="13"/>
  <c r="AC31" i="13"/>
  <c r="AE31" i="13"/>
  <c r="O32" i="2" s="1"/>
  <c r="AD31" i="13"/>
  <c r="AE13" i="13"/>
  <c r="O14" i="2" s="1"/>
  <c r="AC13" i="13"/>
  <c r="AD13" i="13"/>
  <c r="AC19" i="13"/>
  <c r="AE19" i="13"/>
  <c r="O20" i="2" s="1"/>
  <c r="AD19" i="13"/>
  <c r="AD37" i="13"/>
  <c r="AD5" i="13"/>
  <c r="AE18" i="12"/>
  <c r="N19" i="2" s="1"/>
  <c r="AC9" i="10"/>
  <c r="AC6" i="11"/>
  <c r="AE21" i="11"/>
  <c r="M22" i="2" s="1"/>
  <c r="AE18" i="13"/>
  <c r="O19" i="2" s="1"/>
  <c r="AD18" i="13"/>
  <c r="AC18" i="13"/>
  <c r="AC22" i="13"/>
  <c r="AE22" i="13"/>
  <c r="O23" i="2" s="1"/>
  <c r="AD22" i="13"/>
  <c r="AE28" i="13"/>
  <c r="O29" i="2" s="1"/>
  <c r="AC28" i="13"/>
  <c r="AD28" i="13"/>
  <c r="AE34" i="13"/>
  <c r="O35" i="2" s="1"/>
  <c r="AC34" i="13"/>
  <c r="AD34" i="13"/>
  <c r="AC34" i="12"/>
  <c r="AD34" i="12"/>
  <c r="AE34" i="12"/>
  <c r="N35" i="2" s="1"/>
  <c r="AD9" i="11"/>
  <c r="AE9" i="11"/>
  <c r="M10" i="2" s="1"/>
  <c r="AD13" i="12"/>
  <c r="AC13" i="12"/>
  <c r="AE13" i="12"/>
  <c r="N14" i="2" s="1"/>
  <c r="AC14" i="12"/>
  <c r="AC9" i="12"/>
  <c r="AE11" i="12"/>
  <c r="N12" i="2" s="1"/>
  <c r="AE5" i="12"/>
  <c r="N6" i="2" s="1"/>
  <c r="AC15" i="12"/>
  <c r="AC10" i="11"/>
  <c r="AC8" i="11"/>
  <c r="AD7" i="11"/>
  <c r="AE4" i="11"/>
  <c r="M5" i="2" s="1"/>
  <c r="AE18" i="11"/>
  <c r="M19" i="2" s="1"/>
  <c r="AD21" i="11"/>
  <c r="AD25" i="11"/>
  <c r="AC37" i="11"/>
  <c r="AD9" i="10"/>
  <c r="AE7" i="12"/>
  <c r="N8" i="2" s="1"/>
  <c r="AC19" i="12"/>
  <c r="AD8" i="12"/>
  <c r="AC8" i="12"/>
  <c r="AE8" i="12"/>
  <c r="N9" i="2" s="1"/>
  <c r="AC28" i="12"/>
  <c r="AD28" i="12"/>
  <c r="AE28" i="12"/>
  <c r="N29" i="2" s="1"/>
  <c r="AD10" i="11"/>
  <c r="AD4" i="11"/>
  <c r="AD12" i="11"/>
  <c r="AE37" i="11"/>
  <c r="M38" i="2" s="1"/>
  <c r="AD12" i="12"/>
  <c r="AE12" i="12"/>
  <c r="N13" i="2" s="1"/>
  <c r="AC12" i="12"/>
  <c r="AD6" i="12"/>
  <c r="AC6" i="12"/>
  <c r="AE6" i="12"/>
  <c r="N7" i="2" s="1"/>
  <c r="AC24" i="12"/>
  <c r="AD24" i="12"/>
  <c r="AE24" i="12"/>
  <c r="N25" i="2" s="1"/>
  <c r="AC30" i="12"/>
  <c r="AD30" i="12"/>
  <c r="AE30" i="12"/>
  <c r="N31" i="2" s="1"/>
  <c r="AC36" i="12"/>
  <c r="AD36" i="12"/>
  <c r="AE36" i="12"/>
  <c r="N37" i="2" s="1"/>
  <c r="AD14" i="12"/>
  <c r="AC22" i="12"/>
  <c r="AD22" i="12"/>
  <c r="AE22" i="12"/>
  <c r="N23" i="2" s="1"/>
  <c r="AD27" i="10"/>
  <c r="AE11" i="11"/>
  <c r="M12" i="2" s="1"/>
  <c r="AD5" i="11"/>
  <c r="AD17" i="12"/>
  <c r="AC17" i="12"/>
  <c r="AE17" i="12"/>
  <c r="N18" i="2" s="1"/>
  <c r="AC18" i="12"/>
  <c r="AE14" i="12"/>
  <c r="N15" i="2" s="1"/>
  <c r="AD5" i="12"/>
  <c r="AE15" i="12"/>
  <c r="N16" i="2" s="1"/>
  <c r="AD9" i="12"/>
  <c r="AD8" i="11"/>
  <c r="AD14" i="11"/>
  <c r="AE16" i="12"/>
  <c r="N17" i="2" s="1"/>
  <c r="AD16" i="12"/>
  <c r="AC16" i="12"/>
  <c r="AD10" i="12"/>
  <c r="AC10" i="12"/>
  <c r="AE10" i="12"/>
  <c r="N11" i="2" s="1"/>
  <c r="AD4" i="12"/>
  <c r="AC4" i="12"/>
  <c r="AE4" i="12"/>
  <c r="N5" i="2" s="1"/>
  <c r="AD21" i="12"/>
  <c r="AC21" i="12"/>
  <c r="AE21" i="12"/>
  <c r="N22" i="2" s="1"/>
  <c r="AD23" i="12"/>
  <c r="AC23" i="12"/>
  <c r="AE23" i="12"/>
  <c r="N24" i="2" s="1"/>
  <c r="AD25" i="12"/>
  <c r="AC25" i="12"/>
  <c r="AE25" i="12"/>
  <c r="N26" i="2" s="1"/>
  <c r="AD27" i="12"/>
  <c r="AC27" i="12"/>
  <c r="AE27" i="12"/>
  <c r="N28" i="2" s="1"/>
  <c r="AD29" i="12"/>
  <c r="AC29" i="12"/>
  <c r="AE29" i="12"/>
  <c r="N30" i="2" s="1"/>
  <c r="AD31" i="12"/>
  <c r="AC31" i="12"/>
  <c r="AE31" i="12"/>
  <c r="N32" i="2" s="1"/>
  <c r="AD33" i="12"/>
  <c r="AC33" i="12"/>
  <c r="AE33" i="12"/>
  <c r="N34" i="2" s="1"/>
  <c r="AD35" i="12"/>
  <c r="AC35" i="12"/>
  <c r="AE35" i="12"/>
  <c r="N36" i="2" s="1"/>
  <c r="AD37" i="12"/>
  <c r="AC37" i="12"/>
  <c r="AE37" i="12"/>
  <c r="N38" i="2" s="1"/>
  <c r="AC20" i="12"/>
  <c r="AD20" i="12"/>
  <c r="AE20" i="12"/>
  <c r="N21" i="2" s="1"/>
  <c r="AC26" i="12"/>
  <c r="AD26" i="12"/>
  <c r="AE26" i="12"/>
  <c r="N27" i="2" s="1"/>
  <c r="AC32" i="12"/>
  <c r="AD32" i="12"/>
  <c r="AE32" i="12"/>
  <c r="N33" i="2" s="1"/>
  <c r="AD11" i="12"/>
  <c r="AD15" i="12"/>
  <c r="AC18" i="10"/>
  <c r="AC23" i="10"/>
  <c r="AE27" i="11"/>
  <c r="M28" i="2" s="1"/>
  <c r="AD27" i="11"/>
  <c r="AC27" i="11"/>
  <c r="AE31" i="11"/>
  <c r="M32" i="2" s="1"/>
  <c r="AD31" i="11"/>
  <c r="AC31" i="11"/>
  <c r="AC16" i="11"/>
  <c r="AC33" i="11"/>
  <c r="AC24" i="11"/>
  <c r="AD24" i="11"/>
  <c r="AE24" i="11"/>
  <c r="M25" i="2" s="1"/>
  <c r="AE30" i="11"/>
  <c r="M31" i="2" s="1"/>
  <c r="AC30" i="11"/>
  <c r="AD30" i="11"/>
  <c r="AE36" i="11"/>
  <c r="M37" i="2" s="1"/>
  <c r="AC36" i="11"/>
  <c r="AD36" i="11"/>
  <c r="AE8" i="11"/>
  <c r="M9" i="2" s="1"/>
  <c r="AD6" i="11"/>
  <c r="AD11" i="11"/>
  <c r="AC9" i="11"/>
  <c r="AE18" i="10"/>
  <c r="I19" i="2" s="1"/>
  <c r="AC7" i="11"/>
  <c r="AE4" i="10"/>
  <c r="I5" i="2" s="1"/>
  <c r="AD13" i="10"/>
  <c r="AE19" i="11"/>
  <c r="M20" i="2" s="1"/>
  <c r="AD19" i="11"/>
  <c r="AC19" i="11"/>
  <c r="AE13" i="11"/>
  <c r="M14" i="2" s="1"/>
  <c r="AC13" i="11"/>
  <c r="AD13" i="11"/>
  <c r="AE12" i="11"/>
  <c r="M13" i="2" s="1"/>
  <c r="AC18" i="11"/>
  <c r="AC20" i="11"/>
  <c r="AD20" i="11"/>
  <c r="AE20" i="11"/>
  <c r="M21" i="2" s="1"/>
  <c r="AE26" i="11"/>
  <c r="M27" i="2" s="1"/>
  <c r="AC26" i="11"/>
  <c r="AD26" i="11"/>
  <c r="AE32" i="11"/>
  <c r="M33" i="2" s="1"/>
  <c r="AC32" i="11"/>
  <c r="AD32" i="11"/>
  <c r="AD37" i="11"/>
  <c r="AC21" i="11"/>
  <c r="AE7" i="11"/>
  <c r="M8" i="2" s="1"/>
  <c r="AD18" i="11"/>
  <c r="AC12" i="11"/>
  <c r="AE9" i="10"/>
  <c r="I10" i="2" s="1"/>
  <c r="AD12" i="10"/>
  <c r="AC12" i="10"/>
  <c r="AE15" i="11"/>
  <c r="M16" i="2" s="1"/>
  <c r="AC15" i="11"/>
  <c r="AD15" i="11"/>
  <c r="AC4" i="11"/>
  <c r="AE16" i="11"/>
  <c r="M17" i="2" s="1"/>
  <c r="AE25" i="11"/>
  <c r="M26" i="2" s="1"/>
  <c r="AC5" i="11"/>
  <c r="AE10" i="11"/>
  <c r="M11" i="2" s="1"/>
  <c r="AE35" i="11"/>
  <c r="M36" i="2" s="1"/>
  <c r="AD35" i="11"/>
  <c r="AC35" i="11"/>
  <c r="AE17" i="11"/>
  <c r="M18" i="2" s="1"/>
  <c r="AC17" i="11"/>
  <c r="AD17" i="11"/>
  <c r="AC14" i="11"/>
  <c r="AC29" i="11"/>
  <c r="AC22" i="11"/>
  <c r="AD22" i="11"/>
  <c r="AE22" i="11"/>
  <c r="M23" i="2" s="1"/>
  <c r="AE28" i="11"/>
  <c r="M29" i="2" s="1"/>
  <c r="AC28" i="11"/>
  <c r="AD28" i="11"/>
  <c r="AE34" i="11"/>
  <c r="M35" i="2" s="1"/>
  <c r="AC34" i="11"/>
  <c r="AD34" i="11"/>
  <c r="AD29" i="11"/>
  <c r="AC11" i="11"/>
  <c r="AD16" i="11"/>
  <c r="AD33" i="11"/>
  <c r="AE5" i="11"/>
  <c r="M6" i="2" s="1"/>
  <c r="AE6" i="11"/>
  <c r="M7" i="2" s="1"/>
  <c r="AD8" i="10"/>
  <c r="AC19" i="10"/>
  <c r="AE23" i="11"/>
  <c r="M24" i="2" s="1"/>
  <c r="AC23" i="11"/>
  <c r="AD23" i="11"/>
  <c r="AC25" i="11"/>
  <c r="AE29" i="11"/>
  <c r="M30" i="2" s="1"/>
  <c r="AE14" i="11"/>
  <c r="M15" i="2" s="1"/>
  <c r="AE33" i="11"/>
  <c r="M34" i="2" s="1"/>
  <c r="AE29" i="10"/>
  <c r="I30" i="2" s="1"/>
  <c r="AD29" i="10"/>
  <c r="AC29" i="10"/>
  <c r="AE34" i="10"/>
  <c r="I35" i="2" s="1"/>
  <c r="AC34" i="10"/>
  <c r="AD34" i="10"/>
  <c r="AC5" i="6"/>
  <c r="AE12" i="9"/>
  <c r="H13" i="2" s="1"/>
  <c r="AC6" i="9"/>
  <c r="AE16" i="10"/>
  <c r="I17" i="2" s="1"/>
  <c r="AC16" i="10"/>
  <c r="AD16" i="10"/>
  <c r="AC7" i="10"/>
  <c r="AE7" i="10"/>
  <c r="I8" i="2" s="1"/>
  <c r="AD7" i="10"/>
  <c r="AD15" i="10"/>
  <c r="AC15" i="10"/>
  <c r="AE15" i="10"/>
  <c r="I16" i="2" s="1"/>
  <c r="AE8" i="10"/>
  <c r="I9" i="2" s="1"/>
  <c r="AC4" i="10"/>
  <c r="AC13" i="10"/>
  <c r="AE12" i="10"/>
  <c r="I13" i="2" s="1"/>
  <c r="AD6" i="10"/>
  <c r="AE6" i="10"/>
  <c r="I7" i="2" s="1"/>
  <c r="AC6" i="10"/>
  <c r="AE31" i="10"/>
  <c r="I32" i="2" s="1"/>
  <c r="AD31" i="10"/>
  <c r="AC31" i="10"/>
  <c r="AD4" i="10"/>
  <c r="AE5" i="10"/>
  <c r="I6" i="2" s="1"/>
  <c r="AD5" i="10"/>
  <c r="AC5" i="10"/>
  <c r="AC24" i="10"/>
  <c r="AD24" i="10"/>
  <c r="AE24" i="10"/>
  <c r="I25" i="2" s="1"/>
  <c r="AE30" i="10"/>
  <c r="I31" i="2" s="1"/>
  <c r="AC30" i="10"/>
  <c r="AD30" i="10"/>
  <c r="AE36" i="10"/>
  <c r="I37" i="2" s="1"/>
  <c r="AC36" i="10"/>
  <c r="AD36" i="10"/>
  <c r="AC8" i="10"/>
  <c r="AE13" i="10"/>
  <c r="I14" i="2" s="1"/>
  <c r="AE27" i="10"/>
  <c r="I28" i="2" s="1"/>
  <c r="AD10" i="10"/>
  <c r="AE10" i="10"/>
  <c r="I11" i="2" s="1"/>
  <c r="AC10" i="10"/>
  <c r="AE21" i="10"/>
  <c r="I22" i="2" s="1"/>
  <c r="AD21" i="10"/>
  <c r="AC21" i="10"/>
  <c r="AC22" i="10"/>
  <c r="AE22" i="10"/>
  <c r="I23" i="2" s="1"/>
  <c r="AD22" i="10"/>
  <c r="AC28" i="10"/>
  <c r="AD28" i="10"/>
  <c r="AE28" i="10"/>
  <c r="I29" i="2" s="1"/>
  <c r="AD24" i="9"/>
  <c r="AC10" i="9"/>
  <c r="AE4" i="9"/>
  <c r="H5" i="2" s="1"/>
  <c r="AE25" i="10"/>
  <c r="I26" i="2" s="1"/>
  <c r="AD25" i="10"/>
  <c r="AC25" i="10"/>
  <c r="AE37" i="10"/>
  <c r="I38" i="2" s="1"/>
  <c r="AD37" i="10"/>
  <c r="AC37" i="10"/>
  <c r="AE23" i="10"/>
  <c r="I24" i="2" s="1"/>
  <c r="AC27" i="10"/>
  <c r="AC16" i="9"/>
  <c r="AC25" i="9"/>
  <c r="AE14" i="10"/>
  <c r="I15" i="2" s="1"/>
  <c r="AD14" i="10"/>
  <c r="AC14" i="10"/>
  <c r="AD17" i="10"/>
  <c r="AC17" i="10"/>
  <c r="AE17" i="10"/>
  <c r="I18" i="2" s="1"/>
  <c r="AD11" i="10"/>
  <c r="AC11" i="10"/>
  <c r="AE11" i="10"/>
  <c r="I12" i="2" s="1"/>
  <c r="AE35" i="10"/>
  <c r="I36" i="2" s="1"/>
  <c r="AD35" i="10"/>
  <c r="AC35" i="10"/>
  <c r="AC20" i="10"/>
  <c r="AD20" i="10"/>
  <c r="AE20" i="10"/>
  <c r="I21" i="2" s="1"/>
  <c r="AC26" i="10"/>
  <c r="AE26" i="10"/>
  <c r="I27" i="2" s="1"/>
  <c r="AD26" i="10"/>
  <c r="AE32" i="10"/>
  <c r="I33" i="2" s="1"/>
  <c r="AC32" i="10"/>
  <c r="AD32" i="10"/>
  <c r="AD18" i="10"/>
  <c r="AE19" i="10"/>
  <c r="I20" i="2" s="1"/>
  <c r="AD8" i="9"/>
  <c r="AD23" i="10"/>
  <c r="AE33" i="10"/>
  <c r="I34" i="2" s="1"/>
  <c r="AD33" i="10"/>
  <c r="AC33" i="10"/>
  <c r="AD19" i="10"/>
  <c r="AE13" i="9"/>
  <c r="H14" i="2" s="1"/>
  <c r="AD13" i="9"/>
  <c r="AC13" i="9"/>
  <c r="AD19" i="9"/>
  <c r="AE19" i="9"/>
  <c r="H20" i="2" s="1"/>
  <c r="AC19" i="9"/>
  <c r="AE26" i="9"/>
  <c r="H27" i="2" s="1"/>
  <c r="AD26" i="9"/>
  <c r="AC26" i="9"/>
  <c r="AC8" i="9"/>
  <c r="AC4" i="9"/>
  <c r="AE25" i="9"/>
  <c r="H26" i="2" s="1"/>
  <c r="AE8" i="9"/>
  <c r="H9" i="2" s="1"/>
  <c r="AE16" i="9"/>
  <c r="H17" i="2" s="1"/>
  <c r="AD18" i="8"/>
  <c r="AE34" i="9"/>
  <c r="H35" i="2" s="1"/>
  <c r="AD34" i="9"/>
  <c r="AC34" i="9"/>
  <c r="AE28" i="9"/>
  <c r="H29" i="2" s="1"/>
  <c r="AD28" i="9"/>
  <c r="AC28" i="9"/>
  <c r="AE29" i="9"/>
  <c r="H30" i="2" s="1"/>
  <c r="AD29" i="9"/>
  <c r="AC29" i="9"/>
  <c r="AE35" i="9"/>
  <c r="H36" i="2" s="1"/>
  <c r="AD35" i="9"/>
  <c r="AC35" i="9"/>
  <c r="AE18" i="9"/>
  <c r="H19" i="2" s="1"/>
  <c r="AD18" i="9"/>
  <c r="AC18" i="9"/>
  <c r="AE11" i="9"/>
  <c r="H12" i="2" s="1"/>
  <c r="AD11" i="9"/>
  <c r="AC11" i="9"/>
  <c r="AE5" i="9"/>
  <c r="H6" i="2" s="1"/>
  <c r="AC5" i="9"/>
  <c r="AD5" i="9"/>
  <c r="AD6" i="9"/>
  <c r="AD25" i="9"/>
  <c r="AD12" i="9"/>
  <c r="AE36" i="9"/>
  <c r="H37" i="2" s="1"/>
  <c r="AD36" i="9"/>
  <c r="AC36" i="9"/>
  <c r="AE15" i="9"/>
  <c r="H16" i="2" s="1"/>
  <c r="AD15" i="9"/>
  <c r="AC15" i="9"/>
  <c r="AD4" i="9"/>
  <c r="AD16" i="9"/>
  <c r="AE10" i="9"/>
  <c r="H11" i="2" s="1"/>
  <c r="AC14" i="6"/>
  <c r="AE31" i="9"/>
  <c r="H32" i="2" s="1"/>
  <c r="AD31" i="9"/>
  <c r="AC31" i="9"/>
  <c r="AE37" i="9"/>
  <c r="H38" i="2" s="1"/>
  <c r="AD37" i="9"/>
  <c r="AC37" i="9"/>
  <c r="AE14" i="9"/>
  <c r="H15" i="2" s="1"/>
  <c r="AD14" i="9"/>
  <c r="AC14" i="9"/>
  <c r="AE9" i="9"/>
  <c r="H10" i="2" s="1"/>
  <c r="AD9" i="9"/>
  <c r="AC9" i="9"/>
  <c r="AC24" i="9"/>
  <c r="AD10" i="9"/>
  <c r="AD20" i="9"/>
  <c r="AC20" i="9"/>
  <c r="AE20" i="9"/>
  <c r="H21" i="2" s="1"/>
  <c r="AE17" i="9"/>
  <c r="H18" i="2" s="1"/>
  <c r="AD17" i="9"/>
  <c r="AC17" i="9"/>
  <c r="AD23" i="9"/>
  <c r="AE23" i="9"/>
  <c r="H24" i="2" s="1"/>
  <c r="AC23" i="9"/>
  <c r="AE22" i="9"/>
  <c r="H23" i="2" s="1"/>
  <c r="AD22" i="9"/>
  <c r="AC22" i="9"/>
  <c r="AE6" i="9"/>
  <c r="H7" i="2" s="1"/>
  <c r="AE32" i="9"/>
  <c r="H33" i="2" s="1"/>
  <c r="AD32" i="9"/>
  <c r="AC32" i="9"/>
  <c r="AE24" i="9"/>
  <c r="H25" i="2" s="1"/>
  <c r="AE30" i="9"/>
  <c r="H31" i="2" s="1"/>
  <c r="AD30" i="9"/>
  <c r="AC30" i="9"/>
  <c r="AD27" i="9"/>
  <c r="AC27" i="9"/>
  <c r="AE27" i="9"/>
  <c r="H28" i="2" s="1"/>
  <c r="AE33" i="9"/>
  <c r="H34" i="2" s="1"/>
  <c r="AD33" i="9"/>
  <c r="AC33" i="9"/>
  <c r="AD21" i="9"/>
  <c r="AE21" i="9"/>
  <c r="H22" i="2" s="1"/>
  <c r="AC21" i="9"/>
  <c r="AE7" i="9"/>
  <c r="H8" i="2" s="1"/>
  <c r="AD7" i="9"/>
  <c r="AC7" i="9"/>
  <c r="AC12" i="9"/>
  <c r="AC30" i="6"/>
  <c r="AC13" i="6"/>
  <c r="AC27" i="6"/>
  <c r="AC26" i="6"/>
  <c r="AE17" i="7"/>
  <c r="F18" i="2" s="1"/>
  <c r="AC5" i="8"/>
  <c r="AE5" i="8"/>
  <c r="G6" i="2" s="1"/>
  <c r="AD5" i="8"/>
  <c r="AD11" i="8"/>
  <c r="AC11" i="8"/>
  <c r="AE11" i="8"/>
  <c r="G12" i="2" s="1"/>
  <c r="AC4" i="8"/>
  <c r="AE4" i="8"/>
  <c r="G5" i="2" s="1"/>
  <c r="AD4" i="8"/>
  <c r="AC10" i="8"/>
  <c r="AD10" i="8"/>
  <c r="AE10" i="8"/>
  <c r="G11" i="2" s="1"/>
  <c r="AD15" i="8"/>
  <c r="AC15" i="8"/>
  <c r="AE15" i="8"/>
  <c r="G16" i="2" s="1"/>
  <c r="AE18" i="8"/>
  <c r="G19" i="2" s="1"/>
  <c r="AE35" i="7"/>
  <c r="F36" i="2" s="1"/>
  <c r="AC13" i="7"/>
  <c r="AC20" i="8"/>
  <c r="AE20" i="8"/>
  <c r="G21" i="2" s="1"/>
  <c r="AD20" i="8"/>
  <c r="AC24" i="8"/>
  <c r="AE24" i="8"/>
  <c r="G25" i="2" s="1"/>
  <c r="AD24" i="8"/>
  <c r="AC28" i="8"/>
  <c r="AE28" i="8"/>
  <c r="G29" i="2" s="1"/>
  <c r="AD28" i="8"/>
  <c r="AC32" i="8"/>
  <c r="AE32" i="8"/>
  <c r="G33" i="2" s="1"/>
  <c r="AD32" i="8"/>
  <c r="AC36" i="8"/>
  <c r="AE36" i="8"/>
  <c r="G37" i="2" s="1"/>
  <c r="AD36" i="8"/>
  <c r="AE23" i="8"/>
  <c r="G24" i="2" s="1"/>
  <c r="AC23" i="8"/>
  <c r="AD23" i="8"/>
  <c r="AE29" i="8"/>
  <c r="G30" i="2" s="1"/>
  <c r="AC29" i="8"/>
  <c r="AD29" i="8"/>
  <c r="AE35" i="8"/>
  <c r="G36" i="2" s="1"/>
  <c r="AC35" i="8"/>
  <c r="AD35" i="8"/>
  <c r="AD17" i="7"/>
  <c r="AD16" i="8"/>
  <c r="AE16" i="8"/>
  <c r="G17" i="2" s="1"/>
  <c r="AC16" i="8"/>
  <c r="AC7" i="8"/>
  <c r="AE7" i="8"/>
  <c r="G8" i="2" s="1"/>
  <c r="AD7" i="8"/>
  <c r="AC6" i="8"/>
  <c r="AD6" i="8"/>
  <c r="AE6" i="8"/>
  <c r="G7" i="2" s="1"/>
  <c r="AD12" i="8"/>
  <c r="AE12" i="8"/>
  <c r="G13" i="2" s="1"/>
  <c r="AC12" i="8"/>
  <c r="AD17" i="8"/>
  <c r="AC17" i="8"/>
  <c r="AE17" i="8"/>
  <c r="G18" i="2" s="1"/>
  <c r="AE13" i="7"/>
  <c r="F14" i="2" s="1"/>
  <c r="AE25" i="8"/>
  <c r="G26" i="2" s="1"/>
  <c r="AC25" i="8"/>
  <c r="AD25" i="8"/>
  <c r="AE31" i="8"/>
  <c r="G32" i="2" s="1"/>
  <c r="AC31" i="8"/>
  <c r="AD31" i="8"/>
  <c r="AE37" i="8"/>
  <c r="G38" i="2" s="1"/>
  <c r="AD37" i="8"/>
  <c r="AC37" i="8"/>
  <c r="AC9" i="8"/>
  <c r="AE9" i="8"/>
  <c r="G10" i="2" s="1"/>
  <c r="AD9" i="8"/>
  <c r="AC22" i="8"/>
  <c r="AE22" i="8"/>
  <c r="G23" i="2" s="1"/>
  <c r="AD22" i="8"/>
  <c r="AC26" i="8"/>
  <c r="AE26" i="8"/>
  <c r="G27" i="2" s="1"/>
  <c r="AD26" i="8"/>
  <c r="AC30" i="8"/>
  <c r="AE30" i="8"/>
  <c r="G31" i="2" s="1"/>
  <c r="AD30" i="8"/>
  <c r="AC34" i="8"/>
  <c r="AE34" i="8"/>
  <c r="G35" i="2" s="1"/>
  <c r="AD34" i="8"/>
  <c r="AC8" i="8"/>
  <c r="AE8" i="8"/>
  <c r="G9" i="2" s="1"/>
  <c r="AD8" i="8"/>
  <c r="AD13" i="8"/>
  <c r="AC13" i="8"/>
  <c r="AE13" i="8"/>
  <c r="G14" i="2" s="1"/>
  <c r="AE19" i="8"/>
  <c r="G20" i="2" s="1"/>
  <c r="AC19" i="8"/>
  <c r="AD19" i="8"/>
  <c r="AC18" i="8"/>
  <c r="AD14" i="8"/>
  <c r="AE14" i="8"/>
  <c r="G15" i="2" s="1"/>
  <c r="AC14" i="8"/>
  <c r="AE21" i="8"/>
  <c r="G22" i="2" s="1"/>
  <c r="AC21" i="8"/>
  <c r="AD21" i="8"/>
  <c r="AE27" i="8"/>
  <c r="G28" i="2" s="1"/>
  <c r="AC27" i="8"/>
  <c r="AD27" i="8"/>
  <c r="AE33" i="8"/>
  <c r="G34" i="2" s="1"/>
  <c r="AC33" i="8"/>
  <c r="AD33" i="8"/>
  <c r="AD13" i="7"/>
  <c r="AC12" i="7"/>
  <c r="AD12" i="7"/>
  <c r="AE12" i="7"/>
  <c r="F13" i="2" s="1"/>
  <c r="AE33" i="7"/>
  <c r="F34" i="2" s="1"/>
  <c r="AD33" i="7"/>
  <c r="AC33" i="7"/>
  <c r="AC25" i="7"/>
  <c r="AE25" i="7"/>
  <c r="F26" i="2" s="1"/>
  <c r="AD25" i="7"/>
  <c r="AE34" i="7"/>
  <c r="F35" i="2" s="1"/>
  <c r="AD34" i="7"/>
  <c r="AC34" i="7"/>
  <c r="AE27" i="7"/>
  <c r="F28" i="2" s="1"/>
  <c r="AC27" i="7"/>
  <c r="AD27" i="7"/>
  <c r="AE36" i="7"/>
  <c r="F37" i="2" s="1"/>
  <c r="AD36" i="7"/>
  <c r="AC36" i="7"/>
  <c r="AE14" i="7"/>
  <c r="F15" i="2" s="1"/>
  <c r="AD14" i="7"/>
  <c r="AC14" i="7"/>
  <c r="AE29" i="7"/>
  <c r="F30" i="2" s="1"/>
  <c r="AD29" i="7"/>
  <c r="AC29" i="7"/>
  <c r="AE32" i="7"/>
  <c r="F33" i="2" s="1"/>
  <c r="AD32" i="7"/>
  <c r="AC32" i="7"/>
  <c r="AD11" i="7"/>
  <c r="AE11" i="7"/>
  <c r="F12" i="2" s="1"/>
  <c r="AC11" i="7"/>
  <c r="AC23" i="7"/>
  <c r="AE23" i="7"/>
  <c r="F24" i="2" s="1"/>
  <c r="AD23" i="7"/>
  <c r="AE28" i="7"/>
  <c r="F29" i="2" s="1"/>
  <c r="AD28" i="7"/>
  <c r="AC28" i="7"/>
  <c r="AC16" i="7"/>
  <c r="AD16" i="7"/>
  <c r="AE16" i="7"/>
  <c r="F17" i="2" s="1"/>
  <c r="AD15" i="7"/>
  <c r="AE15" i="7"/>
  <c r="F16" i="2" s="1"/>
  <c r="AC15" i="7"/>
  <c r="AC21" i="7"/>
  <c r="AE21" i="7"/>
  <c r="F22" i="2" s="1"/>
  <c r="AD21" i="7"/>
  <c r="AE20" i="7"/>
  <c r="F21" i="2" s="1"/>
  <c r="AD20" i="7"/>
  <c r="AC20" i="7"/>
  <c r="AE22" i="7"/>
  <c r="F23" i="2" s="1"/>
  <c r="AD22" i="7"/>
  <c r="AC22" i="7"/>
  <c r="AE24" i="7"/>
  <c r="F25" i="2" s="1"/>
  <c r="AD24" i="7"/>
  <c r="AC24" i="7"/>
  <c r="AE26" i="7"/>
  <c r="F27" i="2" s="1"/>
  <c r="AD26" i="7"/>
  <c r="AC26" i="7"/>
  <c r="AE6" i="7"/>
  <c r="F7" i="2" s="1"/>
  <c r="AD6" i="7"/>
  <c r="AC6" i="7"/>
  <c r="AC17" i="7"/>
  <c r="AC4" i="7"/>
  <c r="AE4" i="7"/>
  <c r="F5" i="2" s="1"/>
  <c r="AD4" i="7"/>
  <c r="AE10" i="7"/>
  <c r="F11" i="2" s="1"/>
  <c r="AD10" i="7"/>
  <c r="AC10" i="7"/>
  <c r="AE8" i="7"/>
  <c r="F9" i="2" s="1"/>
  <c r="AD8" i="7"/>
  <c r="AC8" i="7"/>
  <c r="AC5" i="7"/>
  <c r="AE5" i="7"/>
  <c r="F6" i="2" s="1"/>
  <c r="AD5" i="7"/>
  <c r="AE18" i="7"/>
  <c r="F19" i="2" s="1"/>
  <c r="AD18" i="7"/>
  <c r="AC18" i="7"/>
  <c r="AE37" i="7"/>
  <c r="F38" i="2" s="1"/>
  <c r="AD37" i="7"/>
  <c r="AC37" i="7"/>
  <c r="AC19" i="7"/>
  <c r="AE19" i="7"/>
  <c r="F20" i="2" s="1"/>
  <c r="AD19" i="7"/>
  <c r="AD35" i="7"/>
  <c r="AE30" i="7"/>
  <c r="F31" i="2" s="1"/>
  <c r="AD30" i="7"/>
  <c r="AC30" i="7"/>
  <c r="AC35" i="7"/>
  <c r="AC9" i="7"/>
  <c r="AE9" i="7"/>
  <c r="F10" i="2" s="1"/>
  <c r="AD9" i="7"/>
  <c r="AC7" i="7"/>
  <c r="AE7" i="7"/>
  <c r="F8" i="2" s="1"/>
  <c r="AD7" i="7"/>
  <c r="AE31" i="7"/>
  <c r="F32" i="2" s="1"/>
  <c r="AD31" i="7"/>
  <c r="AC31" i="7"/>
  <c r="AC35" i="6"/>
  <c r="AC34" i="6"/>
  <c r="AC11" i="6"/>
  <c r="AC21" i="6"/>
  <c r="AC36" i="6"/>
  <c r="AC10" i="6"/>
  <c r="AC17" i="6"/>
  <c r="AC6" i="6"/>
  <c r="AC20" i="6"/>
  <c r="AC25" i="6"/>
  <c r="AC23" i="6"/>
  <c r="AC12" i="6"/>
  <c r="AC32" i="6"/>
  <c r="AC31" i="6"/>
  <c r="AC22" i="6"/>
  <c r="AC29" i="6"/>
  <c r="AC18" i="6"/>
  <c r="AC15" i="6"/>
  <c r="AC37" i="6"/>
  <c r="AC24" i="6"/>
  <c r="AC7" i="6"/>
  <c r="AC8" i="6"/>
  <c r="AC4" i="6"/>
  <c r="AC19" i="6"/>
  <c r="AC9" i="6"/>
  <c r="AC16" i="6"/>
  <c r="AC33" i="6"/>
  <c r="AC28" i="6"/>
  <c r="AD4" i="6"/>
  <c r="AD33" i="6"/>
  <c r="AE33" i="6"/>
  <c r="E34" i="2" s="1"/>
  <c r="AE4" i="6"/>
  <c r="E5" i="2" s="1"/>
  <c r="AE35" i="6"/>
  <c r="E36" i="2" s="1"/>
  <c r="AD35" i="6"/>
  <c r="AD24" i="6"/>
  <c r="AE24" i="6"/>
  <c r="E25" i="2" s="1"/>
  <c r="AE13" i="6"/>
  <c r="E14" i="2" s="1"/>
  <c r="AD13" i="6"/>
  <c r="AD22" i="6"/>
  <c r="AE22" i="6"/>
  <c r="E23" i="2" s="1"/>
  <c r="AE5" i="6"/>
  <c r="E6" i="2" s="1"/>
  <c r="AD5" i="6"/>
  <c r="AD30" i="6"/>
  <c r="AE30" i="6"/>
  <c r="E31" i="2" s="1"/>
  <c r="AE19" i="6"/>
  <c r="E20" i="2" s="1"/>
  <c r="AD19" i="6"/>
  <c r="AD8" i="6"/>
  <c r="AE8" i="6"/>
  <c r="E9" i="2" s="1"/>
  <c r="AE11" i="6"/>
  <c r="E12" i="2" s="1"/>
  <c r="AD11" i="6"/>
  <c r="AE15" i="6"/>
  <c r="E16" i="2" s="1"/>
  <c r="AD15" i="6"/>
  <c r="AD36" i="6"/>
  <c r="AE36" i="6"/>
  <c r="E37" i="2" s="1"/>
  <c r="AE25" i="6"/>
  <c r="E26" i="2" s="1"/>
  <c r="AD25" i="6"/>
  <c r="AE9" i="6"/>
  <c r="E10" i="2" s="1"/>
  <c r="AD9" i="6"/>
  <c r="AD14" i="6"/>
  <c r="AE14" i="6"/>
  <c r="E15" i="2" s="1"/>
  <c r="AD34" i="6"/>
  <c r="AE34" i="6"/>
  <c r="E35" i="2" s="1"/>
  <c r="AD28" i="6"/>
  <c r="AE28" i="6"/>
  <c r="E29" i="2" s="1"/>
  <c r="AE17" i="6"/>
  <c r="E18" i="2" s="1"/>
  <c r="AD17" i="6"/>
  <c r="AD6" i="6"/>
  <c r="AE6" i="6"/>
  <c r="E7" i="2" s="1"/>
  <c r="AE31" i="6"/>
  <c r="E32" i="2" s="1"/>
  <c r="AD31" i="6"/>
  <c r="AD20" i="6"/>
  <c r="AE20" i="6"/>
  <c r="E21" i="2" s="1"/>
  <c r="AE27" i="6"/>
  <c r="E28" i="2" s="1"/>
  <c r="AD27" i="6"/>
  <c r="AE23" i="6"/>
  <c r="E24" i="2" s="1"/>
  <c r="AD23" i="6"/>
  <c r="AD12" i="6"/>
  <c r="AE12" i="6"/>
  <c r="E13" i="2" s="1"/>
  <c r="AE21" i="6"/>
  <c r="E22" i="2" s="1"/>
  <c r="AD21" i="6"/>
  <c r="AE37" i="6"/>
  <c r="E38" i="2" s="1"/>
  <c r="AD37" i="6"/>
  <c r="AD26" i="6"/>
  <c r="AE26" i="6"/>
  <c r="E27" i="2" s="1"/>
  <c r="AD10" i="6"/>
  <c r="AE10" i="6"/>
  <c r="E11" i="2" s="1"/>
  <c r="AE29" i="6"/>
  <c r="E30" i="2" s="1"/>
  <c r="AD29" i="6"/>
  <c r="AD18" i="6"/>
  <c r="AE18" i="6"/>
  <c r="E19" i="2" s="1"/>
  <c r="AE7" i="6"/>
  <c r="E8" i="2" s="1"/>
  <c r="AD7" i="6"/>
  <c r="AD32" i="6"/>
  <c r="AE32" i="6"/>
  <c r="E33" i="2" s="1"/>
  <c r="AD16" i="6"/>
  <c r="AE16" i="6"/>
  <c r="E17" i="2" s="1"/>
  <c r="U9" i="4" l="1"/>
  <c r="S5" i="4"/>
  <c r="T7" i="4"/>
  <c r="U7" i="4"/>
  <c r="S6" i="4"/>
  <c r="S7" i="4"/>
  <c r="U5" i="4"/>
  <c r="T5" i="4"/>
  <c r="U6" i="4"/>
  <c r="T9" i="4"/>
  <c r="S9" i="4"/>
  <c r="T6" i="4"/>
  <c r="U32" i="4"/>
  <c r="T32" i="4"/>
  <c r="S32" i="4"/>
  <c r="T37" i="4"/>
  <c r="U37" i="4"/>
  <c r="S37" i="4"/>
  <c r="U21" i="4"/>
  <c r="T21" i="4"/>
  <c r="S21" i="4"/>
  <c r="S14" i="4"/>
  <c r="U14" i="4"/>
  <c r="T14" i="4"/>
  <c r="S27" i="4"/>
  <c r="T27" i="4"/>
  <c r="U27" i="4"/>
  <c r="U30" i="4"/>
  <c r="S30" i="4"/>
  <c r="T30" i="4"/>
  <c r="U33" i="4"/>
  <c r="T33" i="4"/>
  <c r="S33" i="4"/>
  <c r="U12" i="4"/>
  <c r="T12" i="4"/>
  <c r="S12" i="4"/>
  <c r="S34" i="4"/>
  <c r="T34" i="4"/>
  <c r="U34" i="4"/>
  <c r="T22" i="4"/>
  <c r="U22" i="4"/>
  <c r="S22" i="4"/>
  <c r="T16" i="4"/>
  <c r="U16" i="4"/>
  <c r="S16" i="4"/>
  <c r="T19" i="4"/>
  <c r="S19" i="4"/>
  <c r="U19" i="4"/>
  <c r="S11" i="4"/>
  <c r="T11" i="4"/>
  <c r="U11" i="4"/>
  <c r="T38" i="4"/>
  <c r="U38" i="4"/>
  <c r="S38" i="4"/>
  <c r="S26" i="4"/>
  <c r="U26" i="4"/>
  <c r="T26" i="4"/>
  <c r="T25" i="4"/>
  <c r="S25" i="4"/>
  <c r="U25" i="4"/>
  <c r="T20" i="4"/>
  <c r="S20" i="4"/>
  <c r="U20" i="4"/>
  <c r="S23" i="4"/>
  <c r="U23" i="4"/>
  <c r="T23" i="4"/>
  <c r="U36" i="4"/>
  <c r="S36" i="4"/>
  <c r="T36" i="4"/>
  <c r="T24" i="4"/>
  <c r="U24" i="4"/>
  <c r="S24" i="4"/>
  <c r="U18" i="4"/>
  <c r="S18" i="4"/>
  <c r="T18" i="4"/>
  <c r="T17" i="4"/>
  <c r="U17" i="4"/>
  <c r="S17" i="4"/>
  <c r="U35" i="4"/>
  <c r="T35" i="4"/>
  <c r="S35" i="4"/>
  <c r="T28" i="4"/>
  <c r="U28" i="4"/>
  <c r="S28" i="4"/>
  <c r="S29" i="4"/>
  <c r="T29" i="4"/>
  <c r="U29" i="4"/>
  <c r="T31" i="4"/>
  <c r="U31" i="4"/>
  <c r="S31" i="4"/>
  <c r="T13" i="4"/>
  <c r="S13" i="4"/>
  <c r="U13" i="4"/>
  <c r="U8" i="4"/>
  <c r="T8" i="4"/>
  <c r="S8" i="4"/>
  <c r="U15" i="4"/>
  <c r="T15" i="4"/>
  <c r="S15" i="4"/>
  <c r="S10" i="4"/>
  <c r="T10" i="4"/>
  <c r="U10" i="4"/>
  <c r="L11" i="4"/>
  <c r="J11" i="4"/>
  <c r="K11" i="4"/>
  <c r="L22" i="4"/>
  <c r="K22" i="4"/>
  <c r="J22" i="4"/>
  <c r="K22" i="5" s="1"/>
  <c r="K24" i="4"/>
  <c r="J24" i="4"/>
  <c r="L24" i="4"/>
  <c r="L10" i="4"/>
  <c r="K10" i="4"/>
  <c r="L10" i="5" s="1"/>
  <c r="J10" i="4"/>
  <c r="K33" i="4"/>
  <c r="L33" i="4"/>
  <c r="J33" i="4"/>
  <c r="K33" i="5" s="1"/>
  <c r="K35" i="4"/>
  <c r="J35" i="4"/>
  <c r="L35" i="4"/>
  <c r="K15" i="4"/>
  <c r="L15" i="4"/>
  <c r="J15" i="4"/>
  <c r="K15" i="5" s="1"/>
  <c r="J38" i="4"/>
  <c r="L38" i="4"/>
  <c r="M38" i="5" s="1"/>
  <c r="K38" i="4"/>
  <c r="K5" i="4"/>
  <c r="J5" i="4"/>
  <c r="K5" i="5" s="1"/>
  <c r="L5" i="4"/>
  <c r="K27" i="4"/>
  <c r="L27" i="4"/>
  <c r="J27" i="4"/>
  <c r="L20" i="4"/>
  <c r="J20" i="4"/>
  <c r="K20" i="5" s="1"/>
  <c r="K20" i="4"/>
  <c r="J8" i="4"/>
  <c r="K8" i="4"/>
  <c r="L8" i="4"/>
  <c r="K31" i="4"/>
  <c r="L31" i="4"/>
  <c r="J31" i="4"/>
  <c r="J6" i="4"/>
  <c r="K6" i="4"/>
  <c r="L6" i="4"/>
  <c r="K36" i="4"/>
  <c r="L36" i="4"/>
  <c r="J36" i="4"/>
  <c r="J7" i="4"/>
  <c r="K7" i="4"/>
  <c r="L7" i="4"/>
  <c r="J25" i="4"/>
  <c r="K25" i="4"/>
  <c r="L25" i="4"/>
  <c r="K18" i="4"/>
  <c r="L18" i="4"/>
  <c r="J18" i="4"/>
  <c r="J17" i="4"/>
  <c r="K17" i="4"/>
  <c r="L17" i="4"/>
  <c r="L29" i="4"/>
  <c r="J29" i="4"/>
  <c r="K29" i="4"/>
  <c r="L32" i="4"/>
  <c r="M32" i="5" s="1"/>
  <c r="J32" i="4"/>
  <c r="K32" i="4"/>
  <c r="K16" i="4"/>
  <c r="J16" i="4"/>
  <c r="L16" i="4"/>
  <c r="J26" i="4"/>
  <c r="K26" i="5" s="1"/>
  <c r="L26" i="4"/>
  <c r="M26" i="5" s="1"/>
  <c r="K26" i="4"/>
  <c r="L26" i="5" s="1"/>
  <c r="K19" i="4"/>
  <c r="L19" i="5" s="1"/>
  <c r="L19" i="4"/>
  <c r="J19" i="4"/>
  <c r="K13" i="4"/>
  <c r="L13" i="5" s="1"/>
  <c r="L13" i="4"/>
  <c r="J13" i="4"/>
  <c r="K30" i="4"/>
  <c r="L30" i="4"/>
  <c r="J30" i="4"/>
  <c r="L34" i="4"/>
  <c r="K34" i="4"/>
  <c r="L34" i="5" s="1"/>
  <c r="J34" i="4"/>
  <c r="L9" i="4"/>
  <c r="J9" i="4"/>
  <c r="K9" i="5" s="1"/>
  <c r="K9" i="4"/>
  <c r="K21" i="4"/>
  <c r="L21" i="4"/>
  <c r="J21" i="4"/>
  <c r="K21" i="5" s="1"/>
  <c r="J14" i="4"/>
  <c r="K14" i="5" s="1"/>
  <c r="L14" i="4"/>
  <c r="M14" i="5" s="1"/>
  <c r="K14" i="4"/>
  <c r="L14" i="5" s="1"/>
  <c r="K37" i="4"/>
  <c r="J37" i="4"/>
  <c r="L37" i="4"/>
  <c r="K28" i="4"/>
  <c r="L28" i="5" s="1"/>
  <c r="J28" i="4"/>
  <c r="L28" i="4"/>
  <c r="K12" i="4"/>
  <c r="J12" i="4"/>
  <c r="L12" i="4"/>
  <c r="K23" i="4"/>
  <c r="L23" i="4"/>
  <c r="J23" i="4"/>
  <c r="L11" i="3"/>
  <c r="R6" i="3"/>
  <c r="T6" i="3"/>
  <c r="S6" i="3"/>
  <c r="T16" i="3"/>
  <c r="S16" i="3"/>
  <c r="R16" i="3"/>
  <c r="S9" i="3"/>
  <c r="R9" i="3"/>
  <c r="T9" i="3"/>
  <c r="S36" i="3"/>
  <c r="T36" i="3"/>
  <c r="R36" i="3"/>
  <c r="T32" i="3"/>
  <c r="R32" i="3"/>
  <c r="S32" i="3"/>
  <c r="T28" i="3"/>
  <c r="R28" i="3"/>
  <c r="S28" i="3"/>
  <c r="T24" i="3"/>
  <c r="S24" i="3"/>
  <c r="R24" i="3"/>
  <c r="R18" i="3"/>
  <c r="T18" i="3"/>
  <c r="S18" i="3"/>
  <c r="T11" i="3"/>
  <c r="S11" i="3"/>
  <c r="R11" i="3"/>
  <c r="T27" i="3"/>
  <c r="S27" i="3"/>
  <c r="R27" i="3"/>
  <c r="T37" i="3"/>
  <c r="R37" i="3"/>
  <c r="S37" i="3"/>
  <c r="S38" i="3"/>
  <c r="R38" i="3"/>
  <c r="T38" i="3"/>
  <c r="K15" i="3"/>
  <c r="R31" i="3"/>
  <c r="S31" i="3"/>
  <c r="T31" i="3"/>
  <c r="S29" i="3"/>
  <c r="T29" i="3"/>
  <c r="R29" i="3"/>
  <c r="T12" i="3"/>
  <c r="R12" i="3"/>
  <c r="S12" i="3"/>
  <c r="S15" i="3"/>
  <c r="R15" i="3"/>
  <c r="T15" i="3"/>
  <c r="S7" i="3"/>
  <c r="R7" i="3"/>
  <c r="T7" i="3"/>
  <c r="T20" i="3"/>
  <c r="R20" i="3"/>
  <c r="S20" i="3"/>
  <c r="S34" i="3"/>
  <c r="T34" i="3"/>
  <c r="R34" i="3"/>
  <c r="S30" i="3"/>
  <c r="T30" i="3"/>
  <c r="R30" i="3"/>
  <c r="R26" i="3"/>
  <c r="T26" i="3"/>
  <c r="S26" i="3"/>
  <c r="R22" i="3"/>
  <c r="S22" i="3"/>
  <c r="T22" i="3"/>
  <c r="S5" i="3"/>
  <c r="T5" i="3"/>
  <c r="R5" i="3"/>
  <c r="S14" i="3"/>
  <c r="T14" i="3"/>
  <c r="R14" i="3"/>
  <c r="S33" i="3"/>
  <c r="T33" i="3"/>
  <c r="R33" i="3"/>
  <c r="T21" i="3"/>
  <c r="R21" i="3"/>
  <c r="S21" i="3"/>
  <c r="S8" i="3"/>
  <c r="T8" i="3"/>
  <c r="R8" i="3"/>
  <c r="S19" i="3"/>
  <c r="R19" i="3"/>
  <c r="T19" i="3"/>
  <c r="S10" i="3"/>
  <c r="T10" i="3"/>
  <c r="R10" i="3"/>
  <c r="S17" i="3"/>
  <c r="T17" i="3"/>
  <c r="R17" i="3"/>
  <c r="L16" i="3"/>
  <c r="R13" i="3"/>
  <c r="S13" i="3"/>
  <c r="T13" i="3"/>
  <c r="T25" i="3"/>
  <c r="S25" i="3"/>
  <c r="R25" i="3"/>
  <c r="S35" i="3"/>
  <c r="T35" i="3"/>
  <c r="R35" i="3"/>
  <c r="S23" i="3"/>
  <c r="T23" i="3"/>
  <c r="R23" i="3"/>
  <c r="L15" i="3"/>
  <c r="L23" i="3"/>
  <c r="K16" i="3"/>
  <c r="K10" i="3"/>
  <c r="K6" i="3"/>
  <c r="K13" i="3"/>
  <c r="K18" i="3"/>
  <c r="J15" i="3"/>
  <c r="J23" i="3"/>
  <c r="J12" i="3"/>
  <c r="J13" i="3"/>
  <c r="J16" i="3"/>
  <c r="J18" i="3"/>
  <c r="L18" i="3"/>
  <c r="L13" i="3"/>
  <c r="J13" i="5" s="1"/>
  <c r="J6" i="3"/>
  <c r="K23" i="3"/>
  <c r="J11" i="3"/>
  <c r="K11" i="3"/>
  <c r="L6" i="3"/>
  <c r="J10" i="3"/>
  <c r="K12" i="3"/>
  <c r="L10" i="3"/>
  <c r="L12" i="3"/>
  <c r="J12" i="5" s="1"/>
  <c r="J14" i="3"/>
  <c r="K14" i="3"/>
  <c r="L14" i="3"/>
  <c r="K36" i="3"/>
  <c r="J36" i="3"/>
  <c r="L36" i="3"/>
  <c r="K24" i="3"/>
  <c r="J24" i="3"/>
  <c r="L24" i="3"/>
  <c r="K25" i="3"/>
  <c r="L25" i="3"/>
  <c r="J25" i="3"/>
  <c r="H25" i="5" s="1"/>
  <c r="J5" i="3"/>
  <c r="L5" i="3"/>
  <c r="K5" i="3"/>
  <c r="K38" i="3"/>
  <c r="L38" i="3"/>
  <c r="J38" i="3"/>
  <c r="K26" i="3"/>
  <c r="L26" i="3"/>
  <c r="J26" i="3"/>
  <c r="K19" i="3"/>
  <c r="J19" i="3"/>
  <c r="L19" i="3"/>
  <c r="J17" i="3"/>
  <c r="K17" i="3"/>
  <c r="L17" i="3"/>
  <c r="J27" i="3"/>
  <c r="L27" i="3"/>
  <c r="K27" i="3"/>
  <c r="L28" i="3"/>
  <c r="J28" i="3"/>
  <c r="K28" i="3"/>
  <c r="K33" i="3"/>
  <c r="J33" i="3"/>
  <c r="L33" i="3"/>
  <c r="K9" i="3"/>
  <c r="J9" i="3"/>
  <c r="L9" i="3"/>
  <c r="J8" i="3"/>
  <c r="L8" i="3"/>
  <c r="K8" i="3"/>
  <c r="I8" i="5" s="1"/>
  <c r="T5" i="2"/>
  <c r="T22" i="2"/>
  <c r="K30" i="3"/>
  <c r="I30" i="5" s="1"/>
  <c r="J30" i="3"/>
  <c r="L30" i="3"/>
  <c r="K37" i="3"/>
  <c r="J37" i="3"/>
  <c r="L37" i="3"/>
  <c r="K35" i="3"/>
  <c r="J35" i="3"/>
  <c r="L35" i="3"/>
  <c r="J32" i="3"/>
  <c r="H32" i="5" s="1"/>
  <c r="L32" i="3"/>
  <c r="K32" i="3"/>
  <c r="K29" i="3"/>
  <c r="L29" i="3"/>
  <c r="J29" i="3"/>
  <c r="K31" i="3"/>
  <c r="J31" i="3"/>
  <c r="L31" i="3"/>
  <c r="L20" i="3"/>
  <c r="J20" i="5" s="1"/>
  <c r="J20" i="3"/>
  <c r="H20" i="5" s="1"/>
  <c r="K20" i="3"/>
  <c r="I20" i="5" s="1"/>
  <c r="K34" i="3"/>
  <c r="I34" i="5" s="1"/>
  <c r="L34" i="3"/>
  <c r="J34" i="5" s="1"/>
  <c r="J34" i="3"/>
  <c r="H34" i="5" s="1"/>
  <c r="K22" i="3"/>
  <c r="J22" i="3"/>
  <c r="L22" i="3"/>
  <c r="J22" i="5" s="1"/>
  <c r="L21" i="3"/>
  <c r="K21" i="3"/>
  <c r="J21" i="3"/>
  <c r="K7" i="3"/>
  <c r="L7" i="3"/>
  <c r="J7" i="3"/>
  <c r="T38" i="2"/>
  <c r="R22" i="2"/>
  <c r="T19" i="2"/>
  <c r="R5" i="2"/>
  <c r="S10" i="2"/>
  <c r="R10" i="2"/>
  <c r="R19" i="2"/>
  <c r="T12" i="2"/>
  <c r="S38" i="2"/>
  <c r="R38" i="2"/>
  <c r="S12" i="2"/>
  <c r="T10" i="2"/>
  <c r="S5" i="2"/>
  <c r="R12" i="2"/>
  <c r="S19" i="2"/>
  <c r="S22" i="2"/>
  <c r="S15" i="2"/>
  <c r="R15" i="2"/>
  <c r="T15" i="2"/>
  <c r="T36" i="2"/>
  <c r="R36" i="2"/>
  <c r="S36" i="2"/>
  <c r="R14" i="2"/>
  <c r="T14" i="2"/>
  <c r="S14" i="2"/>
  <c r="R28" i="2"/>
  <c r="T28" i="2"/>
  <c r="S28" i="2"/>
  <c r="T30" i="2"/>
  <c r="S30" i="2"/>
  <c r="R30" i="2"/>
  <c r="R29" i="2"/>
  <c r="S29" i="2"/>
  <c r="T29" i="2"/>
  <c r="R11" i="2"/>
  <c r="T11" i="2"/>
  <c r="S11" i="2"/>
  <c r="S33" i="2"/>
  <c r="T33" i="2"/>
  <c r="R33" i="2"/>
  <c r="S9" i="2"/>
  <c r="T9" i="2"/>
  <c r="R9" i="2"/>
  <c r="R31" i="2"/>
  <c r="T31" i="2"/>
  <c r="S31" i="2"/>
  <c r="T7" i="2"/>
  <c r="R7" i="2"/>
  <c r="S7" i="2"/>
  <c r="R23" i="2"/>
  <c r="T23" i="2"/>
  <c r="S23" i="2"/>
  <c r="T16" i="2"/>
  <c r="R16" i="2"/>
  <c r="S16" i="2"/>
  <c r="R8" i="2"/>
  <c r="S8" i="2"/>
  <c r="T8" i="2"/>
  <c r="R25" i="2"/>
  <c r="T25" i="2"/>
  <c r="S25" i="2"/>
  <c r="S6" i="2"/>
  <c r="R6" i="2"/>
  <c r="T6" i="2"/>
  <c r="S18" i="2"/>
  <c r="T18" i="2"/>
  <c r="R18" i="2"/>
  <c r="S26" i="2"/>
  <c r="T26" i="2"/>
  <c r="R26" i="2"/>
  <c r="T13" i="2"/>
  <c r="R13" i="2"/>
  <c r="S13" i="2"/>
  <c r="R20" i="2"/>
  <c r="T20" i="2"/>
  <c r="S20" i="2"/>
  <c r="T32" i="2"/>
  <c r="S32" i="2"/>
  <c r="R32" i="2"/>
  <c r="S35" i="2"/>
  <c r="R35" i="2"/>
  <c r="T35" i="2"/>
  <c r="R17" i="2"/>
  <c r="T17" i="2"/>
  <c r="S17" i="2"/>
  <c r="R27" i="2"/>
  <c r="S27" i="2"/>
  <c r="T27" i="2"/>
  <c r="T37" i="2"/>
  <c r="R37" i="2"/>
  <c r="S37" i="2"/>
  <c r="R34" i="2"/>
  <c r="S34" i="2"/>
  <c r="T34" i="2"/>
  <c r="S24" i="2"/>
  <c r="R24" i="2"/>
  <c r="T24" i="2"/>
  <c r="S21" i="2"/>
  <c r="R21" i="2"/>
  <c r="T21" i="2"/>
  <c r="K5" i="2"/>
  <c r="K34" i="2"/>
  <c r="J5" i="2"/>
  <c r="L34" i="2"/>
  <c r="L5" i="2"/>
  <c r="J34" i="2"/>
  <c r="L27" i="2"/>
  <c r="K27" i="2"/>
  <c r="J27" i="2"/>
  <c r="L28" i="2"/>
  <c r="J28" i="2"/>
  <c r="K28" i="2"/>
  <c r="L18" i="2"/>
  <c r="J18" i="2"/>
  <c r="K18" i="2"/>
  <c r="J10" i="2"/>
  <c r="L10" i="2"/>
  <c r="K10" i="2"/>
  <c r="L12" i="2"/>
  <c r="J12" i="2"/>
  <c r="K12" i="2"/>
  <c r="L21" i="2"/>
  <c r="J21" i="2"/>
  <c r="E21" i="5" s="1"/>
  <c r="K21" i="2"/>
  <c r="J7" i="2"/>
  <c r="K7" i="2"/>
  <c r="L7" i="2"/>
  <c r="L15" i="2"/>
  <c r="J15" i="2"/>
  <c r="K15" i="2"/>
  <c r="K17" i="2"/>
  <c r="L17" i="2"/>
  <c r="J17" i="2"/>
  <c r="J22" i="2"/>
  <c r="L22" i="2"/>
  <c r="K22" i="2"/>
  <c r="L24" i="2"/>
  <c r="J24" i="2"/>
  <c r="K24" i="2"/>
  <c r="K26" i="2"/>
  <c r="J26" i="2"/>
  <c r="L26" i="2"/>
  <c r="K20" i="2"/>
  <c r="L20" i="2"/>
  <c r="J20" i="2"/>
  <c r="K8" i="2"/>
  <c r="L8" i="2"/>
  <c r="J8" i="2"/>
  <c r="K11" i="2"/>
  <c r="J11" i="2"/>
  <c r="L11" i="2"/>
  <c r="J13" i="2"/>
  <c r="K13" i="2"/>
  <c r="L13" i="2"/>
  <c r="J16" i="2"/>
  <c r="L16" i="2"/>
  <c r="K16" i="2"/>
  <c r="L6" i="2"/>
  <c r="J6" i="2"/>
  <c r="E6" i="5" s="1"/>
  <c r="K6" i="2"/>
  <c r="K14" i="2"/>
  <c r="L14" i="2"/>
  <c r="J14" i="2"/>
  <c r="J36" i="2"/>
  <c r="L36" i="2"/>
  <c r="K36" i="2"/>
  <c r="J30" i="2"/>
  <c r="K30" i="2"/>
  <c r="L30" i="2"/>
  <c r="K35" i="2"/>
  <c r="L35" i="2"/>
  <c r="J35" i="2"/>
  <c r="J37" i="2"/>
  <c r="L37" i="2"/>
  <c r="K37" i="2"/>
  <c r="F37" i="5" s="1"/>
  <c r="L9" i="2"/>
  <c r="J9" i="2"/>
  <c r="K9" i="2"/>
  <c r="K31" i="2"/>
  <c r="J31" i="2"/>
  <c r="L31" i="2"/>
  <c r="L33" i="2"/>
  <c r="K33" i="2"/>
  <c r="F33" i="5" s="1"/>
  <c r="J33" i="2"/>
  <c r="J19" i="2"/>
  <c r="L19" i="2"/>
  <c r="K19" i="2"/>
  <c r="K38" i="2"/>
  <c r="L38" i="2"/>
  <c r="J38" i="2"/>
  <c r="L32" i="2"/>
  <c r="J32" i="2"/>
  <c r="K32" i="2"/>
  <c r="K29" i="2"/>
  <c r="J29" i="2"/>
  <c r="E29" i="5" s="1"/>
  <c r="L29" i="2"/>
  <c r="K23" i="2"/>
  <c r="L23" i="2"/>
  <c r="J23" i="2"/>
  <c r="J25" i="2"/>
  <c r="L25" i="2"/>
  <c r="K25" i="2"/>
  <c r="L8" i="5" l="1"/>
  <c r="G38" i="5"/>
  <c r="F13" i="5"/>
  <c r="L7" i="5"/>
  <c r="E9" i="5"/>
  <c r="F6" i="5"/>
  <c r="E8" i="5"/>
  <c r="F21" i="5"/>
  <c r="M7" i="5"/>
  <c r="G12" i="5"/>
  <c r="F9" i="5"/>
  <c r="F10" i="5"/>
  <c r="E14" i="5"/>
  <c r="G37" i="5"/>
  <c r="F25" i="5"/>
  <c r="E35" i="5"/>
  <c r="G26" i="5"/>
  <c r="M6" i="5"/>
  <c r="G15" i="5"/>
  <c r="G23" i="5"/>
  <c r="G19" i="5"/>
  <c r="M13" i="5"/>
  <c r="K32" i="5"/>
  <c r="E30" i="5"/>
  <c r="F14" i="5"/>
  <c r="F11" i="5"/>
  <c r="G24" i="5"/>
  <c r="F17" i="5"/>
  <c r="M34" i="5"/>
  <c r="L36" i="5"/>
  <c r="G20" i="5"/>
  <c r="F27" i="5"/>
  <c r="M23" i="5"/>
  <c r="G10" i="5"/>
  <c r="F29" i="5"/>
  <c r="F38" i="5"/>
  <c r="G33" i="5"/>
  <c r="E13" i="5"/>
  <c r="M9" i="5"/>
  <c r="L16" i="5"/>
  <c r="K6" i="5"/>
  <c r="M22" i="5"/>
  <c r="F32" i="5"/>
  <c r="F19" i="5"/>
  <c r="G7" i="5"/>
  <c r="M37" i="5"/>
  <c r="F23" i="5"/>
  <c r="F31" i="5"/>
  <c r="L6" i="5"/>
  <c r="K7" i="5"/>
  <c r="L5" i="5"/>
  <c r="K34" i="5"/>
  <c r="L20" i="5"/>
  <c r="M5" i="5"/>
  <c r="M21" i="5"/>
  <c r="M36" i="5"/>
  <c r="M33" i="5"/>
  <c r="K11" i="5"/>
  <c r="I28" i="5"/>
  <c r="K27" i="5"/>
  <c r="M35" i="5"/>
  <c r="M30" i="5"/>
  <c r="L22" i="5"/>
  <c r="M12" i="5"/>
  <c r="P12" i="5" s="1"/>
  <c r="M17" i="5"/>
  <c r="M24" i="5"/>
  <c r="L17" i="5"/>
  <c r="L25" i="5"/>
  <c r="M31" i="5"/>
  <c r="L12" i="5"/>
  <c r="L37" i="5"/>
  <c r="K25" i="5"/>
  <c r="L31" i="5"/>
  <c r="L24" i="5"/>
  <c r="K23" i="5"/>
  <c r="M28" i="5"/>
  <c r="L9" i="5"/>
  <c r="O9" i="5" s="1"/>
  <c r="K30" i="5"/>
  <c r="K19" i="5"/>
  <c r="M8" i="5"/>
  <c r="L38" i="5"/>
  <c r="K10" i="5"/>
  <c r="K13" i="5"/>
  <c r="L32" i="5"/>
  <c r="K36" i="5"/>
  <c r="L11" i="5"/>
  <c r="L21" i="5"/>
  <c r="M20" i="5"/>
  <c r="L15" i="5"/>
  <c r="L33" i="5"/>
  <c r="M11" i="5"/>
  <c r="M16" i="5"/>
  <c r="L29" i="5"/>
  <c r="K18" i="5"/>
  <c r="H9" i="5"/>
  <c r="N9" i="5" s="1"/>
  <c r="J6" i="5"/>
  <c r="K16" i="5"/>
  <c r="K29" i="5"/>
  <c r="M18" i="5"/>
  <c r="M27" i="5"/>
  <c r="K35" i="5"/>
  <c r="H31" i="5"/>
  <c r="H37" i="5"/>
  <c r="I24" i="5"/>
  <c r="I11" i="5"/>
  <c r="M29" i="5"/>
  <c r="L18" i="5"/>
  <c r="L27" i="5"/>
  <c r="L35" i="5"/>
  <c r="K28" i="5"/>
  <c r="M19" i="5"/>
  <c r="E37" i="5"/>
  <c r="G14" i="5"/>
  <c r="L23" i="5"/>
  <c r="L30" i="5"/>
  <c r="K8" i="5"/>
  <c r="K38" i="5"/>
  <c r="M10" i="5"/>
  <c r="M25" i="5"/>
  <c r="K31" i="5"/>
  <c r="G25" i="5"/>
  <c r="K12" i="5"/>
  <c r="K37" i="5"/>
  <c r="M15" i="5"/>
  <c r="K24" i="5"/>
  <c r="G9" i="5"/>
  <c r="E15" i="5"/>
  <c r="K17" i="5"/>
  <c r="J28" i="5"/>
  <c r="H18" i="5"/>
  <c r="H28" i="5"/>
  <c r="J18" i="5"/>
  <c r="J11" i="5"/>
  <c r="H6" i="5"/>
  <c r="I32" i="5"/>
  <c r="H24" i="5"/>
  <c r="J23" i="5"/>
  <c r="I21" i="5"/>
  <c r="H17" i="5"/>
  <c r="H14" i="5"/>
  <c r="J15" i="5"/>
  <c r="I31" i="5"/>
  <c r="I37" i="5"/>
  <c r="J19" i="5"/>
  <c r="H11" i="5"/>
  <c r="H29" i="5"/>
  <c r="J30" i="5"/>
  <c r="H19" i="5"/>
  <c r="J25" i="5"/>
  <c r="I23" i="5"/>
  <c r="O23" i="5" s="1"/>
  <c r="I22" i="5"/>
  <c r="J17" i="5"/>
  <c r="J24" i="5"/>
  <c r="E32" i="5"/>
  <c r="N32" i="5" s="1"/>
  <c r="F16" i="5"/>
  <c r="H21" i="5"/>
  <c r="N21" i="5" s="1"/>
  <c r="J37" i="5"/>
  <c r="H15" i="5"/>
  <c r="J32" i="5"/>
  <c r="I6" i="5"/>
  <c r="H30" i="5"/>
  <c r="I33" i="5"/>
  <c r="O33" i="5" s="1"/>
  <c r="I25" i="5"/>
  <c r="I10" i="5"/>
  <c r="I7" i="5"/>
  <c r="J9" i="5"/>
  <c r="H26" i="5"/>
  <c r="I5" i="5"/>
  <c r="J14" i="5"/>
  <c r="H23" i="5"/>
  <c r="G30" i="5"/>
  <c r="G22" i="5"/>
  <c r="I29" i="5"/>
  <c r="H10" i="5"/>
  <c r="I16" i="5"/>
  <c r="I26" i="5"/>
  <c r="H5" i="5"/>
  <c r="I18" i="5"/>
  <c r="I27" i="5"/>
  <c r="H38" i="5"/>
  <c r="J36" i="5"/>
  <c r="J35" i="5"/>
  <c r="H33" i="5"/>
  <c r="J7" i="5"/>
  <c r="H8" i="5"/>
  <c r="I12" i="5"/>
  <c r="I35" i="5"/>
  <c r="J31" i="5"/>
  <c r="I17" i="5"/>
  <c r="J26" i="5"/>
  <c r="P26" i="5" s="1"/>
  <c r="J5" i="5"/>
  <c r="I14" i="5"/>
  <c r="G29" i="5"/>
  <c r="E38" i="5"/>
  <c r="E33" i="5"/>
  <c r="J21" i="5"/>
  <c r="J33" i="5"/>
  <c r="H16" i="5"/>
  <c r="I13" i="5"/>
  <c r="O13" i="5" s="1"/>
  <c r="J16" i="5"/>
  <c r="H7" i="5"/>
  <c r="J8" i="5"/>
  <c r="J27" i="5"/>
  <c r="J38" i="5"/>
  <c r="H36" i="5"/>
  <c r="J10" i="5"/>
  <c r="H13" i="5"/>
  <c r="H22" i="5"/>
  <c r="J29" i="5"/>
  <c r="H35" i="5"/>
  <c r="H27" i="5"/>
  <c r="I19" i="5"/>
  <c r="O19" i="5" s="1"/>
  <c r="I38" i="5"/>
  <c r="I36" i="5"/>
  <c r="H12" i="5"/>
  <c r="I15" i="5"/>
  <c r="G35" i="5"/>
  <c r="F36" i="5"/>
  <c r="F20" i="5"/>
  <c r="G27" i="5"/>
  <c r="G8" i="5"/>
  <c r="F22" i="5"/>
  <c r="F28" i="5"/>
  <c r="G5" i="5"/>
  <c r="G6" i="5"/>
  <c r="E26" i="5"/>
  <c r="G21" i="5"/>
  <c r="E22" i="5"/>
  <c r="E10" i="5"/>
  <c r="E12" i="5"/>
  <c r="F35" i="5"/>
  <c r="G36" i="5"/>
  <c r="E23" i="5"/>
  <c r="E28" i="5"/>
  <c r="E31" i="5"/>
  <c r="F26" i="5"/>
  <c r="E20" i="5"/>
  <c r="N20" i="5" s="1"/>
  <c r="E27" i="5"/>
  <c r="E5" i="5"/>
  <c r="E34" i="5"/>
  <c r="F7" i="5"/>
  <c r="E18" i="5"/>
  <c r="G32" i="5"/>
  <c r="E19" i="5"/>
  <c r="G16" i="5"/>
  <c r="E11" i="5"/>
  <c r="F24" i="5"/>
  <c r="E17" i="5"/>
  <c r="F12" i="5"/>
  <c r="F18" i="5"/>
  <c r="G13" i="5"/>
  <c r="F15" i="5"/>
  <c r="E25" i="5"/>
  <c r="E16" i="5"/>
  <c r="E24" i="5"/>
  <c r="G17" i="5"/>
  <c r="E7" i="5"/>
  <c r="G18" i="5"/>
  <c r="F30" i="5"/>
  <c r="G11" i="5"/>
  <c r="F5" i="5"/>
  <c r="F34" i="5"/>
  <c r="O34" i="5" s="1"/>
  <c r="G31" i="5"/>
  <c r="E36" i="5"/>
  <c r="F8" i="5"/>
  <c r="O8" i="5" s="1"/>
  <c r="G34" i="5"/>
  <c r="P34" i="5" s="1"/>
  <c r="G28" i="5"/>
  <c r="O10" i="5" l="1"/>
  <c r="P38" i="5"/>
  <c r="O14" i="5"/>
  <c r="O6" i="5"/>
  <c r="N14" i="5"/>
  <c r="P37" i="5"/>
  <c r="P13" i="5"/>
  <c r="P20" i="5"/>
  <c r="P15" i="5"/>
  <c r="O29" i="5"/>
  <c r="P23" i="5"/>
  <c r="P7" i="5"/>
  <c r="P22" i="5"/>
  <c r="P24" i="5"/>
  <c r="O32" i="5"/>
  <c r="N6" i="5"/>
  <c r="O20" i="5"/>
  <c r="O28" i="5"/>
  <c r="N8" i="5"/>
  <c r="N13" i="5"/>
  <c r="O38" i="5"/>
  <c r="N15" i="5"/>
  <c r="P33" i="5"/>
  <c r="N34" i="5"/>
  <c r="O11" i="5"/>
  <c r="O24" i="5"/>
  <c r="O25" i="5"/>
  <c r="P6" i="5"/>
  <c r="O27" i="5"/>
  <c r="O31" i="5"/>
  <c r="N35" i="5"/>
  <c r="P14" i="5"/>
  <c r="N18" i="5"/>
  <c r="O17" i="5"/>
  <c r="N30" i="5"/>
  <c r="O37" i="5"/>
  <c r="N25" i="5"/>
  <c r="N24" i="5"/>
  <c r="O21" i="5"/>
  <c r="O30" i="5"/>
  <c r="N29" i="5"/>
  <c r="P11" i="5"/>
  <c r="P10" i="5"/>
  <c r="P25" i="5"/>
  <c r="N31" i="5"/>
  <c r="P9" i="5"/>
  <c r="N37" i="5"/>
  <c r="P28" i="5"/>
  <c r="P32" i="5"/>
  <c r="P19" i="5"/>
  <c r="P31" i="5"/>
  <c r="O16" i="5"/>
  <c r="P27" i="5"/>
  <c r="P18" i="5"/>
  <c r="N28" i="5"/>
  <c r="O5" i="5"/>
  <c r="N36" i="5"/>
  <c r="O15" i="5"/>
  <c r="N11" i="5"/>
  <c r="N26" i="5"/>
  <c r="N17" i="5"/>
  <c r="N23" i="5"/>
  <c r="N19" i="5"/>
  <c r="P30" i="5"/>
  <c r="P17" i="5"/>
  <c r="O22" i="5"/>
  <c r="O26" i="5"/>
  <c r="P16" i="5"/>
  <c r="N27" i="5"/>
  <c r="N10" i="5"/>
  <c r="O7" i="5"/>
  <c r="P36" i="5"/>
  <c r="P8" i="5"/>
  <c r="N5" i="5"/>
  <c r="N12" i="5"/>
  <c r="O12" i="5"/>
  <c r="N16" i="5"/>
  <c r="N33" i="5"/>
  <c r="O18" i="5"/>
  <c r="N38" i="5"/>
  <c r="P35" i="5"/>
  <c r="N7" i="5"/>
  <c r="O35" i="5"/>
  <c r="P21" i="5"/>
  <c r="P29" i="5"/>
  <c r="P5" i="5"/>
  <c r="N22" i="5"/>
  <c r="O36" i="5"/>
</calcChain>
</file>

<file path=xl/sharedStrings.xml><?xml version="1.0" encoding="utf-8"?>
<sst xmlns="http://schemas.openxmlformats.org/spreadsheetml/2006/main" count="3545" uniqueCount="362">
  <si>
    <t>MỰC NƯỚC TRUNG BÌNH TUẦN</t>
  </si>
  <si>
    <t>(Theo điện báo)</t>
  </si>
  <si>
    <t>Đơn vị tính: cm</t>
  </si>
  <si>
    <t xml:space="preserve">                   THANH HOÁ</t>
  </si>
  <si>
    <t>TT</t>
  </si>
  <si>
    <t xml:space="preserve">Trạm </t>
  </si>
  <si>
    <t>Mã số</t>
  </si>
  <si>
    <t>Tuần 1</t>
  </si>
  <si>
    <t>Tuần 2</t>
  </si>
  <si>
    <t>Max</t>
  </si>
  <si>
    <t>Min</t>
  </si>
  <si>
    <t>Htb</t>
  </si>
  <si>
    <t>THANH HÓA</t>
  </si>
  <si>
    <t>TV Mường Lát</t>
  </si>
  <si>
    <t>TV Hồi Xuân</t>
  </si>
  <si>
    <t xml:space="preserve">TV Cẩm Thuỷ </t>
  </si>
  <si>
    <t>TV Thạch Quảng</t>
  </si>
  <si>
    <t>TV Thạch Thành</t>
  </si>
  <si>
    <t>TV Lý Nhân</t>
  </si>
  <si>
    <t>TV Giàng</t>
  </si>
  <si>
    <t>TV Lang Chánh</t>
  </si>
  <si>
    <t>TV Cửa Đạt</t>
  </si>
  <si>
    <t>TV Bái Thượng</t>
  </si>
  <si>
    <t>TV Xuân Khánh</t>
  </si>
  <si>
    <t>TV Quảng Châu</t>
  </si>
  <si>
    <t>TV Lèn</t>
  </si>
  <si>
    <t>TV Cụ Thôn</t>
  </si>
  <si>
    <t>TV Chuối</t>
  </si>
  <si>
    <t>TV Ngoc Lac</t>
  </si>
  <si>
    <t>TV Ngọc Trà</t>
  </si>
  <si>
    <t>NGHỆ AN</t>
  </si>
  <si>
    <t>TV Quỳ Châu</t>
  </si>
  <si>
    <t>TV Nghĩa Khánh</t>
  </si>
  <si>
    <t>TV Mường Xén</t>
  </si>
  <si>
    <t>TV Thạch Giám</t>
  </si>
  <si>
    <t>TV Con Cuông</t>
  </si>
  <si>
    <t>TV Dừa</t>
  </si>
  <si>
    <t>TV Đô Lương</t>
  </si>
  <si>
    <t>TV Yên Thượng</t>
  </si>
  <si>
    <t>TV Nam Đàn</t>
  </si>
  <si>
    <t>TV Chợ Tràng</t>
  </si>
  <si>
    <t>TV Cửa Hội</t>
  </si>
  <si>
    <t>HÀ TĨNH</t>
  </si>
  <si>
    <t>TV Chu Lễ</t>
  </si>
  <si>
    <t>TV Hòa Duyệt</t>
  </si>
  <si>
    <t>TV Sơn Diệm</t>
  </si>
  <si>
    <t>TV Linh Cảm</t>
  </si>
  <si>
    <t>TV Thạch Đồng</t>
  </si>
  <si>
    <t>TV Cẩm Nhượng</t>
  </si>
  <si>
    <t>Tuần 3</t>
  </si>
  <si>
    <t>Tuần 4</t>
  </si>
  <si>
    <t>Tuần 5</t>
  </si>
  <si>
    <t>Tuần 6</t>
  </si>
  <si>
    <t>ĐẶC TRƯNG MỰC NƯỚC THÁNG</t>
  </si>
  <si>
    <t>Tuần 1 (10 ngày)</t>
  </si>
  <si>
    <t>Tuần 2 (10 ngày)</t>
  </si>
  <si>
    <t>Tuần 3 (10 ngày)</t>
  </si>
  <si>
    <t>Tháng</t>
  </si>
  <si>
    <t>Bảng SL thực đo hàng ngày</t>
  </si>
  <si>
    <t>STT</t>
  </si>
  <si>
    <t>Trạm</t>
  </si>
  <si>
    <t>13h</t>
  </si>
  <si>
    <t>19h</t>
  </si>
  <si>
    <t>1h</t>
  </si>
  <si>
    <t>7h</t>
  </si>
  <si>
    <t>Quỳ Châu</t>
  </si>
  <si>
    <t>Nghĩa Khánh</t>
  </si>
  <si>
    <t>Mường Xén</t>
  </si>
  <si>
    <t>Thạch Giám</t>
  </si>
  <si>
    <t>Con Cuông</t>
  </si>
  <si>
    <t>Dừa</t>
  </si>
  <si>
    <t xml:space="preserve">Đô Lương </t>
  </si>
  <si>
    <t>Yên Thượng</t>
  </si>
  <si>
    <t>Nam Đàn</t>
  </si>
  <si>
    <t>Chợ Tràng</t>
  </si>
  <si>
    <t>Cửa Hội</t>
  </si>
  <si>
    <t>Tổng kết TV nền BTB</t>
  </si>
  <si>
    <t>Lý Nhân</t>
  </si>
  <si>
    <t>Hòa duyệt</t>
  </si>
  <si>
    <t>Tổng kết Liên Hồ Chứa sông Cả</t>
  </si>
  <si>
    <t>Lượng mưa thực đo (mm)</t>
  </si>
  <si>
    <t>-</t>
  </si>
  <si>
    <t>MỰC NƯỚC THỰC ĐO 5 NGÀY</t>
  </si>
  <si>
    <t>Ngày</t>
  </si>
  <si>
    <t>Dự báo =&gt;</t>
  </si>
  <si>
    <t>Giờ</t>
  </si>
  <si>
    <t>Hòa Duyệt</t>
  </si>
  <si>
    <t>Xã Là</t>
  </si>
  <si>
    <t>Mường Lát</t>
  </si>
  <si>
    <t>Mỹ Lý</t>
  </si>
  <si>
    <t>MỰC NƯỚC DỰ BÁO</t>
  </si>
  <si>
    <t>Bảng SL dự báo nền</t>
  </si>
  <si>
    <t>Bảng SL dự báo liên hồ chứa</t>
  </si>
  <si>
    <t>Cau Lau</t>
  </si>
  <si>
    <t>Quy Chau</t>
  </si>
  <si>
    <t>Son Diem</t>
  </si>
  <si>
    <t>Thach Quang</t>
  </si>
  <si>
    <t>Bai Thuong</t>
  </si>
  <si>
    <t>Chu Le</t>
  </si>
  <si>
    <t>Cu Thon</t>
  </si>
  <si>
    <t>Nghia Khanh</t>
  </si>
  <si>
    <t>Thach Dong</t>
  </si>
  <si>
    <t>Chuoi</t>
  </si>
  <si>
    <t>Cua Dat</t>
  </si>
  <si>
    <t>Hoa Duyet</t>
  </si>
  <si>
    <t>Kim Tan(TT)</t>
  </si>
  <si>
    <t>Lang Chanh</t>
  </si>
  <si>
    <t>Len</t>
  </si>
  <si>
    <t>Ngoc Tra</t>
  </si>
  <si>
    <t>Cam Nhuong</t>
  </si>
  <si>
    <t>Cua Hoi</t>
  </si>
  <si>
    <t>Ngoc Lac</t>
  </si>
  <si>
    <t>Quang Chau</t>
  </si>
  <si>
    <t>Thach Giam</t>
  </si>
  <si>
    <t>Cho Trang</t>
  </si>
  <si>
    <t>Hoi Xuan</t>
  </si>
  <si>
    <t>Muong Xen</t>
  </si>
  <si>
    <t>Do Luong</t>
  </si>
  <si>
    <t>Dua</t>
  </si>
  <si>
    <t>Ly Nhan</t>
  </si>
  <si>
    <t>Muong Lat</t>
  </si>
  <si>
    <t>Yen Thuong</t>
  </si>
  <si>
    <t>Cam Thuy</t>
  </si>
  <si>
    <t>Con Cuong</t>
  </si>
  <si>
    <t>Xuan Khanh</t>
  </si>
  <si>
    <t>Do Luong HL</t>
  </si>
  <si>
    <t>Giàng</t>
  </si>
  <si>
    <t>Linh Cảm</t>
  </si>
  <si>
    <t>GO1_39</t>
  </si>
  <si>
    <t>72421</t>
  </si>
  <si>
    <t>72443</t>
  </si>
  <si>
    <t>73420</t>
  </si>
  <si>
    <t>73409</t>
  </si>
  <si>
    <t>72441</t>
  </si>
  <si>
    <t>73413</t>
  </si>
  <si>
    <t>72422</t>
  </si>
  <si>
    <t>72445</t>
  </si>
  <si>
    <t>73414</t>
  </si>
  <si>
    <t>73408</t>
  </si>
  <si>
    <t>72442</t>
  </si>
  <si>
    <t>73400</t>
  </si>
  <si>
    <t>73406</t>
  </si>
  <si>
    <t>73412</t>
  </si>
  <si>
    <t>73417</t>
  </si>
  <si>
    <t>72446</t>
  </si>
  <si>
    <t>72436</t>
  </si>
  <si>
    <t>73416</t>
  </si>
  <si>
    <t>73411</t>
  </si>
  <si>
    <t>72424</t>
  </si>
  <si>
    <t>72429</t>
  </si>
  <si>
    <t>73402</t>
  </si>
  <si>
    <t>72423</t>
  </si>
  <si>
    <t>72426</t>
  </si>
  <si>
    <t>72425</t>
  </si>
  <si>
    <t>73404</t>
  </si>
  <si>
    <t>73401</t>
  </si>
  <si>
    <t>72427</t>
  </si>
  <si>
    <t>73403</t>
  </si>
  <si>
    <t>72432</t>
  </si>
  <si>
    <t>73410</t>
  </si>
  <si>
    <t>72430</t>
  </si>
  <si>
    <t>72428</t>
  </si>
  <si>
    <t>73405</t>
  </si>
  <si>
    <t>72444</t>
  </si>
  <si>
    <t>06-30 01</t>
  </si>
  <si>
    <t>06-30 07</t>
  </si>
  <si>
    <t>06-30 19</t>
  </si>
  <si>
    <t>07-01 01</t>
  </si>
  <si>
    <t>07-01 19</t>
  </si>
  <si>
    <t>07-02 01</t>
  </si>
  <si>
    <t>07-02 07</t>
  </si>
  <si>
    <t>07-03 07</t>
  </si>
  <si>
    <t>07-03 13</t>
  </si>
  <si>
    <t>07-03 19</t>
  </si>
  <si>
    <t>07-03 20</t>
  </si>
  <si>
    <t>07-03 21</t>
  </si>
  <si>
    <t>07-03 22</t>
  </si>
  <si>
    <t>07-03 23</t>
  </si>
  <si>
    <t>07-04 00</t>
  </si>
  <si>
    <t>07-04 01</t>
  </si>
  <si>
    <t>07-04 02</t>
  </si>
  <si>
    <t>07-04 03</t>
  </si>
  <si>
    <t>07-04 04</t>
  </si>
  <si>
    <t>07-04 05</t>
  </si>
  <si>
    <t>07-04 06</t>
  </si>
  <si>
    <t>07-04 07</t>
  </si>
  <si>
    <t>07-04 08</t>
  </si>
  <si>
    <t>07-04 09</t>
  </si>
  <si>
    <t>07-04 10</t>
  </si>
  <si>
    <t>07-04 11</t>
  </si>
  <si>
    <t>07-04 12</t>
  </si>
  <si>
    <t>07-04 13</t>
  </si>
  <si>
    <t>07-04 14</t>
  </si>
  <si>
    <t>07-04 15</t>
  </si>
  <si>
    <t>07-04 16</t>
  </si>
  <si>
    <t>07-04 17</t>
  </si>
  <si>
    <t>07-04 18</t>
  </si>
  <si>
    <t>07-04 19</t>
  </si>
  <si>
    <t>07-04 20</t>
  </si>
  <si>
    <t>07-04 21</t>
  </si>
  <si>
    <t>07-04 22</t>
  </si>
  <si>
    <t>07-04 23</t>
  </si>
  <si>
    <t>07-05 00</t>
  </si>
  <si>
    <t>07-05 01</t>
  </si>
  <si>
    <t>07-05 02</t>
  </si>
  <si>
    <t>07-05 03</t>
  </si>
  <si>
    <t>07-05 04</t>
  </si>
  <si>
    <t>07-05 05</t>
  </si>
  <si>
    <t>07-05 06</t>
  </si>
  <si>
    <t>07-05 07</t>
  </si>
  <si>
    <t>07-05 14</t>
  </si>
  <si>
    <t>07-05 15</t>
  </si>
  <si>
    <t>07-05 16</t>
  </si>
  <si>
    <t>07-05 17</t>
  </si>
  <si>
    <t>07-05 18</t>
  </si>
  <si>
    <t>07-05 19</t>
  </si>
  <si>
    <t>07-05 20</t>
  </si>
  <si>
    <t>07-05 21</t>
  </si>
  <si>
    <t>07-05 22</t>
  </si>
  <si>
    <t>07-05 23</t>
  </si>
  <si>
    <t>07-06 00</t>
  </si>
  <si>
    <t>07-06 01</t>
  </si>
  <si>
    <t>07-06 02</t>
  </si>
  <si>
    <t>07-06 03</t>
  </si>
  <si>
    <t>07-06 04</t>
  </si>
  <si>
    <t>07-06 05</t>
  </si>
  <si>
    <t>07-06 06</t>
  </si>
  <si>
    <t>07-06 07</t>
  </si>
  <si>
    <t>07-06 08</t>
  </si>
  <si>
    <t>07-06 09</t>
  </si>
  <si>
    <t>07-06 10</t>
  </si>
  <si>
    <t>07-06 11</t>
  </si>
  <si>
    <t>07-06 12</t>
  </si>
  <si>
    <t>07-06 13</t>
  </si>
  <si>
    <t>07-06 19</t>
  </si>
  <si>
    <t>07-07 01</t>
  </si>
  <si>
    <t>07-07 07</t>
  </si>
  <si>
    <t>07-07 13</t>
  </si>
  <si>
    <t>07-07 19</t>
  </si>
  <si>
    <t>07-08 01</t>
  </si>
  <si>
    <t>07-08 07</t>
  </si>
  <si>
    <t>07-08 13</t>
  </si>
  <si>
    <t>07-08 19</t>
  </si>
  <si>
    <t>07-09 01</t>
  </si>
  <si>
    <t>07-09 07</t>
  </si>
  <si>
    <t>07-09 13</t>
  </si>
  <si>
    <t>07-09 19</t>
  </si>
  <si>
    <t>07-10 01</t>
  </si>
  <si>
    <t>07-10 07</t>
  </si>
  <si>
    <t>07-10 13</t>
  </si>
  <si>
    <t>07-10 14</t>
  </si>
  <si>
    <t>07-10 15</t>
  </si>
  <si>
    <t>07-10 16</t>
  </si>
  <si>
    <t>07-10 17</t>
  </si>
  <si>
    <t>07-10 18</t>
  </si>
  <si>
    <t>07-10 19</t>
  </si>
  <si>
    <t>07-11 01</t>
  </si>
  <si>
    <t>07-11 07</t>
  </si>
  <si>
    <t>07-11 13</t>
  </si>
  <si>
    <t>07-11 19</t>
  </si>
  <si>
    <t>07-12 01</t>
  </si>
  <si>
    <t>07-12 07</t>
  </si>
  <si>
    <t>07-12 13</t>
  </si>
  <si>
    <t>07-12 19</t>
  </si>
  <si>
    <t>07-13 01</t>
  </si>
  <si>
    <t>07-13 07</t>
  </si>
  <si>
    <t>07-13 13</t>
  </si>
  <si>
    <t>07-13 19</t>
  </si>
  <si>
    <t>07-14 01</t>
  </si>
  <si>
    <t>07-14 07</t>
  </si>
  <si>
    <t>07-14 13</t>
  </si>
  <si>
    <t>07-14 19</t>
  </si>
  <si>
    <t>07-15 01</t>
  </si>
  <si>
    <t>07-15 07</t>
  </si>
  <si>
    <t>07-15 13</t>
  </si>
  <si>
    <t>07-15 19</t>
  </si>
  <si>
    <t>07-16 01</t>
  </si>
  <si>
    <t>07-16 07</t>
  </si>
  <si>
    <t>07-16 13</t>
  </si>
  <si>
    <t>07-17 07</t>
  </si>
  <si>
    <t>07-17 13</t>
  </si>
  <si>
    <t>07-17 19</t>
  </si>
  <si>
    <t>07-18 01</t>
  </si>
  <si>
    <t>07-18 07</t>
  </si>
  <si>
    <t>07-18 13</t>
  </si>
  <si>
    <t>07-18 19</t>
  </si>
  <si>
    <t>07-19 01</t>
  </si>
  <si>
    <t>07-19 07</t>
  </si>
  <si>
    <t>07-19 13</t>
  </si>
  <si>
    <t>07-19 19</t>
  </si>
  <si>
    <t>07-20 01</t>
  </si>
  <si>
    <t>07-20 07</t>
  </si>
  <si>
    <t>07-20 13</t>
  </si>
  <si>
    <t>07-20 19</t>
  </si>
  <si>
    <t>07-21 01</t>
  </si>
  <si>
    <t>07-21 07</t>
  </si>
  <si>
    <t>07-21 13</t>
  </si>
  <si>
    <t>07-21 19</t>
  </si>
  <si>
    <t>07-22 01</t>
  </si>
  <si>
    <t>07-22 07</t>
  </si>
  <si>
    <t>07-22 13</t>
  </si>
  <si>
    <t>07-22 19</t>
  </si>
  <si>
    <t>07-23 01</t>
  </si>
  <si>
    <t>07-23 07</t>
  </si>
  <si>
    <t>07-23 13</t>
  </si>
  <si>
    <t>07-23 19</t>
  </si>
  <si>
    <t>07-24 01</t>
  </si>
  <si>
    <t>07-24 07</t>
  </si>
  <si>
    <t>07-24 13</t>
  </si>
  <si>
    <t>07-24 19</t>
  </si>
  <si>
    <t>07-25 01</t>
  </si>
  <si>
    <t>07-25 07</t>
  </si>
  <si>
    <t>07-25 13</t>
  </si>
  <si>
    <t>07-25 19</t>
  </si>
  <si>
    <t>07-26 01</t>
  </si>
  <si>
    <t>07-26 07</t>
  </si>
  <si>
    <t>07-26 13</t>
  </si>
  <si>
    <t>07-26 19</t>
  </si>
  <si>
    <t>07-27 01</t>
  </si>
  <si>
    <t>07-27 07</t>
  </si>
  <si>
    <t>07-27 19</t>
  </si>
  <si>
    <t>07-28 01</t>
  </si>
  <si>
    <t>07-28 07</t>
  </si>
  <si>
    <t>07-28 13</t>
  </si>
  <si>
    <t>07-28 19</t>
  </si>
  <si>
    <t>07-29 01</t>
  </si>
  <si>
    <t>07-29 07</t>
  </si>
  <si>
    <t>07-29 13</t>
  </si>
  <si>
    <t>07-29 19</t>
  </si>
  <si>
    <t>07-30 01</t>
  </si>
  <si>
    <t>07-30 07</t>
  </si>
  <si>
    <t>07-30 08</t>
  </si>
  <si>
    <t>07-30 09</t>
  </si>
  <si>
    <t>07-30 10</t>
  </si>
  <si>
    <t>07-30 11</t>
  </si>
  <si>
    <t>07-30 12</t>
  </si>
  <si>
    <t>07-30 13</t>
  </si>
  <si>
    <t>07-30 14</t>
  </si>
  <si>
    <t>07-30 15</t>
  </si>
  <si>
    <t>07-30 16</t>
  </si>
  <si>
    <t>07-30 17</t>
  </si>
  <si>
    <t>07-30 18</t>
  </si>
  <si>
    <t>07-30 19</t>
  </si>
  <si>
    <t>07-30 20</t>
  </si>
  <si>
    <t>07-30 21</t>
  </si>
  <si>
    <t>07-30 22</t>
  </si>
  <si>
    <t>07-30 23</t>
  </si>
  <si>
    <t>07-31 00</t>
  </si>
  <si>
    <t>07-31 01</t>
  </si>
  <si>
    <t>07-31 07</t>
  </si>
  <si>
    <t>07-31 13</t>
  </si>
  <si>
    <t>07-31 19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</si>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</sst>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h&quot;h&quot;"/>
    <numFmt numFmtId="166" formatCode="dd/m"/>
  </numFmts>
  <fonts count="17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sz val="10.5"/>
      <color indexed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2"/>
      <color indexed="10"/>
      <name val="Times New Roman"/>
      <family val="1"/>
    </font>
    <font>
      <sz val="11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164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6" fillId="0" borderId="0" xfId="0" applyFont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164" fontId="8" fillId="0" borderId="19" xfId="0" applyNumberFormat="1" applyFont="1" applyBorder="1" applyAlignment="1">
      <alignment horizontal="center"/>
    </xf>
    <xf numFmtId="164" fontId="8" fillId="0" borderId="20" xfId="0" applyNumberFormat="1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164" fontId="8" fillId="0" borderId="22" xfId="0" applyNumberFormat="1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  <xf numFmtId="164" fontId="8" fillId="0" borderId="24" xfId="0" applyNumberFormat="1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164" fontId="8" fillId="0" borderId="25" xfId="0" applyNumberFormat="1" applyFont="1" applyBorder="1" applyAlignment="1">
      <alignment horizontal="center"/>
    </xf>
    <xf numFmtId="164" fontId="8" fillId="0" borderId="26" xfId="0" applyNumberFormat="1" applyFont="1" applyBorder="1" applyAlignment="1">
      <alignment horizontal="center"/>
    </xf>
    <xf numFmtId="164" fontId="8" fillId="0" borderId="27" xfId="0" applyNumberFormat="1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8" fillId="0" borderId="30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164" fontId="8" fillId="0" borderId="31" xfId="0" applyNumberFormat="1" applyFont="1" applyBorder="1" applyAlignment="1">
      <alignment horizontal="center"/>
    </xf>
    <xf numFmtId="0" fontId="9" fillId="0" borderId="0" xfId="0" applyFont="1"/>
    <xf numFmtId="1" fontId="8" fillId="0" borderId="16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26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1" fillId="0" borderId="18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/>
    </xf>
    <xf numFmtId="164" fontId="8" fillId="0" borderId="33" xfId="0" applyNumberFormat="1" applyFont="1" applyBorder="1" applyAlignment="1">
      <alignment horizontal="center"/>
    </xf>
    <xf numFmtId="164" fontId="8" fillId="0" borderId="34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8" fillId="0" borderId="33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19" xfId="0" applyFont="1" applyBorder="1" applyAlignment="1">
      <alignment horizontal="center" textRotation="90"/>
    </xf>
    <xf numFmtId="0" fontId="4" fillId="0" borderId="35" xfId="0" applyFont="1" applyBorder="1" applyAlignment="1">
      <alignment horizontal="center" vertical="center"/>
    </xf>
    <xf numFmtId="164" fontId="8" fillId="0" borderId="43" xfId="0" applyNumberFormat="1" applyFont="1" applyBorder="1" applyAlignment="1">
      <alignment horizontal="center"/>
    </xf>
    <xf numFmtId="164" fontId="8" fillId="0" borderId="44" xfId="0" applyNumberFormat="1" applyFont="1" applyBorder="1" applyAlignment="1">
      <alignment horizontal="center"/>
    </xf>
    <xf numFmtId="164" fontId="8" fillId="0" borderId="45" xfId="0" applyNumberFormat="1" applyFont="1" applyBorder="1" applyAlignment="1">
      <alignment horizontal="center"/>
    </xf>
    <xf numFmtId="164" fontId="8" fillId="0" borderId="46" xfId="0" applyNumberFormat="1" applyFont="1" applyBorder="1" applyAlignment="1">
      <alignment horizontal="center"/>
    </xf>
    <xf numFmtId="164" fontId="8" fillId="0" borderId="47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/>
    </xf>
    <xf numFmtId="164" fontId="8" fillId="0" borderId="49" xfId="0" applyNumberFormat="1" applyFont="1" applyBorder="1" applyAlignment="1">
      <alignment horizontal="center"/>
    </xf>
    <xf numFmtId="164" fontId="8" fillId="0" borderId="50" xfId="0" applyNumberFormat="1" applyFont="1" applyBorder="1" applyAlignment="1">
      <alignment horizontal="center"/>
    </xf>
    <xf numFmtId="164" fontId="8" fillId="0" borderId="51" xfId="0" applyNumberFormat="1" applyFont="1" applyBorder="1" applyAlignment="1">
      <alignment horizontal="center"/>
    </xf>
    <xf numFmtId="164" fontId="8" fillId="0" borderId="52" xfId="0" applyNumberFormat="1" applyFont="1" applyBorder="1" applyAlignment="1">
      <alignment horizontal="center"/>
    </xf>
    <xf numFmtId="164" fontId="8" fillId="0" borderId="42" xfId="0" applyNumberFormat="1" applyFont="1" applyBorder="1" applyAlignment="1">
      <alignment horizontal="center"/>
    </xf>
    <xf numFmtId="0" fontId="16" fillId="0" borderId="56" xfId="0" applyFont="1" applyBorder="1" applyAlignment="1">
      <alignment horizontal="center" vertical="center"/>
    </xf>
    <xf numFmtId="0" fontId="16" fillId="0" borderId="57" xfId="0" applyFont="1" applyBorder="1" applyAlignment="1">
      <alignment horizontal="left" vertical="center" wrapText="1"/>
    </xf>
    <xf numFmtId="1" fontId="1" fillId="0" borderId="57" xfId="0" applyNumberFormat="1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6" fillId="0" borderId="60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6" fillId="0" borderId="57" xfId="0" applyFont="1" applyBorder="1" applyAlignment="1">
      <alignment horizontal="left" vertical="center"/>
    </xf>
    <xf numFmtId="0" fontId="1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left" vertical="center" wrapText="1"/>
    </xf>
    <xf numFmtId="164" fontId="1" fillId="0" borderId="57" xfId="0" applyNumberFormat="1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3" xfId="0" applyFont="1" applyBorder="1"/>
    <xf numFmtId="0" fontId="1" fillId="0" borderId="21" xfId="0" applyFont="1" applyBorder="1"/>
    <xf numFmtId="0" fontId="1" fillId="0" borderId="2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6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/>
    <xf numFmtId="0" fontId="1" fillId="0" borderId="33" xfId="0" applyFont="1" applyBorder="1"/>
    <xf numFmtId="1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1" fontId="1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54" xfId="0" applyFont="1" applyBorder="1"/>
    <xf numFmtId="0" fontId="1" fillId="0" borderId="56" xfId="0" applyFont="1" applyBorder="1"/>
    <xf numFmtId="0" fontId="3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vertical="center" wrapText="1"/>
    </xf>
    <xf numFmtId="1" fontId="1" fillId="0" borderId="60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center" textRotation="90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" fillId="0" borderId="60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3" fillId="0" borderId="57" xfId="0" applyNumberFormat="1" applyFont="1" applyBorder="1" applyAlignment="1">
      <alignment horizontal="center" vertical="center"/>
    </xf>
    <xf numFmtId="165" fontId="3" fillId="0" borderId="58" xfId="0" applyNumberFormat="1" applyFont="1" applyBorder="1" applyAlignment="1">
      <alignment horizontal="center" vertical="center"/>
    </xf>
    <xf numFmtId="165" fontId="1" fillId="0" borderId="57" xfId="0" applyNumberFormat="1" applyFont="1" applyBorder="1" applyAlignment="1">
      <alignment horizontal="center" vertical="center"/>
    </xf>
    <xf numFmtId="165" fontId="1" fillId="0" borderId="5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64" fontId="4" fillId="0" borderId="73" xfId="0" applyNumberFormat="1" applyFont="1" applyBorder="1" applyAlignment="1">
      <alignment horizontal="center"/>
    </xf>
    <xf numFmtId="164" fontId="4" fillId="0" borderId="74" xfId="0" applyNumberFormat="1" applyFont="1" applyBorder="1" applyAlignment="1">
      <alignment horizontal="center"/>
    </xf>
    <xf numFmtId="164" fontId="4" fillId="0" borderId="75" xfId="0" applyNumberFormat="1" applyFont="1" applyBorder="1" applyAlignment="1">
      <alignment horizontal="center"/>
    </xf>
    <xf numFmtId="0" fontId="10" fillId="0" borderId="23" xfId="0" quotePrefix="1" applyFont="1" applyBorder="1" applyAlignment="1">
      <alignment horizontal="center" vertical="center"/>
    </xf>
    <xf numFmtId="0" fontId="10" fillId="0" borderId="24" xfId="0" quotePrefix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1" fontId="11" fillId="0" borderId="26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11" fillId="0" borderId="25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0" fontId="12" fillId="3" borderId="16" xfId="0" applyFont="1" applyFill="1" applyBorder="1" applyAlignment="1">
      <alignment horizontal="center" vertical="center" textRotation="90"/>
    </xf>
    <xf numFmtId="0" fontId="0" fillId="0" borderId="19" xfId="0" applyBorder="1"/>
    <xf numFmtId="0" fontId="0" fillId="0" borderId="26" xfId="0" applyBorder="1"/>
    <xf numFmtId="0" fontId="10" fillId="0" borderId="14" xfId="0" applyFont="1" applyBorder="1" applyAlignment="1">
      <alignment horizontal="center" vertical="center"/>
    </xf>
    <xf numFmtId="0" fontId="0" fillId="0" borderId="22" xfId="0" applyBorder="1"/>
    <xf numFmtId="0" fontId="12" fillId="4" borderId="26" xfId="0" applyFont="1" applyFill="1" applyBorder="1" applyAlignment="1">
      <alignment horizontal="center" vertical="center" textRotation="90"/>
    </xf>
    <xf numFmtId="0" fontId="12" fillId="2" borderId="26" xfId="0" applyFont="1" applyFill="1" applyBorder="1" applyAlignment="1">
      <alignment horizontal="center" vertical="center" textRotation="90" wrapText="1"/>
    </xf>
    <xf numFmtId="0" fontId="13" fillId="0" borderId="13" xfId="0" applyFont="1" applyBorder="1" applyAlignment="1">
      <alignment horizontal="center" textRotation="90"/>
    </xf>
    <xf numFmtId="0" fontId="0" fillId="0" borderId="21" xfId="0" applyBorder="1"/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29" xfId="0" applyBorder="1"/>
    <xf numFmtId="0" fontId="10" fillId="0" borderId="67" xfId="0" applyFon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2" fillId="2" borderId="16" xfId="0" applyFont="1" applyFill="1" applyBorder="1" applyAlignment="1">
      <alignment horizontal="center" vertical="center" textRotation="90" wrapText="1"/>
    </xf>
    <xf numFmtId="0" fontId="10" fillId="0" borderId="63" xfId="0" applyFont="1" applyBorder="1" applyAlignment="1">
      <alignment horizontal="center" vertical="center"/>
    </xf>
    <xf numFmtId="0" fontId="0" fillId="0" borderId="28" xfId="0" applyBorder="1"/>
    <xf numFmtId="0" fontId="10" fillId="0" borderId="36" xfId="0" applyFont="1" applyBorder="1" applyAlignment="1">
      <alignment horizontal="center" vertical="center"/>
    </xf>
    <xf numFmtId="0" fontId="0" fillId="0" borderId="41" xfId="0" applyBorder="1"/>
    <xf numFmtId="0" fontId="10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0" fillId="0" borderId="12" xfId="0" applyBorder="1"/>
    <xf numFmtId="0" fontId="10" fillId="0" borderId="24" xfId="0" applyFont="1" applyBorder="1" applyAlignment="1">
      <alignment horizontal="center" vertical="center"/>
    </xf>
    <xf numFmtId="0" fontId="0" fillId="0" borderId="20" xfId="0" applyBorder="1"/>
    <xf numFmtId="0" fontId="10" fillId="0" borderId="7" xfId="0" applyFont="1" applyBorder="1" applyAlignment="1">
      <alignment horizontal="center" vertical="center"/>
    </xf>
    <xf numFmtId="0" fontId="0" fillId="0" borderId="35" xfId="0" applyBorder="1"/>
    <xf numFmtId="164" fontId="3" fillId="0" borderId="0" xfId="0" applyNumberFormat="1" applyFont="1" applyAlignment="1">
      <alignment horizontal="center"/>
    </xf>
    <xf numFmtId="0" fontId="3" fillId="0" borderId="0" xfId="0" applyFont="1"/>
    <xf numFmtId="166" fontId="3" fillId="0" borderId="55" xfId="0" applyNumberFormat="1" applyFont="1" applyBorder="1" applyAlignment="1">
      <alignment horizontal="center" vertical="center"/>
    </xf>
    <xf numFmtId="0" fontId="0" fillId="0" borderId="69" xfId="0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4" fillId="0" borderId="53" xfId="0" applyFont="1" applyBorder="1" applyAlignment="1">
      <alignment horizontal="center" vertical="center" wrapText="1"/>
    </xf>
    <xf numFmtId="0" fontId="0" fillId="0" borderId="53" xfId="0" applyBorder="1"/>
    <xf numFmtId="0" fontId="3" fillId="0" borderId="55" xfId="0" applyFont="1" applyBorder="1" applyAlignment="1">
      <alignment horizontal="center" vertical="center"/>
    </xf>
    <xf numFmtId="0" fontId="0" fillId="0" borderId="43" xfId="0" applyBorder="1"/>
    <xf numFmtId="0" fontId="14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0" fillId="0" borderId="68" xfId="0" applyBorder="1"/>
    <xf numFmtId="0" fontId="14" fillId="0" borderId="0" xfId="0" applyFont="1" applyAlignment="1">
      <alignment horizontal="center" vertical="center"/>
    </xf>
    <xf numFmtId="0" fontId="0" fillId="0" borderId="70" xfId="0" applyBorder="1"/>
    <xf numFmtId="166" fontId="3" fillId="0" borderId="57" xfId="0" applyNumberFormat="1" applyFont="1" applyBorder="1" applyAlignment="1">
      <alignment horizontal="center" vertical="center"/>
    </xf>
    <xf numFmtId="0" fontId="0" fillId="0" borderId="65" xfId="0" applyBorder="1"/>
    <xf numFmtId="14" fontId="1" fillId="0" borderId="14" xfId="0" applyNumberFormat="1" applyFont="1" applyBorder="1" applyAlignment="1">
      <alignment horizontal="center" vertical="center"/>
    </xf>
    <xf numFmtId="0" fontId="0" fillId="0" borderId="63" xfId="0" applyBorder="1"/>
    <xf numFmtId="14" fontId="3" fillId="0" borderId="55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1" fillId="0" borderId="56" xfId="0" applyFont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0" fontId="0" fillId="0" borderId="40" xfId="0" applyBorder="1"/>
    <xf numFmtId="0" fontId="0" fillId="0" borderId="71" xfId="0" applyBorder="1"/>
    <xf numFmtId="0" fontId="0" fillId="0" borderId="72" xfId="0" applyBorder="1"/>
    <xf numFmtId="0" fontId="3" fillId="5" borderId="36" xfId="0" applyFont="1" applyFill="1" applyBorder="1" applyAlignment="1">
      <alignment horizontal="center" vertical="center"/>
    </xf>
    <xf numFmtId="14" fontId="1" fillId="0" borderId="37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left" vertical="center"/>
    </xf>
    <xf numFmtId="0" fontId="0" fillId="0" borderId="6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Duongquatrinh!$A$4</c:f>
              <c:strCache>
                <c:ptCount val="1"/>
                <c:pt idx="0">
                  <c:v>Quỳ Châu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Duongquatrinh!$B$4:$DY$4</c:f>
              <c:numCache>
                <c:formatCode>0</c:formatCode>
                <c:ptCount val="128"/>
                <c:pt idx="0">
                  <c:v>#N/A</c:v>
                </c:pt>
                <c:pt idx="1">
                  <c:v>8845</c:v>
                </c:pt>
                <c:pt idx="2">
                  <c:v>#N/A</c:v>
                </c:pt>
                <c:pt idx="3">
                  <c:v>8834</c:v>
                </c:pt>
                <c:pt idx="4">
                  <c:v>#N/A</c:v>
                </c:pt>
                <c:pt idx="5">
                  <c:v>8826</c:v>
                </c:pt>
                <c:pt idx="6">
                  <c:v>#N/A</c:v>
                </c:pt>
                <c:pt idx="7">
                  <c:v>8815</c:v>
                </c:pt>
                <c:pt idx="8">
                  <c:v>#N/A</c:v>
                </c:pt>
                <c:pt idx="9">
                  <c:v>8812</c:v>
                </c:pt>
                <c:pt idx="10">
                  <c:v>#N/A</c:v>
                </c:pt>
                <c:pt idx="11">
                  <c:v>8813</c:v>
                </c:pt>
                <c:pt idx="12">
                  <c:v>#N/A</c:v>
                </c:pt>
                <c:pt idx="13">
                  <c:v>8817</c:v>
                </c:pt>
                <c:pt idx="14">
                  <c:v>#N/A</c:v>
                </c:pt>
                <c:pt idx="15">
                  <c:v>8820</c:v>
                </c:pt>
                <c:pt idx="16">
                  <c:v>#N/A</c:v>
                </c:pt>
                <c:pt idx="17">
                  <c:v>8822</c:v>
                </c:pt>
                <c:pt idx="18">
                  <c:v>#N/A</c:v>
                </c:pt>
                <c:pt idx="19">
                  <c:v>8823</c:v>
                </c:pt>
                <c:pt idx="20">
                  <c:v>#N/A</c:v>
                </c:pt>
                <c:pt idx="21">
                  <c:v>8831</c:v>
                </c:pt>
                <c:pt idx="22">
                  <c:v>#N/A</c:v>
                </c:pt>
                <c:pt idx="23">
                  <c:v>8837</c:v>
                </c:pt>
                <c:pt idx="24">
                  <c:v>#N/A</c:v>
                </c:pt>
                <c:pt idx="25">
                  <c:v>8840</c:v>
                </c:pt>
                <c:pt idx="26">
                  <c:v>#N/A</c:v>
                </c:pt>
                <c:pt idx="27">
                  <c:v>8849</c:v>
                </c:pt>
                <c:pt idx="28">
                  <c:v>#N/A</c:v>
                </c:pt>
                <c:pt idx="29">
                  <c:v>8855</c:v>
                </c:pt>
                <c:pt idx="30">
                  <c:v>#N/A</c:v>
                </c:pt>
                <c:pt idx="31">
                  <c:v>8862</c:v>
                </c:pt>
                <c:pt idx="32">
                  <c:v>#N/A</c:v>
                </c:pt>
                <c:pt idx="33">
                  <c:v>8865</c:v>
                </c:pt>
                <c:pt idx="34">
                  <c:v>#N/A</c:v>
                </c:pt>
                <c:pt idx="35">
                  <c:v>8864</c:v>
                </c:pt>
                <c:pt idx="36">
                  <c:v>#N/A</c:v>
                </c:pt>
                <c:pt idx="37">
                  <c:v>8859</c:v>
                </c:pt>
                <c:pt idx="38">
                  <c:v>#N/A</c:v>
                </c:pt>
                <c:pt idx="39">
                  <c:v>8851</c:v>
                </c:pt>
                <c:pt idx="40">
                  <c:v>#N/A</c:v>
                </c:pt>
                <c:pt idx="41">
                  <c:v>8847</c:v>
                </c:pt>
                <c:pt idx="42">
                  <c:v>#N/A</c:v>
                </c:pt>
                <c:pt idx="43">
                  <c:v>8840</c:v>
                </c:pt>
                <c:pt idx="44">
                  <c:v>#N/A</c:v>
                </c:pt>
                <c:pt idx="45">
                  <c:v>8835</c:v>
                </c:pt>
                <c:pt idx="46">
                  <c:v>#N/A</c:v>
                </c:pt>
                <c:pt idx="47">
                  <c:v>8832</c:v>
                </c:pt>
                <c:pt idx="48">
                  <c:v>#N/A</c:v>
                </c:pt>
                <c:pt idx="49">
                  <c:v>8829</c:v>
                </c:pt>
                <c:pt idx="50">
                  <c:v>#N/A</c:v>
                </c:pt>
                <c:pt idx="51">
                  <c:v>8825</c:v>
                </c:pt>
                <c:pt idx="52">
                  <c:v>#N/A</c:v>
                </c:pt>
                <c:pt idx="53">
                  <c:v>8822</c:v>
                </c:pt>
                <c:pt idx="54">
                  <c:v>#N/A</c:v>
                </c:pt>
                <c:pt idx="55">
                  <c:v>8820</c:v>
                </c:pt>
                <c:pt idx="56">
                  <c:v>#N/A</c:v>
                </c:pt>
                <c:pt idx="57">
                  <c:v>8815</c:v>
                </c:pt>
                <c:pt idx="58">
                  <c:v>#N/A</c:v>
                </c:pt>
                <c:pt idx="59">
                  <c:v>8811</c:v>
                </c:pt>
                <c:pt idx="60">
                  <c:v>#N/A</c:v>
                </c:pt>
                <c:pt idx="61">
                  <c:v>8806</c:v>
                </c:pt>
                <c:pt idx="62">
                  <c:v>#N/A</c:v>
                </c:pt>
                <c:pt idx="63">
                  <c:v>8800</c:v>
                </c:pt>
                <c:pt idx="64">
                  <c:v>#N/A</c:v>
                </c:pt>
                <c:pt idx="65">
                  <c:v>8796</c:v>
                </c:pt>
                <c:pt idx="66">
                  <c:v>#N/A</c:v>
                </c:pt>
                <c:pt idx="67">
                  <c:v>8792</c:v>
                </c:pt>
                <c:pt idx="68">
                  <c:v>#N/A</c:v>
                </c:pt>
                <c:pt idx="69">
                  <c:v>8787</c:v>
                </c:pt>
                <c:pt idx="70">
                  <c:v>#N/A</c:v>
                </c:pt>
                <c:pt idx="71">
                  <c:v>8785</c:v>
                </c:pt>
                <c:pt idx="72">
                  <c:v>#N/A</c:v>
                </c:pt>
                <c:pt idx="73">
                  <c:v>8783</c:v>
                </c:pt>
                <c:pt idx="74">
                  <c:v>#N/A</c:v>
                </c:pt>
                <c:pt idx="75">
                  <c:v>8780</c:v>
                </c:pt>
                <c:pt idx="76">
                  <c:v>#N/A</c:v>
                </c:pt>
                <c:pt idx="77">
                  <c:v>8776</c:v>
                </c:pt>
                <c:pt idx="78">
                  <c:v>#N/A</c:v>
                </c:pt>
                <c:pt idx="79">
                  <c:v>8775</c:v>
                </c:pt>
                <c:pt idx="80">
                  <c:v>#N/A</c:v>
                </c:pt>
                <c:pt idx="81">
                  <c:v>8775</c:v>
                </c:pt>
                <c:pt idx="82">
                  <c:v>#N/A</c:v>
                </c:pt>
                <c:pt idx="83">
                  <c:v>8774</c:v>
                </c:pt>
                <c:pt idx="84">
                  <c:v>#N/A</c:v>
                </c:pt>
                <c:pt idx="85">
                  <c:v>8774</c:v>
                </c:pt>
                <c:pt idx="86">
                  <c:v>#N/A</c:v>
                </c:pt>
                <c:pt idx="87">
                  <c:v>8773</c:v>
                </c:pt>
                <c:pt idx="88">
                  <c:v>#N/A</c:v>
                </c:pt>
                <c:pt idx="89">
                  <c:v>8772</c:v>
                </c:pt>
                <c:pt idx="90">
                  <c:v>#N/A</c:v>
                </c:pt>
                <c:pt idx="91">
                  <c:v>8771</c:v>
                </c:pt>
                <c:pt idx="92">
                  <c:v>#N/A</c:v>
                </c:pt>
                <c:pt idx="93">
                  <c:v>8771</c:v>
                </c:pt>
                <c:pt idx="94">
                  <c:v>#N/A</c:v>
                </c:pt>
                <c:pt idx="95">
                  <c:v>8771</c:v>
                </c:pt>
                <c:pt idx="96">
                  <c:v>#N/A</c:v>
                </c:pt>
                <c:pt idx="97">
                  <c:v>8770</c:v>
                </c:pt>
                <c:pt idx="98">
                  <c:v>#N/A</c:v>
                </c:pt>
                <c:pt idx="99">
                  <c:v>8770</c:v>
                </c:pt>
                <c:pt idx="100">
                  <c:v>#N/A</c:v>
                </c:pt>
                <c:pt idx="101">
                  <c:v>8769</c:v>
                </c:pt>
                <c:pt idx="102">
                  <c:v>#N/A</c:v>
                </c:pt>
                <c:pt idx="103">
                  <c:v>8769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8814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8806.5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8813.4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8808.2000000000007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A-4053-A2B9-CC36C0FBA4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522432"/>
        <c:axId val="117523968"/>
      </c:lineChart>
      <c:catAx>
        <c:axId val="1175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3968"/>
        <c:crosses val="autoZero"/>
        <c:auto val="1"/>
        <c:lblAlgn val="ctr"/>
        <c:lblOffset val="100"/>
        <c:noMultiLvlLbl val="0"/>
      </c:catAx>
      <c:valAx>
        <c:axId val="117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243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Duongquatrinh!$A$13</c:f>
              <c:strCache>
                <c:ptCount val="1"/>
                <c:pt idx="0">
                  <c:v>Chợ Tràng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Duongquatrinh!$B$13:$DY$13</c:f>
              <c:numCache>
                <c:formatCode>0</c:formatCode>
                <c:ptCount val="128"/>
                <c:pt idx="0">
                  <c:v>#N/A</c:v>
                </c:pt>
                <c:pt idx="1">
                  <c:v>76</c:v>
                </c:pt>
                <c:pt idx="2">
                  <c:v>#N/A</c:v>
                </c:pt>
                <c:pt idx="3">
                  <c:v>50</c:v>
                </c:pt>
                <c:pt idx="4">
                  <c:v>#N/A</c:v>
                </c:pt>
                <c:pt idx="5">
                  <c:v>19</c:v>
                </c:pt>
                <c:pt idx="6">
                  <c:v>#N/A</c:v>
                </c:pt>
                <c:pt idx="7">
                  <c:v>-12</c:v>
                </c:pt>
                <c:pt idx="8">
                  <c:v>#N/A</c:v>
                </c:pt>
                <c:pt idx="9">
                  <c:v>-43</c:v>
                </c:pt>
                <c:pt idx="10">
                  <c:v>#N/A</c:v>
                </c:pt>
                <c:pt idx="11">
                  <c:v>-70</c:v>
                </c:pt>
                <c:pt idx="12">
                  <c:v>-79</c:v>
                </c:pt>
                <c:pt idx="13">
                  <c:v>-77</c:v>
                </c:pt>
                <c:pt idx="14">
                  <c:v>#N/A</c:v>
                </c:pt>
                <c:pt idx="15">
                  <c:v>-46</c:v>
                </c:pt>
                <c:pt idx="16">
                  <c:v>#N/A</c:v>
                </c:pt>
                <c:pt idx="17">
                  <c:v>5</c:v>
                </c:pt>
                <c:pt idx="18">
                  <c:v>#N/A</c:v>
                </c:pt>
                <c:pt idx="19">
                  <c:v>51</c:v>
                </c:pt>
                <c:pt idx="20">
                  <c:v>#N/A</c:v>
                </c:pt>
                <c:pt idx="21">
                  <c:v>83</c:v>
                </c:pt>
                <c:pt idx="22">
                  <c:v>#N/A</c:v>
                </c:pt>
                <c:pt idx="23">
                  <c:v>100</c:v>
                </c:pt>
                <c:pt idx="24">
                  <c:v>#N/A</c:v>
                </c:pt>
                <c:pt idx="25">
                  <c:v>87</c:v>
                </c:pt>
                <c:pt idx="26">
                  <c:v>#N/A</c:v>
                </c:pt>
                <c:pt idx="27">
                  <c:v>63</c:v>
                </c:pt>
                <c:pt idx="28">
                  <c:v>#N/A</c:v>
                </c:pt>
                <c:pt idx="29">
                  <c:v>36</c:v>
                </c:pt>
                <c:pt idx="30">
                  <c:v>#N/A</c:v>
                </c:pt>
                <c:pt idx="31">
                  <c:v>6</c:v>
                </c:pt>
                <c:pt idx="32">
                  <c:v>#N/A</c:v>
                </c:pt>
                <c:pt idx="33">
                  <c:v>-20</c:v>
                </c:pt>
                <c:pt idx="34">
                  <c:v>#N/A</c:v>
                </c:pt>
                <c:pt idx="35">
                  <c:v>-45</c:v>
                </c:pt>
                <c:pt idx="36">
                  <c:v>#N/A</c:v>
                </c:pt>
                <c:pt idx="37">
                  <c:v>-58</c:v>
                </c:pt>
                <c:pt idx="38">
                  <c:v>#N/A</c:v>
                </c:pt>
                <c:pt idx="39">
                  <c:v>-42</c:v>
                </c:pt>
                <c:pt idx="40">
                  <c:v>#N/A</c:v>
                </c:pt>
                <c:pt idx="41">
                  <c:v>-8</c:v>
                </c:pt>
                <c:pt idx="42">
                  <c:v>#N/A</c:v>
                </c:pt>
                <c:pt idx="43">
                  <c:v>34</c:v>
                </c:pt>
                <c:pt idx="44">
                  <c:v>#N/A</c:v>
                </c:pt>
                <c:pt idx="45">
                  <c:v>70</c:v>
                </c:pt>
                <c:pt idx="46">
                  <c:v>#N/A</c:v>
                </c:pt>
                <c:pt idx="47">
                  <c:v>93</c:v>
                </c:pt>
                <c:pt idx="48">
                  <c:v>#N/A</c:v>
                </c:pt>
                <c:pt idx="49">
                  <c:v>82</c:v>
                </c:pt>
                <c:pt idx="50">
                  <c:v>#N/A</c:v>
                </c:pt>
                <c:pt idx="51">
                  <c:v>59</c:v>
                </c:pt>
                <c:pt idx="52">
                  <c:v>#N/A</c:v>
                </c:pt>
                <c:pt idx="53">
                  <c:v>34</c:v>
                </c:pt>
                <c:pt idx="54">
                  <c:v>#N/A</c:v>
                </c:pt>
                <c:pt idx="55">
                  <c:v>17</c:v>
                </c:pt>
                <c:pt idx="56">
                  <c:v>#N/A</c:v>
                </c:pt>
                <c:pt idx="57">
                  <c:v>-10</c:v>
                </c:pt>
                <c:pt idx="58">
                  <c:v>#N/A</c:v>
                </c:pt>
                <c:pt idx="59">
                  <c:v>-30</c:v>
                </c:pt>
                <c:pt idx="60">
                  <c:v>#N/A</c:v>
                </c:pt>
                <c:pt idx="61">
                  <c:v>-44</c:v>
                </c:pt>
                <c:pt idx="62">
                  <c:v>-46</c:v>
                </c:pt>
                <c:pt idx="63">
                  <c:v>-41</c:v>
                </c:pt>
                <c:pt idx="64">
                  <c:v>#N/A</c:v>
                </c:pt>
                <c:pt idx="65">
                  <c:v>-21</c:v>
                </c:pt>
                <c:pt idx="66">
                  <c:v>#N/A</c:v>
                </c:pt>
                <c:pt idx="67">
                  <c:v>18</c:v>
                </c:pt>
                <c:pt idx="68">
                  <c:v>#N/A</c:v>
                </c:pt>
                <c:pt idx="69">
                  <c:v>52</c:v>
                </c:pt>
                <c:pt idx="70">
                  <c:v>#N/A</c:v>
                </c:pt>
                <c:pt idx="71">
                  <c:v>80</c:v>
                </c:pt>
                <c:pt idx="72">
                  <c:v>#N/A</c:v>
                </c:pt>
                <c:pt idx="73">
                  <c:v>72</c:v>
                </c:pt>
                <c:pt idx="74">
                  <c:v>#N/A</c:v>
                </c:pt>
                <c:pt idx="75">
                  <c:v>48</c:v>
                </c:pt>
                <c:pt idx="76">
                  <c:v>#N/A</c:v>
                </c:pt>
                <c:pt idx="77">
                  <c:v>25</c:v>
                </c:pt>
                <c:pt idx="78">
                  <c:v>#N/A</c:v>
                </c:pt>
                <c:pt idx="79">
                  <c:v>7</c:v>
                </c:pt>
                <c:pt idx="80">
                  <c:v>#N/A</c:v>
                </c:pt>
                <c:pt idx="81">
                  <c:v>-7</c:v>
                </c:pt>
                <c:pt idx="82">
                  <c:v>#N/A</c:v>
                </c:pt>
                <c:pt idx="83">
                  <c:v>-21</c:v>
                </c:pt>
                <c:pt idx="84">
                  <c:v>#N/A</c:v>
                </c:pt>
                <c:pt idx="85">
                  <c:v>-40</c:v>
                </c:pt>
                <c:pt idx="86">
                  <c:v>#N/A</c:v>
                </c:pt>
                <c:pt idx="87">
                  <c:v>-50</c:v>
                </c:pt>
                <c:pt idx="88">
                  <c:v>#N/A</c:v>
                </c:pt>
                <c:pt idx="89">
                  <c:v>-33</c:v>
                </c:pt>
                <c:pt idx="90">
                  <c:v>#N/A</c:v>
                </c:pt>
                <c:pt idx="91">
                  <c:v>4</c:v>
                </c:pt>
                <c:pt idx="92">
                  <c:v>#N/A</c:v>
                </c:pt>
                <c:pt idx="93">
                  <c:v>40</c:v>
                </c:pt>
                <c:pt idx="94">
                  <c:v>#N/A</c:v>
                </c:pt>
                <c:pt idx="95">
                  <c:v>64</c:v>
                </c:pt>
                <c:pt idx="96">
                  <c:v>67</c:v>
                </c:pt>
                <c:pt idx="97">
                  <c:v>63</c:v>
                </c:pt>
                <c:pt idx="98">
                  <c:v>#N/A</c:v>
                </c:pt>
                <c:pt idx="99">
                  <c:v>38</c:v>
                </c:pt>
                <c:pt idx="100">
                  <c:v>#N/A</c:v>
                </c:pt>
                <c:pt idx="101">
                  <c:v>12</c:v>
                </c:pt>
                <c:pt idx="102">
                  <c:v>#N/A</c:v>
                </c:pt>
                <c:pt idx="103">
                  <c:v>0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-54.75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26.75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76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3-4895-813E-5472092029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944512"/>
        <c:axId val="118946048"/>
      </c:lineChart>
      <c:catAx>
        <c:axId val="1189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6048"/>
        <c:crosses val="autoZero"/>
        <c:auto val="1"/>
        <c:lblAlgn val="ctr"/>
        <c:lblOffset val="100"/>
        <c:noMultiLvlLbl val="0"/>
      </c:catAx>
      <c:valAx>
        <c:axId val="118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5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Duongquatrinh!$A$14</c:f>
              <c:strCache>
                <c:ptCount val="1"/>
                <c:pt idx="0">
                  <c:v>Cửa Hội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Duongquatrinh!$B$14:$DY$14</c:f>
              <c:numCache>
                <c:formatCode>0</c:formatCode>
                <c:ptCount val="128"/>
                <c:pt idx="0">
                  <c:v>#N/A</c:v>
                </c:pt>
                <c:pt idx="1">
                  <c:v>60</c:v>
                </c:pt>
                <c:pt idx="2">
                  <c:v>#N/A</c:v>
                </c:pt>
                <c:pt idx="3">
                  <c:v>32</c:v>
                </c:pt>
                <c:pt idx="4">
                  <c:v>#N/A</c:v>
                </c:pt>
                <c:pt idx="5">
                  <c:v>-3</c:v>
                </c:pt>
                <c:pt idx="6">
                  <c:v>#N/A</c:v>
                </c:pt>
                <c:pt idx="7">
                  <c:v>-43</c:v>
                </c:pt>
                <c:pt idx="8">
                  <c:v>#N/A</c:v>
                </c:pt>
                <c:pt idx="9">
                  <c:v>-77</c:v>
                </c:pt>
                <c:pt idx="10">
                  <c:v>#N/A</c:v>
                </c:pt>
                <c:pt idx="11">
                  <c:v>-96</c:v>
                </c:pt>
                <c:pt idx="12">
                  <c:v>#N/A</c:v>
                </c:pt>
                <c:pt idx="13">
                  <c:v>-81</c:v>
                </c:pt>
                <c:pt idx="14">
                  <c:v>#N/A</c:v>
                </c:pt>
                <c:pt idx="15">
                  <c:v>-41</c:v>
                </c:pt>
                <c:pt idx="16">
                  <c:v>#N/A</c:v>
                </c:pt>
                <c:pt idx="17">
                  <c:v>13</c:v>
                </c:pt>
                <c:pt idx="18">
                  <c:v>#N/A</c:v>
                </c:pt>
                <c:pt idx="19">
                  <c:v>58</c:v>
                </c:pt>
                <c:pt idx="20">
                  <c:v>#N/A</c:v>
                </c:pt>
                <c:pt idx="21">
                  <c:v>77</c:v>
                </c:pt>
                <c:pt idx="22">
                  <c:v>78</c:v>
                </c:pt>
                <c:pt idx="23">
                  <c:v>72</c:v>
                </c:pt>
                <c:pt idx="24">
                  <c:v>#N/A</c:v>
                </c:pt>
                <c:pt idx="25">
                  <c:v>60</c:v>
                </c:pt>
                <c:pt idx="26">
                  <c:v>#N/A</c:v>
                </c:pt>
                <c:pt idx="27">
                  <c:v>37</c:v>
                </c:pt>
                <c:pt idx="28">
                  <c:v>#N/A</c:v>
                </c:pt>
                <c:pt idx="29">
                  <c:v>8</c:v>
                </c:pt>
                <c:pt idx="30">
                  <c:v>#N/A</c:v>
                </c:pt>
                <c:pt idx="31">
                  <c:v>-27</c:v>
                </c:pt>
                <c:pt idx="32">
                  <c:v>#N/A</c:v>
                </c:pt>
                <c:pt idx="33">
                  <c:v>-52</c:v>
                </c:pt>
                <c:pt idx="34">
                  <c:v>#N/A</c:v>
                </c:pt>
                <c:pt idx="35">
                  <c:v>-83</c:v>
                </c:pt>
                <c:pt idx="36">
                  <c:v>#N/A</c:v>
                </c:pt>
                <c:pt idx="37">
                  <c:v>-72</c:v>
                </c:pt>
                <c:pt idx="38">
                  <c:v>#N/A</c:v>
                </c:pt>
                <c:pt idx="39">
                  <c:v>-50</c:v>
                </c:pt>
                <c:pt idx="40">
                  <c:v>#N/A</c:v>
                </c:pt>
                <c:pt idx="41">
                  <c:v>-7</c:v>
                </c:pt>
                <c:pt idx="42">
                  <c:v>#N/A</c:v>
                </c:pt>
                <c:pt idx="43">
                  <c:v>38</c:v>
                </c:pt>
                <c:pt idx="44">
                  <c:v>#N/A</c:v>
                </c:pt>
                <c:pt idx="45">
                  <c:v>62</c:v>
                </c:pt>
                <c:pt idx="46">
                  <c:v>68</c:v>
                </c:pt>
                <c:pt idx="47">
                  <c:v>66</c:v>
                </c:pt>
                <c:pt idx="48">
                  <c:v>#N/A</c:v>
                </c:pt>
                <c:pt idx="49">
                  <c:v>55</c:v>
                </c:pt>
                <c:pt idx="50">
                  <c:v>#N/A</c:v>
                </c:pt>
                <c:pt idx="51">
                  <c:v>41</c:v>
                </c:pt>
                <c:pt idx="52">
                  <c:v>#N/A</c:v>
                </c:pt>
                <c:pt idx="53">
                  <c:v>14</c:v>
                </c:pt>
                <c:pt idx="54">
                  <c:v>#N/A</c:v>
                </c:pt>
                <c:pt idx="55">
                  <c:v>-6</c:v>
                </c:pt>
                <c:pt idx="56">
                  <c:v>#N/A</c:v>
                </c:pt>
                <c:pt idx="57">
                  <c:v>-32</c:v>
                </c:pt>
                <c:pt idx="58">
                  <c:v>#N/A</c:v>
                </c:pt>
                <c:pt idx="59">
                  <c:v>-49</c:v>
                </c:pt>
                <c:pt idx="60">
                  <c:v>#N/A</c:v>
                </c:pt>
                <c:pt idx="61">
                  <c:v>-61</c:v>
                </c:pt>
                <c:pt idx="62">
                  <c:v>#N/A</c:v>
                </c:pt>
                <c:pt idx="63">
                  <c:v>-49</c:v>
                </c:pt>
                <c:pt idx="64">
                  <c:v>#N/A</c:v>
                </c:pt>
                <c:pt idx="65">
                  <c:v>-19</c:v>
                </c:pt>
                <c:pt idx="66">
                  <c:v>#N/A</c:v>
                </c:pt>
                <c:pt idx="67">
                  <c:v>26</c:v>
                </c:pt>
                <c:pt idx="68">
                  <c:v>#N/A</c:v>
                </c:pt>
                <c:pt idx="69">
                  <c:v>58</c:v>
                </c:pt>
                <c:pt idx="70">
                  <c:v>#N/A</c:v>
                </c:pt>
                <c:pt idx="71">
                  <c:v>64</c:v>
                </c:pt>
                <c:pt idx="72">
                  <c:v>#N/A</c:v>
                </c:pt>
                <c:pt idx="73">
                  <c:v>51</c:v>
                </c:pt>
                <c:pt idx="74">
                  <c:v>#N/A</c:v>
                </c:pt>
                <c:pt idx="75">
                  <c:v>34</c:v>
                </c:pt>
                <c:pt idx="76">
                  <c:v>#N/A</c:v>
                </c:pt>
                <c:pt idx="77">
                  <c:v>12</c:v>
                </c:pt>
                <c:pt idx="78">
                  <c:v>#N/A</c:v>
                </c:pt>
                <c:pt idx="79">
                  <c:v>-5</c:v>
                </c:pt>
                <c:pt idx="80">
                  <c:v>#N/A</c:v>
                </c:pt>
                <c:pt idx="81">
                  <c:v>-20</c:v>
                </c:pt>
                <c:pt idx="82">
                  <c:v>#N/A</c:v>
                </c:pt>
                <c:pt idx="83">
                  <c:v>-32</c:v>
                </c:pt>
                <c:pt idx="84">
                  <c:v>#N/A</c:v>
                </c:pt>
                <c:pt idx="85">
                  <c:v>-47</c:v>
                </c:pt>
                <c:pt idx="86">
                  <c:v>-52</c:v>
                </c:pt>
                <c:pt idx="87">
                  <c:v>-48</c:v>
                </c:pt>
                <c:pt idx="88">
                  <c:v>#N/A</c:v>
                </c:pt>
                <c:pt idx="89">
                  <c:v>-34</c:v>
                </c:pt>
                <c:pt idx="90">
                  <c:v>#N/A</c:v>
                </c:pt>
                <c:pt idx="91">
                  <c:v>-2</c:v>
                </c:pt>
                <c:pt idx="92">
                  <c:v>#N/A</c:v>
                </c:pt>
                <c:pt idx="93">
                  <c:v>35</c:v>
                </c:pt>
                <c:pt idx="94">
                  <c:v>#N/A</c:v>
                </c:pt>
                <c:pt idx="95">
                  <c:v>44</c:v>
                </c:pt>
                <c:pt idx="96">
                  <c:v>#N/A</c:v>
                </c:pt>
                <c:pt idx="97">
                  <c:v>35</c:v>
                </c:pt>
                <c:pt idx="98">
                  <c:v>#N/A</c:v>
                </c:pt>
                <c:pt idx="99">
                  <c:v>14</c:v>
                </c:pt>
                <c:pt idx="100">
                  <c:v>#N/A</c:v>
                </c:pt>
                <c:pt idx="101">
                  <c:v>2</c:v>
                </c:pt>
                <c:pt idx="102">
                  <c:v>-4</c:v>
                </c:pt>
                <c:pt idx="103">
                  <c:v>-3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-65.25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30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52.2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-16.8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2-4A8B-BBDC-FE1E2C406E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959488"/>
        <c:axId val="118989952"/>
      </c:lineChart>
      <c:catAx>
        <c:axId val="1189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9952"/>
        <c:crosses val="autoZero"/>
        <c:auto val="1"/>
        <c:lblAlgn val="ctr"/>
        <c:lblOffset val="100"/>
        <c:noMultiLvlLbl val="0"/>
      </c:catAx>
      <c:valAx>
        <c:axId val="118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94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Duongquatrinh!$A$15</c:f>
              <c:strCache>
                <c:ptCount val="1"/>
                <c:pt idx="0">
                  <c:v>Lý Nhân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Duongquatrinh!$B$15:$DY$15</c:f>
              <c:numCache>
                <c:formatCode>0</c:formatCode>
                <c:ptCount val="128"/>
                <c:pt idx="0">
                  <c:v>#N/A</c:v>
                </c:pt>
                <c:pt idx="1">
                  <c:v>178</c:v>
                </c:pt>
                <c:pt idx="2">
                  <c:v>#N/A</c:v>
                </c:pt>
                <c:pt idx="3">
                  <c:v>#N/A</c:v>
                </c:pt>
                <c:pt idx="4">
                  <c:v>167</c:v>
                </c:pt>
                <c:pt idx="5">
                  <c:v>#N/A</c:v>
                </c:pt>
                <c:pt idx="6">
                  <c:v>#N/A</c:v>
                </c:pt>
                <c:pt idx="7">
                  <c:v>158</c:v>
                </c:pt>
                <c:pt idx="8">
                  <c:v>#N/A</c:v>
                </c:pt>
                <c:pt idx="9">
                  <c:v>#N/A</c:v>
                </c:pt>
                <c:pt idx="10">
                  <c:v>157</c:v>
                </c:pt>
                <c:pt idx="11">
                  <c:v>#N/A</c:v>
                </c:pt>
                <c:pt idx="12">
                  <c:v>#N/A</c:v>
                </c:pt>
                <c:pt idx="13">
                  <c:v>155</c:v>
                </c:pt>
                <c:pt idx="14">
                  <c:v>#N/A</c:v>
                </c:pt>
                <c:pt idx="15">
                  <c:v>#N/A</c:v>
                </c:pt>
                <c:pt idx="16">
                  <c:v>144</c:v>
                </c:pt>
                <c:pt idx="17">
                  <c:v>#N/A</c:v>
                </c:pt>
                <c:pt idx="18">
                  <c:v>#N/A</c:v>
                </c:pt>
                <c:pt idx="19">
                  <c:v>141</c:v>
                </c:pt>
                <c:pt idx="20">
                  <c:v>#N/A</c:v>
                </c:pt>
                <c:pt idx="21">
                  <c:v>#N/A</c:v>
                </c:pt>
                <c:pt idx="22">
                  <c:v>165</c:v>
                </c:pt>
                <c:pt idx="23">
                  <c:v>#N/A</c:v>
                </c:pt>
                <c:pt idx="24">
                  <c:v>#N/A</c:v>
                </c:pt>
                <c:pt idx="25">
                  <c:v>181</c:v>
                </c:pt>
                <c:pt idx="26">
                  <c:v>#N/A</c:v>
                </c:pt>
                <c:pt idx="27">
                  <c:v>#N/A</c:v>
                </c:pt>
                <c:pt idx="28">
                  <c:v>172</c:v>
                </c:pt>
                <c:pt idx="29">
                  <c:v>#N/A</c:v>
                </c:pt>
                <c:pt idx="30">
                  <c:v>#N/A</c:v>
                </c:pt>
                <c:pt idx="31">
                  <c:v>162</c:v>
                </c:pt>
                <c:pt idx="32">
                  <c:v>#N/A</c:v>
                </c:pt>
                <c:pt idx="33">
                  <c:v>#N/A</c:v>
                </c:pt>
                <c:pt idx="34">
                  <c:v>176</c:v>
                </c:pt>
                <c:pt idx="35">
                  <c:v>#N/A</c:v>
                </c:pt>
                <c:pt idx="36">
                  <c:v>#N/A</c:v>
                </c:pt>
                <c:pt idx="37">
                  <c:v>170</c:v>
                </c:pt>
                <c:pt idx="38">
                  <c:v>#N/A</c:v>
                </c:pt>
                <c:pt idx="39">
                  <c:v>#N/A</c:v>
                </c:pt>
                <c:pt idx="40">
                  <c:v>158</c:v>
                </c:pt>
                <c:pt idx="41">
                  <c:v>#N/A</c:v>
                </c:pt>
                <c:pt idx="42">
                  <c:v>#N/A</c:v>
                </c:pt>
                <c:pt idx="43">
                  <c:v>146</c:v>
                </c:pt>
                <c:pt idx="44">
                  <c:v>#N/A</c:v>
                </c:pt>
                <c:pt idx="45">
                  <c:v>#N/A</c:v>
                </c:pt>
                <c:pt idx="46">
                  <c:v>137</c:v>
                </c:pt>
                <c:pt idx="47">
                  <c:v>#N/A</c:v>
                </c:pt>
                <c:pt idx="48">
                  <c:v>#N/A</c:v>
                </c:pt>
                <c:pt idx="49">
                  <c:v>127</c:v>
                </c:pt>
                <c:pt idx="50">
                  <c:v>#N/A</c:v>
                </c:pt>
                <c:pt idx="51">
                  <c:v>#N/A</c:v>
                </c:pt>
                <c:pt idx="52">
                  <c:v>119</c:v>
                </c:pt>
                <c:pt idx="53">
                  <c:v>#N/A</c:v>
                </c:pt>
                <c:pt idx="54">
                  <c:v>#N/A</c:v>
                </c:pt>
                <c:pt idx="55">
                  <c:v>115</c:v>
                </c:pt>
                <c:pt idx="56">
                  <c:v>#N/A</c:v>
                </c:pt>
                <c:pt idx="57">
                  <c:v>#N/A</c:v>
                </c:pt>
                <c:pt idx="58">
                  <c:v>109</c:v>
                </c:pt>
                <c:pt idx="59">
                  <c:v>#N/A</c:v>
                </c:pt>
                <c:pt idx="60">
                  <c:v>#N/A</c:v>
                </c:pt>
                <c:pt idx="61">
                  <c:v>106</c:v>
                </c:pt>
                <c:pt idx="62">
                  <c:v>#N/A</c:v>
                </c:pt>
                <c:pt idx="63">
                  <c:v>#N/A</c:v>
                </c:pt>
                <c:pt idx="64">
                  <c:v>106</c:v>
                </c:pt>
                <c:pt idx="65">
                  <c:v>#N/A</c:v>
                </c:pt>
                <c:pt idx="66">
                  <c:v>#N/A</c:v>
                </c:pt>
                <c:pt idx="67">
                  <c:v>106</c:v>
                </c:pt>
                <c:pt idx="68">
                  <c:v>#N/A</c:v>
                </c:pt>
                <c:pt idx="69">
                  <c:v>#N/A</c:v>
                </c:pt>
                <c:pt idx="70">
                  <c:v>114</c:v>
                </c:pt>
                <c:pt idx="71">
                  <c:v>#N/A</c:v>
                </c:pt>
                <c:pt idx="72">
                  <c:v>#N/A</c:v>
                </c:pt>
                <c:pt idx="73">
                  <c:v>127</c:v>
                </c:pt>
                <c:pt idx="74">
                  <c:v>#N/A</c:v>
                </c:pt>
                <c:pt idx="75">
                  <c:v>#N/A</c:v>
                </c:pt>
                <c:pt idx="76">
                  <c:v>142</c:v>
                </c:pt>
                <c:pt idx="77">
                  <c:v>#N/A</c:v>
                </c:pt>
                <c:pt idx="78">
                  <c:v>#N/A</c:v>
                </c:pt>
                <c:pt idx="79">
                  <c:v>147</c:v>
                </c:pt>
                <c:pt idx="80">
                  <c:v>#N/A</c:v>
                </c:pt>
                <c:pt idx="81">
                  <c:v>#N/A</c:v>
                </c:pt>
                <c:pt idx="82">
                  <c:v>165</c:v>
                </c:pt>
                <c:pt idx="83">
                  <c:v>#N/A</c:v>
                </c:pt>
                <c:pt idx="84">
                  <c:v>#N/A</c:v>
                </c:pt>
                <c:pt idx="85">
                  <c:v>170</c:v>
                </c:pt>
                <c:pt idx="86">
                  <c:v>#N/A</c:v>
                </c:pt>
                <c:pt idx="87">
                  <c:v>#N/A</c:v>
                </c:pt>
                <c:pt idx="88">
                  <c:v>160</c:v>
                </c:pt>
                <c:pt idx="89">
                  <c:v>#N/A</c:v>
                </c:pt>
                <c:pt idx="90">
                  <c:v>#N/A</c:v>
                </c:pt>
                <c:pt idx="91">
                  <c:v>144</c:v>
                </c:pt>
                <c:pt idx="92">
                  <c:v>#N/A</c:v>
                </c:pt>
                <c:pt idx="93">
                  <c:v>#N/A</c:v>
                </c:pt>
                <c:pt idx="94">
                  <c:v>133</c:v>
                </c:pt>
                <c:pt idx="95">
                  <c:v>#N/A</c:v>
                </c:pt>
                <c:pt idx="96">
                  <c:v>#N/A</c:v>
                </c:pt>
                <c:pt idx="97">
                  <c:v>137</c:v>
                </c:pt>
                <c:pt idx="98">
                  <c:v>#N/A</c:v>
                </c:pt>
                <c:pt idx="99">
                  <c:v>#N/A</c:v>
                </c:pt>
                <c:pt idx="100">
                  <c:v>142</c:v>
                </c:pt>
                <c:pt idx="101">
                  <c:v>#N/A</c:v>
                </c:pt>
                <c:pt idx="102">
                  <c:v>#N/A</c:v>
                </c:pt>
                <c:pt idx="103">
                  <c:v>144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150.25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134.25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150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145.19999999999999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A-4D16-8BBD-E5D3873079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417088"/>
        <c:axId val="119422976"/>
      </c:lineChart>
      <c:catAx>
        <c:axId val="1194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2976"/>
        <c:crosses val="autoZero"/>
        <c:auto val="1"/>
        <c:lblAlgn val="ctr"/>
        <c:lblOffset val="100"/>
        <c:noMultiLvlLbl val="0"/>
      </c:catAx>
      <c:valAx>
        <c:axId val="11942297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70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Duongquatrinh!$A$16</c:f>
              <c:strCache>
                <c:ptCount val="1"/>
                <c:pt idx="0">
                  <c:v>Hòa Duyệt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Duongquatrinh!$B$16:$DY$16</c:f>
              <c:numCache>
                <c:formatCode>0</c:formatCode>
                <c:ptCount val="128"/>
                <c:pt idx="0">
                  <c:v>#N/A</c:v>
                </c:pt>
                <c:pt idx="1">
                  <c:v>136</c:v>
                </c:pt>
                <c:pt idx="2">
                  <c:v>#N/A</c:v>
                </c:pt>
                <c:pt idx="3">
                  <c:v>#N/A</c:v>
                </c:pt>
                <c:pt idx="4">
                  <c:v>135</c:v>
                </c:pt>
                <c:pt idx="5">
                  <c:v>#N/A</c:v>
                </c:pt>
                <c:pt idx="6">
                  <c:v>#N/A</c:v>
                </c:pt>
                <c:pt idx="7">
                  <c:v>134</c:v>
                </c:pt>
                <c:pt idx="8">
                  <c:v>#N/A</c:v>
                </c:pt>
                <c:pt idx="9">
                  <c:v>#N/A</c:v>
                </c:pt>
                <c:pt idx="10">
                  <c:v>139</c:v>
                </c:pt>
                <c:pt idx="11">
                  <c:v>#N/A</c:v>
                </c:pt>
                <c:pt idx="12">
                  <c:v>#N/A</c:v>
                </c:pt>
                <c:pt idx="13">
                  <c:v>137</c:v>
                </c:pt>
                <c:pt idx="14">
                  <c:v>#N/A</c:v>
                </c:pt>
                <c:pt idx="15">
                  <c:v>#N/A</c:v>
                </c:pt>
                <c:pt idx="16">
                  <c:v>136</c:v>
                </c:pt>
                <c:pt idx="17">
                  <c:v>#N/A</c:v>
                </c:pt>
                <c:pt idx="18">
                  <c:v>#N/A</c:v>
                </c:pt>
                <c:pt idx="19">
                  <c:v>135</c:v>
                </c:pt>
                <c:pt idx="20">
                  <c:v>#N/A</c:v>
                </c:pt>
                <c:pt idx="21">
                  <c:v>#N/A</c:v>
                </c:pt>
                <c:pt idx="22">
                  <c:v>137</c:v>
                </c:pt>
                <c:pt idx="23">
                  <c:v>#N/A</c:v>
                </c:pt>
                <c:pt idx="24">
                  <c:v>#N/A</c:v>
                </c:pt>
                <c:pt idx="25">
                  <c:v>139</c:v>
                </c:pt>
                <c:pt idx="26">
                  <c:v>#N/A</c:v>
                </c:pt>
                <c:pt idx="27">
                  <c:v>#N/A</c:v>
                </c:pt>
                <c:pt idx="28">
                  <c:v>141</c:v>
                </c:pt>
                <c:pt idx="29">
                  <c:v>#N/A</c:v>
                </c:pt>
                <c:pt idx="30">
                  <c:v>#N/A</c:v>
                </c:pt>
                <c:pt idx="31">
                  <c:v>143</c:v>
                </c:pt>
                <c:pt idx="32">
                  <c:v>#N/A</c:v>
                </c:pt>
                <c:pt idx="33">
                  <c:v>#N/A</c:v>
                </c:pt>
                <c:pt idx="34">
                  <c:v>142</c:v>
                </c:pt>
                <c:pt idx="35">
                  <c:v>#N/A</c:v>
                </c:pt>
                <c:pt idx="36">
                  <c:v>#N/A</c:v>
                </c:pt>
                <c:pt idx="37">
                  <c:v>142</c:v>
                </c:pt>
                <c:pt idx="38">
                  <c:v>#N/A</c:v>
                </c:pt>
                <c:pt idx="39">
                  <c:v>#N/A</c:v>
                </c:pt>
                <c:pt idx="40">
                  <c:v>141</c:v>
                </c:pt>
                <c:pt idx="41">
                  <c:v>#N/A</c:v>
                </c:pt>
                <c:pt idx="42">
                  <c:v>#N/A</c:v>
                </c:pt>
                <c:pt idx="43">
                  <c:v>140</c:v>
                </c:pt>
                <c:pt idx="44">
                  <c:v>#N/A</c:v>
                </c:pt>
                <c:pt idx="45">
                  <c:v>#N/A</c:v>
                </c:pt>
                <c:pt idx="46">
                  <c:v>138</c:v>
                </c:pt>
                <c:pt idx="47">
                  <c:v>#N/A</c:v>
                </c:pt>
                <c:pt idx="48">
                  <c:v>#N/A</c:v>
                </c:pt>
                <c:pt idx="49">
                  <c:v>136</c:v>
                </c:pt>
                <c:pt idx="50">
                  <c:v>#N/A</c:v>
                </c:pt>
                <c:pt idx="51">
                  <c:v>#N/A</c:v>
                </c:pt>
                <c:pt idx="52">
                  <c:v>134</c:v>
                </c:pt>
                <c:pt idx="53">
                  <c:v>#N/A</c:v>
                </c:pt>
                <c:pt idx="54">
                  <c:v>#N/A</c:v>
                </c:pt>
                <c:pt idx="55">
                  <c:v>132</c:v>
                </c:pt>
                <c:pt idx="56">
                  <c:v>#N/A</c:v>
                </c:pt>
                <c:pt idx="57">
                  <c:v>#N/A</c:v>
                </c:pt>
                <c:pt idx="58">
                  <c:v>129</c:v>
                </c:pt>
                <c:pt idx="59">
                  <c:v>#N/A</c:v>
                </c:pt>
                <c:pt idx="60">
                  <c:v>#N/A</c:v>
                </c:pt>
                <c:pt idx="61">
                  <c:v>127</c:v>
                </c:pt>
                <c:pt idx="62">
                  <c:v>#N/A</c:v>
                </c:pt>
                <c:pt idx="63">
                  <c:v>#N/A</c:v>
                </c:pt>
                <c:pt idx="64">
                  <c:v>126</c:v>
                </c:pt>
                <c:pt idx="65">
                  <c:v>#N/A</c:v>
                </c:pt>
                <c:pt idx="66">
                  <c:v>#N/A</c:v>
                </c:pt>
                <c:pt idx="67">
                  <c:v>125</c:v>
                </c:pt>
                <c:pt idx="68">
                  <c:v>#N/A</c:v>
                </c:pt>
                <c:pt idx="69">
                  <c:v>#N/A</c:v>
                </c:pt>
                <c:pt idx="70">
                  <c:v>125</c:v>
                </c:pt>
                <c:pt idx="71">
                  <c:v>#N/A</c:v>
                </c:pt>
                <c:pt idx="72">
                  <c:v>#N/A</c:v>
                </c:pt>
                <c:pt idx="73">
                  <c:v>124</c:v>
                </c:pt>
                <c:pt idx="74">
                  <c:v>#N/A</c:v>
                </c:pt>
                <c:pt idx="75">
                  <c:v>#N/A</c:v>
                </c:pt>
                <c:pt idx="76">
                  <c:v>124</c:v>
                </c:pt>
                <c:pt idx="77">
                  <c:v>#N/A</c:v>
                </c:pt>
                <c:pt idx="78">
                  <c:v>#N/A</c:v>
                </c:pt>
                <c:pt idx="79">
                  <c:v>123</c:v>
                </c:pt>
                <c:pt idx="80">
                  <c:v>#N/A</c:v>
                </c:pt>
                <c:pt idx="81">
                  <c:v>#N/A</c:v>
                </c:pt>
                <c:pt idx="82">
                  <c:v>123</c:v>
                </c:pt>
                <c:pt idx="83">
                  <c:v>#N/A</c:v>
                </c:pt>
                <c:pt idx="84">
                  <c:v>#N/A</c:v>
                </c:pt>
                <c:pt idx="85">
                  <c:v>123</c:v>
                </c:pt>
                <c:pt idx="86">
                  <c:v>#N/A</c:v>
                </c:pt>
                <c:pt idx="87">
                  <c:v>#N/A</c:v>
                </c:pt>
                <c:pt idx="88">
                  <c:v>123</c:v>
                </c:pt>
                <c:pt idx="89">
                  <c:v>#N/A</c:v>
                </c:pt>
                <c:pt idx="90">
                  <c:v>#N/A</c:v>
                </c:pt>
                <c:pt idx="91">
                  <c:v>122</c:v>
                </c:pt>
                <c:pt idx="92">
                  <c:v>#N/A</c:v>
                </c:pt>
                <c:pt idx="93">
                  <c:v>#N/A</c:v>
                </c:pt>
                <c:pt idx="94">
                  <c:v>123</c:v>
                </c:pt>
                <c:pt idx="95">
                  <c:v>#N/A</c:v>
                </c:pt>
                <c:pt idx="96">
                  <c:v>#N/A</c:v>
                </c:pt>
                <c:pt idx="97">
                  <c:v>124</c:v>
                </c:pt>
                <c:pt idx="98">
                  <c:v>#N/A</c:v>
                </c:pt>
                <c:pt idx="99">
                  <c:v>#N/A</c:v>
                </c:pt>
                <c:pt idx="100">
                  <c:v>126</c:v>
                </c:pt>
                <c:pt idx="101">
                  <c:v>#N/A</c:v>
                </c:pt>
                <c:pt idx="102">
                  <c:v>#N/A</c:v>
                </c:pt>
                <c:pt idx="103">
                  <c:v>128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132.25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130.5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131.80000000000001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7-4BF9-9BA4-0A28BC49D7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456896"/>
        <c:axId val="119458432"/>
      </c:lineChart>
      <c:catAx>
        <c:axId val="1194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8432"/>
        <c:crosses val="autoZero"/>
        <c:auto val="1"/>
        <c:lblAlgn val="ctr"/>
        <c:lblOffset val="100"/>
        <c:noMultiLvlLbl val="0"/>
      </c:catAx>
      <c:valAx>
        <c:axId val="1194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68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Duongquatrinh!$A$17</c:f>
              <c:strCache>
                <c:ptCount val="1"/>
                <c:pt idx="0">
                  <c:v>Xã Là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Duongquatrinh!$B$17:$DY$17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#N/A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#N/A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#N/A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8-4B1B-9490-C350E18263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173504"/>
        <c:axId val="119175040"/>
      </c:lineChart>
      <c:catAx>
        <c:axId val="1191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5040"/>
        <c:crosses val="autoZero"/>
        <c:auto val="1"/>
        <c:lblAlgn val="ctr"/>
        <c:lblOffset val="100"/>
        <c:noMultiLvlLbl val="0"/>
      </c:catAx>
      <c:valAx>
        <c:axId val="1191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350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Duongquatrinh!$A$18</c:f>
              <c:strCache>
                <c:ptCount val="1"/>
                <c:pt idx="0">
                  <c:v>Mường Lát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Duongquatrinh!$B$18:$DY$18</c:f>
              <c:numCache>
                <c:formatCode>0</c:formatCode>
                <c:ptCount val="128"/>
                <c:pt idx="0">
                  <c:v>#N/A</c:v>
                </c:pt>
                <c:pt idx="1">
                  <c:v>16389</c:v>
                </c:pt>
                <c:pt idx="2">
                  <c:v>#N/A</c:v>
                </c:pt>
                <c:pt idx="3">
                  <c:v>16385</c:v>
                </c:pt>
                <c:pt idx="4">
                  <c:v>#N/A</c:v>
                </c:pt>
                <c:pt idx="5">
                  <c:v>16383</c:v>
                </c:pt>
                <c:pt idx="6">
                  <c:v>#N/A</c:v>
                </c:pt>
                <c:pt idx="7">
                  <c:v>16382</c:v>
                </c:pt>
                <c:pt idx="8">
                  <c:v>#N/A</c:v>
                </c:pt>
                <c:pt idx="9">
                  <c:v>16381</c:v>
                </c:pt>
                <c:pt idx="10">
                  <c:v>#N/A</c:v>
                </c:pt>
                <c:pt idx="11">
                  <c:v>16380</c:v>
                </c:pt>
                <c:pt idx="12">
                  <c:v>#N/A</c:v>
                </c:pt>
                <c:pt idx="13">
                  <c:v>16379</c:v>
                </c:pt>
                <c:pt idx="14">
                  <c:v>#N/A</c:v>
                </c:pt>
                <c:pt idx="15">
                  <c:v>16378</c:v>
                </c:pt>
                <c:pt idx="16">
                  <c:v>#N/A</c:v>
                </c:pt>
                <c:pt idx="17">
                  <c:v>16377</c:v>
                </c:pt>
                <c:pt idx="18">
                  <c:v>#N/A</c:v>
                </c:pt>
                <c:pt idx="19">
                  <c:v>16376</c:v>
                </c:pt>
                <c:pt idx="20">
                  <c:v>#N/A</c:v>
                </c:pt>
                <c:pt idx="21">
                  <c:v>#N/A</c:v>
                </c:pt>
                <c:pt idx="22">
                  <c:v>16374</c:v>
                </c:pt>
                <c:pt idx="23">
                  <c:v>#N/A</c:v>
                </c:pt>
                <c:pt idx="24">
                  <c:v>#N/A</c:v>
                </c:pt>
                <c:pt idx="25">
                  <c:v>16373</c:v>
                </c:pt>
                <c:pt idx="26">
                  <c:v>#N/A</c:v>
                </c:pt>
                <c:pt idx="27">
                  <c:v>#N/A</c:v>
                </c:pt>
                <c:pt idx="28">
                  <c:v>16372</c:v>
                </c:pt>
                <c:pt idx="29">
                  <c:v>#N/A</c:v>
                </c:pt>
                <c:pt idx="30">
                  <c:v>#N/A</c:v>
                </c:pt>
                <c:pt idx="31">
                  <c:v>16371</c:v>
                </c:pt>
                <c:pt idx="32">
                  <c:v>#N/A</c:v>
                </c:pt>
                <c:pt idx="33">
                  <c:v>#N/A</c:v>
                </c:pt>
                <c:pt idx="34">
                  <c:v>16370</c:v>
                </c:pt>
                <c:pt idx="35">
                  <c:v>#N/A</c:v>
                </c:pt>
                <c:pt idx="36">
                  <c:v>#N/A</c:v>
                </c:pt>
                <c:pt idx="37">
                  <c:v>16369</c:v>
                </c:pt>
                <c:pt idx="38">
                  <c:v>#N/A</c:v>
                </c:pt>
                <c:pt idx="39">
                  <c:v>#N/A</c:v>
                </c:pt>
                <c:pt idx="40">
                  <c:v>16368</c:v>
                </c:pt>
                <c:pt idx="41">
                  <c:v>#N/A</c:v>
                </c:pt>
                <c:pt idx="42">
                  <c:v>#N/A</c:v>
                </c:pt>
                <c:pt idx="43">
                  <c:v>16367</c:v>
                </c:pt>
                <c:pt idx="44">
                  <c:v>#N/A</c:v>
                </c:pt>
                <c:pt idx="45">
                  <c:v>#N/A</c:v>
                </c:pt>
                <c:pt idx="46">
                  <c:v>16366</c:v>
                </c:pt>
                <c:pt idx="47">
                  <c:v>#N/A</c:v>
                </c:pt>
                <c:pt idx="48">
                  <c:v>#N/A</c:v>
                </c:pt>
                <c:pt idx="49">
                  <c:v>16368</c:v>
                </c:pt>
                <c:pt idx="50">
                  <c:v>#N/A</c:v>
                </c:pt>
                <c:pt idx="51">
                  <c:v>#N/A</c:v>
                </c:pt>
                <c:pt idx="52">
                  <c:v>16371</c:v>
                </c:pt>
                <c:pt idx="53">
                  <c:v>#N/A</c:v>
                </c:pt>
                <c:pt idx="54">
                  <c:v>#N/A</c:v>
                </c:pt>
                <c:pt idx="55">
                  <c:v>16374</c:v>
                </c:pt>
                <c:pt idx="56">
                  <c:v>#N/A</c:v>
                </c:pt>
                <c:pt idx="57">
                  <c:v>#N/A</c:v>
                </c:pt>
                <c:pt idx="58">
                  <c:v>16378</c:v>
                </c:pt>
                <c:pt idx="59">
                  <c:v>#N/A</c:v>
                </c:pt>
                <c:pt idx="60">
                  <c:v>#N/A</c:v>
                </c:pt>
                <c:pt idx="61">
                  <c:v>16382</c:v>
                </c:pt>
                <c:pt idx="62">
                  <c:v>#N/A</c:v>
                </c:pt>
                <c:pt idx="63">
                  <c:v>#N/A</c:v>
                </c:pt>
                <c:pt idx="64">
                  <c:v>16387</c:v>
                </c:pt>
                <c:pt idx="65">
                  <c:v>#N/A</c:v>
                </c:pt>
                <c:pt idx="66">
                  <c:v>#N/A</c:v>
                </c:pt>
                <c:pt idx="67">
                  <c:v>16389</c:v>
                </c:pt>
                <c:pt idx="68">
                  <c:v>#N/A</c:v>
                </c:pt>
                <c:pt idx="69">
                  <c:v>#N/A</c:v>
                </c:pt>
                <c:pt idx="70">
                  <c:v>16388</c:v>
                </c:pt>
                <c:pt idx="71">
                  <c:v>#N/A</c:v>
                </c:pt>
                <c:pt idx="72">
                  <c:v>#N/A</c:v>
                </c:pt>
                <c:pt idx="73">
                  <c:v>16387</c:v>
                </c:pt>
                <c:pt idx="74">
                  <c:v>#N/A</c:v>
                </c:pt>
                <c:pt idx="75">
                  <c:v>#N/A</c:v>
                </c:pt>
                <c:pt idx="76">
                  <c:v>16386</c:v>
                </c:pt>
                <c:pt idx="77">
                  <c:v>#N/A</c:v>
                </c:pt>
                <c:pt idx="78">
                  <c:v>#N/A</c:v>
                </c:pt>
                <c:pt idx="79">
                  <c:v>16385</c:v>
                </c:pt>
                <c:pt idx="80">
                  <c:v>#N/A</c:v>
                </c:pt>
                <c:pt idx="81">
                  <c:v>#N/A</c:v>
                </c:pt>
                <c:pt idx="82">
                  <c:v>16383</c:v>
                </c:pt>
                <c:pt idx="83">
                  <c:v>#N/A</c:v>
                </c:pt>
                <c:pt idx="84">
                  <c:v>#N/A</c:v>
                </c:pt>
                <c:pt idx="85">
                  <c:v>16381</c:v>
                </c:pt>
                <c:pt idx="86">
                  <c:v>#N/A</c:v>
                </c:pt>
                <c:pt idx="87">
                  <c:v>#N/A</c:v>
                </c:pt>
                <c:pt idx="88">
                  <c:v>16378</c:v>
                </c:pt>
                <c:pt idx="89">
                  <c:v>#N/A</c:v>
                </c:pt>
                <c:pt idx="90">
                  <c:v>#N/A</c:v>
                </c:pt>
                <c:pt idx="91">
                  <c:v>16376</c:v>
                </c:pt>
                <c:pt idx="92">
                  <c:v>#N/A</c:v>
                </c:pt>
                <c:pt idx="93">
                  <c:v>#N/A</c:v>
                </c:pt>
                <c:pt idx="94">
                  <c:v>16376</c:v>
                </c:pt>
                <c:pt idx="95">
                  <c:v>#N/A</c:v>
                </c:pt>
                <c:pt idx="96">
                  <c:v>#N/A</c:v>
                </c:pt>
                <c:pt idx="97">
                  <c:v>16377</c:v>
                </c:pt>
                <c:pt idx="98">
                  <c:v>#N/A</c:v>
                </c:pt>
                <c:pt idx="99">
                  <c:v>#N/A</c:v>
                </c:pt>
                <c:pt idx="100">
                  <c:v>16379</c:v>
                </c:pt>
                <c:pt idx="101">
                  <c:v>#N/A</c:v>
                </c:pt>
                <c:pt idx="102">
                  <c:v>#N/A</c:v>
                </c:pt>
                <c:pt idx="103">
                  <c:v>16382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16377.75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16377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16378.8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16378.8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E40-AD43-98FFEBEC23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225344"/>
        <c:axId val="119227136"/>
      </c:lineChart>
      <c:catAx>
        <c:axId val="1192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7136"/>
        <c:crosses val="autoZero"/>
        <c:auto val="1"/>
        <c:lblAlgn val="ctr"/>
        <c:lblOffset val="100"/>
        <c:noMultiLvlLbl val="0"/>
      </c:catAx>
      <c:valAx>
        <c:axId val="1192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534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Duongquatrinh!$A$19</c:f>
              <c:strCache>
                <c:ptCount val="1"/>
                <c:pt idx="0">
                  <c:v>Mỹ Lý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Duongquatrinh!$B$19:$DY$19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5664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5664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5664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5666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5668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5666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5664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5664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5662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#N/A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5665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#N/A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5664.4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A-4C5F-A312-33A3BCA932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342976"/>
        <c:axId val="119344512"/>
      </c:lineChart>
      <c:catAx>
        <c:axId val="1193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4512"/>
        <c:crosses val="autoZero"/>
        <c:auto val="1"/>
        <c:lblAlgn val="ctr"/>
        <c:lblOffset val="100"/>
        <c:noMultiLvlLbl val="0"/>
      </c:catAx>
      <c:valAx>
        <c:axId val="1193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29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Duongquatrinh!$A$5</c:f>
              <c:strCache>
                <c:ptCount val="1"/>
                <c:pt idx="0">
                  <c:v>Nghĩa Khánh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Duongquatrinh!$B$5:$DY$5</c:f>
              <c:numCache>
                <c:formatCode>0</c:formatCode>
                <c:ptCount val="128"/>
                <c:pt idx="0">
                  <c:v>#N/A</c:v>
                </c:pt>
                <c:pt idx="1">
                  <c:v>3011</c:v>
                </c:pt>
                <c:pt idx="2">
                  <c:v>#N/A</c:v>
                </c:pt>
                <c:pt idx="3">
                  <c:v>3012</c:v>
                </c:pt>
                <c:pt idx="4">
                  <c:v>#N/A</c:v>
                </c:pt>
                <c:pt idx="5">
                  <c:v>3013</c:v>
                </c:pt>
                <c:pt idx="6">
                  <c:v>#N/A</c:v>
                </c:pt>
                <c:pt idx="7">
                  <c:v>3014</c:v>
                </c:pt>
                <c:pt idx="8">
                  <c:v>#N/A</c:v>
                </c:pt>
                <c:pt idx="9">
                  <c:v>3019</c:v>
                </c:pt>
                <c:pt idx="10">
                  <c:v>#N/A</c:v>
                </c:pt>
                <c:pt idx="11">
                  <c:v>3026</c:v>
                </c:pt>
                <c:pt idx="12">
                  <c:v>#N/A</c:v>
                </c:pt>
                <c:pt idx="13">
                  <c:v>3033</c:v>
                </c:pt>
                <c:pt idx="14">
                  <c:v>#N/A</c:v>
                </c:pt>
                <c:pt idx="15">
                  <c:v>3041</c:v>
                </c:pt>
                <c:pt idx="16">
                  <c:v>#N/A</c:v>
                </c:pt>
                <c:pt idx="17">
                  <c:v>3050</c:v>
                </c:pt>
                <c:pt idx="18">
                  <c:v>#N/A</c:v>
                </c:pt>
                <c:pt idx="19">
                  <c:v>3059</c:v>
                </c:pt>
                <c:pt idx="20">
                  <c:v>#N/A</c:v>
                </c:pt>
                <c:pt idx="21">
                  <c:v>3062</c:v>
                </c:pt>
                <c:pt idx="22">
                  <c:v>#N/A</c:v>
                </c:pt>
                <c:pt idx="23">
                  <c:v>3060</c:v>
                </c:pt>
                <c:pt idx="24">
                  <c:v>#N/A</c:v>
                </c:pt>
                <c:pt idx="25">
                  <c:v>3055</c:v>
                </c:pt>
                <c:pt idx="26">
                  <c:v>#N/A</c:v>
                </c:pt>
                <c:pt idx="27">
                  <c:v>3051</c:v>
                </c:pt>
                <c:pt idx="28">
                  <c:v>#N/A</c:v>
                </c:pt>
                <c:pt idx="29">
                  <c:v>3047</c:v>
                </c:pt>
                <c:pt idx="30">
                  <c:v>#N/A</c:v>
                </c:pt>
                <c:pt idx="31">
                  <c:v>3044</c:v>
                </c:pt>
                <c:pt idx="32">
                  <c:v>#N/A</c:v>
                </c:pt>
                <c:pt idx="33">
                  <c:v>3043</c:v>
                </c:pt>
                <c:pt idx="34">
                  <c:v>#N/A</c:v>
                </c:pt>
                <c:pt idx="35">
                  <c:v>3042</c:v>
                </c:pt>
                <c:pt idx="36">
                  <c:v>#N/A</c:v>
                </c:pt>
                <c:pt idx="37">
                  <c:v>3040</c:v>
                </c:pt>
                <c:pt idx="38">
                  <c:v>#N/A</c:v>
                </c:pt>
                <c:pt idx="39">
                  <c:v>3039</c:v>
                </c:pt>
                <c:pt idx="40">
                  <c:v>#N/A</c:v>
                </c:pt>
                <c:pt idx="41">
                  <c:v>3037</c:v>
                </c:pt>
                <c:pt idx="42">
                  <c:v>#N/A</c:v>
                </c:pt>
                <c:pt idx="43">
                  <c:v>3036</c:v>
                </c:pt>
                <c:pt idx="44">
                  <c:v>#N/A</c:v>
                </c:pt>
                <c:pt idx="45">
                  <c:v>3037</c:v>
                </c:pt>
                <c:pt idx="46">
                  <c:v>#N/A</c:v>
                </c:pt>
                <c:pt idx="47">
                  <c:v>3038</c:v>
                </c:pt>
                <c:pt idx="48">
                  <c:v>#N/A</c:v>
                </c:pt>
                <c:pt idx="49">
                  <c:v>3039</c:v>
                </c:pt>
                <c:pt idx="50">
                  <c:v>#N/A</c:v>
                </c:pt>
                <c:pt idx="51">
                  <c:v>3040</c:v>
                </c:pt>
                <c:pt idx="52">
                  <c:v>#N/A</c:v>
                </c:pt>
                <c:pt idx="53">
                  <c:v>3042</c:v>
                </c:pt>
                <c:pt idx="54">
                  <c:v>#N/A</c:v>
                </c:pt>
                <c:pt idx="55">
                  <c:v>3045</c:v>
                </c:pt>
                <c:pt idx="56">
                  <c:v>#N/A</c:v>
                </c:pt>
                <c:pt idx="57">
                  <c:v>3043</c:v>
                </c:pt>
                <c:pt idx="58">
                  <c:v>#N/A</c:v>
                </c:pt>
                <c:pt idx="59">
                  <c:v>3039</c:v>
                </c:pt>
                <c:pt idx="60">
                  <c:v>#N/A</c:v>
                </c:pt>
                <c:pt idx="61">
                  <c:v>3037</c:v>
                </c:pt>
                <c:pt idx="62">
                  <c:v>#N/A</c:v>
                </c:pt>
                <c:pt idx="63">
                  <c:v>3035</c:v>
                </c:pt>
                <c:pt idx="64">
                  <c:v>#N/A</c:v>
                </c:pt>
                <c:pt idx="65">
                  <c:v>3033</c:v>
                </c:pt>
                <c:pt idx="66">
                  <c:v>#N/A</c:v>
                </c:pt>
                <c:pt idx="67">
                  <c:v>3030</c:v>
                </c:pt>
                <c:pt idx="68">
                  <c:v>#N/A</c:v>
                </c:pt>
                <c:pt idx="69">
                  <c:v>3027</c:v>
                </c:pt>
                <c:pt idx="70">
                  <c:v>#N/A</c:v>
                </c:pt>
                <c:pt idx="71">
                  <c:v>3024</c:v>
                </c:pt>
                <c:pt idx="72">
                  <c:v>#N/A</c:v>
                </c:pt>
                <c:pt idx="73">
                  <c:v>3019</c:v>
                </c:pt>
                <c:pt idx="74">
                  <c:v>#N/A</c:v>
                </c:pt>
                <c:pt idx="75">
                  <c:v>3015</c:v>
                </c:pt>
                <c:pt idx="76">
                  <c:v>#N/A</c:v>
                </c:pt>
                <c:pt idx="77">
                  <c:v>3010</c:v>
                </c:pt>
                <c:pt idx="78">
                  <c:v>#N/A</c:v>
                </c:pt>
                <c:pt idx="79">
                  <c:v>3006</c:v>
                </c:pt>
                <c:pt idx="80">
                  <c:v>#N/A</c:v>
                </c:pt>
                <c:pt idx="81">
                  <c:v>3005</c:v>
                </c:pt>
                <c:pt idx="82">
                  <c:v>#N/A</c:v>
                </c:pt>
                <c:pt idx="83">
                  <c:v>3004</c:v>
                </c:pt>
                <c:pt idx="84">
                  <c:v>#N/A</c:v>
                </c:pt>
                <c:pt idx="85">
                  <c:v>3003</c:v>
                </c:pt>
                <c:pt idx="86">
                  <c:v>#N/A</c:v>
                </c:pt>
                <c:pt idx="87">
                  <c:v>3002</c:v>
                </c:pt>
                <c:pt idx="88">
                  <c:v>#N/A</c:v>
                </c:pt>
                <c:pt idx="89">
                  <c:v>3001</c:v>
                </c:pt>
                <c:pt idx="90">
                  <c:v>#N/A</c:v>
                </c:pt>
                <c:pt idx="91">
                  <c:v>2999</c:v>
                </c:pt>
                <c:pt idx="92">
                  <c:v>#N/A</c:v>
                </c:pt>
                <c:pt idx="93">
                  <c:v>3000</c:v>
                </c:pt>
                <c:pt idx="94">
                  <c:v>#N/A</c:v>
                </c:pt>
                <c:pt idx="95">
                  <c:v>3000</c:v>
                </c:pt>
                <c:pt idx="96">
                  <c:v>#N/A</c:v>
                </c:pt>
                <c:pt idx="97">
                  <c:v>3001</c:v>
                </c:pt>
                <c:pt idx="98">
                  <c:v>#N/A</c:v>
                </c:pt>
                <c:pt idx="99">
                  <c:v>3002</c:v>
                </c:pt>
                <c:pt idx="100">
                  <c:v>#N/A</c:v>
                </c:pt>
                <c:pt idx="101">
                  <c:v>3004</c:v>
                </c:pt>
                <c:pt idx="102">
                  <c:v>#N/A</c:v>
                </c:pt>
                <c:pt idx="103">
                  <c:v>3005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3028.25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3031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3025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3022.8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5-461C-BA76-470C08E922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570176"/>
        <c:axId val="118763904"/>
      </c:lineChart>
      <c:catAx>
        <c:axId val="1175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3904"/>
        <c:crosses val="autoZero"/>
        <c:auto val="1"/>
        <c:lblAlgn val="ctr"/>
        <c:lblOffset val="100"/>
        <c:noMultiLvlLbl val="0"/>
      </c:catAx>
      <c:valAx>
        <c:axId val="1187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01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Duongquatrinh!$A$6</c:f>
              <c:strCache>
                <c:ptCount val="1"/>
                <c:pt idx="0">
                  <c:v>Mường Xén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Duongquatrinh!$B$6:$DY$6</c:f>
              <c:numCache>
                <c:formatCode>0</c:formatCode>
                <c:ptCount val="128"/>
                <c:pt idx="0">
                  <c:v>13481</c:v>
                </c:pt>
                <c:pt idx="1">
                  <c:v>13476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13470</c:v>
                </c:pt>
                <c:pt idx="8">
                  <c:v>#N/A</c:v>
                </c:pt>
                <c:pt idx="9">
                  <c:v>#N/A</c:v>
                </c:pt>
                <c:pt idx="10">
                  <c:v>13485</c:v>
                </c:pt>
                <c:pt idx="11">
                  <c:v>13648</c:v>
                </c:pt>
                <c:pt idx="12">
                  <c:v>13567</c:v>
                </c:pt>
                <c:pt idx="13">
                  <c:v>13509</c:v>
                </c:pt>
                <c:pt idx="14">
                  <c:v>#N/A</c:v>
                </c:pt>
                <c:pt idx="15">
                  <c:v>13478</c:v>
                </c:pt>
                <c:pt idx="16">
                  <c:v>#N/A</c:v>
                </c:pt>
                <c:pt idx="17">
                  <c:v>13472</c:v>
                </c:pt>
                <c:pt idx="18">
                  <c:v>13625</c:v>
                </c:pt>
                <c:pt idx="19">
                  <c:v>13655</c:v>
                </c:pt>
                <c:pt idx="20">
                  <c:v>13588</c:v>
                </c:pt>
                <c:pt idx="21">
                  <c:v>13520</c:v>
                </c:pt>
                <c:pt idx="22">
                  <c:v>#N/A</c:v>
                </c:pt>
                <c:pt idx="23">
                  <c:v>13489</c:v>
                </c:pt>
                <c:pt idx="24">
                  <c:v>13480</c:v>
                </c:pt>
                <c:pt idx="25">
                  <c:v>13474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13470</c:v>
                </c:pt>
                <c:pt idx="31">
                  <c:v>13596</c:v>
                </c:pt>
                <c:pt idx="32">
                  <c:v>#N/A</c:v>
                </c:pt>
                <c:pt idx="33">
                  <c:v>13500</c:v>
                </c:pt>
                <c:pt idx="34">
                  <c:v>#N/A</c:v>
                </c:pt>
                <c:pt idx="35">
                  <c:v>13472</c:v>
                </c:pt>
                <c:pt idx="36">
                  <c:v>#N/A</c:v>
                </c:pt>
                <c:pt idx="37">
                  <c:v>13472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13467</c:v>
                </c:pt>
                <c:pt idx="44">
                  <c:v>13571</c:v>
                </c:pt>
                <c:pt idx="45">
                  <c:v>13606</c:v>
                </c:pt>
                <c:pt idx="46">
                  <c:v>13569</c:v>
                </c:pt>
                <c:pt idx="47">
                  <c:v>13495</c:v>
                </c:pt>
                <c:pt idx="48">
                  <c:v>13478</c:v>
                </c:pt>
                <c:pt idx="49">
                  <c:v>13471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13468</c:v>
                </c:pt>
                <c:pt idx="56">
                  <c:v>#N/A</c:v>
                </c:pt>
                <c:pt idx="57">
                  <c:v>13468</c:v>
                </c:pt>
                <c:pt idx="58">
                  <c:v>13579</c:v>
                </c:pt>
                <c:pt idx="59">
                  <c:v>13662</c:v>
                </c:pt>
                <c:pt idx="60">
                  <c:v>13573</c:v>
                </c:pt>
                <c:pt idx="61">
                  <c:v>13506</c:v>
                </c:pt>
                <c:pt idx="62">
                  <c:v>#N/A</c:v>
                </c:pt>
                <c:pt idx="63">
                  <c:v>13478</c:v>
                </c:pt>
                <c:pt idx="64">
                  <c:v>#N/A</c:v>
                </c:pt>
                <c:pt idx="65">
                  <c:v>13469</c:v>
                </c:pt>
                <c:pt idx="66">
                  <c:v>13642</c:v>
                </c:pt>
                <c:pt idx="67">
                  <c:v>13622</c:v>
                </c:pt>
                <c:pt idx="68">
                  <c:v>13596</c:v>
                </c:pt>
                <c:pt idx="69">
                  <c:v>13527</c:v>
                </c:pt>
                <c:pt idx="70">
                  <c:v>#N/A</c:v>
                </c:pt>
                <c:pt idx="71">
                  <c:v>13488</c:v>
                </c:pt>
                <c:pt idx="72">
                  <c:v>13479</c:v>
                </c:pt>
                <c:pt idx="73">
                  <c:v>13472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13468</c:v>
                </c:pt>
                <c:pt idx="80">
                  <c:v>#N/A</c:v>
                </c:pt>
                <c:pt idx="81">
                  <c:v>#N/A</c:v>
                </c:pt>
                <c:pt idx="82">
                  <c:v>13475</c:v>
                </c:pt>
                <c:pt idx="83">
                  <c:v>13610</c:v>
                </c:pt>
                <c:pt idx="84">
                  <c:v>13574</c:v>
                </c:pt>
                <c:pt idx="85">
                  <c:v>13508</c:v>
                </c:pt>
                <c:pt idx="86">
                  <c:v>#N/A</c:v>
                </c:pt>
                <c:pt idx="87">
                  <c:v>13475</c:v>
                </c:pt>
                <c:pt idx="88">
                  <c:v>#N/A</c:v>
                </c:pt>
                <c:pt idx="89">
                  <c:v>13469</c:v>
                </c:pt>
                <c:pt idx="90">
                  <c:v>13592</c:v>
                </c:pt>
                <c:pt idx="91">
                  <c:v>13606</c:v>
                </c:pt>
                <c:pt idx="92">
                  <c:v>13605</c:v>
                </c:pt>
                <c:pt idx="93">
                  <c:v>13523</c:v>
                </c:pt>
                <c:pt idx="94">
                  <c:v>#N/A</c:v>
                </c:pt>
                <c:pt idx="95">
                  <c:v>13490</c:v>
                </c:pt>
                <c:pt idx="96">
                  <c:v>13479</c:v>
                </c:pt>
                <c:pt idx="97">
                  <c:v>13472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13468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13498.75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13587.5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13473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2-469A-9D5B-B0993CB5F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10112"/>
        <c:axId val="118811648"/>
      </c:lineChart>
      <c:catAx>
        <c:axId val="118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648"/>
        <c:crosses val="autoZero"/>
        <c:auto val="1"/>
        <c:lblAlgn val="ctr"/>
        <c:lblOffset val="100"/>
        <c:noMultiLvlLbl val="0"/>
      </c:catAx>
      <c:valAx>
        <c:axId val="1188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1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Duongquatrinh!$A$7</c:f>
              <c:strCache>
                <c:ptCount val="1"/>
                <c:pt idx="0">
                  <c:v>Thạch Giám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Duongquatrinh!$B$7:$DY$7</c:f>
              <c:numCache>
                <c:formatCode>0</c:formatCode>
                <c:ptCount val="128"/>
                <c:pt idx="0">
                  <c:v>6458</c:v>
                </c:pt>
                <c:pt idx="1">
                  <c:v>6442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6422</c:v>
                </c:pt>
                <c:pt idx="8">
                  <c:v>#N/A</c:v>
                </c:pt>
                <c:pt idx="9">
                  <c:v>#N/A</c:v>
                </c:pt>
                <c:pt idx="10">
                  <c:v>6412</c:v>
                </c:pt>
                <c:pt idx="11">
                  <c:v>6427</c:v>
                </c:pt>
                <c:pt idx="12">
                  <c:v>#N/A</c:v>
                </c:pt>
                <c:pt idx="13">
                  <c:v>6413</c:v>
                </c:pt>
                <c:pt idx="14">
                  <c:v>6431</c:v>
                </c:pt>
                <c:pt idx="15">
                  <c:v>#N/A</c:v>
                </c:pt>
                <c:pt idx="16">
                  <c:v>#N/A</c:v>
                </c:pt>
                <c:pt idx="17">
                  <c:v>6408</c:v>
                </c:pt>
                <c:pt idx="18">
                  <c:v>#N/A</c:v>
                </c:pt>
                <c:pt idx="19">
                  <c:v>6415</c:v>
                </c:pt>
                <c:pt idx="20">
                  <c:v>#N/A</c:v>
                </c:pt>
                <c:pt idx="21">
                  <c:v>#N/A</c:v>
                </c:pt>
                <c:pt idx="22">
                  <c:v>6423</c:v>
                </c:pt>
                <c:pt idx="23">
                  <c:v>#N/A</c:v>
                </c:pt>
                <c:pt idx="24">
                  <c:v>6430</c:v>
                </c:pt>
                <c:pt idx="25">
                  <c:v>6426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6457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6446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6436</c:v>
                </c:pt>
                <c:pt idx="44">
                  <c:v>#N/A</c:v>
                </c:pt>
                <c:pt idx="45">
                  <c:v>6423</c:v>
                </c:pt>
                <c:pt idx="46">
                  <c:v>#N/A</c:v>
                </c:pt>
                <c:pt idx="47">
                  <c:v>6434</c:v>
                </c:pt>
                <c:pt idx="48">
                  <c:v>6436</c:v>
                </c:pt>
                <c:pt idx="49">
                  <c:v>6447</c:v>
                </c:pt>
                <c:pt idx="50">
                  <c:v>#N/A</c:v>
                </c:pt>
                <c:pt idx="51">
                  <c:v>#N/A</c:v>
                </c:pt>
                <c:pt idx="52">
                  <c:v>6462</c:v>
                </c:pt>
                <c:pt idx="53">
                  <c:v>#N/A</c:v>
                </c:pt>
                <c:pt idx="54">
                  <c:v>#N/A</c:v>
                </c:pt>
                <c:pt idx="55">
                  <c:v>6453</c:v>
                </c:pt>
                <c:pt idx="56">
                  <c:v>#N/A</c:v>
                </c:pt>
                <c:pt idx="57">
                  <c:v>6452</c:v>
                </c:pt>
                <c:pt idx="58">
                  <c:v>#N/A</c:v>
                </c:pt>
                <c:pt idx="59">
                  <c:v>6463</c:v>
                </c:pt>
                <c:pt idx="60">
                  <c:v>6469</c:v>
                </c:pt>
                <c:pt idx="61">
                  <c:v>6459</c:v>
                </c:pt>
                <c:pt idx="62">
                  <c:v>#N/A</c:v>
                </c:pt>
                <c:pt idx="63">
                  <c:v>6468</c:v>
                </c:pt>
                <c:pt idx="64">
                  <c:v>#N/A</c:v>
                </c:pt>
                <c:pt idx="65">
                  <c:v>6450</c:v>
                </c:pt>
                <c:pt idx="66">
                  <c:v>#N/A</c:v>
                </c:pt>
                <c:pt idx="67">
                  <c:v>6463</c:v>
                </c:pt>
                <c:pt idx="68">
                  <c:v>#N/A</c:v>
                </c:pt>
                <c:pt idx="69">
                  <c:v>#N/A</c:v>
                </c:pt>
                <c:pt idx="70">
                  <c:v>6471</c:v>
                </c:pt>
                <c:pt idx="71">
                  <c:v>#N/A</c:v>
                </c:pt>
                <c:pt idx="72">
                  <c:v>6478</c:v>
                </c:pt>
                <c:pt idx="73">
                  <c:v>6483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6495</c:v>
                </c:pt>
                <c:pt idx="80">
                  <c:v>#N/A</c:v>
                </c:pt>
                <c:pt idx="81">
                  <c:v>#N/A</c:v>
                </c:pt>
                <c:pt idx="82">
                  <c:v>6481</c:v>
                </c:pt>
                <c:pt idx="83">
                  <c:v>#N/A</c:v>
                </c:pt>
                <c:pt idx="84">
                  <c:v>#N/A</c:v>
                </c:pt>
                <c:pt idx="85">
                  <c:v>6492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6493</c:v>
                </c:pt>
                <c:pt idx="92">
                  <c:v>#N/A</c:v>
                </c:pt>
                <c:pt idx="93">
                  <c:v>6499</c:v>
                </c:pt>
                <c:pt idx="94">
                  <c:v>6490</c:v>
                </c:pt>
                <c:pt idx="95">
                  <c:v>6498</c:v>
                </c:pt>
                <c:pt idx="96">
                  <c:v>6475</c:v>
                </c:pt>
                <c:pt idx="97">
                  <c:v>6470</c:v>
                </c:pt>
                <c:pt idx="98">
                  <c:v>#N/A</c:v>
                </c:pt>
                <c:pt idx="99">
                  <c:v>6477</c:v>
                </c:pt>
                <c:pt idx="100">
                  <c:v>#N/A</c:v>
                </c:pt>
                <c:pt idx="101">
                  <c:v>6472</c:v>
                </c:pt>
                <c:pt idx="102">
                  <c:v>#N/A</c:v>
                </c:pt>
                <c:pt idx="103">
                  <c:v>6460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6452.5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6451.75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6453.6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6457.4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B-4069-A98B-EB28FA43A6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587776"/>
        <c:axId val="118589312"/>
      </c:lineChart>
      <c:catAx>
        <c:axId val="1185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9312"/>
        <c:crosses val="autoZero"/>
        <c:auto val="1"/>
        <c:lblAlgn val="ctr"/>
        <c:lblOffset val="100"/>
        <c:noMultiLvlLbl val="0"/>
      </c:catAx>
      <c:valAx>
        <c:axId val="1185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77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Duongquatrinh!$A$8</c:f>
              <c:strCache>
                <c:ptCount val="1"/>
                <c:pt idx="0">
                  <c:v>Con Cuông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Duongquatrinh!$B$8:$DY$8</c:f>
              <c:numCache>
                <c:formatCode>0</c:formatCode>
                <c:ptCount val="128"/>
                <c:pt idx="0">
                  <c:v>#N/A</c:v>
                </c:pt>
                <c:pt idx="1">
                  <c:v>2330</c:v>
                </c:pt>
                <c:pt idx="2">
                  <c:v>#N/A</c:v>
                </c:pt>
                <c:pt idx="3">
                  <c:v>#N/A</c:v>
                </c:pt>
                <c:pt idx="4">
                  <c:v>2322</c:v>
                </c:pt>
                <c:pt idx="5">
                  <c:v>#N/A</c:v>
                </c:pt>
                <c:pt idx="6">
                  <c:v>#N/A</c:v>
                </c:pt>
                <c:pt idx="7">
                  <c:v>2322</c:v>
                </c:pt>
                <c:pt idx="8">
                  <c:v>#N/A</c:v>
                </c:pt>
                <c:pt idx="9">
                  <c:v>#N/A</c:v>
                </c:pt>
                <c:pt idx="10">
                  <c:v>2330</c:v>
                </c:pt>
                <c:pt idx="11">
                  <c:v>#N/A</c:v>
                </c:pt>
                <c:pt idx="12">
                  <c:v>#N/A</c:v>
                </c:pt>
                <c:pt idx="13">
                  <c:v>2330</c:v>
                </c:pt>
                <c:pt idx="14">
                  <c:v>#N/A</c:v>
                </c:pt>
                <c:pt idx="15">
                  <c:v>#N/A</c:v>
                </c:pt>
                <c:pt idx="16">
                  <c:v>2330</c:v>
                </c:pt>
                <c:pt idx="17">
                  <c:v>#N/A</c:v>
                </c:pt>
                <c:pt idx="18">
                  <c:v>#N/A</c:v>
                </c:pt>
                <c:pt idx="19">
                  <c:v>2339</c:v>
                </c:pt>
                <c:pt idx="20">
                  <c:v>#N/A</c:v>
                </c:pt>
                <c:pt idx="21">
                  <c:v>#N/A</c:v>
                </c:pt>
                <c:pt idx="22">
                  <c:v>2342</c:v>
                </c:pt>
                <c:pt idx="23">
                  <c:v>#N/A</c:v>
                </c:pt>
                <c:pt idx="24">
                  <c:v>#N/A</c:v>
                </c:pt>
                <c:pt idx="25">
                  <c:v>2335</c:v>
                </c:pt>
                <c:pt idx="26">
                  <c:v>#N/A</c:v>
                </c:pt>
                <c:pt idx="27">
                  <c:v>#N/A</c:v>
                </c:pt>
                <c:pt idx="28">
                  <c:v>2330</c:v>
                </c:pt>
                <c:pt idx="29">
                  <c:v>#N/A</c:v>
                </c:pt>
                <c:pt idx="30">
                  <c:v>#N/A</c:v>
                </c:pt>
                <c:pt idx="31">
                  <c:v>2328</c:v>
                </c:pt>
                <c:pt idx="32">
                  <c:v>#N/A</c:v>
                </c:pt>
                <c:pt idx="33">
                  <c:v>#N/A</c:v>
                </c:pt>
                <c:pt idx="34">
                  <c:v>2328</c:v>
                </c:pt>
                <c:pt idx="35">
                  <c:v>#N/A</c:v>
                </c:pt>
                <c:pt idx="36">
                  <c:v>#N/A</c:v>
                </c:pt>
                <c:pt idx="37">
                  <c:v>2328</c:v>
                </c:pt>
                <c:pt idx="38">
                  <c:v>#N/A</c:v>
                </c:pt>
                <c:pt idx="39">
                  <c:v>#N/A</c:v>
                </c:pt>
                <c:pt idx="40">
                  <c:v>2326</c:v>
                </c:pt>
                <c:pt idx="41">
                  <c:v>#N/A</c:v>
                </c:pt>
                <c:pt idx="42">
                  <c:v>#N/A</c:v>
                </c:pt>
                <c:pt idx="43">
                  <c:v>2326</c:v>
                </c:pt>
                <c:pt idx="44">
                  <c:v>#N/A</c:v>
                </c:pt>
                <c:pt idx="45">
                  <c:v>#N/A</c:v>
                </c:pt>
                <c:pt idx="46">
                  <c:v>2326</c:v>
                </c:pt>
                <c:pt idx="47">
                  <c:v>#N/A</c:v>
                </c:pt>
                <c:pt idx="48">
                  <c:v>#N/A</c:v>
                </c:pt>
                <c:pt idx="49">
                  <c:v>2310</c:v>
                </c:pt>
                <c:pt idx="50">
                  <c:v>#N/A</c:v>
                </c:pt>
                <c:pt idx="51">
                  <c:v>#N/A</c:v>
                </c:pt>
                <c:pt idx="52">
                  <c:v>2282</c:v>
                </c:pt>
                <c:pt idx="53">
                  <c:v>#N/A</c:v>
                </c:pt>
                <c:pt idx="54">
                  <c:v>#N/A</c:v>
                </c:pt>
                <c:pt idx="55">
                  <c:v>2260</c:v>
                </c:pt>
                <c:pt idx="56">
                  <c:v>#N/A</c:v>
                </c:pt>
                <c:pt idx="57">
                  <c:v>#N/A</c:v>
                </c:pt>
                <c:pt idx="58">
                  <c:v>2260</c:v>
                </c:pt>
                <c:pt idx="59">
                  <c:v>#N/A</c:v>
                </c:pt>
                <c:pt idx="60">
                  <c:v>#N/A</c:v>
                </c:pt>
                <c:pt idx="61">
                  <c:v>2284</c:v>
                </c:pt>
                <c:pt idx="62">
                  <c:v>#N/A</c:v>
                </c:pt>
                <c:pt idx="63">
                  <c:v>#N/A</c:v>
                </c:pt>
                <c:pt idx="64">
                  <c:v>2315</c:v>
                </c:pt>
                <c:pt idx="65">
                  <c:v>#N/A</c:v>
                </c:pt>
                <c:pt idx="66">
                  <c:v>#N/A</c:v>
                </c:pt>
                <c:pt idx="67">
                  <c:v>2358</c:v>
                </c:pt>
                <c:pt idx="68">
                  <c:v>#N/A</c:v>
                </c:pt>
                <c:pt idx="69">
                  <c:v>#N/A</c:v>
                </c:pt>
                <c:pt idx="70">
                  <c:v>2360</c:v>
                </c:pt>
                <c:pt idx="71">
                  <c:v>#N/A</c:v>
                </c:pt>
                <c:pt idx="72">
                  <c:v>#N/A</c:v>
                </c:pt>
                <c:pt idx="73">
                  <c:v>2352</c:v>
                </c:pt>
                <c:pt idx="74">
                  <c:v>#N/A</c:v>
                </c:pt>
                <c:pt idx="75">
                  <c:v>#N/A</c:v>
                </c:pt>
                <c:pt idx="76">
                  <c:v>2340</c:v>
                </c:pt>
                <c:pt idx="77">
                  <c:v>#N/A</c:v>
                </c:pt>
                <c:pt idx="78">
                  <c:v>#N/A</c:v>
                </c:pt>
                <c:pt idx="79">
                  <c:v>2328</c:v>
                </c:pt>
                <c:pt idx="80">
                  <c:v>#N/A</c:v>
                </c:pt>
                <c:pt idx="81">
                  <c:v>#N/A</c:v>
                </c:pt>
                <c:pt idx="82">
                  <c:v>2328</c:v>
                </c:pt>
                <c:pt idx="83">
                  <c:v>#N/A</c:v>
                </c:pt>
                <c:pt idx="84">
                  <c:v>#N/A</c:v>
                </c:pt>
                <c:pt idx="85">
                  <c:v>2335</c:v>
                </c:pt>
                <c:pt idx="86">
                  <c:v>#N/A</c:v>
                </c:pt>
                <c:pt idx="87">
                  <c:v>#N/A</c:v>
                </c:pt>
                <c:pt idx="88">
                  <c:v>2342</c:v>
                </c:pt>
                <c:pt idx="89">
                  <c:v>#N/A</c:v>
                </c:pt>
                <c:pt idx="90">
                  <c:v>#N/A</c:v>
                </c:pt>
                <c:pt idx="91">
                  <c:v>2360</c:v>
                </c:pt>
                <c:pt idx="92">
                  <c:v>#N/A</c:v>
                </c:pt>
                <c:pt idx="93">
                  <c:v>#N/A</c:v>
                </c:pt>
                <c:pt idx="94">
                  <c:v>2365</c:v>
                </c:pt>
                <c:pt idx="95">
                  <c:v>#N/A</c:v>
                </c:pt>
                <c:pt idx="96">
                  <c:v>#N/A</c:v>
                </c:pt>
                <c:pt idx="97">
                  <c:v>2360</c:v>
                </c:pt>
                <c:pt idx="98">
                  <c:v>#N/A</c:v>
                </c:pt>
                <c:pt idx="99">
                  <c:v>#N/A</c:v>
                </c:pt>
                <c:pt idx="100">
                  <c:v>2345</c:v>
                </c:pt>
                <c:pt idx="101">
                  <c:v>#N/A</c:v>
                </c:pt>
                <c:pt idx="102">
                  <c:v>#N/A</c:v>
                </c:pt>
                <c:pt idx="103">
                  <c:v>2327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2319.25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2345.75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2337.4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2-48E5-B77F-5B1EABD53F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619136"/>
        <c:axId val="118649600"/>
      </c:lineChart>
      <c:catAx>
        <c:axId val="1186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9600"/>
        <c:crosses val="autoZero"/>
        <c:auto val="1"/>
        <c:lblAlgn val="ctr"/>
        <c:lblOffset val="100"/>
        <c:noMultiLvlLbl val="0"/>
      </c:catAx>
      <c:valAx>
        <c:axId val="1186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91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Duongquatrinh!$A$9</c:f>
              <c:strCache>
                <c:ptCount val="1"/>
                <c:pt idx="0">
                  <c:v>Dừa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Duongquatrinh!$B$9:$DY$9</c:f>
              <c:numCache>
                <c:formatCode>0</c:formatCode>
                <c:ptCount val="128"/>
                <c:pt idx="0">
                  <c:v>#N/A</c:v>
                </c:pt>
                <c:pt idx="1">
                  <c:v>1392</c:v>
                </c:pt>
                <c:pt idx="2">
                  <c:v>#N/A</c:v>
                </c:pt>
                <c:pt idx="3">
                  <c:v>1405</c:v>
                </c:pt>
                <c:pt idx="4">
                  <c:v>#N/A</c:v>
                </c:pt>
                <c:pt idx="5">
                  <c:v>1417</c:v>
                </c:pt>
                <c:pt idx="6">
                  <c:v>#N/A</c:v>
                </c:pt>
                <c:pt idx="7">
                  <c:v>1428</c:v>
                </c:pt>
                <c:pt idx="8">
                  <c:v>#N/A</c:v>
                </c:pt>
                <c:pt idx="9">
                  <c:v>1412</c:v>
                </c:pt>
                <c:pt idx="10">
                  <c:v>#N/A</c:v>
                </c:pt>
                <c:pt idx="11">
                  <c:v>1398</c:v>
                </c:pt>
                <c:pt idx="12">
                  <c:v>#N/A</c:v>
                </c:pt>
                <c:pt idx="13">
                  <c:v>1388</c:v>
                </c:pt>
                <c:pt idx="14">
                  <c:v>#N/A</c:v>
                </c:pt>
                <c:pt idx="15">
                  <c:v>1376</c:v>
                </c:pt>
                <c:pt idx="16">
                  <c:v>#N/A</c:v>
                </c:pt>
                <c:pt idx="17">
                  <c:v>1358</c:v>
                </c:pt>
                <c:pt idx="18">
                  <c:v>#N/A</c:v>
                </c:pt>
                <c:pt idx="19">
                  <c:v>1368</c:v>
                </c:pt>
                <c:pt idx="20">
                  <c:v>#N/A</c:v>
                </c:pt>
                <c:pt idx="21">
                  <c:v>1374</c:v>
                </c:pt>
                <c:pt idx="22">
                  <c:v>#N/A</c:v>
                </c:pt>
                <c:pt idx="23">
                  <c:v>1380</c:v>
                </c:pt>
                <c:pt idx="24">
                  <c:v>#N/A</c:v>
                </c:pt>
                <c:pt idx="25">
                  <c:v>1388</c:v>
                </c:pt>
                <c:pt idx="26">
                  <c:v>#N/A</c:v>
                </c:pt>
                <c:pt idx="27">
                  <c:v>1396</c:v>
                </c:pt>
                <c:pt idx="28">
                  <c:v>#N/A</c:v>
                </c:pt>
                <c:pt idx="29">
                  <c:v>1390</c:v>
                </c:pt>
                <c:pt idx="30">
                  <c:v>#N/A</c:v>
                </c:pt>
                <c:pt idx="31">
                  <c:v>1378</c:v>
                </c:pt>
                <c:pt idx="32">
                  <c:v>#N/A</c:v>
                </c:pt>
                <c:pt idx="33">
                  <c:v>1381</c:v>
                </c:pt>
                <c:pt idx="34">
                  <c:v>#N/A</c:v>
                </c:pt>
                <c:pt idx="35">
                  <c:v>1384</c:v>
                </c:pt>
                <c:pt idx="36">
                  <c:v>#N/A</c:v>
                </c:pt>
                <c:pt idx="37">
                  <c:v>1387</c:v>
                </c:pt>
                <c:pt idx="38">
                  <c:v>#N/A</c:v>
                </c:pt>
                <c:pt idx="39">
                  <c:v>1390</c:v>
                </c:pt>
                <c:pt idx="40">
                  <c:v>#N/A</c:v>
                </c:pt>
                <c:pt idx="41">
                  <c:v>1393</c:v>
                </c:pt>
                <c:pt idx="42">
                  <c:v>#N/A</c:v>
                </c:pt>
                <c:pt idx="43">
                  <c:v>1396</c:v>
                </c:pt>
                <c:pt idx="44">
                  <c:v>#N/A</c:v>
                </c:pt>
                <c:pt idx="45">
                  <c:v>1395</c:v>
                </c:pt>
                <c:pt idx="46">
                  <c:v>#N/A</c:v>
                </c:pt>
                <c:pt idx="47">
                  <c:v>1394</c:v>
                </c:pt>
                <c:pt idx="48">
                  <c:v>#N/A</c:v>
                </c:pt>
                <c:pt idx="49">
                  <c:v>1392</c:v>
                </c:pt>
                <c:pt idx="50">
                  <c:v>#N/A</c:v>
                </c:pt>
                <c:pt idx="51">
                  <c:v>1390</c:v>
                </c:pt>
                <c:pt idx="52">
                  <c:v>#N/A</c:v>
                </c:pt>
                <c:pt idx="53">
                  <c:v>1389</c:v>
                </c:pt>
                <c:pt idx="54">
                  <c:v>#N/A</c:v>
                </c:pt>
                <c:pt idx="55">
                  <c:v>1388</c:v>
                </c:pt>
                <c:pt idx="56">
                  <c:v>#N/A</c:v>
                </c:pt>
                <c:pt idx="57">
                  <c:v>1384</c:v>
                </c:pt>
                <c:pt idx="58">
                  <c:v>#N/A</c:v>
                </c:pt>
                <c:pt idx="59">
                  <c:v>1378</c:v>
                </c:pt>
                <c:pt idx="60">
                  <c:v>#N/A</c:v>
                </c:pt>
                <c:pt idx="61">
                  <c:v>1372</c:v>
                </c:pt>
                <c:pt idx="62">
                  <c:v>#N/A</c:v>
                </c:pt>
                <c:pt idx="63">
                  <c:v>1358</c:v>
                </c:pt>
                <c:pt idx="64">
                  <c:v>#N/A</c:v>
                </c:pt>
                <c:pt idx="65">
                  <c:v>1366</c:v>
                </c:pt>
                <c:pt idx="66">
                  <c:v>#N/A</c:v>
                </c:pt>
                <c:pt idx="67">
                  <c:v>1372</c:v>
                </c:pt>
                <c:pt idx="68">
                  <c:v>#N/A</c:v>
                </c:pt>
                <c:pt idx="69">
                  <c:v>1378</c:v>
                </c:pt>
                <c:pt idx="70">
                  <c:v>#N/A</c:v>
                </c:pt>
                <c:pt idx="71">
                  <c:v>1386</c:v>
                </c:pt>
                <c:pt idx="72">
                  <c:v>#N/A</c:v>
                </c:pt>
                <c:pt idx="73">
                  <c:v>1394</c:v>
                </c:pt>
                <c:pt idx="74">
                  <c:v>#N/A</c:v>
                </c:pt>
                <c:pt idx="75">
                  <c:v>1404</c:v>
                </c:pt>
                <c:pt idx="76">
                  <c:v>#N/A</c:v>
                </c:pt>
                <c:pt idx="77">
                  <c:v>1392</c:v>
                </c:pt>
                <c:pt idx="78">
                  <c:v>#N/A</c:v>
                </c:pt>
                <c:pt idx="79">
                  <c:v>1382</c:v>
                </c:pt>
                <c:pt idx="80">
                  <c:v>#N/A</c:v>
                </c:pt>
                <c:pt idx="81">
                  <c:v>1380</c:v>
                </c:pt>
                <c:pt idx="82">
                  <c:v>#N/A</c:v>
                </c:pt>
                <c:pt idx="83">
                  <c:v>1376</c:v>
                </c:pt>
                <c:pt idx="84">
                  <c:v>#N/A</c:v>
                </c:pt>
                <c:pt idx="85">
                  <c:v>1372</c:v>
                </c:pt>
                <c:pt idx="86">
                  <c:v>#N/A</c:v>
                </c:pt>
                <c:pt idx="87">
                  <c:v>1374</c:v>
                </c:pt>
                <c:pt idx="88">
                  <c:v>#N/A</c:v>
                </c:pt>
                <c:pt idx="89">
                  <c:v>1379</c:v>
                </c:pt>
                <c:pt idx="90">
                  <c:v>#N/A</c:v>
                </c:pt>
                <c:pt idx="91">
                  <c:v>1384</c:v>
                </c:pt>
                <c:pt idx="92">
                  <c:v>#N/A</c:v>
                </c:pt>
                <c:pt idx="93">
                  <c:v>1388</c:v>
                </c:pt>
                <c:pt idx="94">
                  <c:v>#N/A</c:v>
                </c:pt>
                <c:pt idx="95">
                  <c:v>1392</c:v>
                </c:pt>
                <c:pt idx="96">
                  <c:v>#N/A</c:v>
                </c:pt>
                <c:pt idx="97">
                  <c:v>1396</c:v>
                </c:pt>
                <c:pt idx="98">
                  <c:v>#N/A</c:v>
                </c:pt>
                <c:pt idx="99">
                  <c:v>1400</c:v>
                </c:pt>
                <c:pt idx="100">
                  <c:v>#N/A</c:v>
                </c:pt>
                <c:pt idx="101">
                  <c:v>1404</c:v>
                </c:pt>
                <c:pt idx="102">
                  <c:v>#N/A</c:v>
                </c:pt>
                <c:pt idx="103">
                  <c:v>1408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1379.75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1380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1392.4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1396.8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2-46EA-9A78-A522A823B4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687616"/>
        <c:axId val="118689152"/>
      </c:lineChart>
      <c:catAx>
        <c:axId val="1186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152"/>
        <c:crosses val="autoZero"/>
        <c:auto val="1"/>
        <c:lblAlgn val="ctr"/>
        <c:lblOffset val="100"/>
        <c:noMultiLvlLbl val="0"/>
      </c:catAx>
      <c:valAx>
        <c:axId val="11868915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761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Duongquatrinh!$A$10</c:f>
              <c:strCache>
                <c:ptCount val="1"/>
                <c:pt idx="0">
                  <c:v>Đô Lương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Duongquatrinh!$B$10:$DY$10</c:f>
              <c:numCache>
                <c:formatCode>0</c:formatCode>
                <c:ptCount val="128"/>
                <c:pt idx="0">
                  <c:v>#N/A</c:v>
                </c:pt>
                <c:pt idx="1">
                  <c:v>1043</c:v>
                </c:pt>
                <c:pt idx="2">
                  <c:v>#N/A</c:v>
                </c:pt>
                <c:pt idx="3">
                  <c:v>#N/A</c:v>
                </c:pt>
                <c:pt idx="4">
                  <c:v>1045</c:v>
                </c:pt>
                <c:pt idx="5">
                  <c:v>#N/A</c:v>
                </c:pt>
                <c:pt idx="6">
                  <c:v>#N/A</c:v>
                </c:pt>
                <c:pt idx="7">
                  <c:v>1046</c:v>
                </c:pt>
                <c:pt idx="8">
                  <c:v>#N/A</c:v>
                </c:pt>
                <c:pt idx="9">
                  <c:v>#N/A</c:v>
                </c:pt>
                <c:pt idx="10">
                  <c:v>1048</c:v>
                </c:pt>
                <c:pt idx="11">
                  <c:v>#N/A</c:v>
                </c:pt>
                <c:pt idx="12">
                  <c:v>#N/A</c:v>
                </c:pt>
                <c:pt idx="13">
                  <c:v>1048</c:v>
                </c:pt>
                <c:pt idx="14">
                  <c:v>#N/A</c:v>
                </c:pt>
                <c:pt idx="15">
                  <c:v>#N/A</c:v>
                </c:pt>
                <c:pt idx="16">
                  <c:v>1050</c:v>
                </c:pt>
                <c:pt idx="17">
                  <c:v>#N/A</c:v>
                </c:pt>
                <c:pt idx="18">
                  <c:v>#N/A</c:v>
                </c:pt>
                <c:pt idx="19">
                  <c:v>1050</c:v>
                </c:pt>
                <c:pt idx="20">
                  <c:v>#N/A</c:v>
                </c:pt>
                <c:pt idx="21">
                  <c:v>#N/A</c:v>
                </c:pt>
                <c:pt idx="22">
                  <c:v>1050</c:v>
                </c:pt>
                <c:pt idx="23">
                  <c:v>#N/A</c:v>
                </c:pt>
                <c:pt idx="24">
                  <c:v>#N/A</c:v>
                </c:pt>
                <c:pt idx="25">
                  <c:v>1051</c:v>
                </c:pt>
                <c:pt idx="26">
                  <c:v>#N/A</c:v>
                </c:pt>
                <c:pt idx="27">
                  <c:v>#N/A</c:v>
                </c:pt>
                <c:pt idx="28">
                  <c:v>1052</c:v>
                </c:pt>
                <c:pt idx="29">
                  <c:v>#N/A</c:v>
                </c:pt>
                <c:pt idx="30">
                  <c:v>#N/A</c:v>
                </c:pt>
                <c:pt idx="31">
                  <c:v>1053</c:v>
                </c:pt>
                <c:pt idx="32">
                  <c:v>#N/A</c:v>
                </c:pt>
                <c:pt idx="33">
                  <c:v>#N/A</c:v>
                </c:pt>
                <c:pt idx="34">
                  <c:v>1055</c:v>
                </c:pt>
                <c:pt idx="35">
                  <c:v>#N/A</c:v>
                </c:pt>
                <c:pt idx="36">
                  <c:v>#N/A</c:v>
                </c:pt>
                <c:pt idx="37">
                  <c:v>1056</c:v>
                </c:pt>
                <c:pt idx="38">
                  <c:v>#N/A</c:v>
                </c:pt>
                <c:pt idx="39">
                  <c:v>#N/A</c:v>
                </c:pt>
                <c:pt idx="40">
                  <c:v>1057</c:v>
                </c:pt>
                <c:pt idx="41">
                  <c:v>#N/A</c:v>
                </c:pt>
                <c:pt idx="42">
                  <c:v>#N/A</c:v>
                </c:pt>
                <c:pt idx="43">
                  <c:v>1059</c:v>
                </c:pt>
                <c:pt idx="44">
                  <c:v>#N/A</c:v>
                </c:pt>
                <c:pt idx="45">
                  <c:v>#N/A</c:v>
                </c:pt>
                <c:pt idx="46">
                  <c:v>1061</c:v>
                </c:pt>
                <c:pt idx="47">
                  <c:v>#N/A</c:v>
                </c:pt>
                <c:pt idx="48">
                  <c:v>#N/A</c:v>
                </c:pt>
                <c:pt idx="49">
                  <c:v>1063</c:v>
                </c:pt>
                <c:pt idx="50">
                  <c:v>#N/A</c:v>
                </c:pt>
                <c:pt idx="51">
                  <c:v>#N/A</c:v>
                </c:pt>
                <c:pt idx="52">
                  <c:v>1065</c:v>
                </c:pt>
                <c:pt idx="53">
                  <c:v>#N/A</c:v>
                </c:pt>
                <c:pt idx="54">
                  <c:v>#N/A</c:v>
                </c:pt>
                <c:pt idx="55">
                  <c:v>1066</c:v>
                </c:pt>
                <c:pt idx="56">
                  <c:v>#N/A</c:v>
                </c:pt>
                <c:pt idx="57">
                  <c:v>#N/A</c:v>
                </c:pt>
                <c:pt idx="58">
                  <c:v>1064</c:v>
                </c:pt>
                <c:pt idx="59">
                  <c:v>#N/A</c:v>
                </c:pt>
                <c:pt idx="60">
                  <c:v>#N/A</c:v>
                </c:pt>
                <c:pt idx="61">
                  <c:v>1063</c:v>
                </c:pt>
                <c:pt idx="62">
                  <c:v>#N/A</c:v>
                </c:pt>
                <c:pt idx="63">
                  <c:v>#N/A</c:v>
                </c:pt>
                <c:pt idx="64">
                  <c:v>1062</c:v>
                </c:pt>
                <c:pt idx="65">
                  <c:v>#N/A</c:v>
                </c:pt>
                <c:pt idx="66">
                  <c:v>#N/A</c:v>
                </c:pt>
                <c:pt idx="67">
                  <c:v>1060</c:v>
                </c:pt>
                <c:pt idx="68">
                  <c:v>#N/A</c:v>
                </c:pt>
                <c:pt idx="69">
                  <c:v>#N/A</c:v>
                </c:pt>
                <c:pt idx="70">
                  <c:v>1057</c:v>
                </c:pt>
                <c:pt idx="71">
                  <c:v>#N/A</c:v>
                </c:pt>
                <c:pt idx="72">
                  <c:v>#N/A</c:v>
                </c:pt>
                <c:pt idx="73">
                  <c:v>1054</c:v>
                </c:pt>
                <c:pt idx="74">
                  <c:v>#N/A</c:v>
                </c:pt>
                <c:pt idx="75">
                  <c:v>#N/A</c:v>
                </c:pt>
                <c:pt idx="76">
                  <c:v>1052</c:v>
                </c:pt>
                <c:pt idx="77">
                  <c:v>#N/A</c:v>
                </c:pt>
                <c:pt idx="78">
                  <c:v>#N/A</c:v>
                </c:pt>
                <c:pt idx="79">
                  <c:v>1050</c:v>
                </c:pt>
                <c:pt idx="80">
                  <c:v>#N/A</c:v>
                </c:pt>
                <c:pt idx="81">
                  <c:v>#N/A</c:v>
                </c:pt>
                <c:pt idx="82">
                  <c:v>1050</c:v>
                </c:pt>
                <c:pt idx="83">
                  <c:v>#N/A</c:v>
                </c:pt>
                <c:pt idx="84">
                  <c:v>#N/A</c:v>
                </c:pt>
                <c:pt idx="85">
                  <c:v>1048</c:v>
                </c:pt>
                <c:pt idx="86">
                  <c:v>#N/A</c:v>
                </c:pt>
                <c:pt idx="87">
                  <c:v>#N/A</c:v>
                </c:pt>
                <c:pt idx="88">
                  <c:v>1046</c:v>
                </c:pt>
                <c:pt idx="89">
                  <c:v>#N/A</c:v>
                </c:pt>
                <c:pt idx="90">
                  <c:v>#N/A</c:v>
                </c:pt>
                <c:pt idx="91">
                  <c:v>1045</c:v>
                </c:pt>
                <c:pt idx="92">
                  <c:v>#N/A</c:v>
                </c:pt>
                <c:pt idx="93">
                  <c:v>#N/A</c:v>
                </c:pt>
                <c:pt idx="94">
                  <c:v>1045</c:v>
                </c:pt>
                <c:pt idx="95">
                  <c:v>#N/A</c:v>
                </c:pt>
                <c:pt idx="96">
                  <c:v>#N/A</c:v>
                </c:pt>
                <c:pt idx="97">
                  <c:v>1053</c:v>
                </c:pt>
                <c:pt idx="98">
                  <c:v>#N/A</c:v>
                </c:pt>
                <c:pt idx="99">
                  <c:v>#N/A</c:v>
                </c:pt>
                <c:pt idx="100">
                  <c:v>1056</c:v>
                </c:pt>
                <c:pt idx="101">
                  <c:v>#N/A</c:v>
                </c:pt>
                <c:pt idx="102">
                  <c:v>#N/A</c:v>
                </c:pt>
                <c:pt idx="103">
                  <c:v>1059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1053.75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1053.5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1052.8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1054.8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4-488F-84D7-C45DCE15AB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735616"/>
        <c:axId val="118737152"/>
      </c:lineChart>
      <c:catAx>
        <c:axId val="1187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7152"/>
        <c:crosses val="autoZero"/>
        <c:auto val="1"/>
        <c:lblAlgn val="ctr"/>
        <c:lblOffset val="100"/>
        <c:noMultiLvlLbl val="0"/>
      </c:catAx>
      <c:valAx>
        <c:axId val="118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561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Duongquatrinh!$A$11</c:f>
              <c:strCache>
                <c:ptCount val="1"/>
                <c:pt idx="0">
                  <c:v>Yên Thượng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Duongquatrinh!$B$11:$DY$11</c:f>
              <c:numCache>
                <c:formatCode>0</c:formatCode>
                <c:ptCount val="128"/>
                <c:pt idx="0">
                  <c:v>#N/A</c:v>
                </c:pt>
                <c:pt idx="1">
                  <c:v>139</c:v>
                </c:pt>
                <c:pt idx="2">
                  <c:v>#N/A</c:v>
                </c:pt>
                <c:pt idx="3">
                  <c:v>#N/A</c:v>
                </c:pt>
                <c:pt idx="4">
                  <c:v>90</c:v>
                </c:pt>
                <c:pt idx="5">
                  <c:v>#N/A</c:v>
                </c:pt>
                <c:pt idx="6">
                  <c:v>#N/A</c:v>
                </c:pt>
                <c:pt idx="7">
                  <c:v>54</c:v>
                </c:pt>
                <c:pt idx="8">
                  <c:v>#N/A</c:v>
                </c:pt>
                <c:pt idx="9">
                  <c:v>#N/A</c:v>
                </c:pt>
                <c:pt idx="10">
                  <c:v>32</c:v>
                </c:pt>
                <c:pt idx="11">
                  <c:v>#N/A</c:v>
                </c:pt>
                <c:pt idx="12">
                  <c:v>#N/A</c:v>
                </c:pt>
                <c:pt idx="13">
                  <c:v>16</c:v>
                </c:pt>
                <c:pt idx="14">
                  <c:v>#N/A</c:v>
                </c:pt>
                <c:pt idx="15">
                  <c:v>#N/A</c:v>
                </c:pt>
                <c:pt idx="16">
                  <c:v>24</c:v>
                </c:pt>
                <c:pt idx="17">
                  <c:v>#N/A</c:v>
                </c:pt>
                <c:pt idx="18">
                  <c:v>#N/A</c:v>
                </c:pt>
                <c:pt idx="19">
                  <c:v>67</c:v>
                </c:pt>
                <c:pt idx="20">
                  <c:v>#N/A</c:v>
                </c:pt>
                <c:pt idx="21">
                  <c:v>#N/A</c:v>
                </c:pt>
                <c:pt idx="22">
                  <c:v>120</c:v>
                </c:pt>
                <c:pt idx="23">
                  <c:v>#N/A</c:v>
                </c:pt>
                <c:pt idx="24">
                  <c:v>#N/A</c:v>
                </c:pt>
                <c:pt idx="25">
                  <c:v>132</c:v>
                </c:pt>
                <c:pt idx="26">
                  <c:v>#N/A</c:v>
                </c:pt>
                <c:pt idx="27">
                  <c:v>#N/A</c:v>
                </c:pt>
                <c:pt idx="28">
                  <c:v>96</c:v>
                </c:pt>
                <c:pt idx="29">
                  <c:v>#N/A</c:v>
                </c:pt>
                <c:pt idx="30">
                  <c:v>#N/A</c:v>
                </c:pt>
                <c:pt idx="31">
                  <c:v>64</c:v>
                </c:pt>
                <c:pt idx="32">
                  <c:v>#N/A</c:v>
                </c:pt>
                <c:pt idx="33">
                  <c:v>#N/A</c:v>
                </c:pt>
                <c:pt idx="34">
                  <c:v>47</c:v>
                </c:pt>
                <c:pt idx="35">
                  <c:v>#N/A</c:v>
                </c:pt>
                <c:pt idx="36">
                  <c:v>#N/A</c:v>
                </c:pt>
                <c:pt idx="37">
                  <c:v>29</c:v>
                </c:pt>
                <c:pt idx="38">
                  <c:v>#N/A</c:v>
                </c:pt>
                <c:pt idx="39">
                  <c:v>#N/A</c:v>
                </c:pt>
                <c:pt idx="40">
                  <c:v>12</c:v>
                </c:pt>
                <c:pt idx="41">
                  <c:v>#N/A</c:v>
                </c:pt>
                <c:pt idx="42">
                  <c:v>#N/A</c:v>
                </c:pt>
                <c:pt idx="43">
                  <c:v>63</c:v>
                </c:pt>
                <c:pt idx="44">
                  <c:v>#N/A</c:v>
                </c:pt>
                <c:pt idx="45">
                  <c:v>#N/A</c:v>
                </c:pt>
                <c:pt idx="46">
                  <c:v>102</c:v>
                </c:pt>
                <c:pt idx="47">
                  <c:v>#N/A</c:v>
                </c:pt>
                <c:pt idx="48">
                  <c:v>#N/A</c:v>
                </c:pt>
                <c:pt idx="49">
                  <c:v>140</c:v>
                </c:pt>
                <c:pt idx="50">
                  <c:v>#N/A</c:v>
                </c:pt>
                <c:pt idx="51">
                  <c:v>#N/A</c:v>
                </c:pt>
                <c:pt idx="52">
                  <c:v>104</c:v>
                </c:pt>
                <c:pt idx="53">
                  <c:v>#N/A</c:v>
                </c:pt>
                <c:pt idx="54">
                  <c:v>#N/A</c:v>
                </c:pt>
                <c:pt idx="55">
                  <c:v>70</c:v>
                </c:pt>
                <c:pt idx="56">
                  <c:v>#N/A</c:v>
                </c:pt>
                <c:pt idx="57">
                  <c:v>#N/A</c:v>
                </c:pt>
                <c:pt idx="58">
                  <c:v>44</c:v>
                </c:pt>
                <c:pt idx="59">
                  <c:v>#N/A</c:v>
                </c:pt>
                <c:pt idx="60">
                  <c:v>#N/A</c:v>
                </c:pt>
                <c:pt idx="61">
                  <c:v>26</c:v>
                </c:pt>
                <c:pt idx="62">
                  <c:v>#N/A</c:v>
                </c:pt>
                <c:pt idx="63">
                  <c:v>#N/A</c:v>
                </c:pt>
                <c:pt idx="64">
                  <c:v>18</c:v>
                </c:pt>
                <c:pt idx="65">
                  <c:v>#N/A</c:v>
                </c:pt>
                <c:pt idx="66">
                  <c:v>#N/A</c:v>
                </c:pt>
                <c:pt idx="67">
                  <c:v>46</c:v>
                </c:pt>
                <c:pt idx="68">
                  <c:v>#N/A</c:v>
                </c:pt>
                <c:pt idx="69">
                  <c:v>#N/A</c:v>
                </c:pt>
                <c:pt idx="70">
                  <c:v>93</c:v>
                </c:pt>
                <c:pt idx="71">
                  <c:v>#N/A</c:v>
                </c:pt>
                <c:pt idx="72">
                  <c:v>#N/A</c:v>
                </c:pt>
                <c:pt idx="73">
                  <c:v>124</c:v>
                </c:pt>
                <c:pt idx="74">
                  <c:v>#N/A</c:v>
                </c:pt>
                <c:pt idx="75">
                  <c:v>#N/A</c:v>
                </c:pt>
                <c:pt idx="76">
                  <c:v>83</c:v>
                </c:pt>
                <c:pt idx="77">
                  <c:v>#N/A</c:v>
                </c:pt>
                <c:pt idx="78">
                  <c:v>#N/A</c:v>
                </c:pt>
                <c:pt idx="79">
                  <c:v>55</c:v>
                </c:pt>
                <c:pt idx="80">
                  <c:v>#N/A</c:v>
                </c:pt>
                <c:pt idx="81">
                  <c:v>#N/A</c:v>
                </c:pt>
                <c:pt idx="82">
                  <c:v>43</c:v>
                </c:pt>
                <c:pt idx="83">
                  <c:v>#N/A</c:v>
                </c:pt>
                <c:pt idx="84">
                  <c:v>#N/A</c:v>
                </c:pt>
                <c:pt idx="85">
                  <c:v>32</c:v>
                </c:pt>
                <c:pt idx="86">
                  <c:v>#N/A</c:v>
                </c:pt>
                <c:pt idx="87">
                  <c:v>#N/A</c:v>
                </c:pt>
                <c:pt idx="88">
                  <c:v>20</c:v>
                </c:pt>
                <c:pt idx="89">
                  <c:v>#N/A</c:v>
                </c:pt>
                <c:pt idx="90">
                  <c:v>#N/A</c:v>
                </c:pt>
                <c:pt idx="91">
                  <c:v>36</c:v>
                </c:pt>
                <c:pt idx="92">
                  <c:v>#N/A</c:v>
                </c:pt>
                <c:pt idx="93">
                  <c:v>#N/A</c:v>
                </c:pt>
                <c:pt idx="94">
                  <c:v>70</c:v>
                </c:pt>
                <c:pt idx="95">
                  <c:v>#N/A</c:v>
                </c:pt>
                <c:pt idx="96">
                  <c:v>#N/A</c:v>
                </c:pt>
                <c:pt idx="97">
                  <c:v>118</c:v>
                </c:pt>
                <c:pt idx="98">
                  <c:v>#N/A</c:v>
                </c:pt>
                <c:pt idx="99">
                  <c:v>#N/A</c:v>
                </c:pt>
                <c:pt idx="100">
                  <c:v>88</c:v>
                </c:pt>
                <c:pt idx="101">
                  <c:v>#N/A</c:v>
                </c:pt>
                <c:pt idx="102">
                  <c:v>#N/A</c:v>
                </c:pt>
                <c:pt idx="103">
                  <c:v>47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25.75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53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130.6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5B7-B40C-75A1FAC3B9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746496"/>
        <c:axId val="118850688"/>
      </c:lineChart>
      <c:catAx>
        <c:axId val="1187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50688"/>
        <c:crosses val="autoZero"/>
        <c:auto val="1"/>
        <c:lblAlgn val="ctr"/>
        <c:lblOffset val="100"/>
        <c:noMultiLvlLbl val="0"/>
      </c:catAx>
      <c:valAx>
        <c:axId val="1188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64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Duongquatrinh!$A$12</c:f>
              <c:strCache>
                <c:ptCount val="1"/>
                <c:pt idx="0">
                  <c:v>Nam Đàn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Duongquatrinh!$B$3:$DY$3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</c:numCache>
            </c:numRef>
          </c:cat>
          <c:val>
            <c:numRef>
              <c:f>Duongquatrinh!$B$12:$DY$12</c:f>
              <c:numCache>
                <c:formatCode>0</c:formatCode>
                <c:ptCount val="128"/>
                <c:pt idx="0">
                  <c:v>#N/A</c:v>
                </c:pt>
                <c:pt idx="1">
                  <c:v>106</c:v>
                </c:pt>
                <c:pt idx="2">
                  <c:v>#N/A</c:v>
                </c:pt>
                <c:pt idx="3">
                  <c:v>#N/A</c:v>
                </c:pt>
                <c:pt idx="4">
                  <c:v>67</c:v>
                </c:pt>
                <c:pt idx="5">
                  <c:v>#N/A</c:v>
                </c:pt>
                <c:pt idx="6">
                  <c:v>#N/A</c:v>
                </c:pt>
                <c:pt idx="7">
                  <c:v>31</c:v>
                </c:pt>
                <c:pt idx="8">
                  <c:v>#N/A</c:v>
                </c:pt>
                <c:pt idx="9">
                  <c:v>#N/A</c:v>
                </c:pt>
                <c:pt idx="10">
                  <c:v>-15</c:v>
                </c:pt>
                <c:pt idx="11">
                  <c:v>#N/A</c:v>
                </c:pt>
                <c:pt idx="12">
                  <c:v>#N/A</c:v>
                </c:pt>
                <c:pt idx="13">
                  <c:v>-35</c:v>
                </c:pt>
                <c:pt idx="14">
                  <c:v>#N/A</c:v>
                </c:pt>
                <c:pt idx="15">
                  <c:v>#N/A</c:v>
                </c:pt>
                <c:pt idx="16">
                  <c:v>-25</c:v>
                </c:pt>
                <c:pt idx="17">
                  <c:v>#N/A</c:v>
                </c:pt>
                <c:pt idx="18">
                  <c:v>#N/A</c:v>
                </c:pt>
                <c:pt idx="19">
                  <c:v>42</c:v>
                </c:pt>
                <c:pt idx="20">
                  <c:v>#N/A</c:v>
                </c:pt>
                <c:pt idx="21">
                  <c:v>#N/A</c:v>
                </c:pt>
                <c:pt idx="22">
                  <c:v>91</c:v>
                </c:pt>
                <c:pt idx="23">
                  <c:v>#N/A</c:v>
                </c:pt>
                <c:pt idx="24">
                  <c:v>#N/A</c:v>
                </c:pt>
                <c:pt idx="25">
                  <c:v>100</c:v>
                </c:pt>
                <c:pt idx="26">
                  <c:v>#N/A</c:v>
                </c:pt>
                <c:pt idx="27">
                  <c:v>#N/A</c:v>
                </c:pt>
                <c:pt idx="28">
                  <c:v>69</c:v>
                </c:pt>
                <c:pt idx="29">
                  <c:v>#N/A</c:v>
                </c:pt>
                <c:pt idx="30">
                  <c:v>#N/A</c:v>
                </c:pt>
                <c:pt idx="31">
                  <c:v>40</c:v>
                </c:pt>
                <c:pt idx="32">
                  <c:v>#N/A</c:v>
                </c:pt>
                <c:pt idx="33">
                  <c:v>#N/A</c:v>
                </c:pt>
                <c:pt idx="34">
                  <c:v>6</c:v>
                </c:pt>
                <c:pt idx="35">
                  <c:v>#N/A</c:v>
                </c:pt>
                <c:pt idx="36">
                  <c:v>#N/A</c:v>
                </c:pt>
                <c:pt idx="37">
                  <c:v>-25</c:v>
                </c:pt>
                <c:pt idx="38">
                  <c:v>#N/A</c:v>
                </c:pt>
                <c:pt idx="39">
                  <c:v>#N/A</c:v>
                </c:pt>
                <c:pt idx="40">
                  <c:v>-45</c:v>
                </c:pt>
                <c:pt idx="41">
                  <c:v>#N/A</c:v>
                </c:pt>
                <c:pt idx="42">
                  <c:v>#N/A</c:v>
                </c:pt>
                <c:pt idx="43">
                  <c:v>14</c:v>
                </c:pt>
                <c:pt idx="44">
                  <c:v>#N/A</c:v>
                </c:pt>
                <c:pt idx="45">
                  <c:v>#N/A</c:v>
                </c:pt>
                <c:pt idx="46">
                  <c:v>70</c:v>
                </c:pt>
                <c:pt idx="47">
                  <c:v>#N/A</c:v>
                </c:pt>
                <c:pt idx="48">
                  <c:v>#N/A</c:v>
                </c:pt>
                <c:pt idx="49">
                  <c:v>103</c:v>
                </c:pt>
                <c:pt idx="50">
                  <c:v>#N/A</c:v>
                </c:pt>
                <c:pt idx="51">
                  <c:v>#N/A</c:v>
                </c:pt>
                <c:pt idx="52">
                  <c:v>67</c:v>
                </c:pt>
                <c:pt idx="53">
                  <c:v>#N/A</c:v>
                </c:pt>
                <c:pt idx="54">
                  <c:v>#N/A</c:v>
                </c:pt>
                <c:pt idx="55">
                  <c:v>39</c:v>
                </c:pt>
                <c:pt idx="56">
                  <c:v>#N/A</c:v>
                </c:pt>
                <c:pt idx="57">
                  <c:v>#N/A</c:v>
                </c:pt>
                <c:pt idx="58">
                  <c:v>11</c:v>
                </c:pt>
                <c:pt idx="59">
                  <c:v>#N/A</c:v>
                </c:pt>
                <c:pt idx="60">
                  <c:v>#N/A</c:v>
                </c:pt>
                <c:pt idx="61">
                  <c:v>-20</c:v>
                </c:pt>
                <c:pt idx="62">
                  <c:v>#N/A</c:v>
                </c:pt>
                <c:pt idx="63">
                  <c:v>#N/A</c:v>
                </c:pt>
                <c:pt idx="64">
                  <c:v>-35</c:v>
                </c:pt>
                <c:pt idx="65">
                  <c:v>#N/A</c:v>
                </c:pt>
                <c:pt idx="66">
                  <c:v>#N/A</c:v>
                </c:pt>
                <c:pt idx="67">
                  <c:v>15</c:v>
                </c:pt>
                <c:pt idx="68">
                  <c:v>#N/A</c:v>
                </c:pt>
                <c:pt idx="69">
                  <c:v>#N/A</c:v>
                </c:pt>
                <c:pt idx="70">
                  <c:v>62</c:v>
                </c:pt>
                <c:pt idx="71">
                  <c:v>#N/A</c:v>
                </c:pt>
                <c:pt idx="72">
                  <c:v>#N/A</c:v>
                </c:pt>
                <c:pt idx="73">
                  <c:v>92</c:v>
                </c:pt>
                <c:pt idx="74">
                  <c:v>#N/A</c:v>
                </c:pt>
                <c:pt idx="75">
                  <c:v>#N/A</c:v>
                </c:pt>
                <c:pt idx="76">
                  <c:v>52</c:v>
                </c:pt>
                <c:pt idx="77">
                  <c:v>#N/A</c:v>
                </c:pt>
                <c:pt idx="78">
                  <c:v>#N/A</c:v>
                </c:pt>
                <c:pt idx="79">
                  <c:v>24</c:v>
                </c:pt>
                <c:pt idx="80">
                  <c:v>#N/A</c:v>
                </c:pt>
                <c:pt idx="81">
                  <c:v>#N/A</c:v>
                </c:pt>
                <c:pt idx="82">
                  <c:v>6</c:v>
                </c:pt>
                <c:pt idx="83">
                  <c:v>#N/A</c:v>
                </c:pt>
                <c:pt idx="84">
                  <c:v>#N/A</c:v>
                </c:pt>
                <c:pt idx="85">
                  <c:v>-15</c:v>
                </c:pt>
                <c:pt idx="86">
                  <c:v>#N/A</c:v>
                </c:pt>
                <c:pt idx="87">
                  <c:v>#N/A</c:v>
                </c:pt>
                <c:pt idx="88">
                  <c:v>-30</c:v>
                </c:pt>
                <c:pt idx="89">
                  <c:v>#N/A</c:v>
                </c:pt>
                <c:pt idx="90">
                  <c:v>#N/A</c:v>
                </c:pt>
                <c:pt idx="91">
                  <c:v>-10</c:v>
                </c:pt>
                <c:pt idx="92">
                  <c:v>#N/A</c:v>
                </c:pt>
                <c:pt idx="93">
                  <c:v>#N/A</c:v>
                </c:pt>
                <c:pt idx="94">
                  <c:v>50</c:v>
                </c:pt>
                <c:pt idx="95">
                  <c:v>#N/A</c:v>
                </c:pt>
                <c:pt idx="96">
                  <c:v>#N/A</c:v>
                </c:pt>
                <c:pt idx="97">
                  <c:v>84</c:v>
                </c:pt>
                <c:pt idx="98">
                  <c:v>#N/A</c:v>
                </c:pt>
                <c:pt idx="99">
                  <c:v>#N/A</c:v>
                </c:pt>
                <c:pt idx="100">
                  <c:v>40</c:v>
                </c:pt>
                <c:pt idx="101">
                  <c:v>#N/A</c:v>
                </c:pt>
                <c:pt idx="102">
                  <c:v>#N/A</c:v>
                </c:pt>
                <c:pt idx="103">
                  <c:v>17</c:v>
                </c:pt>
                <c:pt idx="104" formatCode="General">
                  <c:v>#N/A</c:v>
                </c:pt>
                <c:pt idx="105" formatCode="General">
                  <c:v>#N/A</c:v>
                </c:pt>
                <c:pt idx="106" formatCode="General">
                  <c:v>#N/A</c:v>
                </c:pt>
                <c:pt idx="107" formatCode="General">
                  <c:v>#N/A</c:v>
                </c:pt>
                <c:pt idx="108" formatCode="General">
                  <c:v>#N/A</c:v>
                </c:pt>
                <c:pt idx="109">
                  <c:v>-23.75</c:v>
                </c:pt>
                <c:pt idx="110" formatCode="General">
                  <c:v>#N/A</c:v>
                </c:pt>
                <c:pt idx="111" formatCode="General">
                  <c:v>#N/A</c:v>
                </c:pt>
                <c:pt idx="112" formatCode="General">
                  <c:v>#N/A</c:v>
                </c:pt>
                <c:pt idx="113" formatCode="General">
                  <c:v>#N/A</c:v>
                </c:pt>
                <c:pt idx="114" formatCode="General">
                  <c:v>#N/A</c:v>
                </c:pt>
                <c:pt idx="115">
                  <c:v>15.25</c:v>
                </c:pt>
                <c:pt idx="116" formatCode="General">
                  <c:v>#N/A</c:v>
                </c:pt>
                <c:pt idx="117" formatCode="General">
                  <c:v>#N/A</c:v>
                </c:pt>
                <c:pt idx="118" formatCode="General">
                  <c:v>#N/A</c:v>
                </c:pt>
                <c:pt idx="119" formatCode="General">
                  <c:v>#N/A</c:v>
                </c:pt>
                <c:pt idx="120" formatCode="General">
                  <c:v>#N/A</c:v>
                </c:pt>
                <c:pt idx="121">
                  <c:v>97</c:v>
                </c:pt>
                <c:pt idx="122" formatCode="General">
                  <c:v>#N/A</c:v>
                </c:pt>
                <c:pt idx="123" formatCode="General">
                  <c:v>#N/A</c:v>
                </c:pt>
                <c:pt idx="124" formatCode="General">
                  <c:v>#N/A</c:v>
                </c:pt>
                <c:pt idx="125" formatCode="General">
                  <c:v>#N/A</c:v>
                </c:pt>
                <c:pt idx="126" formatCode="General">
                  <c:v>#N/A</c:v>
                </c:pt>
                <c:pt idx="127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4-4477-82C3-C8F5DCA531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80128"/>
        <c:axId val="118881664"/>
      </c:lineChart>
      <c:catAx>
        <c:axId val="1188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1664"/>
        <c:crosses val="autoZero"/>
        <c:auto val="1"/>
        <c:lblAlgn val="ctr"/>
        <c:lblOffset val="100"/>
        <c:noMultiLvlLbl val="0"/>
      </c:catAx>
      <c:valAx>
        <c:axId val="1188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01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20</xdr:row>
      <xdr:rowOff>9525</xdr:rowOff>
    </xdr:from>
    <xdr:to>
      <xdr:col>29</xdr:col>
      <xdr:colOff>371475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228599</xdr:colOff>
      <xdr:row>45</xdr:row>
      <xdr:rowOff>195262</xdr:rowOff>
    </xdr:from>
    <xdr:to>
      <xdr:col>29</xdr:col>
      <xdr:colOff>352424</xdr:colOff>
      <xdr:row>69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72</xdr:row>
      <xdr:rowOff>23811</xdr:rowOff>
    </xdr:from>
    <xdr:to>
      <xdr:col>29</xdr:col>
      <xdr:colOff>352425</xdr:colOff>
      <xdr:row>95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97</xdr:row>
      <xdr:rowOff>4762</xdr:rowOff>
    </xdr:from>
    <xdr:to>
      <xdr:col>29</xdr:col>
      <xdr:colOff>333375</xdr:colOff>
      <xdr:row>120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285749</xdr:colOff>
      <xdr:row>122</xdr:row>
      <xdr:rowOff>14287</xdr:rowOff>
    </xdr:from>
    <xdr:to>
      <xdr:col>29</xdr:col>
      <xdr:colOff>352424</xdr:colOff>
      <xdr:row>145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314324</xdr:colOff>
      <xdr:row>147</xdr:row>
      <xdr:rowOff>14287</xdr:rowOff>
    </xdr:from>
    <xdr:to>
      <xdr:col>29</xdr:col>
      <xdr:colOff>342899</xdr:colOff>
      <xdr:row>170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333374</xdr:colOff>
      <xdr:row>172</xdr:row>
      <xdr:rowOff>33337</xdr:rowOff>
    </xdr:from>
    <xdr:to>
      <xdr:col>29</xdr:col>
      <xdr:colOff>323849</xdr:colOff>
      <xdr:row>195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342900</xdr:colOff>
      <xdr:row>197</xdr:row>
      <xdr:rowOff>14286</xdr:rowOff>
    </xdr:from>
    <xdr:to>
      <xdr:col>29</xdr:col>
      <xdr:colOff>304800</xdr:colOff>
      <xdr:row>220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333375</xdr:colOff>
      <xdr:row>222</xdr:row>
      <xdr:rowOff>33336</xdr:rowOff>
    </xdr:from>
    <xdr:to>
      <xdr:col>29</xdr:col>
      <xdr:colOff>314325</xdr:colOff>
      <xdr:row>245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2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314324</xdr:colOff>
      <xdr:row>247</xdr:row>
      <xdr:rowOff>14286</xdr:rowOff>
    </xdr:from>
    <xdr:to>
      <xdr:col>29</xdr:col>
      <xdr:colOff>304799</xdr:colOff>
      <xdr:row>270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2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333375</xdr:colOff>
      <xdr:row>272</xdr:row>
      <xdr:rowOff>14287</xdr:rowOff>
    </xdr:from>
    <xdr:to>
      <xdr:col>29</xdr:col>
      <xdr:colOff>314325</xdr:colOff>
      <xdr:row>296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297</xdr:row>
      <xdr:rowOff>23812</xdr:rowOff>
    </xdr:from>
    <xdr:to>
      <xdr:col>29</xdr:col>
      <xdr:colOff>323850</xdr:colOff>
      <xdr:row>320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323849</xdr:colOff>
      <xdr:row>322</xdr:row>
      <xdr:rowOff>23811</xdr:rowOff>
    </xdr:from>
    <xdr:to>
      <xdr:col>29</xdr:col>
      <xdr:colOff>314324</xdr:colOff>
      <xdr:row>345</xdr:row>
      <xdr:rowOff>142874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323850</xdr:colOff>
      <xdr:row>347</xdr:row>
      <xdr:rowOff>33336</xdr:rowOff>
    </xdr:from>
    <xdr:to>
      <xdr:col>29</xdr:col>
      <xdr:colOff>304800</xdr:colOff>
      <xdr:row>370</xdr:row>
      <xdr:rowOff>152399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2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323849</xdr:colOff>
      <xdr:row>372</xdr:row>
      <xdr:rowOff>14286</xdr:rowOff>
    </xdr:from>
    <xdr:to>
      <xdr:col>29</xdr:col>
      <xdr:colOff>295274</xdr:colOff>
      <xdr:row>395</xdr:row>
      <xdr:rowOff>171449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2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352424</xdr:colOff>
      <xdr:row>397</xdr:row>
      <xdr:rowOff>23811</xdr:rowOff>
    </xdr:from>
    <xdr:to>
      <xdr:col>29</xdr:col>
      <xdr:colOff>304799</xdr:colOff>
      <xdr:row>420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2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showZeros="0" showOutlineSymbols="0" topLeftCell="B109" zoomScaleNormal="108" zoomScaleSheetLayoutView="68" workbookViewId="0"/>
  </sheetViews>
  <sheetFormatPr defaultRowHeight="12.75" x14ac:dyDescent="0.2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"&amp;MID(CELL("filename"),SEARCH(".xlsx",CELL("filename"))-4,4)&amp;"-"&amp;MID(CELL("filename"),SEARCH(".xlsx",CELL("filename"))-7,2)&amp;"-05"</f>
        <v>BIỂU GHI MỰC NƯỚC GIỜ 2023-07-05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>
        <f ca="1">IF(ISNA(INDEX(S!$B$3:$AK$497,MATCH(RIGHT($C$1,5)&amp;" "&amp;E$3,S!$A$3:$A$470,0),MATCH($D4,S!$B$2:$AK$2,0))),"",INDEX(S!$B$3:$AK$497,MATCH(RIGHT($C$1,5)&amp;" "&amp;E$3,S!$A$3:$A$470,0),MATCH($D4,S!$B$2:$AK$2,0)))</f>
        <v>0</v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16441</v>
      </c>
      <c r="G4" s="61">
        <f ca="1">IF(ISNA(INDEX(S!$B$3:$AK$497,MATCH(RIGHT($C$1,5)&amp;" "&amp;G$3,S!$A$3:$A$470,0),MATCH($D4,S!$B$2:$AK$2,0))),"",INDEX(S!$B$3:$AK$497,MATCH(RIGHT($C$1,5)&amp;" "&amp;G$3,S!$A$3:$A$470,0),MATCH($D4,S!$B$2:$AK$2,0)))</f>
        <v>0</v>
      </c>
      <c r="H4" s="61">
        <f ca="1">IF(ISNA(INDEX(S!$B$3:$AK$497,MATCH(RIGHT($C$1,5)&amp;" "&amp;H$3,S!$A$3:$A$470,0),MATCH($D4,S!$B$2:$AK$2,0))),"",INDEX(S!$B$3:$AK$497,MATCH(RIGHT($C$1,5)&amp;" "&amp;H$3,S!$A$3:$A$470,0),MATCH($D4,S!$B$2:$AK$2,0)))</f>
        <v>0</v>
      </c>
      <c r="I4" s="61">
        <f ca="1">IF(ISNA(INDEX(S!$B$3:$AK$497,MATCH(RIGHT($C$1,5)&amp;" "&amp;I$3,S!$A$3:$A$470,0),MATCH($D4,S!$B$2:$AK$2,0))),"",INDEX(S!$B$3:$AK$497,MATCH(RIGHT($C$1,5)&amp;" "&amp;I$3,S!$A$3:$A$470,0),MATCH($D4,S!$B$2:$AK$2,0)))</f>
        <v>0</v>
      </c>
      <c r="J4" s="61">
        <f ca="1">IF(ISNA(INDEX(S!$B$3:$AK$497,MATCH(RIGHT($C$1,5)&amp;" "&amp;J$3,S!$A$3:$A$470,0),MATCH($D4,S!$B$2:$AK$2,0))),"",INDEX(S!$B$3:$AK$497,MATCH(RIGHT($C$1,5)&amp;" "&amp;J$3,S!$A$3:$A$470,0),MATCH($D4,S!$B$2:$AK$2,0)))</f>
        <v>0</v>
      </c>
      <c r="K4" s="61">
        <f ca="1">IF(ISNA(INDEX(S!$B$3:$AK$497,MATCH(RIGHT($C$1,5)&amp;" "&amp;K$3,S!$A$3:$A$470,0),MATCH($D4,S!$B$2:$AK$2,0))),"",INDEX(S!$B$3:$AK$497,MATCH(RIGHT($C$1,5)&amp;" "&amp;K$3,S!$A$3:$A$470,0),MATCH($D4,S!$B$2:$AK$2,0)))</f>
        <v>0</v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16465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 t="str">
        <f ca="1">IF(ISNA(INDEX(S!$B$3:$AK$497,MATCH(RIGHT($C$1,5)&amp;" "&amp;R$3,S!$A$3:$A$470,0),MATCH($D4,S!$B$2:$AK$2,0))),"",INDEX(S!$B$3:$AK$497,MATCH(RIGHT($C$1,5)&amp;" "&amp;R$3,S!$A$3:$A$470,0),MATCH($D4,S!$B$2:$AK$2,0)))</f>
        <v/>
      </c>
      <c r="S4" s="61">
        <f ca="1">IF(ISNA(INDEX(S!$B$3:$AK$497,MATCH(RIGHT($C$1,5)&amp;" "&amp;S$3,S!$A$3:$A$470,0),MATCH($D4,S!$B$2:$AK$2,0))),"",INDEX(S!$B$3:$AK$497,MATCH(RIGHT($C$1,5)&amp;" "&amp;S$3,S!$A$3:$A$470,0),MATCH($D4,S!$B$2:$AK$2,0)))</f>
        <v>0</v>
      </c>
      <c r="T4" s="61">
        <f ca="1">IF(ISNA(INDEX(S!$B$3:$AK$497,MATCH(RIGHT($C$1,5)&amp;" "&amp;T$3,S!$A$3:$A$470,0),MATCH($D4,S!$B$2:$AK$2,0))),"",INDEX(S!$B$3:$AK$497,MATCH(RIGHT($C$1,5)&amp;" "&amp;T$3,S!$A$3:$A$470,0),MATCH($D4,S!$B$2:$AK$2,0)))</f>
        <v>0</v>
      </c>
      <c r="U4" s="61">
        <f ca="1">IF(ISNA(INDEX(S!$B$3:$AK$497,MATCH(RIGHT($C$1,5)&amp;" "&amp;U$3,S!$A$3:$A$470,0),MATCH($D4,S!$B$2:$AK$2,0))),"",INDEX(S!$B$3:$AK$497,MATCH(RIGHT($C$1,5)&amp;" "&amp;U$3,S!$A$3:$A$470,0),MATCH($D4,S!$B$2:$AK$2,0)))</f>
        <v>0</v>
      </c>
      <c r="V4" s="61">
        <f ca="1">IF(ISNA(INDEX(S!$B$3:$AK$497,MATCH(RIGHT($C$1,5)&amp;" "&amp;V$3,S!$A$3:$A$470,0),MATCH($D4,S!$B$2:$AK$2,0))),"",INDEX(S!$B$3:$AK$497,MATCH(RIGHT($C$1,5)&amp;" "&amp;V$3,S!$A$3:$A$470,0),MATCH($D4,S!$B$2:$AK$2,0)))</f>
        <v>0</v>
      </c>
      <c r="W4" s="61">
        <f ca="1">IF(ISNA(INDEX(S!$B$3:$AK$497,MATCH(RIGHT($C$1,5)&amp;" "&amp;W$3,S!$A$3:$A$470,0),MATCH($D4,S!$B$2:$AK$2,0))),"",INDEX(S!$B$3:$AK$497,MATCH(RIGHT($C$1,5)&amp;" "&amp;W$3,S!$A$3:$A$470,0),MATCH($D4,S!$B$2:$AK$2,0)))</f>
        <v>0</v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16453</v>
      </c>
      <c r="Y4" s="61">
        <f ca="1">IF(ISNA(INDEX(S!$B$3:$AK$497,MATCH(RIGHT($C$1,5)&amp;" "&amp;Y$3,S!$A$3:$A$470,0),MATCH($D4,S!$B$2:$AK$2,0))),"",INDEX(S!$B$3:$AK$497,MATCH(RIGHT($C$1,5)&amp;" "&amp;Y$3,S!$A$3:$A$470,0),MATCH($D4,S!$B$2:$AK$2,0)))</f>
        <v>0</v>
      </c>
      <c r="Z4" s="61">
        <f ca="1">IF(ISNA(INDEX(S!$B$3:$AK$497,MATCH(RIGHT($C$1,5)&amp;" "&amp;Z$3,S!$A$3:$A$470,0),MATCH($D4,S!$B$2:$AK$2,0))),"",INDEX(S!$B$3:$AK$497,MATCH(RIGHT($C$1,5)&amp;" "&amp;Z$3,S!$A$3:$A$470,0),MATCH($D4,S!$B$2:$AK$2,0)))</f>
        <v>0</v>
      </c>
      <c r="AA4" s="61">
        <f ca="1">IF(ISNA(INDEX(S!$B$3:$AK$497,MATCH(RIGHT($C$1,5)&amp;" "&amp;AA$3,S!$A$3:$A$470,0),MATCH($D4,S!$B$2:$AK$2,0))),"",INDEX(S!$B$3:$AK$497,MATCH(RIGHT($C$1,5)&amp;" "&amp;AA$3,S!$A$3:$A$470,0),MATCH($D4,S!$B$2:$AK$2,0)))</f>
        <v>0</v>
      </c>
      <c r="AB4" s="172">
        <f ca="1">IF(ISNA(INDEX(S!$B$3:$AK$497,MATCH(RIGHT($C$1,5)&amp;" "&amp;AB$3,S!$A$3:$A$470,0),MATCH($D4,S!$B$2:$AK$2,0))),"",INDEX(S!$B$3:$AK$497,MATCH(RIGHT($C$1,5)&amp;" "&amp;AB$3,S!$A$3:$A$470,0),MATCH($D4,S!$B$2:$AK$2,0)))</f>
        <v>0</v>
      </c>
      <c r="AC4" s="167">
        <f t="shared" ref="AC4:AC37" ca="1" si="0">MAX(E4:AB4)</f>
        <v>16465</v>
      </c>
      <c r="AD4" s="42">
        <f t="shared" ref="AD4:AD37" ca="1" si="1">MIN(E4:AB4)</f>
        <v>0</v>
      </c>
      <c r="AE4" s="43">
        <f t="shared" ref="AE4:AE37" ca="1" si="2">AVERAGE(E4:AB4)</f>
        <v>2742.1666666666665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>
        <f ca="1">IF(ISNA(INDEX(S!$B$3:$AK$497,MATCH(RIGHT($C$1,5)&amp;" "&amp;E$3,S!$A$3:$A$470,0),MATCH($D5,S!$B$2:$AK$2,0))),"",INDEX(S!$B$3:$AK$497,MATCH(RIGHT($C$1,5)&amp;" "&amp;E$3,S!$A$3:$A$470,0),MATCH($D5,S!$B$2:$AK$2,0)))</f>
        <v>0</v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5424</v>
      </c>
      <c r="G5" s="63">
        <f ca="1">IF(ISNA(INDEX(S!$B$3:$AK$497,MATCH(RIGHT($C$1,5)&amp;" "&amp;G$3,S!$A$3:$A$470,0),MATCH($D5,S!$B$2:$AK$2,0))),"",INDEX(S!$B$3:$AK$497,MATCH(RIGHT($C$1,5)&amp;" "&amp;G$3,S!$A$3:$A$470,0),MATCH($D5,S!$B$2:$AK$2,0)))</f>
        <v>0</v>
      </c>
      <c r="H5" s="63">
        <f ca="1">IF(ISNA(INDEX(S!$B$3:$AK$497,MATCH(RIGHT($C$1,5)&amp;" "&amp;H$3,S!$A$3:$A$470,0),MATCH($D5,S!$B$2:$AK$2,0))),"",INDEX(S!$B$3:$AK$497,MATCH(RIGHT($C$1,5)&amp;" "&amp;H$3,S!$A$3:$A$470,0),MATCH($D5,S!$B$2:$AK$2,0)))</f>
        <v>0</v>
      </c>
      <c r="I5" s="63">
        <f ca="1">IF(ISNA(INDEX(S!$B$3:$AK$497,MATCH(RIGHT($C$1,5)&amp;" "&amp;I$3,S!$A$3:$A$470,0),MATCH($D5,S!$B$2:$AK$2,0))),"",INDEX(S!$B$3:$AK$497,MATCH(RIGHT($C$1,5)&amp;" "&amp;I$3,S!$A$3:$A$470,0),MATCH($D5,S!$B$2:$AK$2,0)))</f>
        <v>0</v>
      </c>
      <c r="J5" s="63">
        <f ca="1">IF(ISNA(INDEX(S!$B$3:$AK$497,MATCH(RIGHT($C$1,5)&amp;" "&amp;J$3,S!$A$3:$A$470,0),MATCH($D5,S!$B$2:$AK$2,0))),"",INDEX(S!$B$3:$AK$497,MATCH(RIGHT($C$1,5)&amp;" "&amp;J$3,S!$A$3:$A$470,0),MATCH($D5,S!$B$2:$AK$2,0)))</f>
        <v>0</v>
      </c>
      <c r="K5" s="63">
        <f ca="1">IF(ISNA(INDEX(S!$B$3:$AK$497,MATCH(RIGHT($C$1,5)&amp;" "&amp;K$3,S!$A$3:$A$470,0),MATCH($D5,S!$B$2:$AK$2,0))),"",INDEX(S!$B$3:$AK$497,MATCH(RIGHT($C$1,5)&amp;" "&amp;K$3,S!$A$3:$A$470,0),MATCH($D5,S!$B$2:$AK$2,0)))</f>
        <v>0</v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5417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 t="str">
        <f ca="1">IF(ISNA(INDEX(S!$B$3:$AK$497,MATCH(RIGHT($C$1,5)&amp;" "&amp;R$3,S!$A$3:$A$470,0),MATCH($D5,S!$B$2:$AK$2,0))),"",INDEX(S!$B$3:$AK$497,MATCH(RIGHT($C$1,5)&amp;" "&amp;R$3,S!$A$3:$A$470,0),MATCH($D5,S!$B$2:$AK$2,0)))</f>
        <v/>
      </c>
      <c r="S5" s="63">
        <f ca="1">IF(ISNA(INDEX(S!$B$3:$AK$497,MATCH(RIGHT($C$1,5)&amp;" "&amp;S$3,S!$A$3:$A$470,0),MATCH($D5,S!$B$2:$AK$2,0))),"",INDEX(S!$B$3:$AK$497,MATCH(RIGHT($C$1,5)&amp;" "&amp;S$3,S!$A$3:$A$470,0),MATCH($D5,S!$B$2:$AK$2,0)))</f>
        <v>0</v>
      </c>
      <c r="T5" s="63">
        <f ca="1">IF(ISNA(INDEX(S!$B$3:$AK$497,MATCH(RIGHT($C$1,5)&amp;" "&amp;T$3,S!$A$3:$A$470,0),MATCH($D5,S!$B$2:$AK$2,0))),"",INDEX(S!$B$3:$AK$497,MATCH(RIGHT($C$1,5)&amp;" "&amp;T$3,S!$A$3:$A$470,0),MATCH($D5,S!$B$2:$AK$2,0)))</f>
        <v>0</v>
      </c>
      <c r="U5" s="63">
        <f ca="1">IF(ISNA(INDEX(S!$B$3:$AK$497,MATCH(RIGHT($C$1,5)&amp;" "&amp;U$3,S!$A$3:$A$470,0),MATCH($D5,S!$B$2:$AK$2,0))),"",INDEX(S!$B$3:$AK$497,MATCH(RIGHT($C$1,5)&amp;" "&amp;U$3,S!$A$3:$A$470,0),MATCH($D5,S!$B$2:$AK$2,0)))</f>
        <v>0</v>
      </c>
      <c r="V5" s="63">
        <f ca="1">IF(ISNA(INDEX(S!$B$3:$AK$497,MATCH(RIGHT($C$1,5)&amp;" "&amp;V$3,S!$A$3:$A$470,0),MATCH($D5,S!$B$2:$AK$2,0))),"",INDEX(S!$B$3:$AK$497,MATCH(RIGHT($C$1,5)&amp;" "&amp;V$3,S!$A$3:$A$470,0),MATCH($D5,S!$B$2:$AK$2,0)))</f>
        <v>0</v>
      </c>
      <c r="W5" s="63">
        <f ca="1">IF(ISNA(INDEX(S!$B$3:$AK$497,MATCH(RIGHT($C$1,5)&amp;" "&amp;W$3,S!$A$3:$A$470,0),MATCH($D5,S!$B$2:$AK$2,0))),"",INDEX(S!$B$3:$AK$497,MATCH(RIGHT($C$1,5)&amp;" "&amp;W$3,S!$A$3:$A$470,0),MATCH($D5,S!$B$2:$AK$2,0)))</f>
        <v>0</v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5472</v>
      </c>
      <c r="Y5" s="63">
        <f ca="1">IF(ISNA(INDEX(S!$B$3:$AK$497,MATCH(RIGHT($C$1,5)&amp;" "&amp;Y$3,S!$A$3:$A$470,0),MATCH($D5,S!$B$2:$AK$2,0))),"",INDEX(S!$B$3:$AK$497,MATCH(RIGHT($C$1,5)&amp;" "&amp;Y$3,S!$A$3:$A$470,0),MATCH($D5,S!$B$2:$AK$2,0)))</f>
        <v>0</v>
      </c>
      <c r="Z5" s="63">
        <f ca="1">IF(ISNA(INDEX(S!$B$3:$AK$497,MATCH(RIGHT($C$1,5)&amp;" "&amp;Z$3,S!$A$3:$A$470,0),MATCH($D5,S!$B$2:$AK$2,0))),"",INDEX(S!$B$3:$AK$497,MATCH(RIGHT($C$1,5)&amp;" "&amp;Z$3,S!$A$3:$A$470,0),MATCH($D5,S!$B$2:$AK$2,0)))</f>
        <v>0</v>
      </c>
      <c r="AA5" s="63">
        <f ca="1">IF(ISNA(INDEX(S!$B$3:$AK$497,MATCH(RIGHT($C$1,5)&amp;" "&amp;AA$3,S!$A$3:$A$470,0),MATCH($D5,S!$B$2:$AK$2,0))),"",INDEX(S!$B$3:$AK$497,MATCH(RIGHT($C$1,5)&amp;" "&amp;AA$3,S!$A$3:$A$470,0),MATCH($D5,S!$B$2:$AK$2,0)))</f>
        <v>0</v>
      </c>
      <c r="AB5" s="173">
        <f ca="1">IF(ISNA(INDEX(S!$B$3:$AK$497,MATCH(RIGHT($C$1,5)&amp;" "&amp;AB$3,S!$A$3:$A$470,0),MATCH($D5,S!$B$2:$AK$2,0))),"",INDEX(S!$B$3:$AK$497,MATCH(RIGHT($C$1,5)&amp;" "&amp;AB$3,S!$A$3:$A$470,0),MATCH($D5,S!$B$2:$AK$2,0)))</f>
        <v>0</v>
      </c>
      <c r="AC5" s="168">
        <f t="shared" ca="1" si="0"/>
        <v>5472</v>
      </c>
      <c r="AD5" s="44">
        <f t="shared" ca="1" si="1"/>
        <v>0</v>
      </c>
      <c r="AE5" s="45">
        <f t="shared" ca="1" si="2"/>
        <v>906.27777777777783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>
        <f ca="1">IF(ISNA(INDEX(S!$B$3:$AK$497,MATCH(RIGHT($C$1,5)&amp;" "&amp;E$3,S!$A$3:$A$470,0),MATCH($D6,S!$B$2:$AK$2,0))),"",INDEX(S!$B$3:$AK$497,MATCH(RIGHT($C$1,5)&amp;" "&amp;E$3,S!$A$3:$A$470,0),MATCH($D6,S!$B$2:$AK$2,0)))</f>
        <v>0</v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1285</v>
      </c>
      <c r="G6" s="63">
        <f ca="1">IF(ISNA(INDEX(S!$B$3:$AK$497,MATCH(RIGHT($C$1,5)&amp;" "&amp;G$3,S!$A$3:$A$470,0),MATCH($D6,S!$B$2:$AK$2,0))),"",INDEX(S!$B$3:$AK$497,MATCH(RIGHT($C$1,5)&amp;" "&amp;G$3,S!$A$3:$A$470,0),MATCH($D6,S!$B$2:$AK$2,0)))</f>
        <v>0</v>
      </c>
      <c r="H6" s="63">
        <f ca="1">IF(ISNA(INDEX(S!$B$3:$AK$497,MATCH(RIGHT($C$1,5)&amp;" "&amp;H$3,S!$A$3:$A$470,0),MATCH($D6,S!$B$2:$AK$2,0))),"",INDEX(S!$B$3:$AK$497,MATCH(RIGHT($C$1,5)&amp;" "&amp;H$3,S!$A$3:$A$470,0),MATCH($D6,S!$B$2:$AK$2,0)))</f>
        <v>0</v>
      </c>
      <c r="I6" s="63">
        <f ca="1">IF(ISNA(INDEX(S!$B$3:$AK$497,MATCH(RIGHT($C$1,5)&amp;" "&amp;I$3,S!$A$3:$A$470,0),MATCH($D6,S!$B$2:$AK$2,0))),"",INDEX(S!$B$3:$AK$497,MATCH(RIGHT($C$1,5)&amp;" "&amp;I$3,S!$A$3:$A$470,0),MATCH($D6,S!$B$2:$AK$2,0)))</f>
        <v>0</v>
      </c>
      <c r="J6" s="63">
        <f ca="1">IF(ISNA(INDEX(S!$B$3:$AK$497,MATCH(RIGHT($C$1,5)&amp;" "&amp;J$3,S!$A$3:$A$470,0),MATCH($D6,S!$B$2:$AK$2,0))),"",INDEX(S!$B$3:$AK$497,MATCH(RIGHT($C$1,5)&amp;" "&amp;J$3,S!$A$3:$A$470,0),MATCH($D6,S!$B$2:$AK$2,0)))</f>
        <v>0</v>
      </c>
      <c r="K6" s="63">
        <f ca="1">IF(ISNA(INDEX(S!$B$3:$AK$497,MATCH(RIGHT($C$1,5)&amp;" "&amp;K$3,S!$A$3:$A$470,0),MATCH($D6,S!$B$2:$AK$2,0))),"",INDEX(S!$B$3:$AK$497,MATCH(RIGHT($C$1,5)&amp;" "&amp;K$3,S!$A$3:$A$470,0),MATCH($D6,S!$B$2:$AK$2,0)))</f>
        <v>0</v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1293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 t="str">
        <f ca="1">IF(ISNA(INDEX(S!$B$3:$AK$497,MATCH(RIGHT($C$1,5)&amp;" "&amp;R$3,S!$A$3:$A$470,0),MATCH($D6,S!$B$2:$AK$2,0))),"",INDEX(S!$B$3:$AK$497,MATCH(RIGHT($C$1,5)&amp;" "&amp;R$3,S!$A$3:$A$470,0),MATCH($D6,S!$B$2:$AK$2,0)))</f>
        <v/>
      </c>
      <c r="S6" s="63">
        <f ca="1">IF(ISNA(INDEX(S!$B$3:$AK$497,MATCH(RIGHT($C$1,5)&amp;" "&amp;S$3,S!$A$3:$A$470,0),MATCH($D6,S!$B$2:$AK$2,0))),"",INDEX(S!$B$3:$AK$497,MATCH(RIGHT($C$1,5)&amp;" "&amp;S$3,S!$A$3:$A$470,0),MATCH($D6,S!$B$2:$AK$2,0)))</f>
        <v>0</v>
      </c>
      <c r="T6" s="63">
        <f ca="1">IF(ISNA(INDEX(S!$B$3:$AK$497,MATCH(RIGHT($C$1,5)&amp;" "&amp;T$3,S!$A$3:$A$470,0),MATCH($D6,S!$B$2:$AK$2,0))),"",INDEX(S!$B$3:$AK$497,MATCH(RIGHT($C$1,5)&amp;" "&amp;T$3,S!$A$3:$A$470,0),MATCH($D6,S!$B$2:$AK$2,0)))</f>
        <v>0</v>
      </c>
      <c r="U6" s="63">
        <f ca="1">IF(ISNA(INDEX(S!$B$3:$AK$497,MATCH(RIGHT($C$1,5)&amp;" "&amp;U$3,S!$A$3:$A$470,0),MATCH($D6,S!$B$2:$AK$2,0))),"",INDEX(S!$B$3:$AK$497,MATCH(RIGHT($C$1,5)&amp;" "&amp;U$3,S!$A$3:$A$470,0),MATCH($D6,S!$B$2:$AK$2,0)))</f>
        <v>0</v>
      </c>
      <c r="V6" s="63">
        <f ca="1">IF(ISNA(INDEX(S!$B$3:$AK$497,MATCH(RIGHT($C$1,5)&amp;" "&amp;V$3,S!$A$3:$A$470,0),MATCH($D6,S!$B$2:$AK$2,0))),"",INDEX(S!$B$3:$AK$497,MATCH(RIGHT($C$1,5)&amp;" "&amp;V$3,S!$A$3:$A$470,0),MATCH($D6,S!$B$2:$AK$2,0)))</f>
        <v>0</v>
      </c>
      <c r="W6" s="63">
        <f ca="1">IF(ISNA(INDEX(S!$B$3:$AK$497,MATCH(RIGHT($C$1,5)&amp;" "&amp;W$3,S!$A$3:$A$470,0),MATCH($D6,S!$B$2:$AK$2,0))),"",INDEX(S!$B$3:$AK$497,MATCH(RIGHT($C$1,5)&amp;" "&amp;W$3,S!$A$3:$A$470,0),MATCH($D6,S!$B$2:$AK$2,0)))</f>
        <v>0</v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1206</v>
      </c>
      <c r="Y6" s="63">
        <f ca="1">IF(ISNA(INDEX(S!$B$3:$AK$497,MATCH(RIGHT($C$1,5)&amp;" "&amp;Y$3,S!$A$3:$A$470,0),MATCH($D6,S!$B$2:$AK$2,0))),"",INDEX(S!$B$3:$AK$497,MATCH(RIGHT($C$1,5)&amp;" "&amp;Y$3,S!$A$3:$A$470,0),MATCH($D6,S!$B$2:$AK$2,0)))</f>
        <v>0</v>
      </c>
      <c r="Z6" s="63">
        <f ca="1">IF(ISNA(INDEX(S!$B$3:$AK$497,MATCH(RIGHT($C$1,5)&amp;" "&amp;Z$3,S!$A$3:$A$470,0),MATCH($D6,S!$B$2:$AK$2,0))),"",INDEX(S!$B$3:$AK$497,MATCH(RIGHT($C$1,5)&amp;" "&amp;Z$3,S!$A$3:$A$470,0),MATCH($D6,S!$B$2:$AK$2,0)))</f>
        <v>0</v>
      </c>
      <c r="AA6" s="63">
        <f ca="1">IF(ISNA(INDEX(S!$B$3:$AK$497,MATCH(RIGHT($C$1,5)&amp;" "&amp;AA$3,S!$A$3:$A$470,0),MATCH($D6,S!$B$2:$AK$2,0))),"",INDEX(S!$B$3:$AK$497,MATCH(RIGHT($C$1,5)&amp;" "&amp;AA$3,S!$A$3:$A$470,0),MATCH($D6,S!$B$2:$AK$2,0)))</f>
        <v>0</v>
      </c>
      <c r="AB6" s="173">
        <f ca="1">IF(ISNA(INDEX(S!$B$3:$AK$497,MATCH(RIGHT($C$1,5)&amp;" "&amp;AB$3,S!$A$3:$A$470,0),MATCH($D6,S!$B$2:$AK$2,0))),"",INDEX(S!$B$3:$AK$497,MATCH(RIGHT($C$1,5)&amp;" "&amp;AB$3,S!$A$3:$A$470,0),MATCH($D6,S!$B$2:$AK$2,0)))</f>
        <v>0</v>
      </c>
      <c r="AC6" s="168">
        <f t="shared" ca="1" si="0"/>
        <v>1293</v>
      </c>
      <c r="AD6" s="44">
        <f t="shared" ca="1" si="1"/>
        <v>0</v>
      </c>
      <c r="AE6" s="45">
        <f t="shared" ca="1" si="2"/>
        <v>210.22222222222223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>
        <f ca="1">IF(ISNA(INDEX(S!$B$3:$AK$497,MATCH(RIGHT($C$1,5)&amp;" "&amp;E$3,S!$A$3:$A$470,0),MATCH($D7,S!$B$2:$AK$2,0))),"",INDEX(S!$B$3:$AK$497,MATCH(RIGHT($C$1,5)&amp;" "&amp;E$3,S!$A$3:$A$470,0),MATCH($D7,S!$B$2:$AK$2,0)))</f>
        <v>0</v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696</v>
      </c>
      <c r="G7" s="63">
        <f ca="1">IF(ISNA(INDEX(S!$B$3:$AK$497,MATCH(RIGHT($C$1,5)&amp;" "&amp;G$3,S!$A$3:$A$470,0),MATCH($D7,S!$B$2:$AK$2,0))),"",INDEX(S!$B$3:$AK$497,MATCH(RIGHT($C$1,5)&amp;" "&amp;G$3,S!$A$3:$A$470,0),MATCH($D7,S!$B$2:$AK$2,0)))</f>
        <v>0</v>
      </c>
      <c r="H7" s="63">
        <f ca="1">IF(ISNA(INDEX(S!$B$3:$AK$497,MATCH(RIGHT($C$1,5)&amp;" "&amp;H$3,S!$A$3:$A$470,0),MATCH($D7,S!$B$2:$AK$2,0))),"",INDEX(S!$B$3:$AK$497,MATCH(RIGHT($C$1,5)&amp;" "&amp;H$3,S!$A$3:$A$470,0),MATCH($D7,S!$B$2:$AK$2,0)))</f>
        <v>0</v>
      </c>
      <c r="I7" s="63">
        <f ca="1">IF(ISNA(INDEX(S!$B$3:$AK$497,MATCH(RIGHT($C$1,5)&amp;" "&amp;I$3,S!$A$3:$A$470,0),MATCH($D7,S!$B$2:$AK$2,0))),"",INDEX(S!$B$3:$AK$497,MATCH(RIGHT($C$1,5)&amp;" "&amp;I$3,S!$A$3:$A$470,0),MATCH($D7,S!$B$2:$AK$2,0)))</f>
        <v>0</v>
      </c>
      <c r="J7" s="63">
        <f ca="1">IF(ISNA(INDEX(S!$B$3:$AK$497,MATCH(RIGHT($C$1,5)&amp;" "&amp;J$3,S!$A$3:$A$470,0),MATCH($D7,S!$B$2:$AK$2,0))),"",INDEX(S!$B$3:$AK$497,MATCH(RIGHT($C$1,5)&amp;" "&amp;J$3,S!$A$3:$A$470,0),MATCH($D7,S!$B$2:$AK$2,0)))</f>
        <v>0</v>
      </c>
      <c r="K7" s="63">
        <f ca="1">IF(ISNA(INDEX(S!$B$3:$AK$497,MATCH(RIGHT($C$1,5)&amp;" "&amp;K$3,S!$A$3:$A$470,0),MATCH($D7,S!$B$2:$AK$2,0))),"",INDEX(S!$B$3:$AK$497,MATCH(RIGHT($C$1,5)&amp;" "&amp;K$3,S!$A$3:$A$470,0),MATCH($D7,S!$B$2:$AK$2,0)))</f>
        <v>0</v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697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 t="str">
        <f ca="1">IF(ISNA(INDEX(S!$B$3:$AK$497,MATCH(RIGHT($C$1,5)&amp;" "&amp;R$3,S!$A$3:$A$470,0),MATCH($D7,S!$B$2:$AK$2,0))),"",INDEX(S!$B$3:$AK$497,MATCH(RIGHT($C$1,5)&amp;" "&amp;R$3,S!$A$3:$A$470,0),MATCH($D7,S!$B$2:$AK$2,0)))</f>
        <v/>
      </c>
      <c r="S7" s="63">
        <f ca="1">IF(ISNA(INDEX(S!$B$3:$AK$497,MATCH(RIGHT($C$1,5)&amp;" "&amp;S$3,S!$A$3:$A$470,0),MATCH($D7,S!$B$2:$AK$2,0))),"",INDEX(S!$B$3:$AK$497,MATCH(RIGHT($C$1,5)&amp;" "&amp;S$3,S!$A$3:$A$470,0),MATCH($D7,S!$B$2:$AK$2,0)))</f>
        <v>0</v>
      </c>
      <c r="T7" s="63">
        <f ca="1">IF(ISNA(INDEX(S!$B$3:$AK$497,MATCH(RIGHT($C$1,5)&amp;" "&amp;T$3,S!$A$3:$A$470,0),MATCH($D7,S!$B$2:$AK$2,0))),"",INDEX(S!$B$3:$AK$497,MATCH(RIGHT($C$1,5)&amp;" "&amp;T$3,S!$A$3:$A$470,0),MATCH($D7,S!$B$2:$AK$2,0)))</f>
        <v>0</v>
      </c>
      <c r="U7" s="63">
        <f ca="1">IF(ISNA(INDEX(S!$B$3:$AK$497,MATCH(RIGHT($C$1,5)&amp;" "&amp;U$3,S!$A$3:$A$470,0),MATCH($D7,S!$B$2:$AK$2,0))),"",INDEX(S!$B$3:$AK$497,MATCH(RIGHT($C$1,5)&amp;" "&amp;U$3,S!$A$3:$A$470,0),MATCH($D7,S!$B$2:$AK$2,0)))</f>
        <v>0</v>
      </c>
      <c r="V7" s="63">
        <f ca="1">IF(ISNA(INDEX(S!$B$3:$AK$497,MATCH(RIGHT($C$1,5)&amp;" "&amp;V$3,S!$A$3:$A$470,0),MATCH($D7,S!$B$2:$AK$2,0))),"",INDEX(S!$B$3:$AK$497,MATCH(RIGHT($C$1,5)&amp;" "&amp;V$3,S!$A$3:$A$470,0),MATCH($D7,S!$B$2:$AK$2,0)))</f>
        <v>0</v>
      </c>
      <c r="W7" s="63">
        <f ca="1">IF(ISNA(INDEX(S!$B$3:$AK$497,MATCH(RIGHT($C$1,5)&amp;" "&amp;W$3,S!$A$3:$A$470,0),MATCH($D7,S!$B$2:$AK$2,0))),"",INDEX(S!$B$3:$AK$497,MATCH(RIGHT($C$1,5)&amp;" "&amp;W$3,S!$A$3:$A$470,0),MATCH($D7,S!$B$2:$AK$2,0)))</f>
        <v>0</v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709</v>
      </c>
      <c r="Y7" s="63">
        <f ca="1">IF(ISNA(INDEX(S!$B$3:$AK$497,MATCH(RIGHT($C$1,5)&amp;" "&amp;Y$3,S!$A$3:$A$470,0),MATCH($D7,S!$B$2:$AK$2,0))),"",INDEX(S!$B$3:$AK$497,MATCH(RIGHT($C$1,5)&amp;" "&amp;Y$3,S!$A$3:$A$470,0),MATCH($D7,S!$B$2:$AK$2,0)))</f>
        <v>0</v>
      </c>
      <c r="Z7" s="63">
        <f ca="1">IF(ISNA(INDEX(S!$B$3:$AK$497,MATCH(RIGHT($C$1,5)&amp;" "&amp;Z$3,S!$A$3:$A$470,0),MATCH($D7,S!$B$2:$AK$2,0))),"",INDEX(S!$B$3:$AK$497,MATCH(RIGHT($C$1,5)&amp;" "&amp;Z$3,S!$A$3:$A$470,0),MATCH($D7,S!$B$2:$AK$2,0)))</f>
        <v>0</v>
      </c>
      <c r="AA7" s="63">
        <f ca="1">IF(ISNA(INDEX(S!$B$3:$AK$497,MATCH(RIGHT($C$1,5)&amp;" "&amp;AA$3,S!$A$3:$A$470,0),MATCH($D7,S!$B$2:$AK$2,0))),"",INDEX(S!$B$3:$AK$497,MATCH(RIGHT($C$1,5)&amp;" "&amp;AA$3,S!$A$3:$A$470,0),MATCH($D7,S!$B$2:$AK$2,0)))</f>
        <v>0</v>
      </c>
      <c r="AB7" s="173">
        <f ca="1">IF(ISNA(INDEX(S!$B$3:$AK$497,MATCH(RIGHT($C$1,5)&amp;" "&amp;AB$3,S!$A$3:$A$470,0),MATCH($D7,S!$B$2:$AK$2,0))),"",INDEX(S!$B$3:$AK$497,MATCH(RIGHT($C$1,5)&amp;" "&amp;AB$3,S!$A$3:$A$470,0),MATCH($D7,S!$B$2:$AK$2,0)))</f>
        <v>0</v>
      </c>
      <c r="AC7" s="168">
        <f t="shared" ca="1" si="0"/>
        <v>709</v>
      </c>
      <c r="AD7" s="44">
        <f t="shared" ca="1" si="1"/>
        <v>0</v>
      </c>
      <c r="AE7" s="45">
        <f t="shared" ca="1" si="2"/>
        <v>116.77777777777777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>
        <f ca="1">IF(ISNA(INDEX(S!$B$3:$AK$497,MATCH(RIGHT($C$1,5)&amp;" "&amp;E$3,S!$A$3:$A$470,0),MATCH($D8,S!$B$2:$AK$2,0))),"",INDEX(S!$B$3:$AK$497,MATCH(RIGHT($C$1,5)&amp;" "&amp;E$3,S!$A$3:$A$470,0),MATCH($D8,S!$B$2:$AK$2,0)))</f>
        <v>0</v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294</v>
      </c>
      <c r="G8" s="63">
        <f ca="1">IF(ISNA(INDEX(S!$B$3:$AK$497,MATCH(RIGHT($C$1,5)&amp;" "&amp;G$3,S!$A$3:$A$470,0),MATCH($D8,S!$B$2:$AK$2,0))),"",INDEX(S!$B$3:$AK$497,MATCH(RIGHT($C$1,5)&amp;" "&amp;G$3,S!$A$3:$A$470,0),MATCH($D8,S!$B$2:$AK$2,0)))</f>
        <v>0</v>
      </c>
      <c r="H8" s="63">
        <f ca="1">IF(ISNA(INDEX(S!$B$3:$AK$497,MATCH(RIGHT($C$1,5)&amp;" "&amp;H$3,S!$A$3:$A$470,0),MATCH($D8,S!$B$2:$AK$2,0))),"",INDEX(S!$B$3:$AK$497,MATCH(RIGHT($C$1,5)&amp;" "&amp;H$3,S!$A$3:$A$470,0),MATCH($D8,S!$B$2:$AK$2,0)))</f>
        <v>0</v>
      </c>
      <c r="I8" s="63">
        <f ca="1">IF(ISNA(INDEX(S!$B$3:$AK$497,MATCH(RIGHT($C$1,5)&amp;" "&amp;I$3,S!$A$3:$A$470,0),MATCH($D8,S!$B$2:$AK$2,0))),"",INDEX(S!$B$3:$AK$497,MATCH(RIGHT($C$1,5)&amp;" "&amp;I$3,S!$A$3:$A$470,0),MATCH($D8,S!$B$2:$AK$2,0)))</f>
        <v>0</v>
      </c>
      <c r="J8" s="63">
        <f ca="1">IF(ISNA(INDEX(S!$B$3:$AK$497,MATCH(RIGHT($C$1,5)&amp;" "&amp;J$3,S!$A$3:$A$470,0),MATCH($D8,S!$B$2:$AK$2,0))),"",INDEX(S!$B$3:$AK$497,MATCH(RIGHT($C$1,5)&amp;" "&amp;J$3,S!$A$3:$A$470,0),MATCH($D8,S!$B$2:$AK$2,0)))</f>
        <v>0</v>
      </c>
      <c r="K8" s="63">
        <f ca="1">IF(ISNA(INDEX(S!$B$3:$AK$497,MATCH(RIGHT($C$1,5)&amp;" "&amp;K$3,S!$A$3:$A$470,0),MATCH($D8,S!$B$2:$AK$2,0))),"",INDEX(S!$B$3:$AK$497,MATCH(RIGHT($C$1,5)&amp;" "&amp;K$3,S!$A$3:$A$470,0),MATCH($D8,S!$B$2:$AK$2,0)))</f>
        <v>0</v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295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 t="str">
        <f ca="1">IF(ISNA(INDEX(S!$B$3:$AK$497,MATCH(RIGHT($C$1,5)&amp;" "&amp;R$3,S!$A$3:$A$470,0),MATCH($D8,S!$B$2:$AK$2,0))),"",INDEX(S!$B$3:$AK$497,MATCH(RIGHT($C$1,5)&amp;" "&amp;R$3,S!$A$3:$A$470,0),MATCH($D8,S!$B$2:$AK$2,0)))</f>
        <v/>
      </c>
      <c r="S8" s="63">
        <f ca="1">IF(ISNA(INDEX(S!$B$3:$AK$497,MATCH(RIGHT($C$1,5)&amp;" "&amp;S$3,S!$A$3:$A$470,0),MATCH($D8,S!$B$2:$AK$2,0))),"",INDEX(S!$B$3:$AK$497,MATCH(RIGHT($C$1,5)&amp;" "&amp;S$3,S!$A$3:$A$470,0),MATCH($D8,S!$B$2:$AK$2,0)))</f>
        <v>0</v>
      </c>
      <c r="T8" s="63">
        <f ca="1">IF(ISNA(INDEX(S!$B$3:$AK$497,MATCH(RIGHT($C$1,5)&amp;" "&amp;T$3,S!$A$3:$A$470,0),MATCH($D8,S!$B$2:$AK$2,0))),"",INDEX(S!$B$3:$AK$497,MATCH(RIGHT($C$1,5)&amp;" "&amp;T$3,S!$A$3:$A$470,0),MATCH($D8,S!$B$2:$AK$2,0)))</f>
        <v>0</v>
      </c>
      <c r="U8" s="63">
        <f ca="1">IF(ISNA(INDEX(S!$B$3:$AK$497,MATCH(RIGHT($C$1,5)&amp;" "&amp;U$3,S!$A$3:$A$470,0),MATCH($D8,S!$B$2:$AK$2,0))),"",INDEX(S!$B$3:$AK$497,MATCH(RIGHT($C$1,5)&amp;" "&amp;U$3,S!$A$3:$A$470,0),MATCH($D8,S!$B$2:$AK$2,0)))</f>
        <v>0</v>
      </c>
      <c r="V8" s="63">
        <f ca="1">IF(ISNA(INDEX(S!$B$3:$AK$497,MATCH(RIGHT($C$1,5)&amp;" "&amp;V$3,S!$A$3:$A$470,0),MATCH($D8,S!$B$2:$AK$2,0))),"",INDEX(S!$B$3:$AK$497,MATCH(RIGHT($C$1,5)&amp;" "&amp;V$3,S!$A$3:$A$470,0),MATCH($D8,S!$B$2:$AK$2,0)))</f>
        <v>0</v>
      </c>
      <c r="W8" s="63">
        <f ca="1">IF(ISNA(INDEX(S!$B$3:$AK$497,MATCH(RIGHT($C$1,5)&amp;" "&amp;W$3,S!$A$3:$A$470,0),MATCH($D8,S!$B$2:$AK$2,0))),"",INDEX(S!$B$3:$AK$497,MATCH(RIGHT($C$1,5)&amp;" "&amp;W$3,S!$A$3:$A$470,0),MATCH($D8,S!$B$2:$AK$2,0)))</f>
        <v>0</v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300</v>
      </c>
      <c r="Y8" s="63">
        <f ca="1">IF(ISNA(INDEX(S!$B$3:$AK$497,MATCH(RIGHT($C$1,5)&amp;" "&amp;Y$3,S!$A$3:$A$470,0),MATCH($D8,S!$B$2:$AK$2,0))),"",INDEX(S!$B$3:$AK$497,MATCH(RIGHT($C$1,5)&amp;" "&amp;Y$3,S!$A$3:$A$470,0),MATCH($D8,S!$B$2:$AK$2,0)))</f>
        <v>0</v>
      </c>
      <c r="Z8" s="63">
        <f ca="1">IF(ISNA(INDEX(S!$B$3:$AK$497,MATCH(RIGHT($C$1,5)&amp;" "&amp;Z$3,S!$A$3:$A$470,0),MATCH($D8,S!$B$2:$AK$2,0))),"",INDEX(S!$B$3:$AK$497,MATCH(RIGHT($C$1,5)&amp;" "&amp;Z$3,S!$A$3:$A$470,0),MATCH($D8,S!$B$2:$AK$2,0)))</f>
        <v>0</v>
      </c>
      <c r="AA8" s="63">
        <f ca="1">IF(ISNA(INDEX(S!$B$3:$AK$497,MATCH(RIGHT($C$1,5)&amp;" "&amp;AA$3,S!$A$3:$A$470,0),MATCH($D8,S!$B$2:$AK$2,0))),"",INDEX(S!$B$3:$AK$497,MATCH(RIGHT($C$1,5)&amp;" "&amp;AA$3,S!$A$3:$A$470,0),MATCH($D8,S!$B$2:$AK$2,0)))</f>
        <v>0</v>
      </c>
      <c r="AB8" s="173">
        <f ca="1">IF(ISNA(INDEX(S!$B$3:$AK$497,MATCH(RIGHT($C$1,5)&amp;" "&amp;AB$3,S!$A$3:$A$470,0),MATCH($D8,S!$B$2:$AK$2,0))),"",INDEX(S!$B$3:$AK$497,MATCH(RIGHT($C$1,5)&amp;" "&amp;AB$3,S!$A$3:$A$470,0),MATCH($D8,S!$B$2:$AK$2,0)))</f>
        <v>0</v>
      </c>
      <c r="AC8" s="168">
        <f t="shared" ca="1" si="0"/>
        <v>300</v>
      </c>
      <c r="AD8" s="44">
        <f t="shared" ca="1" si="1"/>
        <v>0</v>
      </c>
      <c r="AE8" s="45">
        <f t="shared" ca="1" si="2"/>
        <v>49.388888888888886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>
        <f ca="1">IF(ISNA(INDEX(S!$B$3:$AK$497,MATCH(RIGHT($C$1,5)&amp;" "&amp;E$3,S!$A$3:$A$470,0),MATCH($D9,S!$B$2:$AK$2,0))),"",INDEX(S!$B$3:$AK$497,MATCH(RIGHT($C$1,5)&amp;" "&amp;E$3,S!$A$3:$A$470,0),MATCH($D9,S!$B$2:$AK$2,0)))</f>
        <v>0</v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202</v>
      </c>
      <c r="G9" s="63">
        <f ca="1">IF(ISNA(INDEX(S!$B$3:$AK$497,MATCH(RIGHT($C$1,5)&amp;" "&amp;G$3,S!$A$3:$A$470,0),MATCH($D9,S!$B$2:$AK$2,0))),"",INDEX(S!$B$3:$AK$497,MATCH(RIGHT($C$1,5)&amp;" "&amp;G$3,S!$A$3:$A$470,0),MATCH($D9,S!$B$2:$AK$2,0)))</f>
        <v>0</v>
      </c>
      <c r="H9" s="63">
        <f ca="1">IF(ISNA(INDEX(S!$B$3:$AK$497,MATCH(RIGHT($C$1,5)&amp;" "&amp;H$3,S!$A$3:$A$470,0),MATCH($D9,S!$B$2:$AK$2,0))),"",INDEX(S!$B$3:$AK$497,MATCH(RIGHT($C$1,5)&amp;" "&amp;H$3,S!$A$3:$A$470,0),MATCH($D9,S!$B$2:$AK$2,0)))</f>
        <v>0</v>
      </c>
      <c r="I9" s="63">
        <f ca="1">IF(ISNA(INDEX(S!$B$3:$AK$497,MATCH(RIGHT($C$1,5)&amp;" "&amp;I$3,S!$A$3:$A$470,0),MATCH($D9,S!$B$2:$AK$2,0))),"",INDEX(S!$B$3:$AK$497,MATCH(RIGHT($C$1,5)&amp;" "&amp;I$3,S!$A$3:$A$470,0),MATCH($D9,S!$B$2:$AK$2,0)))</f>
        <v>0</v>
      </c>
      <c r="J9" s="63">
        <f ca="1">IF(ISNA(INDEX(S!$B$3:$AK$497,MATCH(RIGHT($C$1,5)&amp;" "&amp;J$3,S!$A$3:$A$470,0),MATCH($D9,S!$B$2:$AK$2,0))),"",INDEX(S!$B$3:$AK$497,MATCH(RIGHT($C$1,5)&amp;" "&amp;J$3,S!$A$3:$A$470,0),MATCH($D9,S!$B$2:$AK$2,0)))</f>
        <v>0</v>
      </c>
      <c r="K9" s="63">
        <f ca="1">IF(ISNA(INDEX(S!$B$3:$AK$497,MATCH(RIGHT($C$1,5)&amp;" "&amp;K$3,S!$A$3:$A$470,0),MATCH($D9,S!$B$2:$AK$2,0))),"",INDEX(S!$B$3:$AK$497,MATCH(RIGHT($C$1,5)&amp;" "&amp;K$3,S!$A$3:$A$470,0),MATCH($D9,S!$B$2:$AK$2,0)))</f>
        <v>0</v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251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 t="str">
        <f ca="1">IF(ISNA(INDEX(S!$B$3:$AK$497,MATCH(RIGHT($C$1,5)&amp;" "&amp;R$3,S!$A$3:$A$470,0),MATCH($D9,S!$B$2:$AK$2,0))),"",INDEX(S!$B$3:$AK$497,MATCH(RIGHT($C$1,5)&amp;" "&amp;R$3,S!$A$3:$A$470,0),MATCH($D9,S!$B$2:$AK$2,0)))</f>
        <v/>
      </c>
      <c r="S9" s="63">
        <f ca="1">IF(ISNA(INDEX(S!$B$3:$AK$497,MATCH(RIGHT($C$1,5)&amp;" "&amp;S$3,S!$A$3:$A$470,0),MATCH($D9,S!$B$2:$AK$2,0))),"",INDEX(S!$B$3:$AK$497,MATCH(RIGHT($C$1,5)&amp;" "&amp;S$3,S!$A$3:$A$470,0),MATCH($D9,S!$B$2:$AK$2,0)))</f>
        <v>0</v>
      </c>
      <c r="T9" s="63">
        <f ca="1">IF(ISNA(INDEX(S!$B$3:$AK$497,MATCH(RIGHT($C$1,5)&amp;" "&amp;T$3,S!$A$3:$A$470,0),MATCH($D9,S!$B$2:$AK$2,0))),"",INDEX(S!$B$3:$AK$497,MATCH(RIGHT($C$1,5)&amp;" "&amp;T$3,S!$A$3:$A$470,0),MATCH($D9,S!$B$2:$AK$2,0)))</f>
        <v>0</v>
      </c>
      <c r="U9" s="63">
        <f ca="1">IF(ISNA(INDEX(S!$B$3:$AK$497,MATCH(RIGHT($C$1,5)&amp;" "&amp;U$3,S!$A$3:$A$470,0),MATCH($D9,S!$B$2:$AK$2,0))),"",INDEX(S!$B$3:$AK$497,MATCH(RIGHT($C$1,5)&amp;" "&amp;U$3,S!$A$3:$A$470,0),MATCH($D9,S!$B$2:$AK$2,0)))</f>
        <v>0</v>
      </c>
      <c r="V9" s="63">
        <f ca="1">IF(ISNA(INDEX(S!$B$3:$AK$497,MATCH(RIGHT($C$1,5)&amp;" "&amp;V$3,S!$A$3:$A$470,0),MATCH($D9,S!$B$2:$AK$2,0))),"",INDEX(S!$B$3:$AK$497,MATCH(RIGHT($C$1,5)&amp;" "&amp;V$3,S!$A$3:$A$470,0),MATCH($D9,S!$B$2:$AK$2,0)))</f>
        <v>0</v>
      </c>
      <c r="W9" s="63">
        <f ca="1">IF(ISNA(INDEX(S!$B$3:$AK$497,MATCH(RIGHT($C$1,5)&amp;" "&amp;W$3,S!$A$3:$A$470,0),MATCH($D9,S!$B$2:$AK$2,0))),"",INDEX(S!$B$3:$AK$497,MATCH(RIGHT($C$1,5)&amp;" "&amp;W$3,S!$A$3:$A$470,0),MATCH($D9,S!$B$2:$AK$2,0)))</f>
        <v>0</v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262</v>
      </c>
      <c r="Y9" s="63">
        <f ca="1">IF(ISNA(INDEX(S!$B$3:$AK$497,MATCH(RIGHT($C$1,5)&amp;" "&amp;Y$3,S!$A$3:$A$470,0),MATCH($D9,S!$B$2:$AK$2,0))),"",INDEX(S!$B$3:$AK$497,MATCH(RIGHT($C$1,5)&amp;" "&amp;Y$3,S!$A$3:$A$470,0),MATCH($D9,S!$B$2:$AK$2,0)))</f>
        <v>0</v>
      </c>
      <c r="Z9" s="63">
        <f ca="1">IF(ISNA(INDEX(S!$B$3:$AK$497,MATCH(RIGHT($C$1,5)&amp;" "&amp;Z$3,S!$A$3:$A$470,0),MATCH($D9,S!$B$2:$AK$2,0))),"",INDEX(S!$B$3:$AK$497,MATCH(RIGHT($C$1,5)&amp;" "&amp;Z$3,S!$A$3:$A$470,0),MATCH($D9,S!$B$2:$AK$2,0)))</f>
        <v>0</v>
      </c>
      <c r="AA9" s="63">
        <f ca="1">IF(ISNA(INDEX(S!$B$3:$AK$497,MATCH(RIGHT($C$1,5)&amp;" "&amp;AA$3,S!$A$3:$A$470,0),MATCH($D9,S!$B$2:$AK$2,0))),"",INDEX(S!$B$3:$AK$497,MATCH(RIGHT($C$1,5)&amp;" "&amp;AA$3,S!$A$3:$A$470,0),MATCH($D9,S!$B$2:$AK$2,0)))</f>
        <v>0</v>
      </c>
      <c r="AB9" s="173">
        <f ca="1">IF(ISNA(INDEX(S!$B$3:$AK$497,MATCH(RIGHT($C$1,5)&amp;" "&amp;AB$3,S!$A$3:$A$470,0),MATCH($D9,S!$B$2:$AK$2,0))),"",INDEX(S!$B$3:$AK$497,MATCH(RIGHT($C$1,5)&amp;" "&amp;AB$3,S!$A$3:$A$470,0),MATCH($D9,S!$B$2:$AK$2,0)))</f>
        <v>0</v>
      </c>
      <c r="AC9" s="168">
        <f t="shared" ca="1" si="0"/>
        <v>262</v>
      </c>
      <c r="AD9" s="44">
        <f t="shared" ca="1" si="1"/>
        <v>0</v>
      </c>
      <c r="AE9" s="45">
        <f t="shared" ca="1" si="2"/>
        <v>39.722222222222221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>
        <f ca="1">IF(ISNA(INDEX(S!$B$3:$AK$497,MATCH(RIGHT($C$1,5)&amp;" "&amp;E$3,S!$A$3:$A$470,0),MATCH($D10,S!$B$2:$AK$2,0))),"",INDEX(S!$B$3:$AK$497,MATCH(RIGHT($C$1,5)&amp;" "&amp;E$3,S!$A$3:$A$470,0),MATCH($D10,S!$B$2:$AK$2,0)))</f>
        <v>0</v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30</v>
      </c>
      <c r="G10" s="63">
        <f ca="1">IF(ISNA(INDEX(S!$B$3:$AK$497,MATCH(RIGHT($C$1,5)&amp;" "&amp;G$3,S!$A$3:$A$470,0),MATCH($D10,S!$B$2:$AK$2,0))),"",INDEX(S!$B$3:$AK$497,MATCH(RIGHT($C$1,5)&amp;" "&amp;G$3,S!$A$3:$A$470,0),MATCH($D10,S!$B$2:$AK$2,0)))</f>
        <v>0</v>
      </c>
      <c r="H10" s="63">
        <f ca="1">IF(ISNA(INDEX(S!$B$3:$AK$497,MATCH(RIGHT($C$1,5)&amp;" "&amp;H$3,S!$A$3:$A$470,0),MATCH($D10,S!$B$2:$AK$2,0))),"",INDEX(S!$B$3:$AK$497,MATCH(RIGHT($C$1,5)&amp;" "&amp;H$3,S!$A$3:$A$470,0),MATCH($D10,S!$B$2:$AK$2,0)))</f>
        <v>0</v>
      </c>
      <c r="I10" s="63">
        <f ca="1">IF(ISNA(INDEX(S!$B$3:$AK$497,MATCH(RIGHT($C$1,5)&amp;" "&amp;I$3,S!$A$3:$A$470,0),MATCH($D10,S!$B$2:$AK$2,0))),"",INDEX(S!$B$3:$AK$497,MATCH(RIGHT($C$1,5)&amp;" "&amp;I$3,S!$A$3:$A$470,0),MATCH($D10,S!$B$2:$AK$2,0)))</f>
        <v>0</v>
      </c>
      <c r="J10" s="63">
        <f ca="1">IF(ISNA(INDEX(S!$B$3:$AK$497,MATCH(RIGHT($C$1,5)&amp;" "&amp;J$3,S!$A$3:$A$470,0),MATCH($D10,S!$B$2:$AK$2,0))),"",INDEX(S!$B$3:$AK$497,MATCH(RIGHT($C$1,5)&amp;" "&amp;J$3,S!$A$3:$A$470,0),MATCH($D10,S!$B$2:$AK$2,0)))</f>
        <v>0</v>
      </c>
      <c r="K10" s="63">
        <f ca="1">IF(ISNA(INDEX(S!$B$3:$AK$497,MATCH(RIGHT($C$1,5)&amp;" "&amp;K$3,S!$A$3:$A$470,0),MATCH($D10,S!$B$2:$AK$2,0))),"",INDEX(S!$B$3:$AK$497,MATCH(RIGHT($C$1,5)&amp;" "&amp;K$3,S!$A$3:$A$470,0),MATCH($D10,S!$B$2:$AK$2,0)))</f>
        <v>0</v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-84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 t="str">
        <f ca="1"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 ca="1">IF(ISNA(INDEX(S!$B$3:$AK$497,MATCH(RIGHT($C$1,5)&amp;" "&amp;S$3,S!$A$3:$A$470,0),MATCH($D10,S!$B$2:$AK$2,0))),"",INDEX(S!$B$3:$AK$497,MATCH(RIGHT($C$1,5)&amp;" "&amp;S$3,S!$A$3:$A$470,0),MATCH($D10,S!$B$2:$AK$2,0)))</f>
        <v>0</v>
      </c>
      <c r="T10" s="63">
        <f ca="1">IF(ISNA(INDEX(S!$B$3:$AK$497,MATCH(RIGHT($C$1,5)&amp;" "&amp;T$3,S!$A$3:$A$470,0),MATCH($D10,S!$B$2:$AK$2,0))),"",INDEX(S!$B$3:$AK$497,MATCH(RIGHT($C$1,5)&amp;" "&amp;T$3,S!$A$3:$A$470,0),MATCH($D10,S!$B$2:$AK$2,0)))</f>
        <v>0</v>
      </c>
      <c r="U10" s="63">
        <f ca="1">IF(ISNA(INDEX(S!$B$3:$AK$497,MATCH(RIGHT($C$1,5)&amp;" "&amp;U$3,S!$A$3:$A$470,0),MATCH($D10,S!$B$2:$AK$2,0))),"",INDEX(S!$B$3:$AK$497,MATCH(RIGHT($C$1,5)&amp;" "&amp;U$3,S!$A$3:$A$470,0),MATCH($D10,S!$B$2:$AK$2,0)))</f>
        <v>0</v>
      </c>
      <c r="V10" s="63">
        <f ca="1">IF(ISNA(INDEX(S!$B$3:$AK$497,MATCH(RIGHT($C$1,5)&amp;" "&amp;V$3,S!$A$3:$A$470,0),MATCH($D10,S!$B$2:$AK$2,0))),"",INDEX(S!$B$3:$AK$497,MATCH(RIGHT($C$1,5)&amp;" "&amp;V$3,S!$A$3:$A$470,0),MATCH($D10,S!$B$2:$AK$2,0)))</f>
        <v>0</v>
      </c>
      <c r="W10" s="63">
        <f ca="1">IF(ISNA(INDEX(S!$B$3:$AK$497,MATCH(RIGHT($C$1,5)&amp;" "&amp;W$3,S!$A$3:$A$470,0),MATCH($D10,S!$B$2:$AK$2,0))),"",INDEX(S!$B$3:$AK$497,MATCH(RIGHT($C$1,5)&amp;" "&amp;W$3,S!$A$3:$A$470,0),MATCH($D10,S!$B$2:$AK$2,0)))</f>
        <v>0</v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197</v>
      </c>
      <c r="Y10" s="63">
        <f ca="1">IF(ISNA(INDEX(S!$B$3:$AK$497,MATCH(RIGHT($C$1,5)&amp;" "&amp;Y$3,S!$A$3:$A$470,0),MATCH($D10,S!$B$2:$AK$2,0))),"",INDEX(S!$B$3:$AK$497,MATCH(RIGHT($C$1,5)&amp;" "&amp;Y$3,S!$A$3:$A$470,0),MATCH($D10,S!$B$2:$AK$2,0)))</f>
        <v>0</v>
      </c>
      <c r="Z10" s="63">
        <f ca="1">IF(ISNA(INDEX(S!$B$3:$AK$497,MATCH(RIGHT($C$1,5)&amp;" "&amp;Z$3,S!$A$3:$A$470,0),MATCH($D10,S!$B$2:$AK$2,0))),"",INDEX(S!$B$3:$AK$497,MATCH(RIGHT($C$1,5)&amp;" "&amp;Z$3,S!$A$3:$A$470,0),MATCH($D10,S!$B$2:$AK$2,0)))</f>
        <v>0</v>
      </c>
      <c r="AA10" s="63">
        <f ca="1">IF(ISNA(INDEX(S!$B$3:$AK$497,MATCH(RIGHT($C$1,5)&amp;" "&amp;AA$3,S!$A$3:$A$470,0),MATCH($D10,S!$B$2:$AK$2,0))),"",INDEX(S!$B$3:$AK$497,MATCH(RIGHT($C$1,5)&amp;" "&amp;AA$3,S!$A$3:$A$470,0),MATCH($D10,S!$B$2:$AK$2,0)))</f>
        <v>0</v>
      </c>
      <c r="AB10" s="173">
        <f ca="1">IF(ISNA(INDEX(S!$B$3:$AK$497,MATCH(RIGHT($C$1,5)&amp;" "&amp;AB$3,S!$A$3:$A$470,0),MATCH($D10,S!$B$2:$AK$2,0))),"",INDEX(S!$B$3:$AK$497,MATCH(RIGHT($C$1,5)&amp;" "&amp;AB$3,S!$A$3:$A$470,0),MATCH($D10,S!$B$2:$AK$2,0)))</f>
        <v>0</v>
      </c>
      <c r="AC10" s="168">
        <f t="shared" ca="1" si="0"/>
        <v>197</v>
      </c>
      <c r="AD10" s="44">
        <f t="shared" ca="1" si="1"/>
        <v>-84</v>
      </c>
      <c r="AE10" s="45">
        <f t="shared" ca="1" si="2"/>
        <v>7.9444444444444446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>
        <f ca="1">IF(ISNA(INDEX(S!$B$3:$AK$497,MATCH(RIGHT($C$1,5)&amp;" "&amp;E$3,S!$A$3:$A$470,0),MATCH($D11,S!$B$2:$AK$2,0))),"",INDEX(S!$B$3:$AK$497,MATCH(RIGHT($C$1,5)&amp;" "&amp;E$3,S!$A$3:$A$470,0),MATCH($D11,S!$B$2:$AK$2,0)))</f>
        <v>0</v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4706</v>
      </c>
      <c r="G11" s="63">
        <f ca="1">IF(ISNA(INDEX(S!$B$3:$AK$497,MATCH(RIGHT($C$1,5)&amp;" "&amp;G$3,S!$A$3:$A$470,0),MATCH($D11,S!$B$2:$AK$2,0))),"",INDEX(S!$B$3:$AK$497,MATCH(RIGHT($C$1,5)&amp;" "&amp;G$3,S!$A$3:$A$470,0),MATCH($D11,S!$B$2:$AK$2,0)))</f>
        <v>0</v>
      </c>
      <c r="H11" s="63">
        <f ca="1">IF(ISNA(INDEX(S!$B$3:$AK$497,MATCH(RIGHT($C$1,5)&amp;" "&amp;H$3,S!$A$3:$A$470,0),MATCH($D11,S!$B$2:$AK$2,0))),"",INDEX(S!$B$3:$AK$497,MATCH(RIGHT($C$1,5)&amp;" "&amp;H$3,S!$A$3:$A$470,0),MATCH($D11,S!$B$2:$AK$2,0)))</f>
        <v>0</v>
      </c>
      <c r="I11" s="63">
        <f ca="1">IF(ISNA(INDEX(S!$B$3:$AK$497,MATCH(RIGHT($C$1,5)&amp;" "&amp;I$3,S!$A$3:$A$470,0),MATCH($D11,S!$B$2:$AK$2,0))),"",INDEX(S!$B$3:$AK$497,MATCH(RIGHT($C$1,5)&amp;" "&amp;I$3,S!$A$3:$A$470,0),MATCH($D11,S!$B$2:$AK$2,0)))</f>
        <v>0</v>
      </c>
      <c r="J11" s="63">
        <f ca="1">IF(ISNA(INDEX(S!$B$3:$AK$497,MATCH(RIGHT($C$1,5)&amp;" "&amp;J$3,S!$A$3:$A$470,0),MATCH($D11,S!$B$2:$AK$2,0))),"",INDEX(S!$B$3:$AK$497,MATCH(RIGHT($C$1,5)&amp;" "&amp;J$3,S!$A$3:$A$470,0),MATCH($D11,S!$B$2:$AK$2,0)))</f>
        <v>0</v>
      </c>
      <c r="K11" s="63">
        <f ca="1">IF(ISNA(INDEX(S!$B$3:$AK$497,MATCH(RIGHT($C$1,5)&amp;" "&amp;K$3,S!$A$3:$A$470,0),MATCH($D11,S!$B$2:$AK$2,0))),"",INDEX(S!$B$3:$AK$497,MATCH(RIGHT($C$1,5)&amp;" "&amp;K$3,S!$A$3:$A$470,0),MATCH($D11,S!$B$2:$AK$2,0)))</f>
        <v>0</v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4696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 t="str">
        <f ca="1"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 ca="1">IF(ISNA(INDEX(S!$B$3:$AK$497,MATCH(RIGHT($C$1,5)&amp;" "&amp;S$3,S!$A$3:$A$470,0),MATCH($D11,S!$B$2:$AK$2,0))),"",INDEX(S!$B$3:$AK$497,MATCH(RIGHT($C$1,5)&amp;" "&amp;S$3,S!$A$3:$A$470,0),MATCH($D11,S!$B$2:$AK$2,0)))</f>
        <v>0</v>
      </c>
      <c r="T11" s="63">
        <f ca="1">IF(ISNA(INDEX(S!$B$3:$AK$497,MATCH(RIGHT($C$1,5)&amp;" "&amp;T$3,S!$A$3:$A$470,0),MATCH($D11,S!$B$2:$AK$2,0))),"",INDEX(S!$B$3:$AK$497,MATCH(RIGHT($C$1,5)&amp;" "&amp;T$3,S!$A$3:$A$470,0),MATCH($D11,S!$B$2:$AK$2,0)))</f>
        <v>0</v>
      </c>
      <c r="U11" s="63">
        <f ca="1">IF(ISNA(INDEX(S!$B$3:$AK$497,MATCH(RIGHT($C$1,5)&amp;" "&amp;U$3,S!$A$3:$A$470,0),MATCH($D11,S!$B$2:$AK$2,0))),"",INDEX(S!$B$3:$AK$497,MATCH(RIGHT($C$1,5)&amp;" "&amp;U$3,S!$A$3:$A$470,0),MATCH($D11,S!$B$2:$AK$2,0)))</f>
        <v>0</v>
      </c>
      <c r="V11" s="63">
        <f ca="1">IF(ISNA(INDEX(S!$B$3:$AK$497,MATCH(RIGHT($C$1,5)&amp;" "&amp;V$3,S!$A$3:$A$470,0),MATCH($D11,S!$B$2:$AK$2,0))),"",INDEX(S!$B$3:$AK$497,MATCH(RIGHT($C$1,5)&amp;" "&amp;V$3,S!$A$3:$A$470,0),MATCH($D11,S!$B$2:$AK$2,0)))</f>
        <v>0</v>
      </c>
      <c r="W11" s="63">
        <f ca="1">IF(ISNA(INDEX(S!$B$3:$AK$497,MATCH(RIGHT($C$1,5)&amp;" "&amp;W$3,S!$A$3:$A$470,0),MATCH($D11,S!$B$2:$AK$2,0))),"",INDEX(S!$B$3:$AK$497,MATCH(RIGHT($C$1,5)&amp;" "&amp;W$3,S!$A$3:$A$470,0),MATCH($D11,S!$B$2:$AK$2,0)))</f>
        <v>0</v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4694</v>
      </c>
      <c r="Y11" s="63">
        <f ca="1">IF(ISNA(INDEX(S!$B$3:$AK$497,MATCH(RIGHT($C$1,5)&amp;" "&amp;Y$3,S!$A$3:$A$470,0),MATCH($D11,S!$B$2:$AK$2,0))),"",INDEX(S!$B$3:$AK$497,MATCH(RIGHT($C$1,5)&amp;" "&amp;Y$3,S!$A$3:$A$470,0),MATCH($D11,S!$B$2:$AK$2,0)))</f>
        <v>0</v>
      </c>
      <c r="Z11" s="63">
        <f ca="1">IF(ISNA(INDEX(S!$B$3:$AK$497,MATCH(RIGHT($C$1,5)&amp;" "&amp;Z$3,S!$A$3:$A$470,0),MATCH($D11,S!$B$2:$AK$2,0))),"",INDEX(S!$B$3:$AK$497,MATCH(RIGHT($C$1,5)&amp;" "&amp;Z$3,S!$A$3:$A$470,0),MATCH($D11,S!$B$2:$AK$2,0)))</f>
        <v>0</v>
      </c>
      <c r="AA11" s="63">
        <f ca="1">IF(ISNA(INDEX(S!$B$3:$AK$497,MATCH(RIGHT($C$1,5)&amp;" "&amp;AA$3,S!$A$3:$A$470,0),MATCH($D11,S!$B$2:$AK$2,0))),"",INDEX(S!$B$3:$AK$497,MATCH(RIGHT($C$1,5)&amp;" "&amp;AA$3,S!$A$3:$A$470,0),MATCH($D11,S!$B$2:$AK$2,0)))</f>
        <v>0</v>
      </c>
      <c r="AB11" s="173">
        <f ca="1">IF(ISNA(INDEX(S!$B$3:$AK$497,MATCH(RIGHT($C$1,5)&amp;" "&amp;AB$3,S!$A$3:$A$470,0),MATCH($D11,S!$B$2:$AK$2,0))),"",INDEX(S!$B$3:$AK$497,MATCH(RIGHT($C$1,5)&amp;" "&amp;AB$3,S!$A$3:$A$470,0),MATCH($D11,S!$B$2:$AK$2,0)))</f>
        <v>0</v>
      </c>
      <c r="AC11" s="168">
        <f t="shared" ca="1" si="0"/>
        <v>4706</v>
      </c>
      <c r="AD11" s="44">
        <f t="shared" ca="1" si="1"/>
        <v>0</v>
      </c>
      <c r="AE11" s="45">
        <f t="shared" ca="1" si="2"/>
        <v>783.11111111111109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>
        <f ca="1">IF(ISNA(INDEX(S!$B$3:$AK$497,MATCH(RIGHT($C$1,5)&amp;" "&amp;E$3,S!$A$3:$A$470,0),MATCH($D12,S!$B$2:$AK$2,0))),"",INDEX(S!$B$3:$AK$497,MATCH(RIGHT($C$1,5)&amp;" "&amp;E$3,S!$A$3:$A$470,0),MATCH($D12,S!$B$2:$AK$2,0)))</f>
        <v>0</v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2741</v>
      </c>
      <c r="G12" s="63">
        <f ca="1">IF(ISNA(INDEX(S!$B$3:$AK$497,MATCH(RIGHT($C$1,5)&amp;" "&amp;G$3,S!$A$3:$A$470,0),MATCH($D12,S!$B$2:$AK$2,0))),"",INDEX(S!$B$3:$AK$497,MATCH(RIGHT($C$1,5)&amp;" "&amp;G$3,S!$A$3:$A$470,0),MATCH($D12,S!$B$2:$AK$2,0)))</f>
        <v>0</v>
      </c>
      <c r="H12" s="63">
        <f ca="1">IF(ISNA(INDEX(S!$B$3:$AK$497,MATCH(RIGHT($C$1,5)&amp;" "&amp;H$3,S!$A$3:$A$470,0),MATCH($D12,S!$B$2:$AK$2,0))),"",INDEX(S!$B$3:$AK$497,MATCH(RIGHT($C$1,5)&amp;" "&amp;H$3,S!$A$3:$A$470,0),MATCH($D12,S!$B$2:$AK$2,0)))</f>
        <v>0</v>
      </c>
      <c r="I12" s="63">
        <f ca="1">IF(ISNA(INDEX(S!$B$3:$AK$497,MATCH(RIGHT($C$1,5)&amp;" "&amp;I$3,S!$A$3:$A$470,0),MATCH($D12,S!$B$2:$AK$2,0))),"",INDEX(S!$B$3:$AK$497,MATCH(RIGHT($C$1,5)&amp;" "&amp;I$3,S!$A$3:$A$470,0),MATCH($D12,S!$B$2:$AK$2,0)))</f>
        <v>0</v>
      </c>
      <c r="J12" s="63">
        <f ca="1">IF(ISNA(INDEX(S!$B$3:$AK$497,MATCH(RIGHT($C$1,5)&amp;" "&amp;J$3,S!$A$3:$A$470,0),MATCH($D12,S!$B$2:$AK$2,0))),"",INDEX(S!$B$3:$AK$497,MATCH(RIGHT($C$1,5)&amp;" "&amp;J$3,S!$A$3:$A$470,0),MATCH($D12,S!$B$2:$AK$2,0)))</f>
        <v>0</v>
      </c>
      <c r="K12" s="63">
        <f ca="1">IF(ISNA(INDEX(S!$B$3:$AK$497,MATCH(RIGHT($C$1,5)&amp;" "&amp;K$3,S!$A$3:$A$470,0),MATCH($D12,S!$B$2:$AK$2,0))),"",INDEX(S!$B$3:$AK$497,MATCH(RIGHT($C$1,5)&amp;" "&amp;K$3,S!$A$3:$A$470,0),MATCH($D12,S!$B$2:$AK$2,0)))</f>
        <v>0</v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2737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 t="str">
        <f ca="1"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 ca="1">IF(ISNA(INDEX(S!$B$3:$AK$497,MATCH(RIGHT($C$1,5)&amp;" "&amp;S$3,S!$A$3:$A$470,0),MATCH($D12,S!$B$2:$AK$2,0))),"",INDEX(S!$B$3:$AK$497,MATCH(RIGHT($C$1,5)&amp;" "&amp;S$3,S!$A$3:$A$470,0),MATCH($D12,S!$B$2:$AK$2,0)))</f>
        <v>0</v>
      </c>
      <c r="T12" s="63">
        <f ca="1">IF(ISNA(INDEX(S!$B$3:$AK$497,MATCH(RIGHT($C$1,5)&amp;" "&amp;T$3,S!$A$3:$A$470,0),MATCH($D12,S!$B$2:$AK$2,0))),"",INDEX(S!$B$3:$AK$497,MATCH(RIGHT($C$1,5)&amp;" "&amp;T$3,S!$A$3:$A$470,0),MATCH($D12,S!$B$2:$AK$2,0)))</f>
        <v>0</v>
      </c>
      <c r="U12" s="63">
        <f ca="1">IF(ISNA(INDEX(S!$B$3:$AK$497,MATCH(RIGHT($C$1,5)&amp;" "&amp;U$3,S!$A$3:$A$470,0),MATCH($D12,S!$B$2:$AK$2,0))),"",INDEX(S!$B$3:$AK$497,MATCH(RIGHT($C$1,5)&amp;" "&amp;U$3,S!$A$3:$A$470,0),MATCH($D12,S!$B$2:$AK$2,0)))</f>
        <v>0</v>
      </c>
      <c r="V12" s="63">
        <f ca="1">IF(ISNA(INDEX(S!$B$3:$AK$497,MATCH(RIGHT($C$1,5)&amp;" "&amp;V$3,S!$A$3:$A$470,0),MATCH($D12,S!$B$2:$AK$2,0))),"",INDEX(S!$B$3:$AK$497,MATCH(RIGHT($C$1,5)&amp;" "&amp;V$3,S!$A$3:$A$470,0),MATCH($D12,S!$B$2:$AK$2,0)))</f>
        <v>0</v>
      </c>
      <c r="W12" s="63">
        <f ca="1">IF(ISNA(INDEX(S!$B$3:$AK$497,MATCH(RIGHT($C$1,5)&amp;" "&amp;W$3,S!$A$3:$A$470,0),MATCH($D12,S!$B$2:$AK$2,0))),"",INDEX(S!$B$3:$AK$497,MATCH(RIGHT($C$1,5)&amp;" "&amp;W$3,S!$A$3:$A$470,0),MATCH($D12,S!$B$2:$AK$2,0)))</f>
        <v>0</v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2671</v>
      </c>
      <c r="Y12" s="63">
        <f ca="1">IF(ISNA(INDEX(S!$B$3:$AK$497,MATCH(RIGHT($C$1,5)&amp;" "&amp;Y$3,S!$A$3:$A$470,0),MATCH($D12,S!$B$2:$AK$2,0))),"",INDEX(S!$B$3:$AK$497,MATCH(RIGHT($C$1,5)&amp;" "&amp;Y$3,S!$A$3:$A$470,0),MATCH($D12,S!$B$2:$AK$2,0)))</f>
        <v>0</v>
      </c>
      <c r="Z12" s="63">
        <f ca="1">IF(ISNA(INDEX(S!$B$3:$AK$497,MATCH(RIGHT($C$1,5)&amp;" "&amp;Z$3,S!$A$3:$A$470,0),MATCH($D12,S!$B$2:$AK$2,0))),"",INDEX(S!$B$3:$AK$497,MATCH(RIGHT($C$1,5)&amp;" "&amp;Z$3,S!$A$3:$A$470,0),MATCH($D12,S!$B$2:$AK$2,0)))</f>
        <v>0</v>
      </c>
      <c r="AA12" s="63">
        <f ca="1">IF(ISNA(INDEX(S!$B$3:$AK$497,MATCH(RIGHT($C$1,5)&amp;" "&amp;AA$3,S!$A$3:$A$470,0),MATCH($D12,S!$B$2:$AK$2,0))),"",INDEX(S!$B$3:$AK$497,MATCH(RIGHT($C$1,5)&amp;" "&amp;AA$3,S!$A$3:$A$470,0),MATCH($D12,S!$B$2:$AK$2,0)))</f>
        <v>0</v>
      </c>
      <c r="AB12" s="173">
        <f ca="1">IF(ISNA(INDEX(S!$B$3:$AK$497,MATCH(RIGHT($C$1,5)&amp;" "&amp;AB$3,S!$A$3:$A$470,0),MATCH($D12,S!$B$2:$AK$2,0))),"",INDEX(S!$B$3:$AK$497,MATCH(RIGHT($C$1,5)&amp;" "&amp;AB$3,S!$A$3:$A$470,0),MATCH($D12,S!$B$2:$AK$2,0)))</f>
        <v>0</v>
      </c>
      <c r="AC12" s="168">
        <f t="shared" ca="1" si="0"/>
        <v>2741</v>
      </c>
      <c r="AD12" s="44">
        <f t="shared" ca="1" si="1"/>
        <v>0</v>
      </c>
      <c r="AE12" s="45">
        <f t="shared" ca="1" si="2"/>
        <v>452.72222222222223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>
        <f ca="1">IF(ISNA(INDEX(S!$B$3:$AK$497,MATCH(RIGHT($C$1,5)&amp;" "&amp;E$3,S!$A$3:$A$470,0),MATCH($D13,S!$B$2:$AK$2,0))),"",INDEX(S!$B$3:$AK$497,MATCH(RIGHT($C$1,5)&amp;" "&amp;E$3,S!$A$3:$A$470,0),MATCH($D13,S!$B$2:$AK$2,0)))</f>
        <v>0</v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1102</v>
      </c>
      <c r="G13" s="63">
        <f ca="1">IF(ISNA(INDEX(S!$B$3:$AK$497,MATCH(RIGHT($C$1,5)&amp;" "&amp;G$3,S!$A$3:$A$470,0),MATCH($D13,S!$B$2:$AK$2,0))),"",INDEX(S!$B$3:$AK$497,MATCH(RIGHT($C$1,5)&amp;" "&amp;G$3,S!$A$3:$A$470,0),MATCH($D13,S!$B$2:$AK$2,0)))</f>
        <v>0</v>
      </c>
      <c r="H13" s="63">
        <f ca="1">IF(ISNA(INDEX(S!$B$3:$AK$497,MATCH(RIGHT($C$1,5)&amp;" "&amp;H$3,S!$A$3:$A$470,0),MATCH($D13,S!$B$2:$AK$2,0))),"",INDEX(S!$B$3:$AK$497,MATCH(RIGHT($C$1,5)&amp;" "&amp;H$3,S!$A$3:$A$470,0),MATCH($D13,S!$B$2:$AK$2,0)))</f>
        <v>0</v>
      </c>
      <c r="I13" s="63">
        <f ca="1">IF(ISNA(INDEX(S!$B$3:$AK$497,MATCH(RIGHT($C$1,5)&amp;" "&amp;I$3,S!$A$3:$A$470,0),MATCH($D13,S!$B$2:$AK$2,0))),"",INDEX(S!$B$3:$AK$497,MATCH(RIGHT($C$1,5)&amp;" "&amp;I$3,S!$A$3:$A$470,0),MATCH($D13,S!$B$2:$AK$2,0)))</f>
        <v>0</v>
      </c>
      <c r="J13" s="63">
        <f ca="1">IF(ISNA(INDEX(S!$B$3:$AK$497,MATCH(RIGHT($C$1,5)&amp;" "&amp;J$3,S!$A$3:$A$470,0),MATCH($D13,S!$B$2:$AK$2,0))),"",INDEX(S!$B$3:$AK$497,MATCH(RIGHT($C$1,5)&amp;" "&amp;J$3,S!$A$3:$A$470,0),MATCH($D13,S!$B$2:$AK$2,0)))</f>
        <v>0</v>
      </c>
      <c r="K13" s="63">
        <f ca="1">IF(ISNA(INDEX(S!$B$3:$AK$497,MATCH(RIGHT($C$1,5)&amp;" "&amp;K$3,S!$A$3:$A$470,0),MATCH($D13,S!$B$2:$AK$2,0))),"",INDEX(S!$B$3:$AK$497,MATCH(RIGHT($C$1,5)&amp;" "&amp;K$3,S!$A$3:$A$470,0),MATCH($D13,S!$B$2:$AK$2,0)))</f>
        <v>0</v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1082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 t="str">
        <f ca="1"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 ca="1">IF(ISNA(INDEX(S!$B$3:$AK$497,MATCH(RIGHT($C$1,5)&amp;" "&amp;S$3,S!$A$3:$A$470,0),MATCH($D13,S!$B$2:$AK$2,0))),"",INDEX(S!$B$3:$AK$497,MATCH(RIGHT($C$1,5)&amp;" "&amp;S$3,S!$A$3:$A$470,0),MATCH($D13,S!$B$2:$AK$2,0)))</f>
        <v>0</v>
      </c>
      <c r="T13" s="63">
        <f ca="1">IF(ISNA(INDEX(S!$B$3:$AK$497,MATCH(RIGHT($C$1,5)&amp;" "&amp;T$3,S!$A$3:$A$470,0),MATCH($D13,S!$B$2:$AK$2,0))),"",INDEX(S!$B$3:$AK$497,MATCH(RIGHT($C$1,5)&amp;" "&amp;T$3,S!$A$3:$A$470,0),MATCH($D13,S!$B$2:$AK$2,0)))</f>
        <v>0</v>
      </c>
      <c r="U13" s="63">
        <f ca="1">IF(ISNA(INDEX(S!$B$3:$AK$497,MATCH(RIGHT($C$1,5)&amp;" "&amp;U$3,S!$A$3:$A$470,0),MATCH($D13,S!$B$2:$AK$2,0))),"",INDEX(S!$B$3:$AK$497,MATCH(RIGHT($C$1,5)&amp;" "&amp;U$3,S!$A$3:$A$470,0),MATCH($D13,S!$B$2:$AK$2,0)))</f>
        <v>0</v>
      </c>
      <c r="V13" s="63">
        <f ca="1">IF(ISNA(INDEX(S!$B$3:$AK$497,MATCH(RIGHT($C$1,5)&amp;" "&amp;V$3,S!$A$3:$A$470,0),MATCH($D13,S!$B$2:$AK$2,0))),"",INDEX(S!$B$3:$AK$497,MATCH(RIGHT($C$1,5)&amp;" "&amp;V$3,S!$A$3:$A$470,0),MATCH($D13,S!$B$2:$AK$2,0)))</f>
        <v>0</v>
      </c>
      <c r="W13" s="63">
        <f ca="1">IF(ISNA(INDEX(S!$B$3:$AK$497,MATCH(RIGHT($C$1,5)&amp;" "&amp;W$3,S!$A$3:$A$470,0),MATCH($D13,S!$B$2:$AK$2,0))),"",INDEX(S!$B$3:$AK$497,MATCH(RIGHT($C$1,5)&amp;" "&amp;W$3,S!$A$3:$A$470,0),MATCH($D13,S!$B$2:$AK$2,0)))</f>
        <v>0</v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1056</v>
      </c>
      <c r="Y13" s="63">
        <f ca="1">IF(ISNA(INDEX(S!$B$3:$AK$497,MATCH(RIGHT($C$1,5)&amp;" "&amp;Y$3,S!$A$3:$A$470,0),MATCH($D13,S!$B$2:$AK$2,0))),"",INDEX(S!$B$3:$AK$497,MATCH(RIGHT($C$1,5)&amp;" "&amp;Y$3,S!$A$3:$A$470,0),MATCH($D13,S!$B$2:$AK$2,0)))</f>
        <v>0</v>
      </c>
      <c r="Z13" s="63">
        <f ca="1">IF(ISNA(INDEX(S!$B$3:$AK$497,MATCH(RIGHT($C$1,5)&amp;" "&amp;Z$3,S!$A$3:$A$470,0),MATCH($D13,S!$B$2:$AK$2,0))),"",INDEX(S!$B$3:$AK$497,MATCH(RIGHT($C$1,5)&amp;" "&amp;Z$3,S!$A$3:$A$470,0),MATCH($D13,S!$B$2:$AK$2,0)))</f>
        <v>0</v>
      </c>
      <c r="AA13" s="63">
        <f ca="1">IF(ISNA(INDEX(S!$B$3:$AK$497,MATCH(RIGHT($C$1,5)&amp;" "&amp;AA$3,S!$A$3:$A$470,0),MATCH($D13,S!$B$2:$AK$2,0))),"",INDEX(S!$B$3:$AK$497,MATCH(RIGHT($C$1,5)&amp;" "&amp;AA$3,S!$A$3:$A$470,0),MATCH($D13,S!$B$2:$AK$2,0)))</f>
        <v>0</v>
      </c>
      <c r="AB13" s="173">
        <f ca="1">IF(ISNA(INDEX(S!$B$3:$AK$497,MATCH(RIGHT($C$1,5)&amp;" "&amp;AB$3,S!$A$3:$A$470,0),MATCH($D13,S!$B$2:$AK$2,0))),"",INDEX(S!$B$3:$AK$497,MATCH(RIGHT($C$1,5)&amp;" "&amp;AB$3,S!$A$3:$A$470,0),MATCH($D13,S!$B$2:$AK$2,0)))</f>
        <v>0</v>
      </c>
      <c r="AC13" s="168">
        <f t="shared" ca="1" si="0"/>
        <v>1102</v>
      </c>
      <c r="AD13" s="44">
        <f t="shared" ca="1" si="1"/>
        <v>0</v>
      </c>
      <c r="AE13" s="45">
        <f t="shared" ca="1" si="2"/>
        <v>180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>
        <f ca="1">IF(ISNA(INDEX(S!$B$3:$AK$497,MATCH(RIGHT($C$1,5)&amp;" "&amp;E$3,S!$A$3:$A$470,0),MATCH($D14,S!$B$2:$AK$2,0))),"",INDEX(S!$B$3:$AK$497,MATCH(RIGHT($C$1,5)&amp;" "&amp;E$3,S!$A$3:$A$470,0),MATCH($D14,S!$B$2:$AK$2,0)))</f>
        <v>0</v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150</v>
      </c>
      <c r="G14" s="63">
        <f ca="1">IF(ISNA(INDEX(S!$B$3:$AK$497,MATCH(RIGHT($C$1,5)&amp;" "&amp;G$3,S!$A$3:$A$470,0),MATCH($D14,S!$B$2:$AK$2,0))),"",INDEX(S!$B$3:$AK$497,MATCH(RIGHT($C$1,5)&amp;" "&amp;G$3,S!$A$3:$A$470,0),MATCH($D14,S!$B$2:$AK$2,0)))</f>
        <v>0</v>
      </c>
      <c r="H14" s="63">
        <f ca="1">IF(ISNA(INDEX(S!$B$3:$AK$497,MATCH(RIGHT($C$1,5)&amp;" "&amp;H$3,S!$A$3:$A$470,0),MATCH($D14,S!$B$2:$AK$2,0))),"",INDEX(S!$B$3:$AK$497,MATCH(RIGHT($C$1,5)&amp;" "&amp;H$3,S!$A$3:$A$470,0),MATCH($D14,S!$B$2:$AK$2,0)))</f>
        <v>0</v>
      </c>
      <c r="I14" s="63">
        <f ca="1">IF(ISNA(INDEX(S!$B$3:$AK$497,MATCH(RIGHT($C$1,5)&amp;" "&amp;I$3,S!$A$3:$A$470,0),MATCH($D14,S!$B$2:$AK$2,0))),"",INDEX(S!$B$3:$AK$497,MATCH(RIGHT($C$1,5)&amp;" "&amp;I$3,S!$A$3:$A$470,0),MATCH($D14,S!$B$2:$AK$2,0)))</f>
        <v>142</v>
      </c>
      <c r="J14" s="63">
        <f ca="1">IF(ISNA(INDEX(S!$B$3:$AK$497,MATCH(RIGHT($C$1,5)&amp;" "&amp;J$3,S!$A$3:$A$470,0),MATCH($D14,S!$B$2:$AK$2,0))),"",INDEX(S!$B$3:$AK$497,MATCH(RIGHT($C$1,5)&amp;" "&amp;J$3,S!$A$3:$A$470,0),MATCH($D14,S!$B$2:$AK$2,0)))</f>
        <v>0</v>
      </c>
      <c r="K14" s="63">
        <f ca="1">IF(ISNA(INDEX(S!$B$3:$AK$497,MATCH(RIGHT($C$1,5)&amp;" "&amp;K$3,S!$A$3:$A$470,0),MATCH($D14,S!$B$2:$AK$2,0))),"",INDEX(S!$B$3:$AK$497,MATCH(RIGHT($C$1,5)&amp;" "&amp;K$3,S!$A$3:$A$470,0),MATCH($D14,S!$B$2:$AK$2,0)))</f>
        <v>0</v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136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 t="str">
        <f ca="1"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 ca="1">IF(ISNA(INDEX(S!$B$3:$AK$497,MATCH(RIGHT($C$1,5)&amp;" "&amp;S$3,S!$A$3:$A$470,0),MATCH($D14,S!$B$2:$AK$2,0))),"",INDEX(S!$B$3:$AK$497,MATCH(RIGHT($C$1,5)&amp;" "&amp;S$3,S!$A$3:$A$470,0),MATCH($D14,S!$B$2:$AK$2,0)))</f>
        <v>0</v>
      </c>
      <c r="T14" s="63">
        <f ca="1">IF(ISNA(INDEX(S!$B$3:$AK$497,MATCH(RIGHT($C$1,5)&amp;" "&amp;T$3,S!$A$3:$A$470,0),MATCH($D14,S!$B$2:$AK$2,0))),"",INDEX(S!$B$3:$AK$497,MATCH(RIGHT($C$1,5)&amp;" "&amp;T$3,S!$A$3:$A$470,0),MATCH($D14,S!$B$2:$AK$2,0)))</f>
        <v>0</v>
      </c>
      <c r="U14" s="63">
        <f ca="1">IF(ISNA(INDEX(S!$B$3:$AK$497,MATCH(RIGHT($C$1,5)&amp;" "&amp;U$3,S!$A$3:$A$470,0),MATCH($D14,S!$B$2:$AK$2,0))),"",INDEX(S!$B$3:$AK$497,MATCH(RIGHT($C$1,5)&amp;" "&amp;U$3,S!$A$3:$A$470,0),MATCH($D14,S!$B$2:$AK$2,0)))</f>
        <v>0</v>
      </c>
      <c r="V14" s="63">
        <f ca="1">IF(ISNA(INDEX(S!$B$3:$AK$497,MATCH(RIGHT($C$1,5)&amp;" "&amp;V$3,S!$A$3:$A$470,0),MATCH($D14,S!$B$2:$AK$2,0))),"",INDEX(S!$B$3:$AK$497,MATCH(RIGHT($C$1,5)&amp;" "&amp;V$3,S!$A$3:$A$470,0),MATCH($D14,S!$B$2:$AK$2,0)))</f>
        <v>0</v>
      </c>
      <c r="W14" s="63">
        <f ca="1">IF(ISNA(INDEX(S!$B$3:$AK$497,MATCH(RIGHT($C$1,5)&amp;" "&amp;W$3,S!$A$3:$A$470,0),MATCH($D14,S!$B$2:$AK$2,0))),"",INDEX(S!$B$3:$AK$497,MATCH(RIGHT($C$1,5)&amp;" "&amp;W$3,S!$A$3:$A$470,0),MATCH($D14,S!$B$2:$AK$2,0)))</f>
        <v>0</v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191</v>
      </c>
      <c r="Y14" s="63">
        <f ca="1">IF(ISNA(INDEX(S!$B$3:$AK$497,MATCH(RIGHT($C$1,5)&amp;" "&amp;Y$3,S!$A$3:$A$470,0),MATCH($D14,S!$B$2:$AK$2,0))),"",INDEX(S!$B$3:$AK$497,MATCH(RIGHT($C$1,5)&amp;" "&amp;Y$3,S!$A$3:$A$470,0),MATCH($D14,S!$B$2:$AK$2,0)))</f>
        <v>0</v>
      </c>
      <c r="Z14" s="63">
        <f ca="1">IF(ISNA(INDEX(S!$B$3:$AK$497,MATCH(RIGHT($C$1,5)&amp;" "&amp;Z$3,S!$A$3:$A$470,0),MATCH($D14,S!$B$2:$AK$2,0))),"",INDEX(S!$B$3:$AK$497,MATCH(RIGHT($C$1,5)&amp;" "&amp;Z$3,S!$A$3:$A$470,0),MATCH($D14,S!$B$2:$AK$2,0)))</f>
        <v>0</v>
      </c>
      <c r="AA14" s="63">
        <f ca="1">IF(ISNA(INDEX(S!$B$3:$AK$497,MATCH(RIGHT($C$1,5)&amp;" "&amp;AA$3,S!$A$3:$A$470,0),MATCH($D14,S!$B$2:$AK$2,0))),"",INDEX(S!$B$3:$AK$497,MATCH(RIGHT($C$1,5)&amp;" "&amp;AA$3,S!$A$3:$A$470,0),MATCH($D14,S!$B$2:$AK$2,0)))</f>
        <v>0</v>
      </c>
      <c r="AB14" s="173">
        <f ca="1">IF(ISNA(INDEX(S!$B$3:$AK$497,MATCH(RIGHT($C$1,5)&amp;" "&amp;AB$3,S!$A$3:$A$470,0),MATCH($D14,S!$B$2:$AK$2,0))),"",INDEX(S!$B$3:$AK$497,MATCH(RIGHT($C$1,5)&amp;" "&amp;AB$3,S!$A$3:$A$470,0),MATCH($D14,S!$B$2:$AK$2,0)))</f>
        <v>0</v>
      </c>
      <c r="AC14" s="168">
        <f t="shared" ca="1" si="0"/>
        <v>191</v>
      </c>
      <c r="AD14" s="44">
        <f t="shared" ca="1" si="1"/>
        <v>0</v>
      </c>
      <c r="AE14" s="45">
        <f t="shared" ca="1" si="2"/>
        <v>34.388888888888886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>
        <f ca="1">IF(ISNA(INDEX(S!$B$3:$AK$497,MATCH(RIGHT($C$1,5)&amp;" "&amp;E$3,S!$A$3:$A$470,0),MATCH($D15,S!$B$2:$AK$2,0))),"",INDEX(S!$B$3:$AK$497,MATCH(RIGHT($C$1,5)&amp;" "&amp;E$3,S!$A$3:$A$470,0),MATCH($D15,S!$B$2:$AK$2,0)))</f>
        <v>0</v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-23</v>
      </c>
      <c r="G15" s="63">
        <f ca="1">IF(ISNA(INDEX(S!$B$3:$AK$497,MATCH(RIGHT($C$1,5)&amp;" "&amp;G$3,S!$A$3:$A$470,0),MATCH($D15,S!$B$2:$AK$2,0))),"",INDEX(S!$B$3:$AK$497,MATCH(RIGHT($C$1,5)&amp;" "&amp;G$3,S!$A$3:$A$470,0),MATCH($D15,S!$B$2:$AK$2,0)))</f>
        <v>0</v>
      </c>
      <c r="H15" s="63">
        <f ca="1">IF(ISNA(INDEX(S!$B$3:$AK$497,MATCH(RIGHT($C$1,5)&amp;" "&amp;H$3,S!$A$3:$A$470,0),MATCH($D15,S!$B$2:$AK$2,0))),"",INDEX(S!$B$3:$AK$497,MATCH(RIGHT($C$1,5)&amp;" "&amp;H$3,S!$A$3:$A$470,0),MATCH($D15,S!$B$2:$AK$2,0)))</f>
        <v>0</v>
      </c>
      <c r="I15" s="63">
        <f ca="1">IF(ISNA(INDEX(S!$B$3:$AK$497,MATCH(RIGHT($C$1,5)&amp;" "&amp;I$3,S!$A$3:$A$470,0),MATCH($D15,S!$B$2:$AK$2,0))),"",INDEX(S!$B$3:$AK$497,MATCH(RIGHT($C$1,5)&amp;" "&amp;I$3,S!$A$3:$A$470,0),MATCH($D15,S!$B$2:$AK$2,0)))</f>
        <v>0</v>
      </c>
      <c r="J15" s="63">
        <f ca="1">IF(ISNA(INDEX(S!$B$3:$AK$497,MATCH(RIGHT($C$1,5)&amp;" "&amp;J$3,S!$A$3:$A$470,0),MATCH($D15,S!$B$2:$AK$2,0))),"",INDEX(S!$B$3:$AK$497,MATCH(RIGHT($C$1,5)&amp;" "&amp;J$3,S!$A$3:$A$470,0),MATCH($D15,S!$B$2:$AK$2,0)))</f>
        <v>0</v>
      </c>
      <c r="K15" s="63">
        <f ca="1">IF(ISNA(INDEX(S!$B$3:$AK$497,MATCH(RIGHT($C$1,5)&amp;" "&amp;K$3,S!$A$3:$A$470,0),MATCH($D15,S!$B$2:$AK$2,0))),"",INDEX(S!$B$3:$AK$497,MATCH(RIGHT($C$1,5)&amp;" "&amp;K$3,S!$A$3:$A$470,0),MATCH($D15,S!$B$2:$AK$2,0)))</f>
        <v>0</v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-136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 t="str">
        <f ca="1"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 ca="1">IF(ISNA(INDEX(S!$B$3:$AK$497,MATCH(RIGHT($C$1,5)&amp;" "&amp;S$3,S!$A$3:$A$470,0),MATCH($D15,S!$B$2:$AK$2,0))),"",INDEX(S!$B$3:$AK$497,MATCH(RIGHT($C$1,5)&amp;" "&amp;S$3,S!$A$3:$A$470,0),MATCH($D15,S!$B$2:$AK$2,0)))</f>
        <v>0</v>
      </c>
      <c r="T15" s="63">
        <f ca="1">IF(ISNA(INDEX(S!$B$3:$AK$497,MATCH(RIGHT($C$1,5)&amp;" "&amp;T$3,S!$A$3:$A$470,0),MATCH($D15,S!$B$2:$AK$2,0))),"",INDEX(S!$B$3:$AK$497,MATCH(RIGHT($C$1,5)&amp;" "&amp;T$3,S!$A$3:$A$470,0),MATCH($D15,S!$B$2:$AK$2,0)))</f>
        <v>0</v>
      </c>
      <c r="U15" s="63">
        <f ca="1">IF(ISNA(INDEX(S!$B$3:$AK$497,MATCH(RIGHT($C$1,5)&amp;" "&amp;U$3,S!$A$3:$A$470,0),MATCH($D15,S!$B$2:$AK$2,0))),"",INDEX(S!$B$3:$AK$497,MATCH(RIGHT($C$1,5)&amp;" "&amp;U$3,S!$A$3:$A$470,0),MATCH($D15,S!$B$2:$AK$2,0)))</f>
        <v>0</v>
      </c>
      <c r="V15" s="63">
        <f ca="1">IF(ISNA(INDEX(S!$B$3:$AK$497,MATCH(RIGHT($C$1,5)&amp;" "&amp;V$3,S!$A$3:$A$470,0),MATCH($D15,S!$B$2:$AK$2,0))),"",INDEX(S!$B$3:$AK$497,MATCH(RIGHT($C$1,5)&amp;" "&amp;V$3,S!$A$3:$A$470,0),MATCH($D15,S!$B$2:$AK$2,0)))</f>
        <v>0</v>
      </c>
      <c r="W15" s="63">
        <f ca="1">IF(ISNA(INDEX(S!$B$3:$AK$497,MATCH(RIGHT($C$1,5)&amp;" "&amp;W$3,S!$A$3:$A$470,0),MATCH($D15,S!$B$2:$AK$2,0))),"",INDEX(S!$B$3:$AK$497,MATCH(RIGHT($C$1,5)&amp;" "&amp;W$3,S!$A$3:$A$470,0),MATCH($D15,S!$B$2:$AK$2,0)))</f>
        <v>0</v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162</v>
      </c>
      <c r="Y15" s="63">
        <f ca="1">IF(ISNA(INDEX(S!$B$3:$AK$497,MATCH(RIGHT($C$1,5)&amp;" "&amp;Y$3,S!$A$3:$A$470,0),MATCH($D15,S!$B$2:$AK$2,0))),"",INDEX(S!$B$3:$AK$497,MATCH(RIGHT($C$1,5)&amp;" "&amp;Y$3,S!$A$3:$A$470,0),MATCH($D15,S!$B$2:$AK$2,0)))</f>
        <v>0</v>
      </c>
      <c r="Z15" s="63">
        <f ca="1">IF(ISNA(INDEX(S!$B$3:$AK$497,MATCH(RIGHT($C$1,5)&amp;" "&amp;Z$3,S!$A$3:$A$470,0),MATCH($D15,S!$B$2:$AK$2,0))),"",INDEX(S!$B$3:$AK$497,MATCH(RIGHT($C$1,5)&amp;" "&amp;Z$3,S!$A$3:$A$470,0),MATCH($D15,S!$B$2:$AK$2,0)))</f>
        <v>0</v>
      </c>
      <c r="AA15" s="63">
        <f ca="1">IF(ISNA(INDEX(S!$B$3:$AK$497,MATCH(RIGHT($C$1,5)&amp;" "&amp;AA$3,S!$A$3:$A$470,0),MATCH($D15,S!$B$2:$AK$2,0))),"",INDEX(S!$B$3:$AK$497,MATCH(RIGHT($C$1,5)&amp;" "&amp;AA$3,S!$A$3:$A$470,0),MATCH($D15,S!$B$2:$AK$2,0)))</f>
        <v>0</v>
      </c>
      <c r="AB15" s="173">
        <f ca="1">IF(ISNA(INDEX(S!$B$3:$AK$497,MATCH(RIGHT($C$1,5)&amp;" "&amp;AB$3,S!$A$3:$A$470,0),MATCH($D15,S!$B$2:$AK$2,0))),"",INDEX(S!$B$3:$AK$497,MATCH(RIGHT($C$1,5)&amp;" "&amp;AB$3,S!$A$3:$A$470,0),MATCH($D15,S!$B$2:$AK$2,0)))</f>
        <v>0</v>
      </c>
      <c r="AC15" s="168">
        <f t="shared" ca="1" si="0"/>
        <v>162</v>
      </c>
      <c r="AD15" s="44">
        <f t="shared" ca="1" si="1"/>
        <v>-136</v>
      </c>
      <c r="AE15" s="45">
        <f t="shared" ca="1" si="2"/>
        <v>0.16666666666666666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>
        <f ca="1">IF(ISNA(INDEX(S!$B$3:$AK$497,MATCH(RIGHT($C$1,5)&amp;" "&amp;E$3,S!$A$3:$A$470,0),MATCH($D16,S!$B$2:$AK$2,0))),"",INDEX(S!$B$3:$AK$497,MATCH(RIGHT($C$1,5)&amp;" "&amp;E$3,S!$A$3:$A$470,0),MATCH($D16,S!$B$2:$AK$2,0)))</f>
        <v>0</v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89</v>
      </c>
      <c r="G16" s="63">
        <f ca="1">IF(ISNA(INDEX(S!$B$3:$AK$497,MATCH(RIGHT($C$1,5)&amp;" "&amp;G$3,S!$A$3:$A$470,0),MATCH($D16,S!$B$2:$AK$2,0))),"",INDEX(S!$B$3:$AK$497,MATCH(RIGHT($C$1,5)&amp;" "&amp;G$3,S!$A$3:$A$470,0),MATCH($D16,S!$B$2:$AK$2,0)))</f>
        <v>0</v>
      </c>
      <c r="H16" s="63">
        <f ca="1">IF(ISNA(INDEX(S!$B$3:$AK$497,MATCH(RIGHT($C$1,5)&amp;" "&amp;H$3,S!$A$3:$A$470,0),MATCH($D16,S!$B$2:$AK$2,0))),"",INDEX(S!$B$3:$AK$497,MATCH(RIGHT($C$1,5)&amp;" "&amp;H$3,S!$A$3:$A$470,0),MATCH($D16,S!$B$2:$AK$2,0)))</f>
        <v>0</v>
      </c>
      <c r="I16" s="63">
        <f ca="1">IF(ISNA(INDEX(S!$B$3:$AK$497,MATCH(RIGHT($C$1,5)&amp;" "&amp;I$3,S!$A$3:$A$470,0),MATCH($D16,S!$B$2:$AK$2,0))),"",INDEX(S!$B$3:$AK$497,MATCH(RIGHT($C$1,5)&amp;" "&amp;I$3,S!$A$3:$A$470,0),MATCH($D16,S!$B$2:$AK$2,0)))</f>
        <v>0</v>
      </c>
      <c r="J16" s="63">
        <f ca="1">IF(ISNA(INDEX(S!$B$3:$AK$497,MATCH(RIGHT($C$1,5)&amp;" "&amp;J$3,S!$A$3:$A$470,0),MATCH($D16,S!$B$2:$AK$2,0))),"",INDEX(S!$B$3:$AK$497,MATCH(RIGHT($C$1,5)&amp;" "&amp;J$3,S!$A$3:$A$470,0),MATCH($D16,S!$B$2:$AK$2,0)))</f>
        <v>0</v>
      </c>
      <c r="K16" s="63">
        <f ca="1">IF(ISNA(INDEX(S!$B$3:$AK$497,MATCH(RIGHT($C$1,5)&amp;" "&amp;K$3,S!$A$3:$A$470,0),MATCH($D16,S!$B$2:$AK$2,0))),"",INDEX(S!$B$3:$AK$497,MATCH(RIGHT($C$1,5)&amp;" "&amp;K$3,S!$A$3:$A$470,0),MATCH($D16,S!$B$2:$AK$2,0)))</f>
        <v>0</v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-21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 t="str">
        <f ca="1"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 ca="1">IF(ISNA(INDEX(S!$B$3:$AK$497,MATCH(RIGHT($C$1,5)&amp;" "&amp;S$3,S!$A$3:$A$470,0),MATCH($D16,S!$B$2:$AK$2,0))),"",INDEX(S!$B$3:$AK$497,MATCH(RIGHT($C$1,5)&amp;" "&amp;S$3,S!$A$3:$A$470,0),MATCH($D16,S!$B$2:$AK$2,0)))</f>
        <v>0</v>
      </c>
      <c r="T16" s="63">
        <f ca="1">IF(ISNA(INDEX(S!$B$3:$AK$497,MATCH(RIGHT($C$1,5)&amp;" "&amp;T$3,S!$A$3:$A$470,0),MATCH($D16,S!$B$2:$AK$2,0))),"",INDEX(S!$B$3:$AK$497,MATCH(RIGHT($C$1,5)&amp;" "&amp;T$3,S!$A$3:$A$470,0),MATCH($D16,S!$B$2:$AK$2,0)))</f>
        <v>0</v>
      </c>
      <c r="U16" s="63">
        <f ca="1">IF(ISNA(INDEX(S!$B$3:$AK$497,MATCH(RIGHT($C$1,5)&amp;" "&amp;U$3,S!$A$3:$A$470,0),MATCH($D16,S!$B$2:$AK$2,0))),"",INDEX(S!$B$3:$AK$497,MATCH(RIGHT($C$1,5)&amp;" "&amp;U$3,S!$A$3:$A$470,0),MATCH($D16,S!$B$2:$AK$2,0)))</f>
        <v>0</v>
      </c>
      <c r="V16" s="63">
        <f ca="1">IF(ISNA(INDEX(S!$B$3:$AK$497,MATCH(RIGHT($C$1,5)&amp;" "&amp;V$3,S!$A$3:$A$470,0),MATCH($D16,S!$B$2:$AK$2,0))),"",INDEX(S!$B$3:$AK$497,MATCH(RIGHT($C$1,5)&amp;" "&amp;V$3,S!$A$3:$A$470,0),MATCH($D16,S!$B$2:$AK$2,0)))</f>
        <v>0</v>
      </c>
      <c r="W16" s="63">
        <f ca="1">IF(ISNA(INDEX(S!$B$3:$AK$497,MATCH(RIGHT($C$1,5)&amp;" "&amp;W$3,S!$A$3:$A$470,0),MATCH($D16,S!$B$2:$AK$2,0))),"",INDEX(S!$B$3:$AK$497,MATCH(RIGHT($C$1,5)&amp;" "&amp;W$3,S!$A$3:$A$470,0),MATCH($D16,S!$B$2:$AK$2,0)))</f>
        <v>0</v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246</v>
      </c>
      <c r="Y16" s="63">
        <f ca="1">IF(ISNA(INDEX(S!$B$3:$AK$497,MATCH(RIGHT($C$1,5)&amp;" "&amp;Y$3,S!$A$3:$A$470,0),MATCH($D16,S!$B$2:$AK$2,0))),"",INDEX(S!$B$3:$AK$497,MATCH(RIGHT($C$1,5)&amp;" "&amp;Y$3,S!$A$3:$A$470,0),MATCH($D16,S!$B$2:$AK$2,0)))</f>
        <v>0</v>
      </c>
      <c r="Z16" s="63">
        <f ca="1">IF(ISNA(INDEX(S!$B$3:$AK$497,MATCH(RIGHT($C$1,5)&amp;" "&amp;Z$3,S!$A$3:$A$470,0),MATCH($D16,S!$B$2:$AK$2,0))),"",INDEX(S!$B$3:$AK$497,MATCH(RIGHT($C$1,5)&amp;" "&amp;Z$3,S!$A$3:$A$470,0),MATCH($D16,S!$B$2:$AK$2,0)))</f>
        <v>0</v>
      </c>
      <c r="AA16" s="63">
        <f ca="1">IF(ISNA(INDEX(S!$B$3:$AK$497,MATCH(RIGHT($C$1,5)&amp;" "&amp;AA$3,S!$A$3:$A$470,0),MATCH($D16,S!$B$2:$AK$2,0))),"",INDEX(S!$B$3:$AK$497,MATCH(RIGHT($C$1,5)&amp;" "&amp;AA$3,S!$A$3:$A$470,0),MATCH($D16,S!$B$2:$AK$2,0)))</f>
        <v>0</v>
      </c>
      <c r="AB16" s="173">
        <f ca="1">IF(ISNA(INDEX(S!$B$3:$AK$497,MATCH(RIGHT($C$1,5)&amp;" "&amp;AB$3,S!$A$3:$A$470,0),MATCH($D16,S!$B$2:$AK$2,0))),"",INDEX(S!$B$3:$AK$497,MATCH(RIGHT($C$1,5)&amp;" "&amp;AB$3,S!$A$3:$A$470,0),MATCH($D16,S!$B$2:$AK$2,0)))</f>
        <v>0</v>
      </c>
      <c r="AC16" s="168">
        <f t="shared" ca="1" si="0"/>
        <v>246</v>
      </c>
      <c r="AD16" s="44">
        <f t="shared" ca="1" si="1"/>
        <v>-21</v>
      </c>
      <c r="AE16" s="45">
        <f t="shared" ca="1" si="2"/>
        <v>17.444444444444443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>
        <f ca="1">IF(ISNA(INDEX(S!$B$3:$AK$497,MATCH(RIGHT($C$1,5)&amp;" "&amp;E$3,S!$A$3:$A$470,0),MATCH($D17,S!$B$2:$AK$2,0))),"",INDEX(S!$B$3:$AK$497,MATCH(RIGHT($C$1,5)&amp;" "&amp;E$3,S!$A$3:$A$470,0),MATCH($D17,S!$B$2:$AK$2,0)))</f>
        <v>0</v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71</v>
      </c>
      <c r="G17" s="63">
        <f ca="1">IF(ISNA(INDEX(S!$B$3:$AK$497,MATCH(RIGHT($C$1,5)&amp;" "&amp;G$3,S!$A$3:$A$470,0),MATCH($D17,S!$B$2:$AK$2,0))),"",INDEX(S!$B$3:$AK$497,MATCH(RIGHT($C$1,5)&amp;" "&amp;G$3,S!$A$3:$A$470,0),MATCH($D17,S!$B$2:$AK$2,0)))</f>
        <v>0</v>
      </c>
      <c r="H17" s="63">
        <f ca="1">IF(ISNA(INDEX(S!$B$3:$AK$497,MATCH(RIGHT($C$1,5)&amp;" "&amp;H$3,S!$A$3:$A$470,0),MATCH($D17,S!$B$2:$AK$2,0))),"",INDEX(S!$B$3:$AK$497,MATCH(RIGHT($C$1,5)&amp;" "&amp;H$3,S!$A$3:$A$470,0),MATCH($D17,S!$B$2:$AK$2,0)))</f>
        <v>0</v>
      </c>
      <c r="I17" s="63">
        <f ca="1">IF(ISNA(INDEX(S!$B$3:$AK$497,MATCH(RIGHT($C$1,5)&amp;" "&amp;I$3,S!$A$3:$A$470,0),MATCH($D17,S!$B$2:$AK$2,0))),"",INDEX(S!$B$3:$AK$497,MATCH(RIGHT($C$1,5)&amp;" "&amp;I$3,S!$A$3:$A$470,0),MATCH($D17,S!$B$2:$AK$2,0)))</f>
        <v>0</v>
      </c>
      <c r="J17" s="63">
        <f ca="1">IF(ISNA(INDEX(S!$B$3:$AK$497,MATCH(RIGHT($C$1,5)&amp;" "&amp;J$3,S!$A$3:$A$470,0),MATCH($D17,S!$B$2:$AK$2,0))),"",INDEX(S!$B$3:$AK$497,MATCH(RIGHT($C$1,5)&amp;" "&amp;J$3,S!$A$3:$A$470,0),MATCH($D17,S!$B$2:$AK$2,0)))</f>
        <v>0</v>
      </c>
      <c r="K17" s="63">
        <f ca="1">IF(ISNA(INDEX(S!$B$3:$AK$497,MATCH(RIGHT($C$1,5)&amp;" "&amp;K$3,S!$A$3:$A$470,0),MATCH($D17,S!$B$2:$AK$2,0))),"",INDEX(S!$B$3:$AK$497,MATCH(RIGHT($C$1,5)&amp;" "&amp;K$3,S!$A$3:$A$470,0),MATCH($D17,S!$B$2:$AK$2,0)))</f>
        <v>0</v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-44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 t="str">
        <f ca="1"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 ca="1">IF(ISNA(INDEX(S!$B$3:$AK$497,MATCH(RIGHT($C$1,5)&amp;" "&amp;S$3,S!$A$3:$A$470,0),MATCH($D17,S!$B$2:$AK$2,0))),"",INDEX(S!$B$3:$AK$497,MATCH(RIGHT($C$1,5)&amp;" "&amp;S$3,S!$A$3:$A$470,0),MATCH($D17,S!$B$2:$AK$2,0)))</f>
        <v>0</v>
      </c>
      <c r="T17" s="63">
        <f ca="1">IF(ISNA(INDEX(S!$B$3:$AK$497,MATCH(RIGHT($C$1,5)&amp;" "&amp;T$3,S!$A$3:$A$470,0),MATCH($D17,S!$B$2:$AK$2,0))),"",INDEX(S!$B$3:$AK$497,MATCH(RIGHT($C$1,5)&amp;" "&amp;T$3,S!$A$3:$A$470,0),MATCH($D17,S!$B$2:$AK$2,0)))</f>
        <v>0</v>
      </c>
      <c r="U17" s="63">
        <f ca="1">IF(ISNA(INDEX(S!$B$3:$AK$497,MATCH(RIGHT($C$1,5)&amp;" "&amp;U$3,S!$A$3:$A$470,0),MATCH($D17,S!$B$2:$AK$2,0))),"",INDEX(S!$B$3:$AK$497,MATCH(RIGHT($C$1,5)&amp;" "&amp;U$3,S!$A$3:$A$470,0),MATCH($D17,S!$B$2:$AK$2,0)))</f>
        <v>0</v>
      </c>
      <c r="V17" s="63">
        <f ca="1">IF(ISNA(INDEX(S!$B$3:$AK$497,MATCH(RIGHT($C$1,5)&amp;" "&amp;V$3,S!$A$3:$A$470,0),MATCH($D17,S!$B$2:$AK$2,0))),"",INDEX(S!$B$3:$AK$497,MATCH(RIGHT($C$1,5)&amp;" "&amp;V$3,S!$A$3:$A$470,0),MATCH($D17,S!$B$2:$AK$2,0)))</f>
        <v>0</v>
      </c>
      <c r="W17" s="63">
        <f ca="1">IF(ISNA(INDEX(S!$B$3:$AK$497,MATCH(RIGHT($C$1,5)&amp;" "&amp;W$3,S!$A$3:$A$470,0),MATCH($D17,S!$B$2:$AK$2,0))),"",INDEX(S!$B$3:$AK$497,MATCH(RIGHT($C$1,5)&amp;" "&amp;W$3,S!$A$3:$A$470,0),MATCH($D17,S!$B$2:$AK$2,0)))</f>
        <v>0</v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236</v>
      </c>
      <c r="Y17" s="63">
        <f ca="1">IF(ISNA(INDEX(S!$B$3:$AK$497,MATCH(RIGHT($C$1,5)&amp;" "&amp;Y$3,S!$A$3:$A$470,0),MATCH($D17,S!$B$2:$AK$2,0))),"",INDEX(S!$B$3:$AK$497,MATCH(RIGHT($C$1,5)&amp;" "&amp;Y$3,S!$A$3:$A$470,0),MATCH($D17,S!$B$2:$AK$2,0)))</f>
        <v>0</v>
      </c>
      <c r="Z17" s="63">
        <f ca="1">IF(ISNA(INDEX(S!$B$3:$AK$497,MATCH(RIGHT($C$1,5)&amp;" "&amp;Z$3,S!$A$3:$A$470,0),MATCH($D17,S!$B$2:$AK$2,0))),"",INDEX(S!$B$3:$AK$497,MATCH(RIGHT($C$1,5)&amp;" "&amp;Z$3,S!$A$3:$A$470,0),MATCH($D17,S!$B$2:$AK$2,0)))</f>
        <v>0</v>
      </c>
      <c r="AA17" s="63">
        <f ca="1">IF(ISNA(INDEX(S!$B$3:$AK$497,MATCH(RIGHT($C$1,5)&amp;" "&amp;AA$3,S!$A$3:$A$470,0),MATCH($D17,S!$B$2:$AK$2,0))),"",INDEX(S!$B$3:$AK$497,MATCH(RIGHT($C$1,5)&amp;" "&amp;AA$3,S!$A$3:$A$470,0),MATCH($D17,S!$B$2:$AK$2,0)))</f>
        <v>0</v>
      </c>
      <c r="AB17" s="173">
        <f ca="1">IF(ISNA(INDEX(S!$B$3:$AK$497,MATCH(RIGHT($C$1,5)&amp;" "&amp;AB$3,S!$A$3:$A$470,0),MATCH($D17,S!$B$2:$AK$2,0))),"",INDEX(S!$B$3:$AK$497,MATCH(RIGHT($C$1,5)&amp;" "&amp;AB$3,S!$A$3:$A$470,0),MATCH($D17,S!$B$2:$AK$2,0)))</f>
        <v>0</v>
      </c>
      <c r="AC17" s="168">
        <f t="shared" ca="1" si="0"/>
        <v>236</v>
      </c>
      <c r="AD17" s="44">
        <f t="shared" ca="1" si="1"/>
        <v>-44</v>
      </c>
      <c r="AE17" s="45">
        <f t="shared" ca="1" si="2"/>
        <v>14.611111111111111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>
        <f ca="1">IF(ISNA(INDEX(S!$B$3:$AK$497,MATCH(RIGHT($C$1,5)&amp;" "&amp;E$3,S!$A$3:$A$470,0),MATCH($D18,S!$B$2:$AK$2,0))),"",INDEX(S!$B$3:$AK$497,MATCH(RIGHT($C$1,5)&amp;" "&amp;E$3,S!$A$3:$A$470,0),MATCH($D18,S!$B$2:$AK$2,0)))</f>
        <v>0</v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80</v>
      </c>
      <c r="G18" s="63">
        <f ca="1">IF(ISNA(INDEX(S!$B$3:$AK$497,MATCH(RIGHT($C$1,5)&amp;" "&amp;G$3,S!$A$3:$A$470,0),MATCH($D18,S!$B$2:$AK$2,0))),"",INDEX(S!$B$3:$AK$497,MATCH(RIGHT($C$1,5)&amp;" "&amp;G$3,S!$A$3:$A$470,0),MATCH($D18,S!$B$2:$AK$2,0)))</f>
        <v>0</v>
      </c>
      <c r="H18" s="63">
        <f ca="1">IF(ISNA(INDEX(S!$B$3:$AK$497,MATCH(RIGHT($C$1,5)&amp;" "&amp;H$3,S!$A$3:$A$470,0),MATCH($D18,S!$B$2:$AK$2,0))),"",INDEX(S!$B$3:$AK$497,MATCH(RIGHT($C$1,5)&amp;" "&amp;H$3,S!$A$3:$A$470,0),MATCH($D18,S!$B$2:$AK$2,0)))</f>
        <v>0</v>
      </c>
      <c r="I18" s="63">
        <f ca="1">IF(ISNA(INDEX(S!$B$3:$AK$497,MATCH(RIGHT($C$1,5)&amp;" "&amp;I$3,S!$A$3:$A$470,0),MATCH($D18,S!$B$2:$AK$2,0))),"",INDEX(S!$B$3:$AK$497,MATCH(RIGHT($C$1,5)&amp;" "&amp;I$3,S!$A$3:$A$470,0),MATCH($D18,S!$B$2:$AK$2,0)))</f>
        <v>0</v>
      </c>
      <c r="J18" s="63">
        <f ca="1">IF(ISNA(INDEX(S!$B$3:$AK$497,MATCH(RIGHT($C$1,5)&amp;" "&amp;J$3,S!$A$3:$A$470,0),MATCH($D18,S!$B$2:$AK$2,0))),"",INDEX(S!$B$3:$AK$497,MATCH(RIGHT($C$1,5)&amp;" "&amp;J$3,S!$A$3:$A$470,0),MATCH($D18,S!$B$2:$AK$2,0)))</f>
        <v>0</v>
      </c>
      <c r="K18" s="63">
        <f ca="1">IF(ISNA(INDEX(S!$B$3:$AK$497,MATCH(RIGHT($C$1,5)&amp;" "&amp;K$3,S!$A$3:$A$470,0),MATCH($D18,S!$B$2:$AK$2,0))),"",INDEX(S!$B$3:$AK$497,MATCH(RIGHT($C$1,5)&amp;" "&amp;K$3,S!$A$3:$A$470,0),MATCH($D18,S!$B$2:$AK$2,0)))</f>
        <v>0</v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10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 t="str">
        <f ca="1"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 ca="1">IF(ISNA(INDEX(S!$B$3:$AK$497,MATCH(RIGHT($C$1,5)&amp;" "&amp;S$3,S!$A$3:$A$470,0),MATCH($D18,S!$B$2:$AK$2,0))),"",INDEX(S!$B$3:$AK$497,MATCH(RIGHT($C$1,5)&amp;" "&amp;S$3,S!$A$3:$A$470,0),MATCH($D18,S!$B$2:$AK$2,0)))</f>
        <v>0</v>
      </c>
      <c r="T18" s="63">
        <f ca="1">IF(ISNA(INDEX(S!$B$3:$AK$497,MATCH(RIGHT($C$1,5)&amp;" "&amp;T$3,S!$A$3:$A$470,0),MATCH($D18,S!$B$2:$AK$2,0))),"",INDEX(S!$B$3:$AK$497,MATCH(RIGHT($C$1,5)&amp;" "&amp;T$3,S!$A$3:$A$470,0),MATCH($D18,S!$B$2:$AK$2,0)))</f>
        <v>0</v>
      </c>
      <c r="U18" s="63">
        <f ca="1">IF(ISNA(INDEX(S!$B$3:$AK$497,MATCH(RIGHT($C$1,5)&amp;" "&amp;U$3,S!$A$3:$A$470,0),MATCH($D18,S!$B$2:$AK$2,0))),"",INDEX(S!$B$3:$AK$497,MATCH(RIGHT($C$1,5)&amp;" "&amp;U$3,S!$A$3:$A$470,0),MATCH($D18,S!$B$2:$AK$2,0)))</f>
        <v>0</v>
      </c>
      <c r="V18" s="63">
        <f ca="1">IF(ISNA(INDEX(S!$B$3:$AK$497,MATCH(RIGHT($C$1,5)&amp;" "&amp;V$3,S!$A$3:$A$470,0),MATCH($D18,S!$B$2:$AK$2,0))),"",INDEX(S!$B$3:$AK$497,MATCH(RIGHT($C$1,5)&amp;" "&amp;V$3,S!$A$3:$A$470,0),MATCH($D18,S!$B$2:$AK$2,0)))</f>
        <v>0</v>
      </c>
      <c r="W18" s="63">
        <f ca="1">IF(ISNA(INDEX(S!$B$3:$AK$497,MATCH(RIGHT($C$1,5)&amp;" "&amp;W$3,S!$A$3:$A$470,0),MATCH($D18,S!$B$2:$AK$2,0))),"",INDEX(S!$B$3:$AK$497,MATCH(RIGHT($C$1,5)&amp;" "&amp;W$3,S!$A$3:$A$470,0),MATCH($D18,S!$B$2:$AK$2,0)))</f>
        <v>0</v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69</v>
      </c>
      <c r="Y18" s="63">
        <f ca="1">IF(ISNA(INDEX(S!$B$3:$AK$497,MATCH(RIGHT($C$1,5)&amp;" "&amp;Y$3,S!$A$3:$A$470,0),MATCH($D18,S!$B$2:$AK$2,0))),"",INDEX(S!$B$3:$AK$497,MATCH(RIGHT($C$1,5)&amp;" "&amp;Y$3,S!$A$3:$A$470,0),MATCH($D18,S!$B$2:$AK$2,0)))</f>
        <v>0</v>
      </c>
      <c r="Z18" s="63">
        <f ca="1">IF(ISNA(INDEX(S!$B$3:$AK$497,MATCH(RIGHT($C$1,5)&amp;" "&amp;Z$3,S!$A$3:$A$470,0),MATCH($D18,S!$B$2:$AK$2,0))),"",INDEX(S!$B$3:$AK$497,MATCH(RIGHT($C$1,5)&amp;" "&amp;Z$3,S!$A$3:$A$470,0),MATCH($D18,S!$B$2:$AK$2,0)))</f>
        <v>0</v>
      </c>
      <c r="AA18" s="63">
        <f ca="1">IF(ISNA(INDEX(S!$B$3:$AK$497,MATCH(RIGHT($C$1,5)&amp;" "&amp;AA$3,S!$A$3:$A$470,0),MATCH($D18,S!$B$2:$AK$2,0))),"",INDEX(S!$B$3:$AK$497,MATCH(RIGHT($C$1,5)&amp;" "&amp;AA$3,S!$A$3:$A$470,0),MATCH($D18,S!$B$2:$AK$2,0)))</f>
        <v>0</v>
      </c>
      <c r="AB18" s="173">
        <f ca="1">IF(ISNA(INDEX(S!$B$3:$AK$497,MATCH(RIGHT($C$1,5)&amp;" "&amp;AB$3,S!$A$3:$A$470,0),MATCH($D18,S!$B$2:$AK$2,0))),"",INDEX(S!$B$3:$AK$497,MATCH(RIGHT($C$1,5)&amp;" "&amp;AB$3,S!$A$3:$A$470,0),MATCH($D18,S!$B$2:$AK$2,0)))</f>
        <v>0</v>
      </c>
      <c r="AC18" s="168">
        <f t="shared" ca="1" si="0"/>
        <v>80</v>
      </c>
      <c r="AD18" s="44">
        <f t="shared" ca="1" si="1"/>
        <v>0</v>
      </c>
      <c r="AE18" s="45">
        <f t="shared" ca="1" si="2"/>
        <v>8.8333333333333339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>
        <f ca="1">IF(ISNA(INDEX(S!$B$3:$AK$497,MATCH(RIGHT($C$1,5)&amp;" "&amp;E$3,S!$A$3:$A$470,0),MATCH($D19,S!$B$2:$AK$2,0))),"",INDEX(S!$B$3:$AK$497,MATCH(RIGHT($C$1,5)&amp;" "&amp;E$3,S!$A$3:$A$470,0),MATCH($D19,S!$B$2:$AK$2,0)))</f>
        <v>0</v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>
        <f ca="1">IF(ISNA(INDEX(S!$B$3:$AK$497,MATCH(RIGHT($C$1,5)&amp;" "&amp;G$3,S!$A$3:$A$470,0),MATCH($D19,S!$B$2:$AK$2,0))),"",INDEX(S!$B$3:$AK$497,MATCH(RIGHT($C$1,5)&amp;" "&amp;G$3,S!$A$3:$A$470,0),MATCH($D19,S!$B$2:$AK$2,0)))</f>
        <v>0</v>
      </c>
      <c r="H19" s="63">
        <f ca="1">IF(ISNA(INDEX(S!$B$3:$AK$497,MATCH(RIGHT($C$1,5)&amp;" "&amp;H$3,S!$A$3:$A$470,0),MATCH($D19,S!$B$2:$AK$2,0))),"",INDEX(S!$B$3:$AK$497,MATCH(RIGHT($C$1,5)&amp;" "&amp;H$3,S!$A$3:$A$470,0),MATCH($D19,S!$B$2:$AK$2,0)))</f>
        <v>0</v>
      </c>
      <c r="I19" s="63">
        <f ca="1">IF(ISNA(INDEX(S!$B$3:$AK$497,MATCH(RIGHT($C$1,5)&amp;" "&amp;I$3,S!$A$3:$A$470,0),MATCH($D19,S!$B$2:$AK$2,0))),"",INDEX(S!$B$3:$AK$497,MATCH(RIGHT($C$1,5)&amp;" "&amp;I$3,S!$A$3:$A$470,0),MATCH($D19,S!$B$2:$AK$2,0)))</f>
        <v>0</v>
      </c>
      <c r="J19" s="63">
        <f ca="1">IF(ISNA(INDEX(S!$B$3:$AK$497,MATCH(RIGHT($C$1,5)&amp;" "&amp;J$3,S!$A$3:$A$470,0),MATCH($D19,S!$B$2:$AK$2,0))),"",INDEX(S!$B$3:$AK$497,MATCH(RIGHT($C$1,5)&amp;" "&amp;J$3,S!$A$3:$A$470,0),MATCH($D19,S!$B$2:$AK$2,0)))</f>
        <v>0</v>
      </c>
      <c r="K19" s="63">
        <f ca="1">IF(ISNA(INDEX(S!$B$3:$AK$497,MATCH(RIGHT($C$1,5)&amp;" "&amp;K$3,S!$A$3:$A$470,0),MATCH($D19,S!$B$2:$AK$2,0))),"",INDEX(S!$B$3:$AK$497,MATCH(RIGHT($C$1,5)&amp;" "&amp;K$3,S!$A$3:$A$470,0),MATCH($D19,S!$B$2:$AK$2,0)))</f>
        <v>0</v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 t="str">
        <f ca="1"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 ca="1">IF(ISNA(INDEX(S!$B$3:$AK$497,MATCH(RIGHT($C$1,5)&amp;" "&amp;S$3,S!$A$3:$A$470,0),MATCH($D19,S!$B$2:$AK$2,0))),"",INDEX(S!$B$3:$AK$497,MATCH(RIGHT($C$1,5)&amp;" "&amp;S$3,S!$A$3:$A$470,0),MATCH($D19,S!$B$2:$AK$2,0)))</f>
        <v>0</v>
      </c>
      <c r="T19" s="63">
        <f ca="1">IF(ISNA(INDEX(S!$B$3:$AK$497,MATCH(RIGHT($C$1,5)&amp;" "&amp;T$3,S!$A$3:$A$470,0),MATCH($D19,S!$B$2:$AK$2,0))),"",INDEX(S!$B$3:$AK$497,MATCH(RIGHT($C$1,5)&amp;" "&amp;T$3,S!$A$3:$A$470,0),MATCH($D19,S!$B$2:$AK$2,0)))</f>
        <v>0</v>
      </c>
      <c r="U19" s="63">
        <f ca="1">IF(ISNA(INDEX(S!$B$3:$AK$497,MATCH(RIGHT($C$1,5)&amp;" "&amp;U$3,S!$A$3:$A$470,0),MATCH($D19,S!$B$2:$AK$2,0))),"",INDEX(S!$B$3:$AK$497,MATCH(RIGHT($C$1,5)&amp;" "&amp;U$3,S!$A$3:$A$470,0),MATCH($D19,S!$B$2:$AK$2,0)))</f>
        <v>0</v>
      </c>
      <c r="V19" s="63">
        <f ca="1">IF(ISNA(INDEX(S!$B$3:$AK$497,MATCH(RIGHT($C$1,5)&amp;" "&amp;V$3,S!$A$3:$A$470,0),MATCH($D19,S!$B$2:$AK$2,0))),"",INDEX(S!$B$3:$AK$497,MATCH(RIGHT($C$1,5)&amp;" "&amp;V$3,S!$A$3:$A$470,0),MATCH($D19,S!$B$2:$AK$2,0)))</f>
        <v>0</v>
      </c>
      <c r="W19" s="63">
        <f ca="1">IF(ISNA(INDEX(S!$B$3:$AK$497,MATCH(RIGHT($C$1,5)&amp;" "&amp;W$3,S!$A$3:$A$470,0),MATCH($D19,S!$B$2:$AK$2,0))),"",INDEX(S!$B$3:$AK$497,MATCH(RIGHT($C$1,5)&amp;" "&amp;W$3,S!$A$3:$A$470,0),MATCH($D19,S!$B$2:$AK$2,0)))</f>
        <v>0</v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>
        <f ca="1">IF(ISNA(INDEX(S!$B$3:$AK$497,MATCH(RIGHT($C$1,5)&amp;" "&amp;Y$3,S!$A$3:$A$470,0),MATCH($D19,S!$B$2:$AK$2,0))),"",INDEX(S!$B$3:$AK$497,MATCH(RIGHT($C$1,5)&amp;" "&amp;Y$3,S!$A$3:$A$470,0),MATCH($D19,S!$B$2:$AK$2,0)))</f>
        <v>0</v>
      </c>
      <c r="Z19" s="63">
        <f ca="1">IF(ISNA(INDEX(S!$B$3:$AK$497,MATCH(RIGHT($C$1,5)&amp;" "&amp;Z$3,S!$A$3:$A$470,0),MATCH($D19,S!$B$2:$AK$2,0))),"",INDEX(S!$B$3:$AK$497,MATCH(RIGHT($C$1,5)&amp;" "&amp;Z$3,S!$A$3:$A$470,0),MATCH($D19,S!$B$2:$AK$2,0)))</f>
        <v>0</v>
      </c>
      <c r="AA19" s="63">
        <f ca="1">IF(ISNA(INDEX(S!$B$3:$AK$497,MATCH(RIGHT($C$1,5)&amp;" "&amp;AA$3,S!$A$3:$A$470,0),MATCH($D19,S!$B$2:$AK$2,0))),"",INDEX(S!$B$3:$AK$497,MATCH(RIGHT($C$1,5)&amp;" "&amp;AA$3,S!$A$3:$A$470,0),MATCH($D19,S!$B$2:$AK$2,0)))</f>
        <v>0</v>
      </c>
      <c r="AB19" s="173">
        <f ca="1">IF(ISNA(INDEX(S!$B$3:$AK$497,MATCH(RIGHT($C$1,5)&amp;" "&amp;AB$3,S!$A$3:$A$470,0),MATCH($D19,S!$B$2:$AK$2,0))),"",INDEX(S!$B$3:$AK$497,MATCH(RIGHT($C$1,5)&amp;" "&amp;AB$3,S!$A$3:$A$470,0),MATCH($D19,S!$B$2:$AK$2,0)))</f>
        <v>0</v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>
        <f ca="1">IF(ISNA(INDEX(S!$B$3:$AK$497,MATCH(RIGHT($C$1,5)&amp;" "&amp;E$3,S!$A$3:$A$470,0),MATCH($D20,S!$B$2:$AK$2,0))),"",INDEX(S!$B$3:$AK$497,MATCH(RIGHT($C$1,5)&amp;" "&amp;E$3,S!$A$3:$A$470,0),MATCH($D20,S!$B$2:$AK$2,0)))</f>
        <v>0</v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18</v>
      </c>
      <c r="G20" s="65">
        <f ca="1">IF(ISNA(INDEX(S!$B$3:$AK$497,MATCH(RIGHT($C$1,5)&amp;" "&amp;G$3,S!$A$3:$A$470,0),MATCH($D20,S!$B$2:$AK$2,0))),"",INDEX(S!$B$3:$AK$497,MATCH(RIGHT($C$1,5)&amp;" "&amp;G$3,S!$A$3:$A$470,0),MATCH($D20,S!$B$2:$AK$2,0)))</f>
        <v>0</v>
      </c>
      <c r="H20" s="65">
        <f ca="1">IF(ISNA(INDEX(S!$B$3:$AK$497,MATCH(RIGHT($C$1,5)&amp;" "&amp;H$3,S!$A$3:$A$470,0),MATCH($D20,S!$B$2:$AK$2,0))),"",INDEX(S!$B$3:$AK$497,MATCH(RIGHT($C$1,5)&amp;" "&amp;H$3,S!$A$3:$A$470,0),MATCH($D20,S!$B$2:$AK$2,0)))</f>
        <v>0</v>
      </c>
      <c r="I20" s="65">
        <f ca="1">IF(ISNA(INDEX(S!$B$3:$AK$497,MATCH(RIGHT($C$1,5)&amp;" "&amp;I$3,S!$A$3:$A$470,0),MATCH($D20,S!$B$2:$AK$2,0))),"",INDEX(S!$B$3:$AK$497,MATCH(RIGHT($C$1,5)&amp;" "&amp;I$3,S!$A$3:$A$470,0),MATCH($D20,S!$B$2:$AK$2,0)))</f>
        <v>0</v>
      </c>
      <c r="J20" s="65">
        <f ca="1">IF(ISNA(INDEX(S!$B$3:$AK$497,MATCH(RIGHT($C$1,5)&amp;" "&amp;J$3,S!$A$3:$A$470,0),MATCH($D20,S!$B$2:$AK$2,0))),"",INDEX(S!$B$3:$AK$497,MATCH(RIGHT($C$1,5)&amp;" "&amp;J$3,S!$A$3:$A$470,0),MATCH($D20,S!$B$2:$AK$2,0)))</f>
        <v>0</v>
      </c>
      <c r="K20" s="65">
        <f ca="1">IF(ISNA(INDEX(S!$B$3:$AK$497,MATCH(RIGHT($C$1,5)&amp;" "&amp;K$3,S!$A$3:$A$470,0),MATCH($D20,S!$B$2:$AK$2,0))),"",INDEX(S!$B$3:$AK$497,MATCH(RIGHT($C$1,5)&amp;" "&amp;K$3,S!$A$3:$A$470,0),MATCH($D20,S!$B$2:$AK$2,0)))</f>
        <v>0</v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-90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 t="str">
        <f ca="1"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 ca="1">IF(ISNA(INDEX(S!$B$3:$AK$497,MATCH(RIGHT($C$1,5)&amp;" "&amp;S$3,S!$A$3:$A$470,0),MATCH($D20,S!$B$2:$AK$2,0))),"",INDEX(S!$B$3:$AK$497,MATCH(RIGHT($C$1,5)&amp;" "&amp;S$3,S!$A$3:$A$470,0),MATCH($D20,S!$B$2:$AK$2,0)))</f>
        <v>0</v>
      </c>
      <c r="T20" s="65">
        <f ca="1">IF(ISNA(INDEX(S!$B$3:$AK$497,MATCH(RIGHT($C$1,5)&amp;" "&amp;T$3,S!$A$3:$A$470,0),MATCH($D20,S!$B$2:$AK$2,0))),"",INDEX(S!$B$3:$AK$497,MATCH(RIGHT($C$1,5)&amp;" "&amp;T$3,S!$A$3:$A$470,0),MATCH($D20,S!$B$2:$AK$2,0)))</f>
        <v>0</v>
      </c>
      <c r="U20" s="65">
        <f ca="1">IF(ISNA(INDEX(S!$B$3:$AK$497,MATCH(RIGHT($C$1,5)&amp;" "&amp;U$3,S!$A$3:$A$470,0),MATCH($D20,S!$B$2:$AK$2,0))),"",INDEX(S!$B$3:$AK$497,MATCH(RIGHT($C$1,5)&amp;" "&amp;U$3,S!$A$3:$A$470,0),MATCH($D20,S!$B$2:$AK$2,0)))</f>
        <v>0</v>
      </c>
      <c r="V20" s="65">
        <f ca="1">IF(ISNA(INDEX(S!$B$3:$AK$497,MATCH(RIGHT($C$1,5)&amp;" "&amp;V$3,S!$A$3:$A$470,0),MATCH($D20,S!$B$2:$AK$2,0))),"",INDEX(S!$B$3:$AK$497,MATCH(RIGHT($C$1,5)&amp;" "&amp;V$3,S!$A$3:$A$470,0),MATCH($D20,S!$B$2:$AK$2,0)))</f>
        <v>0</v>
      </c>
      <c r="W20" s="65">
        <f ca="1">IF(ISNA(INDEX(S!$B$3:$AK$497,MATCH(RIGHT($C$1,5)&amp;" "&amp;W$3,S!$A$3:$A$470,0),MATCH($D20,S!$B$2:$AK$2,0))),"",INDEX(S!$B$3:$AK$497,MATCH(RIGHT($C$1,5)&amp;" "&amp;W$3,S!$A$3:$A$470,0),MATCH($D20,S!$B$2:$AK$2,0)))</f>
        <v>0</v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126</v>
      </c>
      <c r="Y20" s="65">
        <f ca="1">IF(ISNA(INDEX(S!$B$3:$AK$497,MATCH(RIGHT($C$1,5)&amp;" "&amp;Y$3,S!$A$3:$A$470,0),MATCH($D20,S!$B$2:$AK$2,0))),"",INDEX(S!$B$3:$AK$497,MATCH(RIGHT($C$1,5)&amp;" "&amp;Y$3,S!$A$3:$A$470,0),MATCH($D20,S!$B$2:$AK$2,0)))</f>
        <v>0</v>
      </c>
      <c r="Z20" s="65">
        <f ca="1">IF(ISNA(INDEX(S!$B$3:$AK$497,MATCH(RIGHT($C$1,5)&amp;" "&amp;Z$3,S!$A$3:$A$470,0),MATCH($D20,S!$B$2:$AK$2,0))),"",INDEX(S!$B$3:$AK$497,MATCH(RIGHT($C$1,5)&amp;" "&amp;Z$3,S!$A$3:$A$470,0),MATCH($D20,S!$B$2:$AK$2,0)))</f>
        <v>0</v>
      </c>
      <c r="AA20" s="65">
        <f ca="1">IF(ISNA(INDEX(S!$B$3:$AK$497,MATCH(RIGHT($C$1,5)&amp;" "&amp;AA$3,S!$A$3:$A$470,0),MATCH($D20,S!$B$2:$AK$2,0))),"",INDEX(S!$B$3:$AK$497,MATCH(RIGHT($C$1,5)&amp;" "&amp;AA$3,S!$A$3:$A$470,0),MATCH($D20,S!$B$2:$AK$2,0)))</f>
        <v>0</v>
      </c>
      <c r="AB20" s="174">
        <f ca="1">IF(ISNA(INDEX(S!$B$3:$AK$497,MATCH(RIGHT($C$1,5)&amp;" "&amp;AB$3,S!$A$3:$A$470,0),MATCH($D20,S!$B$2:$AK$2,0))),"",INDEX(S!$B$3:$AK$497,MATCH(RIGHT($C$1,5)&amp;" "&amp;AB$3,S!$A$3:$A$470,0),MATCH($D20,S!$B$2:$AK$2,0)))</f>
        <v>0</v>
      </c>
      <c r="AC20" s="169">
        <f t="shared" ca="1" si="0"/>
        <v>126</v>
      </c>
      <c r="AD20" s="46">
        <f t="shared" ca="1" si="1"/>
        <v>-90</v>
      </c>
      <c r="AE20" s="47">
        <f t="shared" ca="1" si="2"/>
        <v>3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>
        <f ca="1">IF(ISNA(INDEX(S!$B$3:$AK$497,MATCH(RIGHT($C$1,5)&amp;" "&amp;E$3,S!$A$3:$A$470,0),MATCH($D21,S!$B$2:$AK$2,0))),"",INDEX(S!$B$3:$AK$497,MATCH(RIGHT($C$1,5)&amp;" "&amp;E$3,S!$A$3:$A$470,0),MATCH($D21,S!$B$2:$AK$2,0)))</f>
        <v>0</v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8820</v>
      </c>
      <c r="G21" s="61">
        <f ca="1">IF(ISNA(INDEX(S!$B$3:$AK$497,MATCH(RIGHT($C$1,5)&amp;" "&amp;G$3,S!$A$3:$A$470,0),MATCH($D21,S!$B$2:$AK$2,0))),"",INDEX(S!$B$3:$AK$497,MATCH(RIGHT($C$1,5)&amp;" "&amp;G$3,S!$A$3:$A$470,0),MATCH($D21,S!$B$2:$AK$2,0)))</f>
        <v>0</v>
      </c>
      <c r="H21" s="61">
        <f ca="1">IF(ISNA(INDEX(S!$B$3:$AK$497,MATCH(RIGHT($C$1,5)&amp;" "&amp;H$3,S!$A$3:$A$470,0),MATCH($D21,S!$B$2:$AK$2,0))),"",INDEX(S!$B$3:$AK$497,MATCH(RIGHT($C$1,5)&amp;" "&amp;H$3,S!$A$3:$A$470,0),MATCH($D21,S!$B$2:$AK$2,0)))</f>
        <v>-3840</v>
      </c>
      <c r="I21" s="61">
        <f ca="1">IF(ISNA(INDEX(S!$B$3:$AK$497,MATCH(RIGHT($C$1,5)&amp;" "&amp;I$3,S!$A$3:$A$470,0),MATCH($D21,S!$B$2:$AK$2,0))),"",INDEX(S!$B$3:$AK$497,MATCH(RIGHT($C$1,5)&amp;" "&amp;I$3,S!$A$3:$A$470,0),MATCH($D21,S!$B$2:$AK$2,0)))</f>
        <v>0</v>
      </c>
      <c r="J21" s="61">
        <f ca="1">IF(ISNA(INDEX(S!$B$3:$AK$497,MATCH(RIGHT($C$1,5)&amp;" "&amp;J$3,S!$A$3:$A$470,0),MATCH($D21,S!$B$2:$AK$2,0))),"",INDEX(S!$B$3:$AK$497,MATCH(RIGHT($C$1,5)&amp;" "&amp;J$3,S!$A$3:$A$470,0),MATCH($D21,S!$B$2:$AK$2,0)))</f>
        <v>-3858</v>
      </c>
      <c r="K21" s="61">
        <f ca="1">IF(ISNA(INDEX(S!$B$3:$AK$497,MATCH(RIGHT($C$1,5)&amp;" "&amp;K$3,S!$A$3:$A$470,0),MATCH($D21,S!$B$2:$AK$2,0))),"",INDEX(S!$B$3:$AK$497,MATCH(RIGHT($C$1,5)&amp;" "&amp;K$3,S!$A$3:$A$470,0),MATCH($D21,S!$B$2:$AK$2,0)))</f>
        <v>0</v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-3872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 t="str">
        <f ca="1"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 ca="1">IF(ISNA(INDEX(S!$B$3:$AK$497,MATCH(RIGHT($C$1,5)&amp;" "&amp;S$3,S!$A$3:$A$470,0),MATCH($D21,S!$B$2:$AK$2,0))),"",INDEX(S!$B$3:$AK$497,MATCH(RIGHT($C$1,5)&amp;" "&amp;S$3,S!$A$3:$A$470,0),MATCH($D21,S!$B$2:$AK$2,0)))</f>
        <v>0</v>
      </c>
      <c r="T21" s="61">
        <f ca="1">IF(ISNA(INDEX(S!$B$3:$AK$497,MATCH(RIGHT($C$1,5)&amp;" "&amp;T$3,S!$A$3:$A$470,0),MATCH($D21,S!$B$2:$AK$2,0))),"",INDEX(S!$B$3:$AK$497,MATCH(RIGHT($C$1,5)&amp;" "&amp;T$3,S!$A$3:$A$470,0),MATCH($D21,S!$B$2:$AK$2,0)))</f>
        <v>0</v>
      </c>
      <c r="U21" s="61">
        <f ca="1">IF(ISNA(INDEX(S!$B$3:$AK$497,MATCH(RIGHT($C$1,5)&amp;" "&amp;U$3,S!$A$3:$A$470,0),MATCH($D21,S!$B$2:$AK$2,0))),"",INDEX(S!$B$3:$AK$497,MATCH(RIGHT($C$1,5)&amp;" "&amp;U$3,S!$A$3:$A$470,0),MATCH($D21,S!$B$2:$AK$2,0)))</f>
        <v>0</v>
      </c>
      <c r="V21" s="61">
        <f ca="1">IF(ISNA(INDEX(S!$B$3:$AK$497,MATCH(RIGHT($C$1,5)&amp;" "&amp;V$3,S!$A$3:$A$470,0),MATCH($D21,S!$B$2:$AK$2,0))),"",INDEX(S!$B$3:$AK$497,MATCH(RIGHT($C$1,5)&amp;" "&amp;V$3,S!$A$3:$A$470,0),MATCH($D21,S!$B$2:$AK$2,0)))</f>
        <v>0</v>
      </c>
      <c r="W21" s="61">
        <f ca="1">IF(ISNA(INDEX(S!$B$3:$AK$497,MATCH(RIGHT($C$1,5)&amp;" "&amp;W$3,S!$A$3:$A$470,0),MATCH($D21,S!$B$2:$AK$2,0))),"",INDEX(S!$B$3:$AK$497,MATCH(RIGHT($C$1,5)&amp;" "&amp;W$3,S!$A$3:$A$470,0),MATCH($D21,S!$B$2:$AK$2,0)))</f>
        <v>0</v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8858</v>
      </c>
      <c r="Y21" s="61">
        <f ca="1">IF(ISNA(INDEX(S!$B$3:$AK$497,MATCH(RIGHT($C$1,5)&amp;" "&amp;Y$3,S!$A$3:$A$470,0),MATCH($D21,S!$B$2:$AK$2,0))),"",INDEX(S!$B$3:$AK$497,MATCH(RIGHT($C$1,5)&amp;" "&amp;Y$3,S!$A$3:$A$470,0),MATCH($D21,S!$B$2:$AK$2,0)))</f>
        <v>0</v>
      </c>
      <c r="Z21" s="61">
        <f ca="1">IF(ISNA(INDEX(S!$B$3:$AK$497,MATCH(RIGHT($C$1,5)&amp;" "&amp;Z$3,S!$A$3:$A$470,0),MATCH($D21,S!$B$2:$AK$2,0))),"",INDEX(S!$B$3:$AK$497,MATCH(RIGHT($C$1,5)&amp;" "&amp;Z$3,S!$A$3:$A$470,0),MATCH($D21,S!$B$2:$AK$2,0)))</f>
        <v>0</v>
      </c>
      <c r="AA21" s="61">
        <f ca="1">IF(ISNA(INDEX(S!$B$3:$AK$497,MATCH(RIGHT($C$1,5)&amp;" "&amp;AA$3,S!$A$3:$A$470,0),MATCH($D21,S!$B$2:$AK$2,0))),"",INDEX(S!$B$3:$AK$497,MATCH(RIGHT($C$1,5)&amp;" "&amp;AA$3,S!$A$3:$A$470,0),MATCH($D21,S!$B$2:$AK$2,0)))</f>
        <v>0</v>
      </c>
      <c r="AB21" s="172">
        <f ca="1">IF(ISNA(INDEX(S!$B$3:$AK$497,MATCH(RIGHT($C$1,5)&amp;" "&amp;AB$3,S!$A$3:$A$470,0),MATCH($D21,S!$B$2:$AK$2,0))),"",INDEX(S!$B$3:$AK$497,MATCH(RIGHT($C$1,5)&amp;" "&amp;AB$3,S!$A$3:$A$470,0),MATCH($D21,S!$B$2:$AK$2,0)))</f>
        <v>0</v>
      </c>
      <c r="AC21" s="167">
        <f t="shared" ca="1" si="0"/>
        <v>8858</v>
      </c>
      <c r="AD21" s="42">
        <f t="shared" ca="1" si="1"/>
        <v>-3872</v>
      </c>
      <c r="AE21" s="43">
        <f t="shared" ca="1" si="2"/>
        <v>339.33333333333331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>
        <f ca="1">IF(ISNA(INDEX(S!$B$3:$AK$497,MATCH(RIGHT($C$1,5)&amp;" "&amp;E$3,S!$A$3:$A$470,0),MATCH($D22,S!$B$2:$AK$2,0))),"",INDEX(S!$B$3:$AK$497,MATCH(RIGHT($C$1,5)&amp;" "&amp;E$3,S!$A$3:$A$470,0),MATCH($D22,S!$B$2:$AK$2,0)))</f>
        <v>0</v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2990</v>
      </c>
      <c r="G22" s="63">
        <f ca="1">IF(ISNA(INDEX(S!$B$3:$AK$497,MATCH(RIGHT($C$1,5)&amp;" "&amp;G$3,S!$A$3:$A$470,0),MATCH($D22,S!$B$2:$AK$2,0))),"",INDEX(S!$B$3:$AK$497,MATCH(RIGHT($C$1,5)&amp;" "&amp;G$3,S!$A$3:$A$470,0),MATCH($D22,S!$B$2:$AK$2,0)))</f>
        <v>0</v>
      </c>
      <c r="H22" s="63">
        <f ca="1">IF(ISNA(INDEX(S!$B$3:$AK$497,MATCH(RIGHT($C$1,5)&amp;" "&amp;H$3,S!$A$3:$A$470,0),MATCH($D22,S!$B$2:$AK$2,0))),"",INDEX(S!$B$3:$AK$497,MATCH(RIGHT($C$1,5)&amp;" "&amp;H$3,S!$A$3:$A$470,0),MATCH($D22,S!$B$2:$AK$2,0)))</f>
        <v>0</v>
      </c>
      <c r="I22" s="63">
        <f ca="1">IF(ISNA(INDEX(S!$B$3:$AK$497,MATCH(RIGHT($C$1,5)&amp;" "&amp;I$3,S!$A$3:$A$470,0),MATCH($D22,S!$B$2:$AK$2,0))),"",INDEX(S!$B$3:$AK$497,MATCH(RIGHT($C$1,5)&amp;" "&amp;I$3,S!$A$3:$A$470,0),MATCH($D22,S!$B$2:$AK$2,0)))</f>
        <v>0</v>
      </c>
      <c r="J22" s="63">
        <f ca="1">IF(ISNA(INDEX(S!$B$3:$AK$497,MATCH(RIGHT($C$1,5)&amp;" "&amp;J$3,S!$A$3:$A$470,0),MATCH($D22,S!$B$2:$AK$2,0))),"",INDEX(S!$B$3:$AK$497,MATCH(RIGHT($C$1,5)&amp;" "&amp;J$3,S!$A$3:$A$470,0),MATCH($D22,S!$B$2:$AK$2,0)))</f>
        <v>0</v>
      </c>
      <c r="K22" s="63">
        <f ca="1">IF(ISNA(INDEX(S!$B$3:$AK$497,MATCH(RIGHT($C$1,5)&amp;" "&amp;K$3,S!$A$3:$A$470,0),MATCH($D22,S!$B$2:$AK$2,0))),"",INDEX(S!$B$3:$AK$497,MATCH(RIGHT($C$1,5)&amp;" "&amp;K$3,S!$A$3:$A$470,0),MATCH($D22,S!$B$2:$AK$2,0)))</f>
        <v>0</v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2988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 t="str">
        <f ca="1"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 ca="1">IF(ISNA(INDEX(S!$B$3:$AK$497,MATCH(RIGHT($C$1,5)&amp;" "&amp;S$3,S!$A$3:$A$470,0),MATCH($D22,S!$B$2:$AK$2,0))),"",INDEX(S!$B$3:$AK$497,MATCH(RIGHT($C$1,5)&amp;" "&amp;S$3,S!$A$3:$A$470,0),MATCH($D22,S!$B$2:$AK$2,0)))</f>
        <v>0</v>
      </c>
      <c r="T22" s="63">
        <f ca="1">IF(ISNA(INDEX(S!$B$3:$AK$497,MATCH(RIGHT($C$1,5)&amp;" "&amp;T$3,S!$A$3:$A$470,0),MATCH($D22,S!$B$2:$AK$2,0))),"",INDEX(S!$B$3:$AK$497,MATCH(RIGHT($C$1,5)&amp;" "&amp;T$3,S!$A$3:$A$470,0),MATCH($D22,S!$B$2:$AK$2,0)))</f>
        <v>0</v>
      </c>
      <c r="U22" s="63">
        <f ca="1">IF(ISNA(INDEX(S!$B$3:$AK$497,MATCH(RIGHT($C$1,5)&amp;" "&amp;U$3,S!$A$3:$A$470,0),MATCH($D22,S!$B$2:$AK$2,0))),"",INDEX(S!$B$3:$AK$497,MATCH(RIGHT($C$1,5)&amp;" "&amp;U$3,S!$A$3:$A$470,0),MATCH($D22,S!$B$2:$AK$2,0)))</f>
        <v>0</v>
      </c>
      <c r="V22" s="63">
        <f ca="1">IF(ISNA(INDEX(S!$B$3:$AK$497,MATCH(RIGHT($C$1,5)&amp;" "&amp;V$3,S!$A$3:$A$470,0),MATCH($D22,S!$B$2:$AK$2,0))),"",INDEX(S!$B$3:$AK$497,MATCH(RIGHT($C$1,5)&amp;" "&amp;V$3,S!$A$3:$A$470,0),MATCH($D22,S!$B$2:$AK$2,0)))</f>
        <v>0</v>
      </c>
      <c r="W22" s="63">
        <f ca="1">IF(ISNA(INDEX(S!$B$3:$AK$497,MATCH(RIGHT($C$1,5)&amp;" "&amp;W$3,S!$A$3:$A$470,0),MATCH($D22,S!$B$2:$AK$2,0))),"",INDEX(S!$B$3:$AK$497,MATCH(RIGHT($C$1,5)&amp;" "&amp;W$3,S!$A$3:$A$470,0),MATCH($D22,S!$B$2:$AK$2,0)))</f>
        <v>0</v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0</v>
      </c>
      <c r="Y22" s="63">
        <f ca="1">IF(ISNA(INDEX(S!$B$3:$AK$497,MATCH(RIGHT($C$1,5)&amp;" "&amp;Y$3,S!$A$3:$A$470,0),MATCH($D22,S!$B$2:$AK$2,0))),"",INDEX(S!$B$3:$AK$497,MATCH(RIGHT($C$1,5)&amp;" "&amp;Y$3,S!$A$3:$A$470,0),MATCH($D22,S!$B$2:$AK$2,0)))</f>
        <v>0</v>
      </c>
      <c r="Z22" s="63">
        <f ca="1">IF(ISNA(INDEX(S!$B$3:$AK$497,MATCH(RIGHT($C$1,5)&amp;" "&amp;Z$3,S!$A$3:$A$470,0),MATCH($D22,S!$B$2:$AK$2,0))),"",INDEX(S!$B$3:$AK$497,MATCH(RIGHT($C$1,5)&amp;" "&amp;Z$3,S!$A$3:$A$470,0),MATCH($D22,S!$B$2:$AK$2,0)))</f>
        <v>0</v>
      </c>
      <c r="AA22" s="63">
        <f ca="1">IF(ISNA(INDEX(S!$B$3:$AK$497,MATCH(RIGHT($C$1,5)&amp;" "&amp;AA$3,S!$A$3:$A$470,0),MATCH($D22,S!$B$2:$AK$2,0))),"",INDEX(S!$B$3:$AK$497,MATCH(RIGHT($C$1,5)&amp;" "&amp;AA$3,S!$A$3:$A$470,0),MATCH($D22,S!$B$2:$AK$2,0)))</f>
        <v>0</v>
      </c>
      <c r="AB22" s="173">
        <f ca="1">IF(ISNA(INDEX(S!$B$3:$AK$497,MATCH(RIGHT($C$1,5)&amp;" "&amp;AB$3,S!$A$3:$A$470,0),MATCH($D22,S!$B$2:$AK$2,0))),"",INDEX(S!$B$3:$AK$497,MATCH(RIGHT($C$1,5)&amp;" "&amp;AB$3,S!$A$3:$A$470,0),MATCH($D22,S!$B$2:$AK$2,0)))</f>
        <v>0</v>
      </c>
      <c r="AC22" s="168">
        <f t="shared" ca="1" si="0"/>
        <v>2990</v>
      </c>
      <c r="AD22" s="44">
        <f t="shared" ca="1" si="1"/>
        <v>0</v>
      </c>
      <c r="AE22" s="45">
        <f t="shared" ca="1" si="2"/>
        <v>332.11111111111109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>
        <f ca="1">IF(ISNA(INDEX(S!$B$3:$AK$497,MATCH(RIGHT($C$1,5)&amp;" "&amp;E$3,S!$A$3:$A$470,0),MATCH($D23,S!$B$2:$AK$2,0))),"",INDEX(S!$B$3:$AK$497,MATCH(RIGHT($C$1,5)&amp;" "&amp;E$3,S!$A$3:$A$470,0),MATCH($D23,S!$B$2:$AK$2,0)))</f>
        <v>0</v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13610</v>
      </c>
      <c r="G23" s="63">
        <f ca="1">IF(ISNA(INDEX(S!$B$3:$AK$497,MATCH(RIGHT($C$1,5)&amp;" "&amp;G$3,S!$A$3:$A$470,0),MATCH($D23,S!$B$2:$AK$2,0))),"",INDEX(S!$B$3:$AK$497,MATCH(RIGHT($C$1,5)&amp;" "&amp;G$3,S!$A$3:$A$470,0),MATCH($D23,S!$B$2:$AK$2,0)))</f>
        <v>0</v>
      </c>
      <c r="H23" s="63">
        <f ca="1">IF(ISNA(INDEX(S!$B$3:$AK$497,MATCH(RIGHT($C$1,5)&amp;" "&amp;H$3,S!$A$3:$A$470,0),MATCH($D23,S!$B$2:$AK$2,0))),"",INDEX(S!$B$3:$AK$497,MATCH(RIGHT($C$1,5)&amp;" "&amp;H$3,S!$A$3:$A$470,0),MATCH($D23,S!$B$2:$AK$2,0)))</f>
        <v>0</v>
      </c>
      <c r="I23" s="63">
        <f ca="1">IF(ISNA(INDEX(S!$B$3:$AK$497,MATCH(RIGHT($C$1,5)&amp;" "&amp;I$3,S!$A$3:$A$470,0),MATCH($D23,S!$B$2:$AK$2,0))),"",INDEX(S!$B$3:$AK$497,MATCH(RIGHT($C$1,5)&amp;" "&amp;I$3,S!$A$3:$A$470,0),MATCH($D23,S!$B$2:$AK$2,0)))</f>
        <v>0</v>
      </c>
      <c r="J23" s="63">
        <f ca="1">IF(ISNA(INDEX(S!$B$3:$AK$497,MATCH(RIGHT($C$1,5)&amp;" "&amp;J$3,S!$A$3:$A$470,0),MATCH($D23,S!$B$2:$AK$2,0))),"",INDEX(S!$B$3:$AK$497,MATCH(RIGHT($C$1,5)&amp;" "&amp;J$3,S!$A$3:$A$470,0),MATCH($D23,S!$B$2:$AK$2,0)))</f>
        <v>0</v>
      </c>
      <c r="K23" s="63">
        <f ca="1">IF(ISNA(INDEX(S!$B$3:$AK$497,MATCH(RIGHT($C$1,5)&amp;" "&amp;K$3,S!$A$3:$A$470,0),MATCH($D23,S!$B$2:$AK$2,0))),"",INDEX(S!$B$3:$AK$497,MATCH(RIGHT($C$1,5)&amp;" "&amp;K$3,S!$A$3:$A$470,0),MATCH($D23,S!$B$2:$AK$2,0)))</f>
        <v>0</v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13610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 t="str">
        <f ca="1"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 ca="1">IF(ISNA(INDEX(S!$B$3:$AK$497,MATCH(RIGHT($C$1,5)&amp;" "&amp;S$3,S!$A$3:$A$470,0),MATCH($D23,S!$B$2:$AK$2,0))),"",INDEX(S!$B$3:$AK$497,MATCH(RIGHT($C$1,5)&amp;" "&amp;S$3,S!$A$3:$A$470,0),MATCH($D23,S!$B$2:$AK$2,0)))</f>
        <v>0</v>
      </c>
      <c r="T23" s="63">
        <f ca="1">IF(ISNA(INDEX(S!$B$3:$AK$497,MATCH(RIGHT($C$1,5)&amp;" "&amp;T$3,S!$A$3:$A$470,0),MATCH($D23,S!$B$2:$AK$2,0))),"",INDEX(S!$B$3:$AK$497,MATCH(RIGHT($C$1,5)&amp;" "&amp;T$3,S!$A$3:$A$470,0),MATCH($D23,S!$B$2:$AK$2,0)))</f>
        <v>0</v>
      </c>
      <c r="U23" s="63">
        <f ca="1">IF(ISNA(INDEX(S!$B$3:$AK$497,MATCH(RIGHT($C$1,5)&amp;" "&amp;U$3,S!$A$3:$A$470,0),MATCH($D23,S!$B$2:$AK$2,0))),"",INDEX(S!$B$3:$AK$497,MATCH(RIGHT($C$1,5)&amp;" "&amp;U$3,S!$A$3:$A$470,0),MATCH($D23,S!$B$2:$AK$2,0)))</f>
        <v>0</v>
      </c>
      <c r="V23" s="63">
        <f ca="1">IF(ISNA(INDEX(S!$B$3:$AK$497,MATCH(RIGHT($C$1,5)&amp;" "&amp;V$3,S!$A$3:$A$470,0),MATCH($D23,S!$B$2:$AK$2,0))),"",INDEX(S!$B$3:$AK$497,MATCH(RIGHT($C$1,5)&amp;" "&amp;V$3,S!$A$3:$A$470,0),MATCH($D23,S!$B$2:$AK$2,0)))</f>
        <v>0</v>
      </c>
      <c r="W23" s="63">
        <f ca="1">IF(ISNA(INDEX(S!$B$3:$AK$497,MATCH(RIGHT($C$1,5)&amp;" "&amp;W$3,S!$A$3:$A$470,0),MATCH($D23,S!$B$2:$AK$2,0))),"",INDEX(S!$B$3:$AK$497,MATCH(RIGHT($C$1,5)&amp;" "&amp;W$3,S!$A$3:$A$470,0),MATCH($D23,S!$B$2:$AK$2,0)))</f>
        <v>0</v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13650</v>
      </c>
      <c r="Y23" s="63">
        <f ca="1">IF(ISNA(INDEX(S!$B$3:$AK$497,MATCH(RIGHT($C$1,5)&amp;" "&amp;Y$3,S!$A$3:$A$470,0),MATCH($D23,S!$B$2:$AK$2,0))),"",INDEX(S!$B$3:$AK$497,MATCH(RIGHT($C$1,5)&amp;" "&amp;Y$3,S!$A$3:$A$470,0),MATCH($D23,S!$B$2:$AK$2,0)))</f>
        <v>0</v>
      </c>
      <c r="Z23" s="63">
        <f ca="1">IF(ISNA(INDEX(S!$B$3:$AK$497,MATCH(RIGHT($C$1,5)&amp;" "&amp;Z$3,S!$A$3:$A$470,0),MATCH($D23,S!$B$2:$AK$2,0))),"",INDEX(S!$B$3:$AK$497,MATCH(RIGHT($C$1,5)&amp;" "&amp;Z$3,S!$A$3:$A$470,0),MATCH($D23,S!$B$2:$AK$2,0)))</f>
        <v>0</v>
      </c>
      <c r="AA23" s="63">
        <f ca="1">IF(ISNA(INDEX(S!$B$3:$AK$497,MATCH(RIGHT($C$1,5)&amp;" "&amp;AA$3,S!$A$3:$A$470,0),MATCH($D23,S!$B$2:$AK$2,0))),"",INDEX(S!$B$3:$AK$497,MATCH(RIGHT($C$1,5)&amp;" "&amp;AA$3,S!$A$3:$A$470,0),MATCH($D23,S!$B$2:$AK$2,0)))</f>
        <v>0</v>
      </c>
      <c r="AB23" s="173">
        <f ca="1">IF(ISNA(INDEX(S!$B$3:$AK$497,MATCH(RIGHT($C$1,5)&amp;" "&amp;AB$3,S!$A$3:$A$470,0),MATCH($D23,S!$B$2:$AK$2,0))),"",INDEX(S!$B$3:$AK$497,MATCH(RIGHT($C$1,5)&amp;" "&amp;AB$3,S!$A$3:$A$470,0),MATCH($D23,S!$B$2:$AK$2,0)))</f>
        <v>0</v>
      </c>
      <c r="AC23" s="168">
        <f t="shared" ca="1" si="0"/>
        <v>13650</v>
      </c>
      <c r="AD23" s="44">
        <f t="shared" ca="1" si="1"/>
        <v>0</v>
      </c>
      <c r="AE23" s="45">
        <f t="shared" ca="1" si="2"/>
        <v>2270.5555555555557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>
        <f ca="1">IF(ISNA(INDEX(S!$B$3:$AK$497,MATCH(RIGHT($C$1,5)&amp;" "&amp;E$3,S!$A$3:$A$470,0),MATCH($D24,S!$B$2:$AK$2,0))),"",INDEX(S!$B$3:$AK$497,MATCH(RIGHT($C$1,5)&amp;" "&amp;E$3,S!$A$3:$A$470,0),MATCH($D24,S!$B$2:$AK$2,0)))</f>
        <v>0</v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6438</v>
      </c>
      <c r="G24" s="63">
        <f ca="1">IF(ISNA(INDEX(S!$B$3:$AK$497,MATCH(RIGHT($C$1,5)&amp;" "&amp;G$3,S!$A$3:$A$470,0),MATCH($D24,S!$B$2:$AK$2,0))),"",INDEX(S!$B$3:$AK$497,MATCH(RIGHT($C$1,5)&amp;" "&amp;G$3,S!$A$3:$A$470,0),MATCH($D24,S!$B$2:$AK$2,0)))</f>
        <v>0</v>
      </c>
      <c r="H24" s="63">
        <f ca="1">IF(ISNA(INDEX(S!$B$3:$AK$497,MATCH(RIGHT($C$1,5)&amp;" "&amp;H$3,S!$A$3:$A$470,0),MATCH($D24,S!$B$2:$AK$2,0))),"",INDEX(S!$B$3:$AK$497,MATCH(RIGHT($C$1,5)&amp;" "&amp;H$3,S!$A$3:$A$470,0),MATCH($D24,S!$B$2:$AK$2,0)))</f>
        <v>0</v>
      </c>
      <c r="I24" s="63">
        <f ca="1">IF(ISNA(INDEX(S!$B$3:$AK$497,MATCH(RIGHT($C$1,5)&amp;" "&amp;I$3,S!$A$3:$A$470,0),MATCH($D24,S!$B$2:$AK$2,0))),"",INDEX(S!$B$3:$AK$497,MATCH(RIGHT($C$1,5)&amp;" "&amp;I$3,S!$A$3:$A$470,0),MATCH($D24,S!$B$2:$AK$2,0)))</f>
        <v>0</v>
      </c>
      <c r="J24" s="63">
        <f ca="1">IF(ISNA(INDEX(S!$B$3:$AK$497,MATCH(RIGHT($C$1,5)&amp;" "&amp;J$3,S!$A$3:$A$470,0),MATCH($D24,S!$B$2:$AK$2,0))),"",INDEX(S!$B$3:$AK$497,MATCH(RIGHT($C$1,5)&amp;" "&amp;J$3,S!$A$3:$A$470,0),MATCH($D24,S!$B$2:$AK$2,0)))</f>
        <v>0</v>
      </c>
      <c r="K24" s="63">
        <f ca="1">IF(ISNA(INDEX(S!$B$3:$AK$497,MATCH(RIGHT($C$1,5)&amp;" "&amp;K$3,S!$A$3:$A$470,0),MATCH($D24,S!$B$2:$AK$2,0))),"",INDEX(S!$B$3:$AK$497,MATCH(RIGHT($C$1,5)&amp;" "&amp;K$3,S!$A$3:$A$470,0),MATCH($D24,S!$B$2:$AK$2,0)))</f>
        <v>0</v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6464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 t="str">
        <f ca="1"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 ca="1">IF(ISNA(INDEX(S!$B$3:$AK$497,MATCH(RIGHT($C$1,5)&amp;" "&amp;S$3,S!$A$3:$A$470,0),MATCH($D24,S!$B$2:$AK$2,0))),"",INDEX(S!$B$3:$AK$497,MATCH(RIGHT($C$1,5)&amp;" "&amp;S$3,S!$A$3:$A$470,0),MATCH($D24,S!$B$2:$AK$2,0)))</f>
        <v>0</v>
      </c>
      <c r="T24" s="63">
        <f ca="1">IF(ISNA(INDEX(S!$B$3:$AK$497,MATCH(RIGHT($C$1,5)&amp;" "&amp;T$3,S!$A$3:$A$470,0),MATCH($D24,S!$B$2:$AK$2,0))),"",INDEX(S!$B$3:$AK$497,MATCH(RIGHT($C$1,5)&amp;" "&amp;T$3,S!$A$3:$A$470,0),MATCH($D24,S!$B$2:$AK$2,0)))</f>
        <v>0</v>
      </c>
      <c r="U24" s="63">
        <f ca="1">IF(ISNA(INDEX(S!$B$3:$AK$497,MATCH(RIGHT($C$1,5)&amp;" "&amp;U$3,S!$A$3:$A$470,0),MATCH($D24,S!$B$2:$AK$2,0))),"",INDEX(S!$B$3:$AK$497,MATCH(RIGHT($C$1,5)&amp;" "&amp;U$3,S!$A$3:$A$470,0),MATCH($D24,S!$B$2:$AK$2,0)))</f>
        <v>0</v>
      </c>
      <c r="V24" s="63">
        <f ca="1">IF(ISNA(INDEX(S!$B$3:$AK$497,MATCH(RIGHT($C$1,5)&amp;" "&amp;V$3,S!$A$3:$A$470,0),MATCH($D24,S!$B$2:$AK$2,0))),"",INDEX(S!$B$3:$AK$497,MATCH(RIGHT($C$1,5)&amp;" "&amp;V$3,S!$A$3:$A$470,0),MATCH($D24,S!$B$2:$AK$2,0)))</f>
        <v>0</v>
      </c>
      <c r="W24" s="63">
        <f ca="1">IF(ISNA(INDEX(S!$B$3:$AK$497,MATCH(RIGHT($C$1,5)&amp;" "&amp;W$3,S!$A$3:$A$470,0),MATCH($D24,S!$B$2:$AK$2,0))),"",INDEX(S!$B$3:$AK$497,MATCH(RIGHT($C$1,5)&amp;" "&amp;W$3,S!$A$3:$A$470,0),MATCH($D24,S!$B$2:$AK$2,0)))</f>
        <v>0</v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6446</v>
      </c>
      <c r="Y24" s="63">
        <f ca="1">IF(ISNA(INDEX(S!$B$3:$AK$497,MATCH(RIGHT($C$1,5)&amp;" "&amp;Y$3,S!$A$3:$A$470,0),MATCH($D24,S!$B$2:$AK$2,0))),"",INDEX(S!$B$3:$AK$497,MATCH(RIGHT($C$1,5)&amp;" "&amp;Y$3,S!$A$3:$A$470,0),MATCH($D24,S!$B$2:$AK$2,0)))</f>
        <v>0</v>
      </c>
      <c r="Z24" s="63">
        <f ca="1">IF(ISNA(INDEX(S!$B$3:$AK$497,MATCH(RIGHT($C$1,5)&amp;" "&amp;Z$3,S!$A$3:$A$470,0),MATCH($D24,S!$B$2:$AK$2,0))),"",INDEX(S!$B$3:$AK$497,MATCH(RIGHT($C$1,5)&amp;" "&amp;Z$3,S!$A$3:$A$470,0),MATCH($D24,S!$B$2:$AK$2,0)))</f>
        <v>0</v>
      </c>
      <c r="AA24" s="63">
        <f ca="1">IF(ISNA(INDEX(S!$B$3:$AK$497,MATCH(RIGHT($C$1,5)&amp;" "&amp;AA$3,S!$A$3:$A$470,0),MATCH($D24,S!$B$2:$AK$2,0))),"",INDEX(S!$B$3:$AK$497,MATCH(RIGHT($C$1,5)&amp;" "&amp;AA$3,S!$A$3:$A$470,0),MATCH($D24,S!$B$2:$AK$2,0)))</f>
        <v>0</v>
      </c>
      <c r="AB24" s="173">
        <f ca="1">IF(ISNA(INDEX(S!$B$3:$AK$497,MATCH(RIGHT($C$1,5)&amp;" "&amp;AB$3,S!$A$3:$A$470,0),MATCH($D24,S!$B$2:$AK$2,0))),"",INDEX(S!$B$3:$AK$497,MATCH(RIGHT($C$1,5)&amp;" "&amp;AB$3,S!$A$3:$A$470,0),MATCH($D24,S!$B$2:$AK$2,0)))</f>
        <v>0</v>
      </c>
      <c r="AC24" s="168">
        <f t="shared" ca="1" si="0"/>
        <v>6464</v>
      </c>
      <c r="AD24" s="44">
        <f t="shared" ca="1" si="1"/>
        <v>0</v>
      </c>
      <c r="AE24" s="45">
        <f t="shared" ca="1" si="2"/>
        <v>1074.8888888888889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>
        <f ca="1">IF(ISNA(INDEX(S!$B$3:$AK$497,MATCH(RIGHT($C$1,5)&amp;" "&amp;E$3,S!$A$3:$A$470,0),MATCH($D25,S!$B$2:$AK$2,0))),"",INDEX(S!$B$3:$AK$497,MATCH(RIGHT($C$1,5)&amp;" "&amp;E$3,S!$A$3:$A$470,0),MATCH($D25,S!$B$2:$AK$2,0)))</f>
        <v>0</v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2365</v>
      </c>
      <c r="G25" s="63">
        <f ca="1">IF(ISNA(INDEX(S!$B$3:$AK$497,MATCH(RIGHT($C$1,5)&amp;" "&amp;G$3,S!$A$3:$A$470,0),MATCH($D25,S!$B$2:$AK$2,0))),"",INDEX(S!$B$3:$AK$497,MATCH(RIGHT($C$1,5)&amp;" "&amp;G$3,S!$A$3:$A$470,0),MATCH($D25,S!$B$2:$AK$2,0)))</f>
        <v>0</v>
      </c>
      <c r="H25" s="63">
        <f ca="1">IF(ISNA(INDEX(S!$B$3:$AK$497,MATCH(RIGHT($C$1,5)&amp;" "&amp;H$3,S!$A$3:$A$470,0),MATCH($D25,S!$B$2:$AK$2,0))),"",INDEX(S!$B$3:$AK$497,MATCH(RIGHT($C$1,5)&amp;" "&amp;H$3,S!$A$3:$A$470,0),MATCH($D25,S!$B$2:$AK$2,0)))</f>
        <v>0</v>
      </c>
      <c r="I25" s="63">
        <f ca="1">IF(ISNA(INDEX(S!$B$3:$AK$497,MATCH(RIGHT($C$1,5)&amp;" "&amp;I$3,S!$A$3:$A$470,0),MATCH($D25,S!$B$2:$AK$2,0))),"",INDEX(S!$B$3:$AK$497,MATCH(RIGHT($C$1,5)&amp;" "&amp;I$3,S!$A$3:$A$470,0),MATCH($D25,S!$B$2:$AK$2,0)))</f>
        <v>0</v>
      </c>
      <c r="J25" s="63">
        <f ca="1">IF(ISNA(INDEX(S!$B$3:$AK$497,MATCH(RIGHT($C$1,5)&amp;" "&amp;J$3,S!$A$3:$A$470,0),MATCH($D25,S!$B$2:$AK$2,0))),"",INDEX(S!$B$3:$AK$497,MATCH(RIGHT($C$1,5)&amp;" "&amp;J$3,S!$A$3:$A$470,0),MATCH($D25,S!$B$2:$AK$2,0)))</f>
        <v>0</v>
      </c>
      <c r="K25" s="63">
        <f ca="1">IF(ISNA(INDEX(S!$B$3:$AK$497,MATCH(RIGHT($C$1,5)&amp;" "&amp;K$3,S!$A$3:$A$470,0),MATCH($D25,S!$B$2:$AK$2,0))),"",INDEX(S!$B$3:$AK$497,MATCH(RIGHT($C$1,5)&amp;" "&amp;K$3,S!$A$3:$A$470,0),MATCH($D25,S!$B$2:$AK$2,0)))</f>
        <v>0</v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2340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 t="str">
        <f ca="1"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 ca="1">IF(ISNA(INDEX(S!$B$3:$AK$497,MATCH(RIGHT($C$1,5)&amp;" "&amp;S$3,S!$A$3:$A$470,0),MATCH($D25,S!$B$2:$AK$2,0))),"",INDEX(S!$B$3:$AK$497,MATCH(RIGHT($C$1,5)&amp;" "&amp;S$3,S!$A$3:$A$470,0),MATCH($D25,S!$B$2:$AK$2,0)))</f>
        <v>0</v>
      </c>
      <c r="T25" s="63">
        <f ca="1">IF(ISNA(INDEX(S!$B$3:$AK$497,MATCH(RIGHT($C$1,5)&amp;" "&amp;T$3,S!$A$3:$A$470,0),MATCH($D25,S!$B$2:$AK$2,0))),"",INDEX(S!$B$3:$AK$497,MATCH(RIGHT($C$1,5)&amp;" "&amp;T$3,S!$A$3:$A$470,0),MATCH($D25,S!$B$2:$AK$2,0)))</f>
        <v>0</v>
      </c>
      <c r="U25" s="63">
        <f ca="1">IF(ISNA(INDEX(S!$B$3:$AK$497,MATCH(RIGHT($C$1,5)&amp;" "&amp;U$3,S!$A$3:$A$470,0),MATCH($D25,S!$B$2:$AK$2,0))),"",INDEX(S!$B$3:$AK$497,MATCH(RIGHT($C$1,5)&amp;" "&amp;U$3,S!$A$3:$A$470,0),MATCH($D25,S!$B$2:$AK$2,0)))</f>
        <v>0</v>
      </c>
      <c r="V25" s="63">
        <f ca="1">IF(ISNA(INDEX(S!$B$3:$AK$497,MATCH(RIGHT($C$1,5)&amp;" "&amp;V$3,S!$A$3:$A$470,0),MATCH($D25,S!$B$2:$AK$2,0))),"",INDEX(S!$B$3:$AK$497,MATCH(RIGHT($C$1,5)&amp;" "&amp;V$3,S!$A$3:$A$470,0),MATCH($D25,S!$B$2:$AK$2,0)))</f>
        <v>0</v>
      </c>
      <c r="W25" s="63">
        <f ca="1">IF(ISNA(INDEX(S!$B$3:$AK$497,MATCH(RIGHT($C$1,5)&amp;" "&amp;W$3,S!$A$3:$A$470,0),MATCH($D25,S!$B$2:$AK$2,0))),"",INDEX(S!$B$3:$AK$497,MATCH(RIGHT($C$1,5)&amp;" "&amp;W$3,S!$A$3:$A$470,0),MATCH($D25,S!$B$2:$AK$2,0)))</f>
        <v>0</v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2345</v>
      </c>
      <c r="Y25" s="63">
        <f ca="1">IF(ISNA(INDEX(S!$B$3:$AK$497,MATCH(RIGHT($C$1,5)&amp;" "&amp;Y$3,S!$A$3:$A$470,0),MATCH($D25,S!$B$2:$AK$2,0))),"",INDEX(S!$B$3:$AK$497,MATCH(RIGHT($C$1,5)&amp;" "&amp;Y$3,S!$A$3:$A$470,0),MATCH($D25,S!$B$2:$AK$2,0)))</f>
        <v>0</v>
      </c>
      <c r="Z25" s="63">
        <f ca="1">IF(ISNA(INDEX(S!$B$3:$AK$497,MATCH(RIGHT($C$1,5)&amp;" "&amp;Z$3,S!$A$3:$A$470,0),MATCH($D25,S!$B$2:$AK$2,0))),"",INDEX(S!$B$3:$AK$497,MATCH(RIGHT($C$1,5)&amp;" "&amp;Z$3,S!$A$3:$A$470,0),MATCH($D25,S!$B$2:$AK$2,0)))</f>
        <v>0</v>
      </c>
      <c r="AA25" s="63">
        <f ca="1">IF(ISNA(INDEX(S!$B$3:$AK$497,MATCH(RIGHT($C$1,5)&amp;" "&amp;AA$3,S!$A$3:$A$470,0),MATCH($D25,S!$B$2:$AK$2,0))),"",INDEX(S!$B$3:$AK$497,MATCH(RIGHT($C$1,5)&amp;" "&amp;AA$3,S!$A$3:$A$470,0),MATCH($D25,S!$B$2:$AK$2,0)))</f>
        <v>0</v>
      </c>
      <c r="AB25" s="173">
        <f ca="1">IF(ISNA(INDEX(S!$B$3:$AK$497,MATCH(RIGHT($C$1,5)&amp;" "&amp;AB$3,S!$A$3:$A$470,0),MATCH($D25,S!$B$2:$AK$2,0))),"",INDEX(S!$B$3:$AK$497,MATCH(RIGHT($C$1,5)&amp;" "&amp;AB$3,S!$A$3:$A$470,0),MATCH($D25,S!$B$2:$AK$2,0)))</f>
        <v>0</v>
      </c>
      <c r="AC25" s="168">
        <f t="shared" ca="1" si="0"/>
        <v>2365</v>
      </c>
      <c r="AD25" s="44">
        <f t="shared" ca="1" si="1"/>
        <v>0</v>
      </c>
      <c r="AE25" s="45">
        <f t="shared" ca="1" si="2"/>
        <v>391.66666666666669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>
        <f ca="1">IF(ISNA(INDEX(S!$B$3:$AK$497,MATCH(RIGHT($C$1,5)&amp;" "&amp;E$3,S!$A$3:$A$470,0),MATCH($D26,S!$B$2:$AK$2,0))),"",INDEX(S!$B$3:$AK$497,MATCH(RIGHT($C$1,5)&amp;" "&amp;E$3,S!$A$3:$A$470,0),MATCH($D26,S!$B$2:$AK$2,0)))</f>
        <v>0</v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1394</v>
      </c>
      <c r="G26" s="63">
        <f ca="1">IF(ISNA(INDEX(S!$B$3:$AK$497,MATCH(RIGHT($C$1,5)&amp;" "&amp;G$3,S!$A$3:$A$470,0),MATCH($D26,S!$B$2:$AK$2,0))),"",INDEX(S!$B$3:$AK$497,MATCH(RIGHT($C$1,5)&amp;" "&amp;G$3,S!$A$3:$A$470,0),MATCH($D26,S!$B$2:$AK$2,0)))</f>
        <v>0</v>
      </c>
      <c r="H26" s="63">
        <f ca="1">IF(ISNA(INDEX(S!$B$3:$AK$497,MATCH(RIGHT($C$1,5)&amp;" "&amp;H$3,S!$A$3:$A$470,0),MATCH($D26,S!$B$2:$AK$2,0))),"",INDEX(S!$B$3:$AK$497,MATCH(RIGHT($C$1,5)&amp;" "&amp;H$3,S!$A$3:$A$470,0),MATCH($D26,S!$B$2:$AK$2,0)))</f>
        <v>0</v>
      </c>
      <c r="I26" s="63">
        <f ca="1">IF(ISNA(INDEX(S!$B$3:$AK$497,MATCH(RIGHT($C$1,5)&amp;" "&amp;I$3,S!$A$3:$A$470,0),MATCH($D26,S!$B$2:$AK$2,0))),"",INDEX(S!$B$3:$AK$497,MATCH(RIGHT($C$1,5)&amp;" "&amp;I$3,S!$A$3:$A$470,0),MATCH($D26,S!$B$2:$AK$2,0)))</f>
        <v>0</v>
      </c>
      <c r="J26" s="63">
        <f ca="1">IF(ISNA(INDEX(S!$B$3:$AK$497,MATCH(RIGHT($C$1,5)&amp;" "&amp;J$3,S!$A$3:$A$470,0),MATCH($D26,S!$B$2:$AK$2,0))),"",INDEX(S!$B$3:$AK$497,MATCH(RIGHT($C$1,5)&amp;" "&amp;J$3,S!$A$3:$A$470,0),MATCH($D26,S!$B$2:$AK$2,0)))</f>
        <v>0</v>
      </c>
      <c r="K26" s="63">
        <f ca="1">IF(ISNA(INDEX(S!$B$3:$AK$497,MATCH(RIGHT($C$1,5)&amp;" "&amp;K$3,S!$A$3:$A$470,0),MATCH($D26,S!$B$2:$AK$2,0))),"",INDEX(S!$B$3:$AK$497,MATCH(RIGHT($C$1,5)&amp;" "&amp;K$3,S!$A$3:$A$470,0),MATCH($D26,S!$B$2:$AK$2,0)))</f>
        <v>0</v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1392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 t="str">
        <f ca="1"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 ca="1">IF(ISNA(INDEX(S!$B$3:$AK$497,MATCH(RIGHT($C$1,5)&amp;" "&amp;S$3,S!$A$3:$A$470,0),MATCH($D26,S!$B$2:$AK$2,0))),"",INDEX(S!$B$3:$AK$497,MATCH(RIGHT($C$1,5)&amp;" "&amp;S$3,S!$A$3:$A$470,0),MATCH($D26,S!$B$2:$AK$2,0)))</f>
        <v>0</v>
      </c>
      <c r="T26" s="63">
        <f ca="1">IF(ISNA(INDEX(S!$B$3:$AK$497,MATCH(RIGHT($C$1,5)&amp;" "&amp;T$3,S!$A$3:$A$470,0),MATCH($D26,S!$B$2:$AK$2,0))),"",INDEX(S!$B$3:$AK$497,MATCH(RIGHT($C$1,5)&amp;" "&amp;T$3,S!$A$3:$A$470,0),MATCH($D26,S!$B$2:$AK$2,0)))</f>
        <v>0</v>
      </c>
      <c r="U26" s="63">
        <f ca="1">IF(ISNA(INDEX(S!$B$3:$AK$497,MATCH(RIGHT($C$1,5)&amp;" "&amp;U$3,S!$A$3:$A$470,0),MATCH($D26,S!$B$2:$AK$2,0))),"",INDEX(S!$B$3:$AK$497,MATCH(RIGHT($C$1,5)&amp;" "&amp;U$3,S!$A$3:$A$470,0),MATCH($D26,S!$B$2:$AK$2,0)))</f>
        <v>0</v>
      </c>
      <c r="V26" s="63">
        <f ca="1">IF(ISNA(INDEX(S!$B$3:$AK$497,MATCH(RIGHT($C$1,5)&amp;" "&amp;V$3,S!$A$3:$A$470,0),MATCH($D26,S!$B$2:$AK$2,0))),"",INDEX(S!$B$3:$AK$497,MATCH(RIGHT($C$1,5)&amp;" "&amp;V$3,S!$A$3:$A$470,0),MATCH($D26,S!$B$2:$AK$2,0)))</f>
        <v>0</v>
      </c>
      <c r="W26" s="63">
        <f ca="1">IF(ISNA(INDEX(S!$B$3:$AK$497,MATCH(RIGHT($C$1,5)&amp;" "&amp;W$3,S!$A$3:$A$470,0),MATCH($D26,S!$B$2:$AK$2,0))),"",INDEX(S!$B$3:$AK$497,MATCH(RIGHT($C$1,5)&amp;" "&amp;W$3,S!$A$3:$A$470,0),MATCH($D26,S!$B$2:$AK$2,0)))</f>
        <v>0</v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1381</v>
      </c>
      <c r="Y26" s="63">
        <f ca="1">IF(ISNA(INDEX(S!$B$3:$AK$497,MATCH(RIGHT($C$1,5)&amp;" "&amp;Y$3,S!$A$3:$A$470,0),MATCH($D26,S!$B$2:$AK$2,0))),"",INDEX(S!$B$3:$AK$497,MATCH(RIGHT($C$1,5)&amp;" "&amp;Y$3,S!$A$3:$A$470,0),MATCH($D26,S!$B$2:$AK$2,0)))</f>
        <v>0</v>
      </c>
      <c r="Z26" s="63">
        <f ca="1">IF(ISNA(INDEX(S!$B$3:$AK$497,MATCH(RIGHT($C$1,5)&amp;" "&amp;Z$3,S!$A$3:$A$470,0),MATCH($D26,S!$B$2:$AK$2,0))),"",INDEX(S!$B$3:$AK$497,MATCH(RIGHT($C$1,5)&amp;" "&amp;Z$3,S!$A$3:$A$470,0),MATCH($D26,S!$B$2:$AK$2,0)))</f>
        <v>0</v>
      </c>
      <c r="AA26" s="63">
        <f ca="1">IF(ISNA(INDEX(S!$B$3:$AK$497,MATCH(RIGHT($C$1,5)&amp;" "&amp;AA$3,S!$A$3:$A$470,0),MATCH($D26,S!$B$2:$AK$2,0))),"",INDEX(S!$B$3:$AK$497,MATCH(RIGHT($C$1,5)&amp;" "&amp;AA$3,S!$A$3:$A$470,0),MATCH($D26,S!$B$2:$AK$2,0)))</f>
        <v>0</v>
      </c>
      <c r="AB26" s="173">
        <f ca="1">IF(ISNA(INDEX(S!$B$3:$AK$497,MATCH(RIGHT($C$1,5)&amp;" "&amp;AB$3,S!$A$3:$A$470,0),MATCH($D26,S!$B$2:$AK$2,0))),"",INDEX(S!$B$3:$AK$497,MATCH(RIGHT($C$1,5)&amp;" "&amp;AB$3,S!$A$3:$A$470,0),MATCH($D26,S!$B$2:$AK$2,0)))</f>
        <v>0</v>
      </c>
      <c r="AC26" s="168">
        <f t="shared" ca="1" si="0"/>
        <v>1394</v>
      </c>
      <c r="AD26" s="44">
        <f t="shared" ca="1" si="1"/>
        <v>0</v>
      </c>
      <c r="AE26" s="45">
        <f t="shared" ca="1" si="2"/>
        <v>231.5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>
        <f ca="1">IF(ISNA(INDEX(S!$B$3:$AK$497,MATCH(RIGHT($C$1,5)&amp;" "&amp;E$3,S!$A$3:$A$470,0),MATCH($D27,S!$B$2:$AK$2,0))),"",INDEX(S!$B$3:$AK$497,MATCH(RIGHT($C$1,5)&amp;" "&amp;E$3,S!$A$3:$A$470,0),MATCH($D27,S!$B$2:$AK$2,0)))</f>
        <v>0</v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1075</v>
      </c>
      <c r="G27" s="63">
        <f ca="1">IF(ISNA(INDEX(S!$B$3:$AK$497,MATCH(RIGHT($C$1,5)&amp;" "&amp;G$3,S!$A$3:$A$470,0),MATCH($D27,S!$B$2:$AK$2,0))),"",INDEX(S!$B$3:$AK$497,MATCH(RIGHT($C$1,5)&amp;" "&amp;G$3,S!$A$3:$A$470,0),MATCH($D27,S!$B$2:$AK$2,0)))</f>
        <v>0</v>
      </c>
      <c r="H27" s="63">
        <f ca="1">IF(ISNA(INDEX(S!$B$3:$AK$497,MATCH(RIGHT($C$1,5)&amp;" "&amp;H$3,S!$A$3:$A$470,0),MATCH($D27,S!$B$2:$AK$2,0))),"",INDEX(S!$B$3:$AK$497,MATCH(RIGHT($C$1,5)&amp;" "&amp;H$3,S!$A$3:$A$470,0),MATCH($D27,S!$B$2:$AK$2,0)))</f>
        <v>0</v>
      </c>
      <c r="I27" s="63">
        <f ca="1">IF(ISNA(INDEX(S!$B$3:$AK$497,MATCH(RIGHT($C$1,5)&amp;" "&amp;I$3,S!$A$3:$A$470,0),MATCH($D27,S!$B$2:$AK$2,0))),"",INDEX(S!$B$3:$AK$497,MATCH(RIGHT($C$1,5)&amp;" "&amp;I$3,S!$A$3:$A$470,0),MATCH($D27,S!$B$2:$AK$2,0)))</f>
        <v>0</v>
      </c>
      <c r="J27" s="63">
        <f ca="1">IF(ISNA(INDEX(S!$B$3:$AK$497,MATCH(RIGHT($C$1,5)&amp;" "&amp;J$3,S!$A$3:$A$470,0),MATCH($D27,S!$B$2:$AK$2,0))),"",INDEX(S!$B$3:$AK$497,MATCH(RIGHT($C$1,5)&amp;" "&amp;J$3,S!$A$3:$A$470,0),MATCH($D27,S!$B$2:$AK$2,0)))</f>
        <v>0</v>
      </c>
      <c r="K27" s="63">
        <f ca="1">IF(ISNA(INDEX(S!$B$3:$AK$497,MATCH(RIGHT($C$1,5)&amp;" "&amp;K$3,S!$A$3:$A$470,0),MATCH($D27,S!$B$2:$AK$2,0))),"",INDEX(S!$B$3:$AK$497,MATCH(RIGHT($C$1,5)&amp;" "&amp;K$3,S!$A$3:$A$470,0),MATCH($D27,S!$B$2:$AK$2,0)))</f>
        <v>0</v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 t="str">
        <f ca="1"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 ca="1">IF(ISNA(INDEX(S!$B$3:$AK$497,MATCH(RIGHT($C$1,5)&amp;" "&amp;S$3,S!$A$3:$A$470,0),MATCH($D27,S!$B$2:$AK$2,0))),"",INDEX(S!$B$3:$AK$497,MATCH(RIGHT($C$1,5)&amp;" "&amp;S$3,S!$A$3:$A$470,0),MATCH($D27,S!$B$2:$AK$2,0)))</f>
        <v>0</v>
      </c>
      <c r="T27" s="63">
        <f ca="1">IF(ISNA(INDEX(S!$B$3:$AK$497,MATCH(RIGHT($C$1,5)&amp;" "&amp;T$3,S!$A$3:$A$470,0),MATCH($D27,S!$B$2:$AK$2,0))),"",INDEX(S!$B$3:$AK$497,MATCH(RIGHT($C$1,5)&amp;" "&amp;T$3,S!$A$3:$A$470,0),MATCH($D27,S!$B$2:$AK$2,0)))</f>
        <v>0</v>
      </c>
      <c r="U27" s="63">
        <f ca="1">IF(ISNA(INDEX(S!$B$3:$AK$497,MATCH(RIGHT($C$1,5)&amp;" "&amp;U$3,S!$A$3:$A$470,0),MATCH($D27,S!$B$2:$AK$2,0))),"",INDEX(S!$B$3:$AK$497,MATCH(RIGHT($C$1,5)&amp;" "&amp;U$3,S!$A$3:$A$470,0),MATCH($D27,S!$B$2:$AK$2,0)))</f>
        <v>0</v>
      </c>
      <c r="V27" s="63">
        <f ca="1">IF(ISNA(INDEX(S!$B$3:$AK$497,MATCH(RIGHT($C$1,5)&amp;" "&amp;V$3,S!$A$3:$A$470,0),MATCH($D27,S!$B$2:$AK$2,0))),"",INDEX(S!$B$3:$AK$497,MATCH(RIGHT($C$1,5)&amp;" "&amp;V$3,S!$A$3:$A$470,0),MATCH($D27,S!$B$2:$AK$2,0)))</f>
        <v>0</v>
      </c>
      <c r="W27" s="63">
        <f ca="1">IF(ISNA(INDEX(S!$B$3:$AK$497,MATCH(RIGHT($C$1,5)&amp;" "&amp;W$3,S!$A$3:$A$470,0),MATCH($D27,S!$B$2:$AK$2,0))),"",INDEX(S!$B$3:$AK$497,MATCH(RIGHT($C$1,5)&amp;" "&amp;W$3,S!$A$3:$A$470,0),MATCH($D27,S!$B$2:$AK$2,0)))</f>
        <v>0</v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1058</v>
      </c>
      <c r="Y27" s="63">
        <f ca="1">IF(ISNA(INDEX(S!$B$3:$AK$497,MATCH(RIGHT($C$1,5)&amp;" "&amp;Y$3,S!$A$3:$A$470,0),MATCH($D27,S!$B$2:$AK$2,0))),"",INDEX(S!$B$3:$AK$497,MATCH(RIGHT($C$1,5)&amp;" "&amp;Y$3,S!$A$3:$A$470,0),MATCH($D27,S!$B$2:$AK$2,0)))</f>
        <v>0</v>
      </c>
      <c r="Z27" s="63">
        <f ca="1">IF(ISNA(INDEX(S!$B$3:$AK$497,MATCH(RIGHT($C$1,5)&amp;" "&amp;Z$3,S!$A$3:$A$470,0),MATCH($D27,S!$B$2:$AK$2,0))),"",INDEX(S!$B$3:$AK$497,MATCH(RIGHT($C$1,5)&amp;" "&amp;Z$3,S!$A$3:$A$470,0),MATCH($D27,S!$B$2:$AK$2,0)))</f>
        <v>0</v>
      </c>
      <c r="AA27" s="63">
        <f ca="1">IF(ISNA(INDEX(S!$B$3:$AK$497,MATCH(RIGHT($C$1,5)&amp;" "&amp;AA$3,S!$A$3:$A$470,0),MATCH($D27,S!$B$2:$AK$2,0))),"",INDEX(S!$B$3:$AK$497,MATCH(RIGHT($C$1,5)&amp;" "&amp;AA$3,S!$A$3:$A$470,0),MATCH($D27,S!$B$2:$AK$2,0)))</f>
        <v>0</v>
      </c>
      <c r="AB27" s="173">
        <f ca="1">IF(ISNA(INDEX(S!$B$3:$AK$497,MATCH(RIGHT($C$1,5)&amp;" "&amp;AB$3,S!$A$3:$A$470,0),MATCH($D27,S!$B$2:$AK$2,0))),"",INDEX(S!$B$3:$AK$497,MATCH(RIGHT($C$1,5)&amp;" "&amp;AB$3,S!$A$3:$A$470,0),MATCH($D27,S!$B$2:$AK$2,0)))</f>
        <v>0</v>
      </c>
      <c r="AC27" s="168">
        <f t="shared" ca="1" si="0"/>
        <v>1075</v>
      </c>
      <c r="AD27" s="44">
        <f t="shared" ca="1" si="1"/>
        <v>0</v>
      </c>
      <c r="AE27" s="45">
        <f t="shared" ca="1" si="2"/>
        <v>177.94444444444446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>
        <f ca="1">IF(ISNA(INDEX(S!$B$3:$AK$497,MATCH(RIGHT($C$1,5)&amp;" "&amp;E$3,S!$A$3:$A$470,0),MATCH($D28,S!$B$2:$AK$2,0))),"",INDEX(S!$B$3:$AK$497,MATCH(RIGHT($C$1,5)&amp;" "&amp;E$3,S!$A$3:$A$470,0),MATCH($D28,S!$B$2:$AK$2,0)))</f>
        <v>0</v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86</v>
      </c>
      <c r="G28" s="63">
        <f ca="1">IF(ISNA(INDEX(S!$B$3:$AK$497,MATCH(RIGHT($C$1,5)&amp;" "&amp;G$3,S!$A$3:$A$470,0),MATCH($D28,S!$B$2:$AK$2,0))),"",INDEX(S!$B$3:$AK$497,MATCH(RIGHT($C$1,5)&amp;" "&amp;G$3,S!$A$3:$A$470,0),MATCH($D28,S!$B$2:$AK$2,0)))</f>
        <v>0</v>
      </c>
      <c r="H28" s="63">
        <f ca="1">IF(ISNA(INDEX(S!$B$3:$AK$497,MATCH(RIGHT($C$1,5)&amp;" "&amp;H$3,S!$A$3:$A$470,0),MATCH($D28,S!$B$2:$AK$2,0))),"",INDEX(S!$B$3:$AK$497,MATCH(RIGHT($C$1,5)&amp;" "&amp;H$3,S!$A$3:$A$470,0),MATCH($D28,S!$B$2:$AK$2,0)))</f>
        <v>0</v>
      </c>
      <c r="I28" s="63">
        <f ca="1">IF(ISNA(INDEX(S!$B$3:$AK$497,MATCH(RIGHT($C$1,5)&amp;" "&amp;I$3,S!$A$3:$A$470,0),MATCH($D28,S!$B$2:$AK$2,0))),"",INDEX(S!$B$3:$AK$497,MATCH(RIGHT($C$1,5)&amp;" "&amp;I$3,S!$A$3:$A$470,0),MATCH($D28,S!$B$2:$AK$2,0)))</f>
        <v>0</v>
      </c>
      <c r="J28" s="63">
        <f ca="1">IF(ISNA(INDEX(S!$B$3:$AK$497,MATCH(RIGHT($C$1,5)&amp;" "&amp;J$3,S!$A$3:$A$470,0),MATCH($D28,S!$B$2:$AK$2,0))),"",INDEX(S!$B$3:$AK$497,MATCH(RIGHT($C$1,5)&amp;" "&amp;J$3,S!$A$3:$A$470,0),MATCH($D28,S!$B$2:$AK$2,0)))</f>
        <v>0</v>
      </c>
      <c r="K28" s="63">
        <f ca="1">IF(ISNA(INDEX(S!$B$3:$AK$497,MATCH(RIGHT($C$1,5)&amp;" "&amp;K$3,S!$A$3:$A$470,0),MATCH($D28,S!$B$2:$AK$2,0))),"",INDEX(S!$B$3:$AK$497,MATCH(RIGHT($C$1,5)&amp;" "&amp;K$3,S!$A$3:$A$470,0),MATCH($D28,S!$B$2:$AK$2,0)))</f>
        <v>0</v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26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 t="str">
        <f ca="1"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 ca="1">IF(ISNA(INDEX(S!$B$3:$AK$497,MATCH(RIGHT($C$1,5)&amp;" "&amp;S$3,S!$A$3:$A$470,0),MATCH($D28,S!$B$2:$AK$2,0))),"",INDEX(S!$B$3:$AK$497,MATCH(RIGHT($C$1,5)&amp;" "&amp;S$3,S!$A$3:$A$470,0),MATCH($D28,S!$B$2:$AK$2,0)))</f>
        <v>0</v>
      </c>
      <c r="T28" s="63">
        <f ca="1">IF(ISNA(INDEX(S!$B$3:$AK$497,MATCH(RIGHT($C$1,5)&amp;" "&amp;T$3,S!$A$3:$A$470,0),MATCH($D28,S!$B$2:$AK$2,0))),"",INDEX(S!$B$3:$AK$497,MATCH(RIGHT($C$1,5)&amp;" "&amp;T$3,S!$A$3:$A$470,0),MATCH($D28,S!$B$2:$AK$2,0)))</f>
        <v>0</v>
      </c>
      <c r="U28" s="63">
        <f ca="1">IF(ISNA(INDEX(S!$B$3:$AK$497,MATCH(RIGHT($C$1,5)&amp;" "&amp;U$3,S!$A$3:$A$470,0),MATCH($D28,S!$B$2:$AK$2,0))),"",INDEX(S!$B$3:$AK$497,MATCH(RIGHT($C$1,5)&amp;" "&amp;U$3,S!$A$3:$A$470,0),MATCH($D28,S!$B$2:$AK$2,0)))</f>
        <v>0</v>
      </c>
      <c r="V28" s="63">
        <f ca="1">IF(ISNA(INDEX(S!$B$3:$AK$497,MATCH(RIGHT($C$1,5)&amp;" "&amp;V$3,S!$A$3:$A$470,0),MATCH($D28,S!$B$2:$AK$2,0))),"",INDEX(S!$B$3:$AK$497,MATCH(RIGHT($C$1,5)&amp;" "&amp;V$3,S!$A$3:$A$470,0),MATCH($D28,S!$B$2:$AK$2,0)))</f>
        <v>0</v>
      </c>
      <c r="W28" s="63">
        <f ca="1">IF(ISNA(INDEX(S!$B$3:$AK$497,MATCH(RIGHT($C$1,5)&amp;" "&amp;W$3,S!$A$3:$A$470,0),MATCH($D28,S!$B$2:$AK$2,0))),"",INDEX(S!$B$3:$AK$497,MATCH(RIGHT($C$1,5)&amp;" "&amp;W$3,S!$A$3:$A$470,0),MATCH($D28,S!$B$2:$AK$2,0)))</f>
        <v>0</v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142</v>
      </c>
      <c r="Y28" s="63">
        <f ca="1">IF(ISNA(INDEX(S!$B$3:$AK$497,MATCH(RIGHT($C$1,5)&amp;" "&amp;Y$3,S!$A$3:$A$470,0),MATCH($D28,S!$B$2:$AK$2,0))),"",INDEX(S!$B$3:$AK$497,MATCH(RIGHT($C$1,5)&amp;" "&amp;Y$3,S!$A$3:$A$470,0),MATCH($D28,S!$B$2:$AK$2,0)))</f>
        <v>0</v>
      </c>
      <c r="Z28" s="63">
        <f ca="1">IF(ISNA(INDEX(S!$B$3:$AK$497,MATCH(RIGHT($C$1,5)&amp;" "&amp;Z$3,S!$A$3:$A$470,0),MATCH($D28,S!$B$2:$AK$2,0))),"",INDEX(S!$B$3:$AK$497,MATCH(RIGHT($C$1,5)&amp;" "&amp;Z$3,S!$A$3:$A$470,0),MATCH($D28,S!$B$2:$AK$2,0)))</f>
        <v>0</v>
      </c>
      <c r="AA28" s="63">
        <f ca="1">IF(ISNA(INDEX(S!$B$3:$AK$497,MATCH(RIGHT($C$1,5)&amp;" "&amp;AA$3,S!$A$3:$A$470,0),MATCH($D28,S!$B$2:$AK$2,0))),"",INDEX(S!$B$3:$AK$497,MATCH(RIGHT($C$1,5)&amp;" "&amp;AA$3,S!$A$3:$A$470,0),MATCH($D28,S!$B$2:$AK$2,0)))</f>
        <v>0</v>
      </c>
      <c r="AB28" s="173">
        <f ca="1">IF(ISNA(INDEX(S!$B$3:$AK$497,MATCH(RIGHT($C$1,5)&amp;" "&amp;AB$3,S!$A$3:$A$470,0),MATCH($D28,S!$B$2:$AK$2,0))),"",INDEX(S!$B$3:$AK$497,MATCH(RIGHT($C$1,5)&amp;" "&amp;AB$3,S!$A$3:$A$470,0),MATCH($D28,S!$B$2:$AK$2,0)))</f>
        <v>0</v>
      </c>
      <c r="AC28" s="168">
        <f t="shared" ca="1" si="0"/>
        <v>142</v>
      </c>
      <c r="AD28" s="44">
        <f t="shared" ca="1" si="1"/>
        <v>0</v>
      </c>
      <c r="AE28" s="45">
        <f t="shared" ca="1" si="2"/>
        <v>14.111111111111111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>
        <f ca="1">IF(ISNA(INDEX(S!$B$3:$AK$497,MATCH(RIGHT($C$1,5)&amp;" "&amp;E$3,S!$A$3:$A$470,0),MATCH($D29,S!$B$2:$AK$2,0))),"",INDEX(S!$B$3:$AK$497,MATCH(RIGHT($C$1,5)&amp;" "&amp;E$3,S!$A$3:$A$470,0),MATCH($D29,S!$B$2:$AK$2,0)))</f>
        <v>0</v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50</v>
      </c>
      <c r="G29" s="63">
        <f ca="1">IF(ISNA(INDEX(S!$B$3:$AK$497,MATCH(RIGHT($C$1,5)&amp;" "&amp;G$3,S!$A$3:$A$470,0),MATCH($D29,S!$B$2:$AK$2,0))),"",INDEX(S!$B$3:$AK$497,MATCH(RIGHT($C$1,5)&amp;" "&amp;G$3,S!$A$3:$A$470,0),MATCH($D29,S!$B$2:$AK$2,0)))</f>
        <v>0</v>
      </c>
      <c r="H29" s="63">
        <f ca="1">IF(ISNA(INDEX(S!$B$3:$AK$497,MATCH(RIGHT($C$1,5)&amp;" "&amp;H$3,S!$A$3:$A$470,0),MATCH($D29,S!$B$2:$AK$2,0))),"",INDEX(S!$B$3:$AK$497,MATCH(RIGHT($C$1,5)&amp;" "&amp;H$3,S!$A$3:$A$470,0),MATCH($D29,S!$B$2:$AK$2,0)))</f>
        <v>0</v>
      </c>
      <c r="I29" s="63">
        <f ca="1">IF(ISNA(INDEX(S!$B$3:$AK$497,MATCH(RIGHT($C$1,5)&amp;" "&amp;I$3,S!$A$3:$A$470,0),MATCH($D29,S!$B$2:$AK$2,0))),"",INDEX(S!$B$3:$AK$497,MATCH(RIGHT($C$1,5)&amp;" "&amp;I$3,S!$A$3:$A$470,0),MATCH($D29,S!$B$2:$AK$2,0)))</f>
        <v>0</v>
      </c>
      <c r="J29" s="63">
        <f ca="1">IF(ISNA(INDEX(S!$B$3:$AK$497,MATCH(RIGHT($C$1,5)&amp;" "&amp;J$3,S!$A$3:$A$470,0),MATCH($D29,S!$B$2:$AK$2,0))),"",INDEX(S!$B$3:$AK$497,MATCH(RIGHT($C$1,5)&amp;" "&amp;J$3,S!$A$3:$A$470,0),MATCH($D29,S!$B$2:$AK$2,0)))</f>
        <v>0</v>
      </c>
      <c r="K29" s="63">
        <f ca="1">IF(ISNA(INDEX(S!$B$3:$AK$497,MATCH(RIGHT($C$1,5)&amp;" "&amp;K$3,S!$A$3:$A$470,0),MATCH($D29,S!$B$2:$AK$2,0))),"",INDEX(S!$B$3:$AK$497,MATCH(RIGHT($C$1,5)&amp;" "&amp;K$3,S!$A$3:$A$470,0),MATCH($D29,S!$B$2:$AK$2,0)))</f>
        <v>0</v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-25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 t="str">
        <f ca="1"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 ca="1">IF(ISNA(INDEX(S!$B$3:$AK$497,MATCH(RIGHT($C$1,5)&amp;" "&amp;S$3,S!$A$3:$A$470,0),MATCH($D29,S!$B$2:$AK$2,0))),"",INDEX(S!$B$3:$AK$497,MATCH(RIGHT($C$1,5)&amp;" "&amp;S$3,S!$A$3:$A$470,0),MATCH($D29,S!$B$2:$AK$2,0)))</f>
        <v>0</v>
      </c>
      <c r="T29" s="63">
        <f ca="1">IF(ISNA(INDEX(S!$B$3:$AK$497,MATCH(RIGHT($C$1,5)&amp;" "&amp;T$3,S!$A$3:$A$470,0),MATCH($D29,S!$B$2:$AK$2,0))),"",INDEX(S!$B$3:$AK$497,MATCH(RIGHT($C$1,5)&amp;" "&amp;T$3,S!$A$3:$A$470,0),MATCH($D29,S!$B$2:$AK$2,0)))</f>
        <v>0</v>
      </c>
      <c r="U29" s="63">
        <f ca="1">IF(ISNA(INDEX(S!$B$3:$AK$497,MATCH(RIGHT($C$1,5)&amp;" "&amp;U$3,S!$A$3:$A$470,0),MATCH($D29,S!$B$2:$AK$2,0))),"",INDEX(S!$B$3:$AK$497,MATCH(RIGHT($C$1,5)&amp;" "&amp;U$3,S!$A$3:$A$470,0),MATCH($D29,S!$B$2:$AK$2,0)))</f>
        <v>0</v>
      </c>
      <c r="V29" s="63">
        <f ca="1">IF(ISNA(INDEX(S!$B$3:$AK$497,MATCH(RIGHT($C$1,5)&amp;" "&amp;V$3,S!$A$3:$A$470,0),MATCH($D29,S!$B$2:$AK$2,0))),"",INDEX(S!$B$3:$AK$497,MATCH(RIGHT($C$1,5)&amp;" "&amp;V$3,S!$A$3:$A$470,0),MATCH($D29,S!$B$2:$AK$2,0)))</f>
        <v>0</v>
      </c>
      <c r="W29" s="63">
        <f ca="1">IF(ISNA(INDEX(S!$B$3:$AK$497,MATCH(RIGHT($C$1,5)&amp;" "&amp;W$3,S!$A$3:$A$470,0),MATCH($D29,S!$B$2:$AK$2,0))),"",INDEX(S!$B$3:$AK$497,MATCH(RIGHT($C$1,5)&amp;" "&amp;W$3,S!$A$3:$A$470,0),MATCH($D29,S!$B$2:$AK$2,0)))</f>
        <v>0</v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112</v>
      </c>
      <c r="Y29" s="63">
        <f ca="1">IF(ISNA(INDEX(S!$B$3:$AK$497,MATCH(RIGHT($C$1,5)&amp;" "&amp;Y$3,S!$A$3:$A$470,0),MATCH($D29,S!$B$2:$AK$2,0))),"",INDEX(S!$B$3:$AK$497,MATCH(RIGHT($C$1,5)&amp;" "&amp;Y$3,S!$A$3:$A$470,0),MATCH($D29,S!$B$2:$AK$2,0)))</f>
        <v>0</v>
      </c>
      <c r="Z29" s="63">
        <f ca="1">IF(ISNA(INDEX(S!$B$3:$AK$497,MATCH(RIGHT($C$1,5)&amp;" "&amp;Z$3,S!$A$3:$A$470,0),MATCH($D29,S!$B$2:$AK$2,0))),"",INDEX(S!$B$3:$AK$497,MATCH(RIGHT($C$1,5)&amp;" "&amp;Z$3,S!$A$3:$A$470,0),MATCH($D29,S!$B$2:$AK$2,0)))</f>
        <v>0</v>
      </c>
      <c r="AA29" s="63">
        <f ca="1">IF(ISNA(INDEX(S!$B$3:$AK$497,MATCH(RIGHT($C$1,5)&amp;" "&amp;AA$3,S!$A$3:$A$470,0),MATCH($D29,S!$B$2:$AK$2,0))),"",INDEX(S!$B$3:$AK$497,MATCH(RIGHT($C$1,5)&amp;" "&amp;AA$3,S!$A$3:$A$470,0),MATCH($D29,S!$B$2:$AK$2,0)))</f>
        <v>0</v>
      </c>
      <c r="AB29" s="173">
        <f ca="1">IF(ISNA(INDEX(S!$B$3:$AK$497,MATCH(RIGHT($C$1,5)&amp;" "&amp;AB$3,S!$A$3:$A$470,0),MATCH($D29,S!$B$2:$AK$2,0))),"",INDEX(S!$B$3:$AK$497,MATCH(RIGHT($C$1,5)&amp;" "&amp;AB$3,S!$A$3:$A$470,0),MATCH($D29,S!$B$2:$AK$2,0)))</f>
        <v>0</v>
      </c>
      <c r="AC29" s="168">
        <f t="shared" ca="1" si="0"/>
        <v>112</v>
      </c>
      <c r="AD29" s="44">
        <f t="shared" ca="1" si="1"/>
        <v>-25</v>
      </c>
      <c r="AE29" s="45">
        <f t="shared" ca="1" si="2"/>
        <v>7.6111111111111107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>
        <f ca="1">IF(ISNA(INDEX(S!$B$3:$AK$497,MATCH(RIGHT($C$1,5)&amp;" "&amp;E$3,S!$A$3:$A$470,0),MATCH($D30,S!$B$2:$AK$2,0))),"",INDEX(S!$B$3:$AK$497,MATCH(RIGHT($C$1,5)&amp;" "&amp;E$3,S!$A$3:$A$470,0),MATCH($D30,S!$B$2:$AK$2,0)))</f>
        <v>0</v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18</v>
      </c>
      <c r="G30" s="63">
        <f ca="1">IF(ISNA(INDEX(S!$B$3:$AK$497,MATCH(RIGHT($C$1,5)&amp;" "&amp;G$3,S!$A$3:$A$470,0),MATCH($D30,S!$B$2:$AK$2,0))),"",INDEX(S!$B$3:$AK$497,MATCH(RIGHT($C$1,5)&amp;" "&amp;G$3,S!$A$3:$A$470,0),MATCH($D30,S!$B$2:$AK$2,0)))</f>
        <v>0</v>
      </c>
      <c r="H30" s="63">
        <f ca="1">IF(ISNA(INDEX(S!$B$3:$AK$497,MATCH(RIGHT($C$1,5)&amp;" "&amp;H$3,S!$A$3:$A$470,0),MATCH($D30,S!$B$2:$AK$2,0))),"",INDEX(S!$B$3:$AK$497,MATCH(RIGHT($C$1,5)&amp;" "&amp;H$3,S!$A$3:$A$470,0),MATCH($D30,S!$B$2:$AK$2,0)))</f>
        <v>0</v>
      </c>
      <c r="I30" s="63">
        <f ca="1">IF(ISNA(INDEX(S!$B$3:$AK$497,MATCH(RIGHT($C$1,5)&amp;" "&amp;I$3,S!$A$3:$A$470,0),MATCH($D30,S!$B$2:$AK$2,0))),"",INDEX(S!$B$3:$AK$497,MATCH(RIGHT($C$1,5)&amp;" "&amp;I$3,S!$A$3:$A$470,0),MATCH($D30,S!$B$2:$AK$2,0)))</f>
        <v>0</v>
      </c>
      <c r="J30" s="63">
        <f ca="1">IF(ISNA(INDEX(S!$B$3:$AK$497,MATCH(RIGHT($C$1,5)&amp;" "&amp;J$3,S!$A$3:$A$470,0),MATCH($D30,S!$B$2:$AK$2,0))),"",INDEX(S!$B$3:$AK$497,MATCH(RIGHT($C$1,5)&amp;" "&amp;J$3,S!$A$3:$A$470,0),MATCH($D30,S!$B$2:$AK$2,0)))</f>
        <v>0</v>
      </c>
      <c r="K30" s="63">
        <f ca="1">IF(ISNA(INDEX(S!$B$3:$AK$497,MATCH(RIGHT($C$1,5)&amp;" "&amp;K$3,S!$A$3:$A$470,0),MATCH($D30,S!$B$2:$AK$2,0))),"",INDEX(S!$B$3:$AK$497,MATCH(RIGHT($C$1,5)&amp;" "&amp;K$3,S!$A$3:$A$470,0),MATCH($D30,S!$B$2:$AK$2,0)))</f>
        <v>0</v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-97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 t="str">
        <f ca="1"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 ca="1">IF(ISNA(INDEX(S!$B$3:$AK$497,MATCH(RIGHT($C$1,5)&amp;" "&amp;S$3,S!$A$3:$A$470,0),MATCH($D30,S!$B$2:$AK$2,0))),"",INDEX(S!$B$3:$AK$497,MATCH(RIGHT($C$1,5)&amp;" "&amp;S$3,S!$A$3:$A$470,0),MATCH($D30,S!$B$2:$AK$2,0)))</f>
        <v>0</v>
      </c>
      <c r="T30" s="63">
        <f ca="1">IF(ISNA(INDEX(S!$B$3:$AK$497,MATCH(RIGHT($C$1,5)&amp;" "&amp;T$3,S!$A$3:$A$470,0),MATCH($D30,S!$B$2:$AK$2,0))),"",INDEX(S!$B$3:$AK$497,MATCH(RIGHT($C$1,5)&amp;" "&amp;T$3,S!$A$3:$A$470,0),MATCH($D30,S!$B$2:$AK$2,0)))</f>
        <v>0</v>
      </c>
      <c r="U30" s="63">
        <f ca="1">IF(ISNA(INDEX(S!$B$3:$AK$497,MATCH(RIGHT($C$1,5)&amp;" "&amp;U$3,S!$A$3:$A$470,0),MATCH($D30,S!$B$2:$AK$2,0))),"",INDEX(S!$B$3:$AK$497,MATCH(RIGHT($C$1,5)&amp;" "&amp;U$3,S!$A$3:$A$470,0),MATCH($D30,S!$B$2:$AK$2,0)))</f>
        <v>0</v>
      </c>
      <c r="V30" s="63">
        <f ca="1">IF(ISNA(INDEX(S!$B$3:$AK$497,MATCH(RIGHT($C$1,5)&amp;" "&amp;V$3,S!$A$3:$A$470,0),MATCH($D30,S!$B$2:$AK$2,0))),"",INDEX(S!$B$3:$AK$497,MATCH(RIGHT($C$1,5)&amp;" "&amp;V$3,S!$A$3:$A$470,0),MATCH($D30,S!$B$2:$AK$2,0)))</f>
        <v>0</v>
      </c>
      <c r="W30" s="63">
        <f ca="1">IF(ISNA(INDEX(S!$B$3:$AK$497,MATCH(RIGHT($C$1,5)&amp;" "&amp;W$3,S!$A$3:$A$470,0),MATCH($D30,S!$B$2:$AK$2,0))),"",INDEX(S!$B$3:$AK$497,MATCH(RIGHT($C$1,5)&amp;" "&amp;W$3,S!$A$3:$A$470,0),MATCH($D30,S!$B$2:$AK$2,0)))</f>
        <v>0</v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122</v>
      </c>
      <c r="Y30" s="63">
        <f ca="1">IF(ISNA(INDEX(S!$B$3:$AK$497,MATCH(RIGHT($C$1,5)&amp;" "&amp;Y$3,S!$A$3:$A$470,0),MATCH($D30,S!$B$2:$AK$2,0))),"",INDEX(S!$B$3:$AK$497,MATCH(RIGHT($C$1,5)&amp;" "&amp;Y$3,S!$A$3:$A$470,0),MATCH($D30,S!$B$2:$AK$2,0)))</f>
        <v>0</v>
      </c>
      <c r="Z30" s="63">
        <f ca="1">IF(ISNA(INDEX(S!$B$3:$AK$497,MATCH(RIGHT($C$1,5)&amp;" "&amp;Z$3,S!$A$3:$A$470,0),MATCH($D30,S!$B$2:$AK$2,0))),"",INDEX(S!$B$3:$AK$497,MATCH(RIGHT($C$1,5)&amp;" "&amp;Z$3,S!$A$3:$A$470,0),MATCH($D30,S!$B$2:$AK$2,0)))</f>
        <v>0</v>
      </c>
      <c r="AA30" s="63">
        <f ca="1">IF(ISNA(INDEX(S!$B$3:$AK$497,MATCH(RIGHT($C$1,5)&amp;" "&amp;AA$3,S!$A$3:$A$470,0),MATCH($D30,S!$B$2:$AK$2,0))),"",INDEX(S!$B$3:$AK$497,MATCH(RIGHT($C$1,5)&amp;" "&amp;AA$3,S!$A$3:$A$470,0),MATCH($D30,S!$B$2:$AK$2,0)))</f>
        <v>0</v>
      </c>
      <c r="AB30" s="173">
        <f ca="1">IF(ISNA(INDEX(S!$B$3:$AK$497,MATCH(RIGHT($C$1,5)&amp;" "&amp;AB$3,S!$A$3:$A$470,0),MATCH($D30,S!$B$2:$AK$2,0))),"",INDEX(S!$B$3:$AK$497,MATCH(RIGHT($C$1,5)&amp;" "&amp;AB$3,S!$A$3:$A$470,0),MATCH($D30,S!$B$2:$AK$2,0)))</f>
        <v>0</v>
      </c>
      <c r="AC30" s="168">
        <f t="shared" ca="1" si="0"/>
        <v>122</v>
      </c>
      <c r="AD30" s="44">
        <f t="shared" ca="1" si="1"/>
        <v>-97</v>
      </c>
      <c r="AE30" s="45">
        <f t="shared" ca="1" si="2"/>
        <v>2.3888888888888888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>
        <f ca="1">IF(ISNA(INDEX(S!$B$3:$AK$497,MATCH(RIGHT($C$1,5)&amp;" "&amp;E$3,S!$A$3:$A$470,0),MATCH($D31,S!$B$2:$AK$2,0))),"",INDEX(S!$B$3:$AK$497,MATCH(RIGHT($C$1,5)&amp;" "&amp;E$3,S!$A$3:$A$470,0),MATCH($D31,S!$B$2:$AK$2,0)))</f>
        <v>0</v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-41</v>
      </c>
      <c r="G31" s="65">
        <f ca="1">IF(ISNA(INDEX(S!$B$3:$AK$497,MATCH(RIGHT($C$1,5)&amp;" "&amp;G$3,S!$A$3:$A$470,0),MATCH($D31,S!$B$2:$AK$2,0))),"",INDEX(S!$B$3:$AK$497,MATCH(RIGHT($C$1,5)&amp;" "&amp;G$3,S!$A$3:$A$470,0),MATCH($D31,S!$B$2:$AK$2,0)))</f>
        <v>0</v>
      </c>
      <c r="H31" s="65">
        <f ca="1">IF(ISNA(INDEX(S!$B$3:$AK$497,MATCH(RIGHT($C$1,5)&amp;" "&amp;H$3,S!$A$3:$A$470,0),MATCH($D31,S!$B$2:$AK$2,0))),"",INDEX(S!$B$3:$AK$497,MATCH(RIGHT($C$1,5)&amp;" "&amp;H$3,S!$A$3:$A$470,0),MATCH($D31,S!$B$2:$AK$2,0)))</f>
        <v>0</v>
      </c>
      <c r="I31" s="65">
        <f ca="1">IF(ISNA(INDEX(S!$B$3:$AK$497,MATCH(RIGHT($C$1,5)&amp;" "&amp;I$3,S!$A$3:$A$470,0),MATCH($D31,S!$B$2:$AK$2,0))),"",INDEX(S!$B$3:$AK$497,MATCH(RIGHT($C$1,5)&amp;" "&amp;I$3,S!$A$3:$A$470,0),MATCH($D31,S!$B$2:$AK$2,0)))</f>
        <v>0</v>
      </c>
      <c r="J31" s="65">
        <f ca="1">IF(ISNA(INDEX(S!$B$3:$AK$497,MATCH(RIGHT($C$1,5)&amp;" "&amp;J$3,S!$A$3:$A$470,0),MATCH($D31,S!$B$2:$AK$2,0))),"",INDEX(S!$B$3:$AK$497,MATCH(RIGHT($C$1,5)&amp;" "&amp;J$3,S!$A$3:$A$470,0),MATCH($D31,S!$B$2:$AK$2,0)))</f>
        <v>0</v>
      </c>
      <c r="K31" s="65">
        <f ca="1">IF(ISNA(INDEX(S!$B$3:$AK$497,MATCH(RIGHT($C$1,5)&amp;" "&amp;K$3,S!$A$3:$A$470,0),MATCH($D31,S!$B$2:$AK$2,0))),"",INDEX(S!$B$3:$AK$497,MATCH(RIGHT($C$1,5)&amp;" "&amp;K$3,S!$A$3:$A$470,0),MATCH($D31,S!$B$2:$AK$2,0)))</f>
        <v>0</v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-140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 t="str">
        <f ca="1"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 ca="1">IF(ISNA(INDEX(S!$B$3:$AK$497,MATCH(RIGHT($C$1,5)&amp;" "&amp;S$3,S!$A$3:$A$470,0),MATCH($D31,S!$B$2:$AK$2,0))),"",INDEX(S!$B$3:$AK$497,MATCH(RIGHT($C$1,5)&amp;" "&amp;S$3,S!$A$3:$A$470,0),MATCH($D31,S!$B$2:$AK$2,0)))</f>
        <v>0</v>
      </c>
      <c r="T31" s="65">
        <f ca="1">IF(ISNA(INDEX(S!$B$3:$AK$497,MATCH(RIGHT($C$1,5)&amp;" "&amp;T$3,S!$A$3:$A$470,0),MATCH($D31,S!$B$2:$AK$2,0))),"",INDEX(S!$B$3:$AK$497,MATCH(RIGHT($C$1,5)&amp;" "&amp;T$3,S!$A$3:$A$470,0),MATCH($D31,S!$B$2:$AK$2,0)))</f>
        <v>0</v>
      </c>
      <c r="U31" s="65">
        <f ca="1">IF(ISNA(INDEX(S!$B$3:$AK$497,MATCH(RIGHT($C$1,5)&amp;" "&amp;U$3,S!$A$3:$A$470,0),MATCH($D31,S!$B$2:$AK$2,0))),"",INDEX(S!$B$3:$AK$497,MATCH(RIGHT($C$1,5)&amp;" "&amp;U$3,S!$A$3:$A$470,0),MATCH($D31,S!$B$2:$AK$2,0)))</f>
        <v>0</v>
      </c>
      <c r="V31" s="65">
        <f ca="1">IF(ISNA(INDEX(S!$B$3:$AK$497,MATCH(RIGHT($C$1,5)&amp;" "&amp;V$3,S!$A$3:$A$470,0),MATCH($D31,S!$B$2:$AK$2,0))),"",INDEX(S!$B$3:$AK$497,MATCH(RIGHT($C$1,5)&amp;" "&amp;V$3,S!$A$3:$A$470,0),MATCH($D31,S!$B$2:$AK$2,0)))</f>
        <v>0</v>
      </c>
      <c r="W31" s="65">
        <f ca="1">IF(ISNA(INDEX(S!$B$3:$AK$497,MATCH(RIGHT($C$1,5)&amp;" "&amp;W$3,S!$A$3:$A$470,0),MATCH($D31,S!$B$2:$AK$2,0))),"",INDEX(S!$B$3:$AK$497,MATCH(RIGHT($C$1,5)&amp;" "&amp;W$3,S!$A$3:$A$470,0),MATCH($D31,S!$B$2:$AK$2,0)))</f>
        <v>0</v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103</v>
      </c>
      <c r="Y31" s="65">
        <f ca="1">IF(ISNA(INDEX(S!$B$3:$AK$497,MATCH(RIGHT($C$1,5)&amp;" "&amp;Y$3,S!$A$3:$A$470,0),MATCH($D31,S!$B$2:$AK$2,0))),"",INDEX(S!$B$3:$AK$497,MATCH(RIGHT($C$1,5)&amp;" "&amp;Y$3,S!$A$3:$A$470,0),MATCH($D31,S!$B$2:$AK$2,0)))</f>
        <v>0</v>
      </c>
      <c r="Z31" s="65">
        <f ca="1">IF(ISNA(INDEX(S!$B$3:$AK$497,MATCH(RIGHT($C$1,5)&amp;" "&amp;Z$3,S!$A$3:$A$470,0),MATCH($D31,S!$B$2:$AK$2,0))),"",INDEX(S!$B$3:$AK$497,MATCH(RIGHT($C$1,5)&amp;" "&amp;Z$3,S!$A$3:$A$470,0),MATCH($D31,S!$B$2:$AK$2,0)))</f>
        <v>0</v>
      </c>
      <c r="AA31" s="65">
        <f ca="1">IF(ISNA(INDEX(S!$B$3:$AK$497,MATCH(RIGHT($C$1,5)&amp;" "&amp;AA$3,S!$A$3:$A$470,0),MATCH($D31,S!$B$2:$AK$2,0))),"",INDEX(S!$B$3:$AK$497,MATCH(RIGHT($C$1,5)&amp;" "&amp;AA$3,S!$A$3:$A$470,0),MATCH($D31,S!$B$2:$AK$2,0)))</f>
        <v>0</v>
      </c>
      <c r="AB31" s="174">
        <f ca="1">IF(ISNA(INDEX(S!$B$3:$AK$497,MATCH(RIGHT($C$1,5)&amp;" "&amp;AB$3,S!$A$3:$A$470,0),MATCH($D31,S!$B$2:$AK$2,0))),"",INDEX(S!$B$3:$AK$497,MATCH(RIGHT($C$1,5)&amp;" "&amp;AB$3,S!$A$3:$A$470,0),MATCH($D31,S!$B$2:$AK$2,0)))</f>
        <v>0</v>
      </c>
      <c r="AC31" s="169">
        <f t="shared" ca="1" si="0"/>
        <v>103</v>
      </c>
      <c r="AD31" s="46">
        <f t="shared" ca="1" si="1"/>
        <v>-140</v>
      </c>
      <c r="AE31" s="47">
        <f t="shared" ca="1" si="2"/>
        <v>-4.333333333333333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>
        <f ca="1">IF(ISNA(INDEX(S!$B$3:$AK$497,MATCH(RIGHT($C$1,5)&amp;" "&amp;E$3,S!$A$3:$A$470,0),MATCH($D32,S!$B$2:$AK$2,0))),"",INDEX(S!$B$3:$AK$497,MATCH(RIGHT($C$1,5)&amp;" "&amp;E$3,S!$A$3:$A$470,0),MATCH($D32,S!$B$2:$AK$2,0)))</f>
        <v>0</v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183</v>
      </c>
      <c r="G32" s="177">
        <f ca="1">IF(ISNA(INDEX(S!$B$3:$AK$497,MATCH(RIGHT($C$1,5)&amp;" "&amp;G$3,S!$A$3:$A$470,0),MATCH($D32,S!$B$2:$AK$2,0))),"",INDEX(S!$B$3:$AK$497,MATCH(RIGHT($C$1,5)&amp;" "&amp;G$3,S!$A$3:$A$470,0),MATCH($D32,S!$B$2:$AK$2,0)))</f>
        <v>0</v>
      </c>
      <c r="H32" s="177">
        <f ca="1">IF(ISNA(INDEX(S!$B$3:$AK$497,MATCH(RIGHT($C$1,5)&amp;" "&amp;H$3,S!$A$3:$A$470,0),MATCH($D32,S!$B$2:$AK$2,0))),"",INDEX(S!$B$3:$AK$497,MATCH(RIGHT($C$1,5)&amp;" "&amp;H$3,S!$A$3:$A$470,0),MATCH($D32,S!$B$2:$AK$2,0)))</f>
        <v>0</v>
      </c>
      <c r="I32" s="177">
        <f ca="1">IF(ISNA(INDEX(S!$B$3:$AK$497,MATCH(RIGHT($C$1,5)&amp;" "&amp;I$3,S!$A$3:$A$470,0),MATCH($D32,S!$B$2:$AK$2,0))),"",INDEX(S!$B$3:$AK$497,MATCH(RIGHT($C$1,5)&amp;" "&amp;I$3,S!$A$3:$A$470,0),MATCH($D32,S!$B$2:$AK$2,0)))</f>
        <v>0</v>
      </c>
      <c r="J32" s="177">
        <f ca="1">IF(ISNA(INDEX(S!$B$3:$AK$497,MATCH(RIGHT($C$1,5)&amp;" "&amp;J$3,S!$A$3:$A$470,0),MATCH($D32,S!$B$2:$AK$2,0))),"",INDEX(S!$B$3:$AK$497,MATCH(RIGHT($C$1,5)&amp;" "&amp;J$3,S!$A$3:$A$470,0),MATCH($D32,S!$B$2:$AK$2,0)))</f>
        <v>0</v>
      </c>
      <c r="K32" s="177">
        <f ca="1">IF(ISNA(INDEX(S!$B$3:$AK$497,MATCH(RIGHT($C$1,5)&amp;" "&amp;K$3,S!$A$3:$A$470,0),MATCH($D32,S!$B$2:$AK$2,0))),"",INDEX(S!$B$3:$AK$497,MATCH(RIGHT($C$1,5)&amp;" "&amp;K$3,S!$A$3:$A$470,0),MATCH($D32,S!$B$2:$AK$2,0)))</f>
        <v>0</v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287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 t="str">
        <f ca="1"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 ca="1">IF(ISNA(INDEX(S!$B$3:$AK$497,MATCH(RIGHT($C$1,5)&amp;" "&amp;S$3,S!$A$3:$A$470,0),MATCH($D32,S!$B$2:$AK$2,0))),"",INDEX(S!$B$3:$AK$497,MATCH(RIGHT($C$1,5)&amp;" "&amp;S$3,S!$A$3:$A$470,0),MATCH($D32,S!$B$2:$AK$2,0)))</f>
        <v>0</v>
      </c>
      <c r="T32" s="177">
        <f ca="1">IF(ISNA(INDEX(S!$B$3:$AK$497,MATCH(RIGHT($C$1,5)&amp;" "&amp;T$3,S!$A$3:$A$470,0),MATCH($D32,S!$B$2:$AK$2,0))),"",INDEX(S!$B$3:$AK$497,MATCH(RIGHT($C$1,5)&amp;" "&amp;T$3,S!$A$3:$A$470,0),MATCH($D32,S!$B$2:$AK$2,0)))</f>
        <v>0</v>
      </c>
      <c r="U32" s="177">
        <f ca="1">IF(ISNA(INDEX(S!$B$3:$AK$497,MATCH(RIGHT($C$1,5)&amp;" "&amp;U$3,S!$A$3:$A$470,0),MATCH($D32,S!$B$2:$AK$2,0))),"",INDEX(S!$B$3:$AK$497,MATCH(RIGHT($C$1,5)&amp;" "&amp;U$3,S!$A$3:$A$470,0),MATCH($D32,S!$B$2:$AK$2,0)))</f>
        <v>0</v>
      </c>
      <c r="V32" s="177">
        <f ca="1">IF(ISNA(INDEX(S!$B$3:$AK$497,MATCH(RIGHT($C$1,5)&amp;" "&amp;V$3,S!$A$3:$A$470,0),MATCH($D32,S!$B$2:$AK$2,0))),"",INDEX(S!$B$3:$AK$497,MATCH(RIGHT($C$1,5)&amp;" "&amp;V$3,S!$A$3:$A$470,0),MATCH($D32,S!$B$2:$AK$2,0)))</f>
        <v>0</v>
      </c>
      <c r="W32" s="177">
        <f ca="1">IF(ISNA(INDEX(S!$B$3:$AK$497,MATCH(RIGHT($C$1,5)&amp;" "&amp;W$3,S!$A$3:$A$470,0),MATCH($D32,S!$B$2:$AK$2,0))),"",INDEX(S!$B$3:$AK$497,MATCH(RIGHT($C$1,5)&amp;" "&amp;W$3,S!$A$3:$A$470,0),MATCH($D32,S!$B$2:$AK$2,0)))</f>
        <v>0</v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194</v>
      </c>
      <c r="Y32" s="177">
        <f ca="1">IF(ISNA(INDEX(S!$B$3:$AK$497,MATCH(RIGHT($C$1,5)&amp;" "&amp;Y$3,S!$A$3:$A$470,0),MATCH($D32,S!$B$2:$AK$2,0))),"",INDEX(S!$B$3:$AK$497,MATCH(RIGHT($C$1,5)&amp;" "&amp;Y$3,S!$A$3:$A$470,0),MATCH($D32,S!$B$2:$AK$2,0)))</f>
        <v>0</v>
      </c>
      <c r="Z32" s="177">
        <f ca="1">IF(ISNA(INDEX(S!$B$3:$AK$497,MATCH(RIGHT($C$1,5)&amp;" "&amp;Z$3,S!$A$3:$A$470,0),MATCH($D32,S!$B$2:$AK$2,0))),"",INDEX(S!$B$3:$AK$497,MATCH(RIGHT($C$1,5)&amp;" "&amp;Z$3,S!$A$3:$A$470,0),MATCH($D32,S!$B$2:$AK$2,0)))</f>
        <v>0</v>
      </c>
      <c r="AA32" s="177">
        <f ca="1">IF(ISNA(INDEX(S!$B$3:$AK$497,MATCH(RIGHT($C$1,5)&amp;" "&amp;AA$3,S!$A$3:$A$470,0),MATCH($D32,S!$B$2:$AK$2,0))),"",INDEX(S!$B$3:$AK$497,MATCH(RIGHT($C$1,5)&amp;" "&amp;AA$3,S!$A$3:$A$470,0),MATCH($D32,S!$B$2:$AK$2,0)))</f>
        <v>0</v>
      </c>
      <c r="AB32" s="178">
        <f ca="1">IF(ISNA(INDEX(S!$B$3:$AK$497,MATCH(RIGHT($C$1,5)&amp;" "&amp;AB$3,S!$A$3:$A$470,0),MATCH($D32,S!$B$2:$AK$2,0))),"",INDEX(S!$B$3:$AK$497,MATCH(RIGHT($C$1,5)&amp;" "&amp;AB$3,S!$A$3:$A$470,0),MATCH($D32,S!$B$2:$AK$2,0)))</f>
        <v>0</v>
      </c>
      <c r="AC32" s="179">
        <f t="shared" ca="1" si="0"/>
        <v>287</v>
      </c>
      <c r="AD32" s="180">
        <f t="shared" ca="1" si="1"/>
        <v>0</v>
      </c>
      <c r="AE32" s="181">
        <f t="shared" ca="1" si="2"/>
        <v>36.888888888888886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>
        <f ca="1">IF(ISNA(INDEX(S!$B$3:$AK$497,MATCH(RIGHT($C$1,5)&amp;" "&amp;E$3,S!$A$3:$A$470,0),MATCH($D33,S!$B$2:$AK$2,0))),"",INDEX(S!$B$3:$AK$497,MATCH(RIGHT($C$1,5)&amp;" "&amp;E$3,S!$A$3:$A$470,0),MATCH($D33,S!$B$2:$AK$2,0)))</f>
        <v>0</v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138</v>
      </c>
      <c r="G33" s="63">
        <f ca="1">IF(ISNA(INDEX(S!$B$3:$AK$497,MATCH(RIGHT($C$1,5)&amp;" "&amp;G$3,S!$A$3:$A$470,0),MATCH($D33,S!$B$2:$AK$2,0))),"",INDEX(S!$B$3:$AK$497,MATCH(RIGHT($C$1,5)&amp;" "&amp;G$3,S!$A$3:$A$470,0),MATCH($D33,S!$B$2:$AK$2,0)))</f>
        <v>0</v>
      </c>
      <c r="H33" s="63">
        <f ca="1">IF(ISNA(INDEX(S!$B$3:$AK$497,MATCH(RIGHT($C$1,5)&amp;" "&amp;H$3,S!$A$3:$A$470,0),MATCH($D33,S!$B$2:$AK$2,0))),"",INDEX(S!$B$3:$AK$497,MATCH(RIGHT($C$1,5)&amp;" "&amp;H$3,S!$A$3:$A$470,0),MATCH($D33,S!$B$2:$AK$2,0)))</f>
        <v>0</v>
      </c>
      <c r="I33" s="63">
        <f ca="1">IF(ISNA(INDEX(S!$B$3:$AK$497,MATCH(RIGHT($C$1,5)&amp;" "&amp;I$3,S!$A$3:$A$470,0),MATCH($D33,S!$B$2:$AK$2,0))),"",INDEX(S!$B$3:$AK$497,MATCH(RIGHT($C$1,5)&amp;" "&amp;I$3,S!$A$3:$A$470,0),MATCH($D33,S!$B$2:$AK$2,0)))</f>
        <v>0</v>
      </c>
      <c r="J33" s="63">
        <f ca="1">IF(ISNA(INDEX(S!$B$3:$AK$497,MATCH(RIGHT($C$1,5)&amp;" "&amp;J$3,S!$A$3:$A$470,0),MATCH($D33,S!$B$2:$AK$2,0))),"",INDEX(S!$B$3:$AK$497,MATCH(RIGHT($C$1,5)&amp;" "&amp;J$3,S!$A$3:$A$470,0),MATCH($D33,S!$B$2:$AK$2,0)))</f>
        <v>0</v>
      </c>
      <c r="K33" s="63">
        <f ca="1">IF(ISNA(INDEX(S!$B$3:$AK$497,MATCH(RIGHT($C$1,5)&amp;" "&amp;K$3,S!$A$3:$A$470,0),MATCH($D33,S!$B$2:$AK$2,0))),"",INDEX(S!$B$3:$AK$497,MATCH(RIGHT($C$1,5)&amp;" "&amp;K$3,S!$A$3:$A$470,0),MATCH($D33,S!$B$2:$AK$2,0)))</f>
        <v>0</v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144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 t="str">
        <f ca="1"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 ca="1">IF(ISNA(INDEX(S!$B$3:$AK$497,MATCH(RIGHT($C$1,5)&amp;" "&amp;S$3,S!$A$3:$A$470,0),MATCH($D33,S!$B$2:$AK$2,0))),"",INDEX(S!$B$3:$AK$497,MATCH(RIGHT($C$1,5)&amp;" "&amp;S$3,S!$A$3:$A$470,0),MATCH($D33,S!$B$2:$AK$2,0)))</f>
        <v>0</v>
      </c>
      <c r="T33" s="63">
        <f ca="1">IF(ISNA(INDEX(S!$B$3:$AK$497,MATCH(RIGHT($C$1,5)&amp;" "&amp;T$3,S!$A$3:$A$470,0),MATCH($D33,S!$B$2:$AK$2,0))),"",INDEX(S!$B$3:$AK$497,MATCH(RIGHT($C$1,5)&amp;" "&amp;T$3,S!$A$3:$A$470,0),MATCH($D33,S!$B$2:$AK$2,0)))</f>
        <v>0</v>
      </c>
      <c r="U33" s="63">
        <f ca="1">IF(ISNA(INDEX(S!$B$3:$AK$497,MATCH(RIGHT($C$1,5)&amp;" "&amp;U$3,S!$A$3:$A$470,0),MATCH($D33,S!$B$2:$AK$2,0))),"",INDEX(S!$B$3:$AK$497,MATCH(RIGHT($C$1,5)&amp;" "&amp;U$3,S!$A$3:$A$470,0),MATCH($D33,S!$B$2:$AK$2,0)))</f>
        <v>0</v>
      </c>
      <c r="V33" s="63">
        <f ca="1">IF(ISNA(INDEX(S!$B$3:$AK$497,MATCH(RIGHT($C$1,5)&amp;" "&amp;V$3,S!$A$3:$A$470,0),MATCH($D33,S!$B$2:$AK$2,0))),"",INDEX(S!$B$3:$AK$497,MATCH(RIGHT($C$1,5)&amp;" "&amp;V$3,S!$A$3:$A$470,0),MATCH($D33,S!$B$2:$AK$2,0)))</f>
        <v>0</v>
      </c>
      <c r="W33" s="63">
        <f ca="1">IF(ISNA(INDEX(S!$B$3:$AK$497,MATCH(RIGHT($C$1,5)&amp;" "&amp;W$3,S!$A$3:$A$470,0),MATCH($D33,S!$B$2:$AK$2,0))),"",INDEX(S!$B$3:$AK$497,MATCH(RIGHT($C$1,5)&amp;" "&amp;W$3,S!$A$3:$A$470,0),MATCH($D33,S!$B$2:$AK$2,0)))</f>
        <v>0</v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141</v>
      </c>
      <c r="Y33" s="63">
        <f ca="1">IF(ISNA(INDEX(S!$B$3:$AK$497,MATCH(RIGHT($C$1,5)&amp;" "&amp;Y$3,S!$A$3:$A$470,0),MATCH($D33,S!$B$2:$AK$2,0))),"",INDEX(S!$B$3:$AK$497,MATCH(RIGHT($C$1,5)&amp;" "&amp;Y$3,S!$A$3:$A$470,0),MATCH($D33,S!$B$2:$AK$2,0)))</f>
        <v>0</v>
      </c>
      <c r="Z33" s="63">
        <f ca="1">IF(ISNA(INDEX(S!$B$3:$AK$497,MATCH(RIGHT($C$1,5)&amp;" "&amp;Z$3,S!$A$3:$A$470,0),MATCH($D33,S!$B$2:$AK$2,0))),"",INDEX(S!$B$3:$AK$497,MATCH(RIGHT($C$1,5)&amp;" "&amp;Z$3,S!$A$3:$A$470,0),MATCH($D33,S!$B$2:$AK$2,0)))</f>
        <v>0</v>
      </c>
      <c r="AA33" s="63">
        <f ca="1">IF(ISNA(INDEX(S!$B$3:$AK$497,MATCH(RIGHT($C$1,5)&amp;" "&amp;AA$3,S!$A$3:$A$470,0),MATCH($D33,S!$B$2:$AK$2,0))),"",INDEX(S!$B$3:$AK$497,MATCH(RIGHT($C$1,5)&amp;" "&amp;AA$3,S!$A$3:$A$470,0),MATCH($D33,S!$B$2:$AK$2,0)))</f>
        <v>0</v>
      </c>
      <c r="AB33" s="173">
        <f ca="1">IF(ISNA(INDEX(S!$B$3:$AK$497,MATCH(RIGHT($C$1,5)&amp;" "&amp;AB$3,S!$A$3:$A$470,0),MATCH($D33,S!$B$2:$AK$2,0))),"",INDEX(S!$B$3:$AK$497,MATCH(RIGHT($C$1,5)&amp;" "&amp;AB$3,S!$A$3:$A$470,0),MATCH($D33,S!$B$2:$AK$2,0)))</f>
        <v>0</v>
      </c>
      <c r="AC33" s="168">
        <f t="shared" ca="1" si="0"/>
        <v>144</v>
      </c>
      <c r="AD33" s="44">
        <f t="shared" ca="1" si="1"/>
        <v>0</v>
      </c>
      <c r="AE33" s="45">
        <f t="shared" ca="1" si="2"/>
        <v>23.5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>
        <f ca="1">IF(ISNA(INDEX(S!$B$3:$AK$497,MATCH(RIGHT($C$1,5)&amp;" "&amp;E$3,S!$A$3:$A$470,0),MATCH($D34,S!$B$2:$AK$2,0))),"",INDEX(S!$B$3:$AK$497,MATCH(RIGHT($C$1,5)&amp;" "&amp;E$3,S!$A$3:$A$470,0),MATCH($D34,S!$B$2:$AK$2,0)))</f>
        <v>0</v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387</v>
      </c>
      <c r="G34" s="63">
        <f ca="1">IF(ISNA(INDEX(S!$B$3:$AK$497,MATCH(RIGHT($C$1,5)&amp;" "&amp;G$3,S!$A$3:$A$470,0),MATCH($D34,S!$B$2:$AK$2,0))),"",INDEX(S!$B$3:$AK$497,MATCH(RIGHT($C$1,5)&amp;" "&amp;G$3,S!$A$3:$A$470,0),MATCH($D34,S!$B$2:$AK$2,0)))</f>
        <v>0</v>
      </c>
      <c r="H34" s="63">
        <f ca="1">IF(ISNA(INDEX(S!$B$3:$AK$497,MATCH(RIGHT($C$1,5)&amp;" "&amp;H$3,S!$A$3:$A$470,0),MATCH($D34,S!$B$2:$AK$2,0))),"",INDEX(S!$B$3:$AK$497,MATCH(RIGHT($C$1,5)&amp;" "&amp;H$3,S!$A$3:$A$470,0),MATCH($D34,S!$B$2:$AK$2,0)))</f>
        <v>0</v>
      </c>
      <c r="I34" s="63">
        <f ca="1">IF(ISNA(INDEX(S!$B$3:$AK$497,MATCH(RIGHT($C$1,5)&amp;" "&amp;I$3,S!$A$3:$A$470,0),MATCH($D34,S!$B$2:$AK$2,0))),"",INDEX(S!$B$3:$AK$497,MATCH(RIGHT($C$1,5)&amp;" "&amp;I$3,S!$A$3:$A$470,0),MATCH($D34,S!$B$2:$AK$2,0)))</f>
        <v>0</v>
      </c>
      <c r="J34" s="63">
        <f ca="1">IF(ISNA(INDEX(S!$B$3:$AK$497,MATCH(RIGHT($C$1,5)&amp;" "&amp;J$3,S!$A$3:$A$470,0),MATCH($D34,S!$B$2:$AK$2,0))),"",INDEX(S!$B$3:$AK$497,MATCH(RIGHT($C$1,5)&amp;" "&amp;J$3,S!$A$3:$A$470,0),MATCH($D34,S!$B$2:$AK$2,0)))</f>
        <v>0</v>
      </c>
      <c r="K34" s="63">
        <f ca="1">IF(ISNA(INDEX(S!$B$3:$AK$497,MATCH(RIGHT($C$1,5)&amp;" "&amp;K$3,S!$A$3:$A$470,0),MATCH($D34,S!$B$2:$AK$2,0))),"",INDEX(S!$B$3:$AK$497,MATCH(RIGHT($C$1,5)&amp;" "&amp;K$3,S!$A$3:$A$470,0),MATCH($D34,S!$B$2:$AK$2,0)))</f>
        <v>0</v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385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 t="str">
        <f ca="1"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 ca="1">IF(ISNA(INDEX(S!$B$3:$AK$497,MATCH(RIGHT($C$1,5)&amp;" "&amp;S$3,S!$A$3:$A$470,0),MATCH($D34,S!$B$2:$AK$2,0))),"",INDEX(S!$B$3:$AK$497,MATCH(RIGHT($C$1,5)&amp;" "&amp;S$3,S!$A$3:$A$470,0),MATCH($D34,S!$B$2:$AK$2,0)))</f>
        <v>0</v>
      </c>
      <c r="T34" s="63">
        <f ca="1">IF(ISNA(INDEX(S!$B$3:$AK$497,MATCH(RIGHT($C$1,5)&amp;" "&amp;T$3,S!$A$3:$A$470,0),MATCH($D34,S!$B$2:$AK$2,0))),"",INDEX(S!$B$3:$AK$497,MATCH(RIGHT($C$1,5)&amp;" "&amp;T$3,S!$A$3:$A$470,0),MATCH($D34,S!$B$2:$AK$2,0)))</f>
        <v>0</v>
      </c>
      <c r="U34" s="63">
        <f ca="1">IF(ISNA(INDEX(S!$B$3:$AK$497,MATCH(RIGHT($C$1,5)&amp;" "&amp;U$3,S!$A$3:$A$470,0),MATCH($D34,S!$B$2:$AK$2,0))),"",INDEX(S!$B$3:$AK$497,MATCH(RIGHT($C$1,5)&amp;" "&amp;U$3,S!$A$3:$A$470,0),MATCH($D34,S!$B$2:$AK$2,0)))</f>
        <v>0</v>
      </c>
      <c r="V34" s="63">
        <f ca="1">IF(ISNA(INDEX(S!$B$3:$AK$497,MATCH(RIGHT($C$1,5)&amp;" "&amp;V$3,S!$A$3:$A$470,0),MATCH($D34,S!$B$2:$AK$2,0))),"",INDEX(S!$B$3:$AK$497,MATCH(RIGHT($C$1,5)&amp;" "&amp;V$3,S!$A$3:$A$470,0),MATCH($D34,S!$B$2:$AK$2,0)))</f>
        <v>0</v>
      </c>
      <c r="W34" s="63">
        <f ca="1">IF(ISNA(INDEX(S!$B$3:$AK$497,MATCH(RIGHT($C$1,5)&amp;" "&amp;W$3,S!$A$3:$A$470,0),MATCH($D34,S!$B$2:$AK$2,0))),"",INDEX(S!$B$3:$AK$497,MATCH(RIGHT($C$1,5)&amp;" "&amp;W$3,S!$A$3:$A$470,0),MATCH($D34,S!$B$2:$AK$2,0)))</f>
        <v>0</v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386</v>
      </c>
      <c r="Y34" s="63">
        <f ca="1">IF(ISNA(INDEX(S!$B$3:$AK$497,MATCH(RIGHT($C$1,5)&amp;" "&amp;Y$3,S!$A$3:$A$470,0),MATCH($D34,S!$B$2:$AK$2,0))),"",INDEX(S!$B$3:$AK$497,MATCH(RIGHT($C$1,5)&amp;" "&amp;Y$3,S!$A$3:$A$470,0),MATCH($D34,S!$B$2:$AK$2,0)))</f>
        <v>0</v>
      </c>
      <c r="Z34" s="63">
        <f ca="1">IF(ISNA(INDEX(S!$B$3:$AK$497,MATCH(RIGHT($C$1,5)&amp;" "&amp;Z$3,S!$A$3:$A$470,0),MATCH($D34,S!$B$2:$AK$2,0))),"",INDEX(S!$B$3:$AK$497,MATCH(RIGHT($C$1,5)&amp;" "&amp;Z$3,S!$A$3:$A$470,0),MATCH($D34,S!$B$2:$AK$2,0)))</f>
        <v>0</v>
      </c>
      <c r="AA34" s="63">
        <f ca="1">IF(ISNA(INDEX(S!$B$3:$AK$497,MATCH(RIGHT($C$1,5)&amp;" "&amp;AA$3,S!$A$3:$A$470,0),MATCH($D34,S!$B$2:$AK$2,0))),"",INDEX(S!$B$3:$AK$497,MATCH(RIGHT($C$1,5)&amp;" "&amp;AA$3,S!$A$3:$A$470,0),MATCH($D34,S!$B$2:$AK$2,0)))</f>
        <v>0</v>
      </c>
      <c r="AB34" s="173">
        <f ca="1">IF(ISNA(INDEX(S!$B$3:$AK$497,MATCH(RIGHT($C$1,5)&amp;" "&amp;AB$3,S!$A$3:$A$470,0),MATCH($D34,S!$B$2:$AK$2,0))),"",INDEX(S!$B$3:$AK$497,MATCH(RIGHT($C$1,5)&amp;" "&amp;AB$3,S!$A$3:$A$470,0),MATCH($D34,S!$B$2:$AK$2,0)))</f>
        <v>0</v>
      </c>
      <c r="AC34" s="168">
        <f t="shared" ca="1" si="0"/>
        <v>387</v>
      </c>
      <c r="AD34" s="44">
        <f t="shared" ca="1" si="1"/>
        <v>0</v>
      </c>
      <c r="AE34" s="45">
        <f t="shared" ca="1" si="2"/>
        <v>64.333333333333329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>
        <f ca="1">IF(ISNA(INDEX(S!$B$3:$AK$497,MATCH(RIGHT($C$1,5)&amp;" "&amp;E$3,S!$A$3:$A$470,0),MATCH($D35,S!$B$2:$AK$2,0))),"",INDEX(S!$B$3:$AK$497,MATCH(RIGHT($C$1,5)&amp;" "&amp;E$3,S!$A$3:$A$470,0),MATCH($D35,S!$B$2:$AK$2,0)))</f>
        <v>0</v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29</v>
      </c>
      <c r="G35" s="63">
        <f ca="1">IF(ISNA(INDEX(S!$B$3:$AK$497,MATCH(RIGHT($C$1,5)&amp;" "&amp;G$3,S!$A$3:$A$470,0),MATCH($D35,S!$B$2:$AK$2,0))),"",INDEX(S!$B$3:$AK$497,MATCH(RIGHT($C$1,5)&amp;" "&amp;G$3,S!$A$3:$A$470,0),MATCH($D35,S!$B$2:$AK$2,0)))</f>
        <v>0</v>
      </c>
      <c r="H35" s="63">
        <f ca="1">IF(ISNA(INDEX(S!$B$3:$AK$497,MATCH(RIGHT($C$1,5)&amp;" "&amp;H$3,S!$A$3:$A$470,0),MATCH($D35,S!$B$2:$AK$2,0))),"",INDEX(S!$B$3:$AK$497,MATCH(RIGHT($C$1,5)&amp;" "&amp;H$3,S!$A$3:$A$470,0),MATCH($D35,S!$B$2:$AK$2,0)))</f>
        <v>0</v>
      </c>
      <c r="I35" s="63">
        <f ca="1">IF(ISNA(INDEX(S!$B$3:$AK$497,MATCH(RIGHT($C$1,5)&amp;" "&amp;I$3,S!$A$3:$A$470,0),MATCH($D35,S!$B$2:$AK$2,0))),"",INDEX(S!$B$3:$AK$497,MATCH(RIGHT($C$1,5)&amp;" "&amp;I$3,S!$A$3:$A$470,0),MATCH($D35,S!$B$2:$AK$2,0)))</f>
        <v>0</v>
      </c>
      <c r="J35" s="63">
        <f ca="1">IF(ISNA(INDEX(S!$B$3:$AK$497,MATCH(RIGHT($C$1,5)&amp;" "&amp;J$3,S!$A$3:$A$470,0),MATCH($D35,S!$B$2:$AK$2,0))),"",INDEX(S!$B$3:$AK$497,MATCH(RIGHT($C$1,5)&amp;" "&amp;J$3,S!$A$3:$A$470,0),MATCH($D35,S!$B$2:$AK$2,0)))</f>
        <v>0</v>
      </c>
      <c r="K35" s="63">
        <f ca="1">IF(ISNA(INDEX(S!$B$3:$AK$497,MATCH(RIGHT($C$1,5)&amp;" "&amp;K$3,S!$A$3:$A$470,0),MATCH($D35,S!$B$2:$AK$2,0))),"",INDEX(S!$B$3:$AK$497,MATCH(RIGHT($C$1,5)&amp;" "&amp;K$3,S!$A$3:$A$470,0),MATCH($D35,S!$B$2:$AK$2,0)))</f>
        <v>0</v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-96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 t="str">
        <f ca="1"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 ca="1">IF(ISNA(INDEX(S!$B$3:$AK$497,MATCH(RIGHT($C$1,5)&amp;" "&amp;S$3,S!$A$3:$A$470,0),MATCH($D35,S!$B$2:$AK$2,0))),"",INDEX(S!$B$3:$AK$497,MATCH(RIGHT($C$1,5)&amp;" "&amp;S$3,S!$A$3:$A$470,0),MATCH($D35,S!$B$2:$AK$2,0)))</f>
        <v>0</v>
      </c>
      <c r="T35" s="63">
        <f ca="1">IF(ISNA(INDEX(S!$B$3:$AK$497,MATCH(RIGHT($C$1,5)&amp;" "&amp;T$3,S!$A$3:$A$470,0),MATCH($D35,S!$B$2:$AK$2,0))),"",INDEX(S!$B$3:$AK$497,MATCH(RIGHT($C$1,5)&amp;" "&amp;T$3,S!$A$3:$A$470,0),MATCH($D35,S!$B$2:$AK$2,0)))</f>
        <v>0</v>
      </c>
      <c r="U35" s="63">
        <f ca="1">IF(ISNA(INDEX(S!$B$3:$AK$497,MATCH(RIGHT($C$1,5)&amp;" "&amp;U$3,S!$A$3:$A$470,0),MATCH($D35,S!$B$2:$AK$2,0))),"",INDEX(S!$B$3:$AK$497,MATCH(RIGHT($C$1,5)&amp;" "&amp;U$3,S!$A$3:$A$470,0),MATCH($D35,S!$B$2:$AK$2,0)))</f>
        <v>0</v>
      </c>
      <c r="V35" s="63">
        <f ca="1">IF(ISNA(INDEX(S!$B$3:$AK$497,MATCH(RIGHT($C$1,5)&amp;" "&amp;V$3,S!$A$3:$A$470,0),MATCH($D35,S!$B$2:$AK$2,0))),"",INDEX(S!$B$3:$AK$497,MATCH(RIGHT($C$1,5)&amp;" "&amp;V$3,S!$A$3:$A$470,0),MATCH($D35,S!$B$2:$AK$2,0)))</f>
        <v>0</v>
      </c>
      <c r="W35" s="63">
        <f ca="1">IF(ISNA(INDEX(S!$B$3:$AK$497,MATCH(RIGHT($C$1,5)&amp;" "&amp;W$3,S!$A$3:$A$470,0),MATCH($D35,S!$B$2:$AK$2,0))),"",INDEX(S!$B$3:$AK$497,MATCH(RIGHT($C$1,5)&amp;" "&amp;W$3,S!$A$3:$A$470,0),MATCH($D35,S!$B$2:$AK$2,0)))</f>
        <v>0</v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121</v>
      </c>
      <c r="Y35" s="63">
        <f ca="1">IF(ISNA(INDEX(S!$B$3:$AK$497,MATCH(RIGHT($C$1,5)&amp;" "&amp;Y$3,S!$A$3:$A$470,0),MATCH($D35,S!$B$2:$AK$2,0))),"",INDEX(S!$B$3:$AK$497,MATCH(RIGHT($C$1,5)&amp;" "&amp;Y$3,S!$A$3:$A$470,0),MATCH($D35,S!$B$2:$AK$2,0)))</f>
        <v>0</v>
      </c>
      <c r="Z35" s="63">
        <f ca="1">IF(ISNA(INDEX(S!$B$3:$AK$497,MATCH(RIGHT($C$1,5)&amp;" "&amp;Z$3,S!$A$3:$A$470,0),MATCH($D35,S!$B$2:$AK$2,0))),"",INDEX(S!$B$3:$AK$497,MATCH(RIGHT($C$1,5)&amp;" "&amp;Z$3,S!$A$3:$A$470,0),MATCH($D35,S!$B$2:$AK$2,0)))</f>
        <v>0</v>
      </c>
      <c r="AA35" s="63">
        <f ca="1">IF(ISNA(INDEX(S!$B$3:$AK$497,MATCH(RIGHT($C$1,5)&amp;" "&amp;AA$3,S!$A$3:$A$470,0),MATCH($D35,S!$B$2:$AK$2,0))),"",INDEX(S!$B$3:$AK$497,MATCH(RIGHT($C$1,5)&amp;" "&amp;AA$3,S!$A$3:$A$470,0),MATCH($D35,S!$B$2:$AK$2,0)))</f>
        <v>0</v>
      </c>
      <c r="AB35" s="173">
        <f ca="1">IF(ISNA(INDEX(S!$B$3:$AK$497,MATCH(RIGHT($C$1,5)&amp;" "&amp;AB$3,S!$A$3:$A$470,0),MATCH($D35,S!$B$2:$AK$2,0))),"",INDEX(S!$B$3:$AK$497,MATCH(RIGHT($C$1,5)&amp;" "&amp;AB$3,S!$A$3:$A$470,0),MATCH($D35,S!$B$2:$AK$2,0)))</f>
        <v>0</v>
      </c>
      <c r="AC35" s="168">
        <f t="shared" ca="1" si="0"/>
        <v>121</v>
      </c>
      <c r="AD35" s="44">
        <f t="shared" ca="1" si="1"/>
        <v>-96</v>
      </c>
      <c r="AE35" s="45">
        <f t="shared" ca="1" si="2"/>
        <v>3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>
        <f ca="1">IF(ISNA(INDEX(S!$B$3:$AK$497,MATCH(RIGHT($C$1,5)&amp;" "&amp;E$3,S!$A$3:$A$470,0),MATCH($D36,S!$B$2:$AK$2,0))),"",INDEX(S!$B$3:$AK$497,MATCH(RIGHT($C$1,5)&amp;" "&amp;E$3,S!$A$3:$A$470,0),MATCH($D36,S!$B$2:$AK$2,0)))</f>
        <v>0</v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1</v>
      </c>
      <c r="G36" s="63">
        <f ca="1">IF(ISNA(INDEX(S!$B$3:$AK$497,MATCH(RIGHT($C$1,5)&amp;" "&amp;G$3,S!$A$3:$A$470,0),MATCH($D36,S!$B$2:$AK$2,0))),"",INDEX(S!$B$3:$AK$497,MATCH(RIGHT($C$1,5)&amp;" "&amp;G$3,S!$A$3:$A$470,0),MATCH($D36,S!$B$2:$AK$2,0)))</f>
        <v>0</v>
      </c>
      <c r="H36" s="63">
        <f ca="1">IF(ISNA(INDEX(S!$B$3:$AK$497,MATCH(RIGHT($C$1,5)&amp;" "&amp;H$3,S!$A$3:$A$470,0),MATCH($D36,S!$B$2:$AK$2,0))),"",INDEX(S!$B$3:$AK$497,MATCH(RIGHT($C$1,5)&amp;" "&amp;H$3,S!$A$3:$A$470,0),MATCH($D36,S!$B$2:$AK$2,0)))</f>
        <v>0</v>
      </c>
      <c r="I36" s="63">
        <f ca="1">IF(ISNA(INDEX(S!$B$3:$AK$497,MATCH(RIGHT($C$1,5)&amp;" "&amp;I$3,S!$A$3:$A$470,0),MATCH($D36,S!$B$2:$AK$2,0))),"",INDEX(S!$B$3:$AK$497,MATCH(RIGHT($C$1,5)&amp;" "&amp;I$3,S!$A$3:$A$470,0),MATCH($D36,S!$B$2:$AK$2,0)))</f>
        <v>0</v>
      </c>
      <c r="J36" s="63">
        <f ca="1">IF(ISNA(INDEX(S!$B$3:$AK$497,MATCH(RIGHT($C$1,5)&amp;" "&amp;J$3,S!$A$3:$A$470,0),MATCH($D36,S!$B$2:$AK$2,0))),"",INDEX(S!$B$3:$AK$497,MATCH(RIGHT($C$1,5)&amp;" "&amp;J$3,S!$A$3:$A$470,0),MATCH($D36,S!$B$2:$AK$2,0)))</f>
        <v>0</v>
      </c>
      <c r="K36" s="63">
        <f ca="1">IF(ISNA(INDEX(S!$B$3:$AK$497,MATCH(RIGHT($C$1,5)&amp;" "&amp;K$3,S!$A$3:$A$470,0),MATCH($D36,S!$B$2:$AK$2,0))),"",INDEX(S!$B$3:$AK$497,MATCH(RIGHT($C$1,5)&amp;" "&amp;K$3,S!$A$3:$A$470,0),MATCH($D36,S!$B$2:$AK$2,0)))</f>
        <v>0</v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-113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 t="str">
        <f ca="1"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 ca="1">IF(ISNA(INDEX(S!$B$3:$AK$497,MATCH(RIGHT($C$1,5)&amp;" "&amp;S$3,S!$A$3:$A$470,0),MATCH($D36,S!$B$2:$AK$2,0))),"",INDEX(S!$B$3:$AK$497,MATCH(RIGHT($C$1,5)&amp;" "&amp;S$3,S!$A$3:$A$470,0),MATCH($D36,S!$B$2:$AK$2,0)))</f>
        <v>0</v>
      </c>
      <c r="T36" s="63">
        <f ca="1">IF(ISNA(INDEX(S!$B$3:$AK$497,MATCH(RIGHT($C$1,5)&amp;" "&amp;T$3,S!$A$3:$A$470,0),MATCH($D36,S!$B$2:$AK$2,0))),"",INDEX(S!$B$3:$AK$497,MATCH(RIGHT($C$1,5)&amp;" "&amp;T$3,S!$A$3:$A$470,0),MATCH($D36,S!$B$2:$AK$2,0)))</f>
        <v>0</v>
      </c>
      <c r="U36" s="63">
        <f ca="1">IF(ISNA(INDEX(S!$B$3:$AK$497,MATCH(RIGHT($C$1,5)&amp;" "&amp;U$3,S!$A$3:$A$470,0),MATCH($D36,S!$B$2:$AK$2,0))),"",INDEX(S!$B$3:$AK$497,MATCH(RIGHT($C$1,5)&amp;" "&amp;U$3,S!$A$3:$A$470,0),MATCH($D36,S!$B$2:$AK$2,0)))</f>
        <v>0</v>
      </c>
      <c r="V36" s="63">
        <f ca="1">IF(ISNA(INDEX(S!$B$3:$AK$497,MATCH(RIGHT($C$1,5)&amp;" "&amp;V$3,S!$A$3:$A$470,0),MATCH($D36,S!$B$2:$AK$2,0))),"",INDEX(S!$B$3:$AK$497,MATCH(RIGHT($C$1,5)&amp;" "&amp;V$3,S!$A$3:$A$470,0),MATCH($D36,S!$B$2:$AK$2,0)))</f>
        <v>0</v>
      </c>
      <c r="W36" s="63">
        <f ca="1">IF(ISNA(INDEX(S!$B$3:$AK$497,MATCH(RIGHT($C$1,5)&amp;" "&amp;W$3,S!$A$3:$A$470,0),MATCH($D36,S!$B$2:$AK$2,0))),"",INDEX(S!$B$3:$AK$497,MATCH(RIGHT($C$1,5)&amp;" "&amp;W$3,S!$A$3:$A$470,0),MATCH($D36,S!$B$2:$AK$2,0)))</f>
        <v>0</v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108</v>
      </c>
      <c r="Y36" s="63">
        <f ca="1">IF(ISNA(INDEX(S!$B$3:$AK$497,MATCH(RIGHT($C$1,5)&amp;" "&amp;Y$3,S!$A$3:$A$470,0),MATCH($D36,S!$B$2:$AK$2,0))),"",INDEX(S!$B$3:$AK$497,MATCH(RIGHT($C$1,5)&amp;" "&amp;Y$3,S!$A$3:$A$470,0),MATCH($D36,S!$B$2:$AK$2,0)))</f>
        <v>0</v>
      </c>
      <c r="Z36" s="63">
        <f ca="1">IF(ISNA(INDEX(S!$B$3:$AK$497,MATCH(RIGHT($C$1,5)&amp;" "&amp;Z$3,S!$A$3:$A$470,0),MATCH($D36,S!$B$2:$AK$2,0))),"",INDEX(S!$B$3:$AK$497,MATCH(RIGHT($C$1,5)&amp;" "&amp;Z$3,S!$A$3:$A$470,0),MATCH($D36,S!$B$2:$AK$2,0)))</f>
        <v>0</v>
      </c>
      <c r="AA36" s="63">
        <f ca="1">IF(ISNA(INDEX(S!$B$3:$AK$497,MATCH(RIGHT($C$1,5)&amp;" "&amp;AA$3,S!$A$3:$A$470,0),MATCH($D36,S!$B$2:$AK$2,0))),"",INDEX(S!$B$3:$AK$497,MATCH(RIGHT($C$1,5)&amp;" "&amp;AA$3,S!$A$3:$A$470,0),MATCH($D36,S!$B$2:$AK$2,0)))</f>
        <v>0</v>
      </c>
      <c r="AB36" s="173">
        <f ca="1">IF(ISNA(INDEX(S!$B$3:$AK$497,MATCH(RIGHT($C$1,5)&amp;" "&amp;AB$3,S!$A$3:$A$470,0),MATCH($D36,S!$B$2:$AK$2,0))),"",INDEX(S!$B$3:$AK$497,MATCH(RIGHT($C$1,5)&amp;" "&amp;AB$3,S!$A$3:$A$470,0),MATCH($D36,S!$B$2:$AK$2,0)))</f>
        <v>0</v>
      </c>
      <c r="AC36" s="168">
        <f t="shared" ca="1" si="0"/>
        <v>108</v>
      </c>
      <c r="AD36" s="44">
        <f t="shared" ca="1" si="1"/>
        <v>-113</v>
      </c>
      <c r="AE36" s="45">
        <f t="shared" ca="1" si="2"/>
        <v>-0.22222222222222221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>
        <f ca="1">IF(ISNA(INDEX(S!$B$3:$AK$497,MATCH(RIGHT($C$1,5)&amp;" "&amp;E$3,S!$A$3:$A$470,0),MATCH($D37,S!$B$2:$AK$2,0))),"",INDEX(S!$B$3:$AK$497,MATCH(RIGHT($C$1,5)&amp;" "&amp;E$3,S!$A$3:$A$470,0),MATCH($D37,S!$B$2:$AK$2,0)))</f>
        <v>-17</v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-38</v>
      </c>
      <c r="G37" s="65">
        <f ca="1">IF(ISNA(INDEX(S!$B$3:$AK$497,MATCH(RIGHT($C$1,5)&amp;" "&amp;G$3,S!$A$3:$A$470,0),MATCH($D37,S!$B$2:$AK$2,0))),"",INDEX(S!$B$3:$AK$497,MATCH(RIGHT($C$1,5)&amp;" "&amp;G$3,S!$A$3:$A$470,0),MATCH($D37,S!$B$2:$AK$2,0)))</f>
        <v>-56</v>
      </c>
      <c r="H37" s="65">
        <f ca="1">IF(ISNA(INDEX(S!$B$3:$AK$497,MATCH(RIGHT($C$1,5)&amp;" "&amp;H$3,S!$A$3:$A$470,0),MATCH($D37,S!$B$2:$AK$2,0))),"",INDEX(S!$B$3:$AK$497,MATCH(RIGHT($C$1,5)&amp;" "&amp;H$3,S!$A$3:$A$470,0),MATCH($D37,S!$B$2:$AK$2,0)))</f>
        <v>-72</v>
      </c>
      <c r="I37" s="65">
        <f ca="1">IF(ISNA(INDEX(S!$B$3:$AK$497,MATCH(RIGHT($C$1,5)&amp;" "&amp;I$3,S!$A$3:$A$470,0),MATCH($D37,S!$B$2:$AK$2,0))),"",INDEX(S!$B$3:$AK$497,MATCH(RIGHT($C$1,5)&amp;" "&amp;I$3,S!$A$3:$A$470,0),MATCH($D37,S!$B$2:$AK$2,0)))</f>
        <v>-85</v>
      </c>
      <c r="J37" s="65">
        <f ca="1">IF(ISNA(INDEX(S!$B$3:$AK$497,MATCH(RIGHT($C$1,5)&amp;" "&amp;J$3,S!$A$3:$A$470,0),MATCH($D37,S!$B$2:$AK$2,0))),"",INDEX(S!$B$3:$AK$497,MATCH(RIGHT($C$1,5)&amp;" "&amp;J$3,S!$A$3:$A$470,0),MATCH($D37,S!$B$2:$AK$2,0)))</f>
        <v>-96</v>
      </c>
      <c r="K37" s="65">
        <f ca="1">IF(ISNA(INDEX(S!$B$3:$AK$497,MATCH(RIGHT($C$1,5)&amp;" "&amp;K$3,S!$A$3:$A$470,0),MATCH($D37,S!$B$2:$AK$2,0))),"",INDEX(S!$B$3:$AK$497,MATCH(RIGHT($C$1,5)&amp;" "&amp;K$3,S!$A$3:$A$470,0),MATCH($D37,S!$B$2:$AK$2,0)))</f>
        <v>-106</v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-114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 t="str">
        <f ca="1"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 ca="1">IF(ISNA(INDEX(S!$B$3:$AK$497,MATCH(RIGHT($C$1,5)&amp;" "&amp;S$3,S!$A$3:$A$470,0),MATCH($D37,S!$B$2:$AK$2,0))),"",INDEX(S!$B$3:$AK$497,MATCH(RIGHT($C$1,5)&amp;" "&amp;S$3,S!$A$3:$A$470,0),MATCH($D37,S!$B$2:$AK$2,0)))</f>
        <v>31</v>
      </c>
      <c r="T37" s="65">
        <f ca="1">IF(ISNA(INDEX(S!$B$3:$AK$497,MATCH(RIGHT($C$1,5)&amp;" "&amp;T$3,S!$A$3:$A$470,0),MATCH($D37,S!$B$2:$AK$2,0))),"",INDEX(S!$B$3:$AK$497,MATCH(RIGHT($C$1,5)&amp;" "&amp;T$3,S!$A$3:$A$470,0),MATCH($D37,S!$B$2:$AK$2,0)))</f>
        <v>65</v>
      </c>
      <c r="U37" s="65">
        <f ca="1">IF(ISNA(INDEX(S!$B$3:$AK$497,MATCH(RIGHT($C$1,5)&amp;" "&amp;U$3,S!$A$3:$A$470,0),MATCH($D37,S!$B$2:$AK$2,0))),"",INDEX(S!$B$3:$AK$497,MATCH(RIGHT($C$1,5)&amp;" "&amp;U$3,S!$A$3:$A$470,0),MATCH($D37,S!$B$2:$AK$2,0)))</f>
        <v>85</v>
      </c>
      <c r="V37" s="65">
        <f ca="1">IF(ISNA(INDEX(S!$B$3:$AK$497,MATCH(RIGHT($C$1,5)&amp;" "&amp;V$3,S!$A$3:$A$470,0),MATCH($D37,S!$B$2:$AK$2,0))),"",INDEX(S!$B$3:$AK$497,MATCH(RIGHT($C$1,5)&amp;" "&amp;V$3,S!$A$3:$A$470,0),MATCH($D37,S!$B$2:$AK$2,0)))</f>
        <v>85</v>
      </c>
      <c r="W37" s="65">
        <f ca="1">IF(ISNA(INDEX(S!$B$3:$AK$497,MATCH(RIGHT($C$1,5)&amp;" "&amp;W$3,S!$A$3:$A$470,0),MATCH($D37,S!$B$2:$AK$2,0))),"",INDEX(S!$B$3:$AK$497,MATCH(RIGHT($C$1,5)&amp;" "&amp;W$3,S!$A$3:$A$470,0),MATCH($D37,S!$B$2:$AK$2,0)))</f>
        <v>82</v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75</v>
      </c>
      <c r="Y37" s="65">
        <f ca="1">IF(ISNA(INDEX(S!$B$3:$AK$497,MATCH(RIGHT($C$1,5)&amp;" "&amp;Y$3,S!$A$3:$A$470,0),MATCH($D37,S!$B$2:$AK$2,0))),"",INDEX(S!$B$3:$AK$497,MATCH(RIGHT($C$1,5)&amp;" "&amp;Y$3,S!$A$3:$A$470,0),MATCH($D37,S!$B$2:$AK$2,0)))</f>
        <v>64</v>
      </c>
      <c r="Z37" s="65">
        <f ca="1">IF(ISNA(INDEX(S!$B$3:$AK$497,MATCH(RIGHT($C$1,5)&amp;" "&amp;Z$3,S!$A$3:$A$470,0),MATCH($D37,S!$B$2:$AK$2,0))),"",INDEX(S!$B$3:$AK$497,MATCH(RIGHT($C$1,5)&amp;" "&amp;Z$3,S!$A$3:$A$470,0),MATCH($D37,S!$B$2:$AK$2,0)))</f>
        <v>53</v>
      </c>
      <c r="AA37" s="65">
        <f ca="1">IF(ISNA(INDEX(S!$B$3:$AK$497,MATCH(RIGHT($C$1,5)&amp;" "&amp;AA$3,S!$A$3:$A$470,0),MATCH($D37,S!$B$2:$AK$2,0))),"",INDEX(S!$B$3:$AK$497,MATCH(RIGHT($C$1,5)&amp;" "&amp;AA$3,S!$A$3:$A$470,0),MATCH($D37,S!$B$2:$AK$2,0)))</f>
        <v>41</v>
      </c>
      <c r="AB37" s="174">
        <f ca="1">IF(ISNA(INDEX(S!$B$3:$AK$497,MATCH(RIGHT($C$1,5)&amp;" "&amp;AB$3,S!$A$3:$A$470,0),MATCH($D37,S!$B$2:$AK$2,0))),"",INDEX(S!$B$3:$AK$497,MATCH(RIGHT($C$1,5)&amp;" "&amp;AB$3,S!$A$3:$A$470,0),MATCH($D37,S!$B$2:$AK$2,0)))</f>
        <v>29</v>
      </c>
      <c r="AC37" s="169">
        <f t="shared" ca="1" si="0"/>
        <v>85</v>
      </c>
      <c r="AD37" s="46">
        <f t="shared" ca="1" si="1"/>
        <v>-114</v>
      </c>
      <c r="AE37" s="47">
        <f t="shared" ca="1" si="2"/>
        <v>1.4444444444444444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"&amp;MID(CELL("filename"),SEARCH(".xlsx",CELL("filename"))-4,4)&amp;"-"&amp;MID(CELL("filename"),SEARCH(".xlsx",CELL("filename"))-7,2)&amp;"-06"</f>
        <v>BIỂU GHI MỰC NƯỚC GIỜ 2023-07-06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>
        <f ca="1">IF(ISNA(INDEX(S!$B$3:$AK$497,MATCH(RIGHT($C$1,5)&amp;" "&amp;E$3,S!$A$3:$A$470,0),MATCH($D4,S!$B$2:$AK$2,0))),"",INDEX(S!$B$3:$AK$497,MATCH(RIGHT($C$1,5)&amp;" "&amp;E$3,S!$A$3:$A$470,0),MATCH($D4,S!$B$2:$AK$2,0)))</f>
        <v>0</v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16448</v>
      </c>
      <c r="G4" s="61">
        <f ca="1">IF(ISNA(INDEX(S!$B$3:$AK$497,MATCH(RIGHT($C$1,5)&amp;" "&amp;G$3,S!$A$3:$A$470,0),MATCH($D4,S!$B$2:$AK$2,0))),"",INDEX(S!$B$3:$AK$497,MATCH(RIGHT($C$1,5)&amp;" "&amp;G$3,S!$A$3:$A$470,0),MATCH($D4,S!$B$2:$AK$2,0)))</f>
        <v>0</v>
      </c>
      <c r="H4" s="61">
        <f ca="1">IF(ISNA(INDEX(S!$B$3:$AK$497,MATCH(RIGHT($C$1,5)&amp;" "&amp;H$3,S!$A$3:$A$470,0),MATCH($D4,S!$B$2:$AK$2,0))),"",INDEX(S!$B$3:$AK$497,MATCH(RIGHT($C$1,5)&amp;" "&amp;H$3,S!$A$3:$A$470,0),MATCH($D4,S!$B$2:$AK$2,0)))</f>
        <v>0</v>
      </c>
      <c r="I4" s="61">
        <f ca="1">IF(ISNA(INDEX(S!$B$3:$AK$497,MATCH(RIGHT($C$1,5)&amp;" "&amp;I$3,S!$A$3:$A$470,0),MATCH($D4,S!$B$2:$AK$2,0))),"",INDEX(S!$B$3:$AK$497,MATCH(RIGHT($C$1,5)&amp;" "&amp;I$3,S!$A$3:$A$470,0),MATCH($D4,S!$B$2:$AK$2,0)))</f>
        <v>0</v>
      </c>
      <c r="J4" s="61">
        <f ca="1">IF(ISNA(INDEX(S!$B$3:$AK$497,MATCH(RIGHT($C$1,5)&amp;" "&amp;J$3,S!$A$3:$A$470,0),MATCH($D4,S!$B$2:$AK$2,0))),"",INDEX(S!$B$3:$AK$497,MATCH(RIGHT($C$1,5)&amp;" "&amp;J$3,S!$A$3:$A$470,0),MATCH($D4,S!$B$2:$AK$2,0)))</f>
        <v>0</v>
      </c>
      <c r="K4" s="61">
        <f ca="1">IF(ISNA(INDEX(S!$B$3:$AK$497,MATCH(RIGHT($C$1,5)&amp;" "&amp;K$3,S!$A$3:$A$470,0),MATCH($D4,S!$B$2:$AK$2,0))),"",INDEX(S!$B$3:$AK$497,MATCH(RIGHT($C$1,5)&amp;" "&amp;K$3,S!$A$3:$A$470,0),MATCH($D4,S!$B$2:$AK$2,0)))</f>
        <v>0</v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16443</v>
      </c>
      <c r="M4" s="61">
        <f ca="1">IF(ISNA(INDEX(S!$B$3:$AK$497,MATCH(RIGHT($C$1,5)&amp;" "&amp;M$3,S!$A$3:$A$470,0),MATCH($D4,S!$B$2:$AK$2,0))),"",INDEX(S!$B$3:$AK$497,MATCH(RIGHT($C$1,5)&amp;" "&amp;M$3,S!$A$3:$A$470,0),MATCH($D4,S!$B$2:$AK$2,0)))</f>
        <v>0</v>
      </c>
      <c r="N4" s="61">
        <f ca="1">IF(ISNA(INDEX(S!$B$3:$AK$497,MATCH(RIGHT($C$1,5)&amp;" "&amp;N$3,S!$A$3:$A$470,0),MATCH($D4,S!$B$2:$AK$2,0))),"",INDEX(S!$B$3:$AK$497,MATCH(RIGHT($C$1,5)&amp;" "&amp;N$3,S!$A$3:$A$470,0),MATCH($D4,S!$B$2:$AK$2,0)))</f>
        <v>0</v>
      </c>
      <c r="O4" s="61">
        <f ca="1">IF(ISNA(INDEX(S!$B$3:$AK$497,MATCH(RIGHT($C$1,5)&amp;" "&amp;O$3,S!$A$3:$A$470,0),MATCH($D4,S!$B$2:$AK$2,0))),"",INDEX(S!$B$3:$AK$497,MATCH(RIGHT($C$1,5)&amp;" "&amp;O$3,S!$A$3:$A$470,0),MATCH($D4,S!$B$2:$AK$2,0)))</f>
        <v>0</v>
      </c>
      <c r="P4" s="61">
        <f ca="1">IF(ISNA(INDEX(S!$B$3:$AK$497,MATCH(RIGHT($C$1,5)&amp;" "&amp;P$3,S!$A$3:$A$470,0),MATCH($D4,S!$B$2:$AK$2,0))),"",INDEX(S!$B$3:$AK$497,MATCH(RIGHT($C$1,5)&amp;" "&amp;P$3,S!$A$3:$A$470,0),MATCH($D4,S!$B$2:$AK$2,0)))</f>
        <v>0</v>
      </c>
      <c r="Q4" s="61">
        <f ca="1">IF(ISNA(INDEX(S!$B$3:$AK$497,MATCH(RIGHT($C$1,5)&amp;" "&amp;Q$3,S!$A$3:$A$470,0),MATCH($D4,S!$B$2:$AK$2,0))),"",INDEX(S!$B$3:$AK$497,MATCH(RIGHT($C$1,5)&amp;" "&amp;Q$3,S!$A$3:$A$470,0),MATCH($D4,S!$B$2:$AK$2,0)))</f>
        <v>0</v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16430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16418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16448</v>
      </c>
      <c r="AD4" s="42">
        <f t="shared" ref="AD4:AD37" ca="1" si="1">MIN(E4:AB4)</f>
        <v>0</v>
      </c>
      <c r="AE4" s="43">
        <f t="shared" ref="AE4:AE37" ca="1" si="2">AVERAGE(E4:AB4)</f>
        <v>4382.6000000000004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>
        <f ca="1">IF(ISNA(INDEX(S!$B$3:$AK$497,MATCH(RIGHT($C$1,5)&amp;" "&amp;E$3,S!$A$3:$A$470,0),MATCH($D5,S!$B$2:$AK$2,0))),"",INDEX(S!$B$3:$AK$497,MATCH(RIGHT($C$1,5)&amp;" "&amp;E$3,S!$A$3:$A$470,0),MATCH($D5,S!$B$2:$AK$2,0)))</f>
        <v>0</v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5443</v>
      </c>
      <c r="G5" s="63">
        <f ca="1">IF(ISNA(INDEX(S!$B$3:$AK$497,MATCH(RIGHT($C$1,5)&amp;" "&amp;G$3,S!$A$3:$A$470,0),MATCH($D5,S!$B$2:$AK$2,0))),"",INDEX(S!$B$3:$AK$497,MATCH(RIGHT($C$1,5)&amp;" "&amp;G$3,S!$A$3:$A$470,0),MATCH($D5,S!$B$2:$AK$2,0)))</f>
        <v>0</v>
      </c>
      <c r="H5" s="63">
        <f ca="1">IF(ISNA(INDEX(S!$B$3:$AK$497,MATCH(RIGHT($C$1,5)&amp;" "&amp;H$3,S!$A$3:$A$470,0),MATCH($D5,S!$B$2:$AK$2,0))),"",INDEX(S!$B$3:$AK$497,MATCH(RIGHT($C$1,5)&amp;" "&amp;H$3,S!$A$3:$A$470,0),MATCH($D5,S!$B$2:$AK$2,0)))</f>
        <v>0</v>
      </c>
      <c r="I5" s="63">
        <f ca="1">IF(ISNA(INDEX(S!$B$3:$AK$497,MATCH(RIGHT($C$1,5)&amp;" "&amp;I$3,S!$A$3:$A$470,0),MATCH($D5,S!$B$2:$AK$2,0))),"",INDEX(S!$B$3:$AK$497,MATCH(RIGHT($C$1,5)&amp;" "&amp;I$3,S!$A$3:$A$470,0),MATCH($D5,S!$B$2:$AK$2,0)))</f>
        <v>0</v>
      </c>
      <c r="J5" s="63">
        <f ca="1">IF(ISNA(INDEX(S!$B$3:$AK$497,MATCH(RIGHT($C$1,5)&amp;" "&amp;J$3,S!$A$3:$A$470,0),MATCH($D5,S!$B$2:$AK$2,0))),"",INDEX(S!$B$3:$AK$497,MATCH(RIGHT($C$1,5)&amp;" "&amp;J$3,S!$A$3:$A$470,0),MATCH($D5,S!$B$2:$AK$2,0)))</f>
        <v>0</v>
      </c>
      <c r="K5" s="63">
        <f ca="1">IF(ISNA(INDEX(S!$B$3:$AK$497,MATCH(RIGHT($C$1,5)&amp;" "&amp;K$3,S!$A$3:$A$470,0),MATCH($D5,S!$B$2:$AK$2,0))),"",INDEX(S!$B$3:$AK$497,MATCH(RIGHT($C$1,5)&amp;" "&amp;K$3,S!$A$3:$A$470,0),MATCH($D5,S!$B$2:$AK$2,0)))</f>
        <v>0</v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5440</v>
      </c>
      <c r="M5" s="63">
        <f ca="1">IF(ISNA(INDEX(S!$B$3:$AK$497,MATCH(RIGHT($C$1,5)&amp;" "&amp;M$3,S!$A$3:$A$470,0),MATCH($D5,S!$B$2:$AK$2,0))),"",INDEX(S!$B$3:$AK$497,MATCH(RIGHT($C$1,5)&amp;" "&amp;M$3,S!$A$3:$A$470,0),MATCH($D5,S!$B$2:$AK$2,0)))</f>
        <v>0</v>
      </c>
      <c r="N5" s="63">
        <f ca="1">IF(ISNA(INDEX(S!$B$3:$AK$497,MATCH(RIGHT($C$1,5)&amp;" "&amp;N$3,S!$A$3:$A$470,0),MATCH($D5,S!$B$2:$AK$2,0))),"",INDEX(S!$B$3:$AK$497,MATCH(RIGHT($C$1,5)&amp;" "&amp;N$3,S!$A$3:$A$470,0),MATCH($D5,S!$B$2:$AK$2,0)))</f>
        <v>0</v>
      </c>
      <c r="O5" s="63">
        <f ca="1">IF(ISNA(INDEX(S!$B$3:$AK$497,MATCH(RIGHT($C$1,5)&amp;" "&amp;O$3,S!$A$3:$A$470,0),MATCH($D5,S!$B$2:$AK$2,0))),"",INDEX(S!$B$3:$AK$497,MATCH(RIGHT($C$1,5)&amp;" "&amp;O$3,S!$A$3:$A$470,0),MATCH($D5,S!$B$2:$AK$2,0)))</f>
        <v>0</v>
      </c>
      <c r="P5" s="63">
        <f ca="1">IF(ISNA(INDEX(S!$B$3:$AK$497,MATCH(RIGHT($C$1,5)&amp;" "&amp;P$3,S!$A$3:$A$470,0),MATCH($D5,S!$B$2:$AK$2,0))),"",INDEX(S!$B$3:$AK$497,MATCH(RIGHT($C$1,5)&amp;" "&amp;P$3,S!$A$3:$A$470,0),MATCH($D5,S!$B$2:$AK$2,0)))</f>
        <v>0</v>
      </c>
      <c r="Q5" s="63">
        <f ca="1">IF(ISNA(INDEX(S!$B$3:$AK$497,MATCH(RIGHT($C$1,5)&amp;" "&amp;Q$3,S!$A$3:$A$470,0),MATCH($D5,S!$B$2:$AK$2,0))),"",INDEX(S!$B$3:$AK$497,MATCH(RIGHT($C$1,5)&amp;" "&amp;Q$3,S!$A$3:$A$470,0),MATCH($D5,S!$B$2:$AK$2,0)))</f>
        <v>0</v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5435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5494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5494</v>
      </c>
      <c r="AD5" s="44">
        <f t="shared" ca="1" si="1"/>
        <v>0</v>
      </c>
      <c r="AE5" s="45">
        <f t="shared" ca="1" si="2"/>
        <v>1454.1333333333334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>
        <f ca="1">IF(ISNA(INDEX(S!$B$3:$AK$497,MATCH(RIGHT($C$1,5)&amp;" "&amp;E$3,S!$A$3:$A$470,0),MATCH($D6,S!$B$2:$AK$2,0))),"",INDEX(S!$B$3:$AK$497,MATCH(RIGHT($C$1,5)&amp;" "&amp;E$3,S!$A$3:$A$470,0),MATCH($D6,S!$B$2:$AK$2,0)))</f>
        <v>0</v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1250</v>
      </c>
      <c r="G6" s="63">
        <f ca="1">IF(ISNA(INDEX(S!$B$3:$AK$497,MATCH(RIGHT($C$1,5)&amp;" "&amp;G$3,S!$A$3:$A$470,0),MATCH($D6,S!$B$2:$AK$2,0))),"",INDEX(S!$B$3:$AK$497,MATCH(RIGHT($C$1,5)&amp;" "&amp;G$3,S!$A$3:$A$470,0),MATCH($D6,S!$B$2:$AK$2,0)))</f>
        <v>0</v>
      </c>
      <c r="H6" s="63">
        <f ca="1">IF(ISNA(INDEX(S!$B$3:$AK$497,MATCH(RIGHT($C$1,5)&amp;" "&amp;H$3,S!$A$3:$A$470,0),MATCH($D6,S!$B$2:$AK$2,0))),"",INDEX(S!$B$3:$AK$497,MATCH(RIGHT($C$1,5)&amp;" "&amp;H$3,S!$A$3:$A$470,0),MATCH($D6,S!$B$2:$AK$2,0)))</f>
        <v>0</v>
      </c>
      <c r="I6" s="63">
        <f ca="1">IF(ISNA(INDEX(S!$B$3:$AK$497,MATCH(RIGHT($C$1,5)&amp;" "&amp;I$3,S!$A$3:$A$470,0),MATCH($D6,S!$B$2:$AK$2,0))),"",INDEX(S!$B$3:$AK$497,MATCH(RIGHT($C$1,5)&amp;" "&amp;I$3,S!$A$3:$A$470,0),MATCH($D6,S!$B$2:$AK$2,0)))</f>
        <v>0</v>
      </c>
      <c r="J6" s="63">
        <f ca="1">IF(ISNA(INDEX(S!$B$3:$AK$497,MATCH(RIGHT($C$1,5)&amp;" "&amp;J$3,S!$A$3:$A$470,0),MATCH($D6,S!$B$2:$AK$2,0))),"",INDEX(S!$B$3:$AK$497,MATCH(RIGHT($C$1,5)&amp;" "&amp;J$3,S!$A$3:$A$470,0),MATCH($D6,S!$B$2:$AK$2,0)))</f>
        <v>0</v>
      </c>
      <c r="K6" s="63">
        <f ca="1">IF(ISNA(INDEX(S!$B$3:$AK$497,MATCH(RIGHT($C$1,5)&amp;" "&amp;K$3,S!$A$3:$A$470,0),MATCH($D6,S!$B$2:$AK$2,0))),"",INDEX(S!$B$3:$AK$497,MATCH(RIGHT($C$1,5)&amp;" "&amp;K$3,S!$A$3:$A$470,0),MATCH($D6,S!$B$2:$AK$2,0)))</f>
        <v>0</v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1284</v>
      </c>
      <c r="M6" s="63">
        <f ca="1">IF(ISNA(INDEX(S!$B$3:$AK$497,MATCH(RIGHT($C$1,5)&amp;" "&amp;M$3,S!$A$3:$A$470,0),MATCH($D6,S!$B$2:$AK$2,0))),"",INDEX(S!$B$3:$AK$497,MATCH(RIGHT($C$1,5)&amp;" "&amp;M$3,S!$A$3:$A$470,0),MATCH($D6,S!$B$2:$AK$2,0)))</f>
        <v>0</v>
      </c>
      <c r="N6" s="63">
        <f ca="1">IF(ISNA(INDEX(S!$B$3:$AK$497,MATCH(RIGHT($C$1,5)&amp;" "&amp;N$3,S!$A$3:$A$470,0),MATCH($D6,S!$B$2:$AK$2,0))),"",INDEX(S!$B$3:$AK$497,MATCH(RIGHT($C$1,5)&amp;" "&amp;N$3,S!$A$3:$A$470,0),MATCH($D6,S!$B$2:$AK$2,0)))</f>
        <v>0</v>
      </c>
      <c r="O6" s="63">
        <f ca="1">IF(ISNA(INDEX(S!$B$3:$AK$497,MATCH(RIGHT($C$1,5)&amp;" "&amp;O$3,S!$A$3:$A$470,0),MATCH($D6,S!$B$2:$AK$2,0))),"",INDEX(S!$B$3:$AK$497,MATCH(RIGHT($C$1,5)&amp;" "&amp;O$3,S!$A$3:$A$470,0),MATCH($D6,S!$B$2:$AK$2,0)))</f>
        <v>0</v>
      </c>
      <c r="P6" s="63">
        <f ca="1">IF(ISNA(INDEX(S!$B$3:$AK$497,MATCH(RIGHT($C$1,5)&amp;" "&amp;P$3,S!$A$3:$A$470,0),MATCH($D6,S!$B$2:$AK$2,0))),"",INDEX(S!$B$3:$AK$497,MATCH(RIGHT($C$1,5)&amp;" "&amp;P$3,S!$A$3:$A$470,0),MATCH($D6,S!$B$2:$AK$2,0)))</f>
        <v>0</v>
      </c>
      <c r="Q6" s="63">
        <f ca="1">IF(ISNA(INDEX(S!$B$3:$AK$497,MATCH(RIGHT($C$1,5)&amp;" "&amp;Q$3,S!$A$3:$A$470,0),MATCH($D6,S!$B$2:$AK$2,0))),"",INDEX(S!$B$3:$AK$497,MATCH(RIGHT($C$1,5)&amp;" "&amp;Q$3,S!$A$3:$A$470,0),MATCH($D6,S!$B$2:$AK$2,0)))</f>
        <v>0</v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1248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1230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1284</v>
      </c>
      <c r="AD6" s="44">
        <f t="shared" ca="1" si="1"/>
        <v>0</v>
      </c>
      <c r="AE6" s="45">
        <f t="shared" ca="1" si="2"/>
        <v>334.13333333333333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>
        <f ca="1">IF(ISNA(INDEX(S!$B$3:$AK$497,MATCH(RIGHT($C$1,5)&amp;" "&amp;E$3,S!$A$3:$A$470,0),MATCH($D7,S!$B$2:$AK$2,0))),"",INDEX(S!$B$3:$AK$497,MATCH(RIGHT($C$1,5)&amp;" "&amp;E$3,S!$A$3:$A$470,0),MATCH($D7,S!$B$2:$AK$2,0)))</f>
        <v>0</v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714</v>
      </c>
      <c r="G7" s="63">
        <f ca="1">IF(ISNA(INDEX(S!$B$3:$AK$497,MATCH(RIGHT($C$1,5)&amp;" "&amp;G$3,S!$A$3:$A$470,0),MATCH($D7,S!$B$2:$AK$2,0))),"",INDEX(S!$B$3:$AK$497,MATCH(RIGHT($C$1,5)&amp;" "&amp;G$3,S!$A$3:$A$470,0),MATCH($D7,S!$B$2:$AK$2,0)))</f>
        <v>0</v>
      </c>
      <c r="H7" s="63">
        <f ca="1">IF(ISNA(INDEX(S!$B$3:$AK$497,MATCH(RIGHT($C$1,5)&amp;" "&amp;H$3,S!$A$3:$A$470,0),MATCH($D7,S!$B$2:$AK$2,0))),"",INDEX(S!$B$3:$AK$497,MATCH(RIGHT($C$1,5)&amp;" "&amp;H$3,S!$A$3:$A$470,0),MATCH($D7,S!$B$2:$AK$2,0)))</f>
        <v>0</v>
      </c>
      <c r="I7" s="63">
        <f ca="1">IF(ISNA(INDEX(S!$B$3:$AK$497,MATCH(RIGHT($C$1,5)&amp;" "&amp;I$3,S!$A$3:$A$470,0),MATCH($D7,S!$B$2:$AK$2,0))),"",INDEX(S!$B$3:$AK$497,MATCH(RIGHT($C$1,5)&amp;" "&amp;I$3,S!$A$3:$A$470,0),MATCH($D7,S!$B$2:$AK$2,0)))</f>
        <v>0</v>
      </c>
      <c r="J7" s="63">
        <f ca="1">IF(ISNA(INDEX(S!$B$3:$AK$497,MATCH(RIGHT($C$1,5)&amp;" "&amp;J$3,S!$A$3:$A$470,0),MATCH($D7,S!$B$2:$AK$2,0))),"",INDEX(S!$B$3:$AK$497,MATCH(RIGHT($C$1,5)&amp;" "&amp;J$3,S!$A$3:$A$470,0),MATCH($D7,S!$B$2:$AK$2,0)))</f>
        <v>0</v>
      </c>
      <c r="K7" s="63">
        <f ca="1">IF(ISNA(INDEX(S!$B$3:$AK$497,MATCH(RIGHT($C$1,5)&amp;" "&amp;K$3,S!$A$3:$A$470,0),MATCH($D7,S!$B$2:$AK$2,0))),"",INDEX(S!$B$3:$AK$497,MATCH(RIGHT($C$1,5)&amp;" "&amp;K$3,S!$A$3:$A$470,0),MATCH($D7,S!$B$2:$AK$2,0)))</f>
        <v>0</v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763</v>
      </c>
      <c r="M7" s="63">
        <f ca="1">IF(ISNA(INDEX(S!$B$3:$AK$497,MATCH(RIGHT($C$1,5)&amp;" "&amp;M$3,S!$A$3:$A$470,0),MATCH($D7,S!$B$2:$AK$2,0))),"",INDEX(S!$B$3:$AK$497,MATCH(RIGHT($C$1,5)&amp;" "&amp;M$3,S!$A$3:$A$470,0),MATCH($D7,S!$B$2:$AK$2,0)))</f>
        <v>0</v>
      </c>
      <c r="N7" s="63">
        <f ca="1">IF(ISNA(INDEX(S!$B$3:$AK$497,MATCH(RIGHT($C$1,5)&amp;" "&amp;N$3,S!$A$3:$A$470,0),MATCH($D7,S!$B$2:$AK$2,0))),"",INDEX(S!$B$3:$AK$497,MATCH(RIGHT($C$1,5)&amp;" "&amp;N$3,S!$A$3:$A$470,0),MATCH($D7,S!$B$2:$AK$2,0)))</f>
        <v>0</v>
      </c>
      <c r="O7" s="63">
        <f ca="1">IF(ISNA(INDEX(S!$B$3:$AK$497,MATCH(RIGHT($C$1,5)&amp;" "&amp;O$3,S!$A$3:$A$470,0),MATCH($D7,S!$B$2:$AK$2,0))),"",INDEX(S!$B$3:$AK$497,MATCH(RIGHT($C$1,5)&amp;" "&amp;O$3,S!$A$3:$A$470,0),MATCH($D7,S!$B$2:$AK$2,0)))</f>
        <v>0</v>
      </c>
      <c r="P7" s="63">
        <f ca="1">IF(ISNA(INDEX(S!$B$3:$AK$497,MATCH(RIGHT($C$1,5)&amp;" "&amp;P$3,S!$A$3:$A$470,0),MATCH($D7,S!$B$2:$AK$2,0))),"",INDEX(S!$B$3:$AK$497,MATCH(RIGHT($C$1,5)&amp;" "&amp;P$3,S!$A$3:$A$470,0),MATCH($D7,S!$B$2:$AK$2,0)))</f>
        <v>0</v>
      </c>
      <c r="Q7" s="63">
        <f ca="1">IF(ISNA(INDEX(S!$B$3:$AK$497,MATCH(RIGHT($C$1,5)&amp;" "&amp;Q$3,S!$A$3:$A$470,0),MATCH($D7,S!$B$2:$AK$2,0))),"",INDEX(S!$B$3:$AK$497,MATCH(RIGHT($C$1,5)&amp;" "&amp;Q$3,S!$A$3:$A$470,0),MATCH($D7,S!$B$2:$AK$2,0)))</f>
        <v>0</v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759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722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763</v>
      </c>
      <c r="AD7" s="44">
        <f t="shared" ca="1" si="1"/>
        <v>0</v>
      </c>
      <c r="AE7" s="45">
        <f t="shared" ca="1" si="2"/>
        <v>197.2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>
        <f ca="1">IF(ISNA(INDEX(S!$B$3:$AK$497,MATCH(RIGHT($C$1,5)&amp;" "&amp;E$3,S!$A$3:$A$470,0),MATCH($D8,S!$B$2:$AK$2,0))),"",INDEX(S!$B$3:$AK$497,MATCH(RIGHT($C$1,5)&amp;" "&amp;E$3,S!$A$3:$A$470,0),MATCH($D8,S!$B$2:$AK$2,0)))</f>
        <v>0</v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305</v>
      </c>
      <c r="G8" s="63">
        <f ca="1">IF(ISNA(INDEX(S!$B$3:$AK$497,MATCH(RIGHT($C$1,5)&amp;" "&amp;G$3,S!$A$3:$A$470,0),MATCH($D8,S!$B$2:$AK$2,0))),"",INDEX(S!$B$3:$AK$497,MATCH(RIGHT($C$1,5)&amp;" "&amp;G$3,S!$A$3:$A$470,0),MATCH($D8,S!$B$2:$AK$2,0)))</f>
        <v>0</v>
      </c>
      <c r="H8" s="63">
        <f ca="1">IF(ISNA(INDEX(S!$B$3:$AK$497,MATCH(RIGHT($C$1,5)&amp;" "&amp;H$3,S!$A$3:$A$470,0),MATCH($D8,S!$B$2:$AK$2,0))),"",INDEX(S!$B$3:$AK$497,MATCH(RIGHT($C$1,5)&amp;" "&amp;H$3,S!$A$3:$A$470,0),MATCH($D8,S!$B$2:$AK$2,0)))</f>
        <v>0</v>
      </c>
      <c r="I8" s="63">
        <f ca="1">IF(ISNA(INDEX(S!$B$3:$AK$497,MATCH(RIGHT($C$1,5)&amp;" "&amp;I$3,S!$A$3:$A$470,0),MATCH($D8,S!$B$2:$AK$2,0))),"",INDEX(S!$B$3:$AK$497,MATCH(RIGHT($C$1,5)&amp;" "&amp;I$3,S!$A$3:$A$470,0),MATCH($D8,S!$B$2:$AK$2,0)))</f>
        <v>0</v>
      </c>
      <c r="J8" s="63">
        <f ca="1">IF(ISNA(INDEX(S!$B$3:$AK$497,MATCH(RIGHT($C$1,5)&amp;" "&amp;J$3,S!$A$3:$A$470,0),MATCH($D8,S!$B$2:$AK$2,0))),"",INDEX(S!$B$3:$AK$497,MATCH(RIGHT($C$1,5)&amp;" "&amp;J$3,S!$A$3:$A$470,0),MATCH($D8,S!$B$2:$AK$2,0)))</f>
        <v>0</v>
      </c>
      <c r="K8" s="63">
        <f ca="1">IF(ISNA(INDEX(S!$B$3:$AK$497,MATCH(RIGHT($C$1,5)&amp;" "&amp;K$3,S!$A$3:$A$470,0),MATCH($D8,S!$B$2:$AK$2,0))),"",INDEX(S!$B$3:$AK$497,MATCH(RIGHT($C$1,5)&amp;" "&amp;K$3,S!$A$3:$A$470,0),MATCH($D8,S!$B$2:$AK$2,0)))</f>
        <v>0</v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300</v>
      </c>
      <c r="M8" s="63">
        <f ca="1">IF(ISNA(INDEX(S!$B$3:$AK$497,MATCH(RIGHT($C$1,5)&amp;" "&amp;M$3,S!$A$3:$A$470,0),MATCH($D8,S!$B$2:$AK$2,0))),"",INDEX(S!$B$3:$AK$497,MATCH(RIGHT($C$1,5)&amp;" "&amp;M$3,S!$A$3:$A$470,0),MATCH($D8,S!$B$2:$AK$2,0)))</f>
        <v>0</v>
      </c>
      <c r="N8" s="63">
        <f ca="1">IF(ISNA(INDEX(S!$B$3:$AK$497,MATCH(RIGHT($C$1,5)&amp;" "&amp;N$3,S!$A$3:$A$470,0),MATCH($D8,S!$B$2:$AK$2,0))),"",INDEX(S!$B$3:$AK$497,MATCH(RIGHT($C$1,5)&amp;" "&amp;N$3,S!$A$3:$A$470,0),MATCH($D8,S!$B$2:$AK$2,0)))</f>
        <v>0</v>
      </c>
      <c r="O8" s="63">
        <f ca="1">IF(ISNA(INDEX(S!$B$3:$AK$497,MATCH(RIGHT($C$1,5)&amp;" "&amp;O$3,S!$A$3:$A$470,0),MATCH($D8,S!$B$2:$AK$2,0))),"",INDEX(S!$B$3:$AK$497,MATCH(RIGHT($C$1,5)&amp;" "&amp;O$3,S!$A$3:$A$470,0),MATCH($D8,S!$B$2:$AK$2,0)))</f>
        <v>0</v>
      </c>
      <c r="P8" s="63">
        <f ca="1">IF(ISNA(INDEX(S!$B$3:$AK$497,MATCH(RIGHT($C$1,5)&amp;" "&amp;P$3,S!$A$3:$A$470,0),MATCH($D8,S!$B$2:$AK$2,0))),"",INDEX(S!$B$3:$AK$497,MATCH(RIGHT($C$1,5)&amp;" "&amp;P$3,S!$A$3:$A$470,0),MATCH($D8,S!$B$2:$AK$2,0)))</f>
        <v>0</v>
      </c>
      <c r="Q8" s="63">
        <f ca="1">IF(ISNA(INDEX(S!$B$3:$AK$497,MATCH(RIGHT($C$1,5)&amp;" "&amp;Q$3,S!$A$3:$A$470,0),MATCH($D8,S!$B$2:$AK$2,0))),"",INDEX(S!$B$3:$AK$497,MATCH(RIGHT($C$1,5)&amp;" "&amp;Q$3,S!$A$3:$A$470,0),MATCH($D8,S!$B$2:$AK$2,0)))</f>
        <v>0</v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293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329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329</v>
      </c>
      <c r="AD8" s="44">
        <f t="shared" ca="1" si="1"/>
        <v>0</v>
      </c>
      <c r="AE8" s="45">
        <f t="shared" ca="1" si="2"/>
        <v>81.8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>
        <f ca="1">IF(ISNA(INDEX(S!$B$3:$AK$497,MATCH(RIGHT($C$1,5)&amp;" "&amp;E$3,S!$A$3:$A$470,0),MATCH($D9,S!$B$2:$AK$2,0))),"",INDEX(S!$B$3:$AK$497,MATCH(RIGHT($C$1,5)&amp;" "&amp;E$3,S!$A$3:$A$470,0),MATCH($D9,S!$B$2:$AK$2,0)))</f>
        <v>0</v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234</v>
      </c>
      <c r="G9" s="63">
        <f ca="1">IF(ISNA(INDEX(S!$B$3:$AK$497,MATCH(RIGHT($C$1,5)&amp;" "&amp;G$3,S!$A$3:$A$470,0),MATCH($D9,S!$B$2:$AK$2,0))),"",INDEX(S!$B$3:$AK$497,MATCH(RIGHT($C$1,5)&amp;" "&amp;G$3,S!$A$3:$A$470,0),MATCH($D9,S!$B$2:$AK$2,0)))</f>
        <v>0</v>
      </c>
      <c r="H9" s="63">
        <f ca="1">IF(ISNA(INDEX(S!$B$3:$AK$497,MATCH(RIGHT($C$1,5)&amp;" "&amp;H$3,S!$A$3:$A$470,0),MATCH($D9,S!$B$2:$AK$2,0))),"",INDEX(S!$B$3:$AK$497,MATCH(RIGHT($C$1,5)&amp;" "&amp;H$3,S!$A$3:$A$470,0),MATCH($D9,S!$B$2:$AK$2,0)))</f>
        <v>0</v>
      </c>
      <c r="I9" s="63">
        <f ca="1">IF(ISNA(INDEX(S!$B$3:$AK$497,MATCH(RIGHT($C$1,5)&amp;" "&amp;I$3,S!$A$3:$A$470,0),MATCH($D9,S!$B$2:$AK$2,0))),"",INDEX(S!$B$3:$AK$497,MATCH(RIGHT($C$1,5)&amp;" "&amp;I$3,S!$A$3:$A$470,0),MATCH($D9,S!$B$2:$AK$2,0)))</f>
        <v>0</v>
      </c>
      <c r="J9" s="63">
        <f ca="1">IF(ISNA(INDEX(S!$B$3:$AK$497,MATCH(RIGHT($C$1,5)&amp;" "&amp;J$3,S!$A$3:$A$470,0),MATCH($D9,S!$B$2:$AK$2,0))),"",INDEX(S!$B$3:$AK$497,MATCH(RIGHT($C$1,5)&amp;" "&amp;J$3,S!$A$3:$A$470,0),MATCH($D9,S!$B$2:$AK$2,0)))</f>
        <v>0</v>
      </c>
      <c r="K9" s="63">
        <f ca="1">IF(ISNA(INDEX(S!$B$3:$AK$497,MATCH(RIGHT($C$1,5)&amp;" "&amp;K$3,S!$A$3:$A$470,0),MATCH($D9,S!$B$2:$AK$2,0))),"",INDEX(S!$B$3:$AK$497,MATCH(RIGHT($C$1,5)&amp;" "&amp;K$3,S!$A$3:$A$470,0),MATCH($D9,S!$B$2:$AK$2,0)))</f>
        <v>0</v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248</v>
      </c>
      <c r="M9" s="63">
        <f ca="1">IF(ISNA(INDEX(S!$B$3:$AK$497,MATCH(RIGHT($C$1,5)&amp;" "&amp;M$3,S!$A$3:$A$470,0),MATCH($D9,S!$B$2:$AK$2,0))),"",INDEX(S!$B$3:$AK$497,MATCH(RIGHT($C$1,5)&amp;" "&amp;M$3,S!$A$3:$A$470,0),MATCH($D9,S!$B$2:$AK$2,0)))</f>
        <v>0</v>
      </c>
      <c r="N9" s="63">
        <f ca="1">IF(ISNA(INDEX(S!$B$3:$AK$497,MATCH(RIGHT($C$1,5)&amp;" "&amp;N$3,S!$A$3:$A$470,0),MATCH($D9,S!$B$2:$AK$2,0))),"",INDEX(S!$B$3:$AK$497,MATCH(RIGHT($C$1,5)&amp;" "&amp;N$3,S!$A$3:$A$470,0),MATCH($D9,S!$B$2:$AK$2,0)))</f>
        <v>0</v>
      </c>
      <c r="O9" s="63">
        <f ca="1">IF(ISNA(INDEX(S!$B$3:$AK$497,MATCH(RIGHT($C$1,5)&amp;" "&amp;O$3,S!$A$3:$A$470,0),MATCH($D9,S!$B$2:$AK$2,0))),"",INDEX(S!$B$3:$AK$497,MATCH(RIGHT($C$1,5)&amp;" "&amp;O$3,S!$A$3:$A$470,0),MATCH($D9,S!$B$2:$AK$2,0)))</f>
        <v>0</v>
      </c>
      <c r="P9" s="63">
        <f ca="1">IF(ISNA(INDEX(S!$B$3:$AK$497,MATCH(RIGHT($C$1,5)&amp;" "&amp;P$3,S!$A$3:$A$470,0),MATCH($D9,S!$B$2:$AK$2,0))),"",INDEX(S!$B$3:$AK$497,MATCH(RIGHT($C$1,5)&amp;" "&amp;P$3,S!$A$3:$A$470,0),MATCH($D9,S!$B$2:$AK$2,0)))</f>
        <v>0</v>
      </c>
      <c r="Q9" s="63">
        <f ca="1">IF(ISNA(INDEX(S!$B$3:$AK$497,MATCH(RIGHT($C$1,5)&amp;" "&amp;Q$3,S!$A$3:$A$470,0),MATCH($D9,S!$B$2:$AK$2,0))),"",INDEX(S!$B$3:$AK$497,MATCH(RIGHT($C$1,5)&amp;" "&amp;Q$3,S!$A$3:$A$470,0),MATCH($D9,S!$B$2:$AK$2,0)))</f>
        <v>0</v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282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267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282</v>
      </c>
      <c r="AD9" s="44">
        <f t="shared" ca="1" si="1"/>
        <v>0</v>
      </c>
      <c r="AE9" s="45">
        <f t="shared" ca="1" si="2"/>
        <v>68.733333333333334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>
        <f ca="1">IF(ISNA(INDEX(S!$B$3:$AK$497,MATCH(RIGHT($C$1,5)&amp;" "&amp;E$3,S!$A$3:$A$470,0),MATCH($D10,S!$B$2:$AK$2,0))),"",INDEX(S!$B$3:$AK$497,MATCH(RIGHT($C$1,5)&amp;" "&amp;E$3,S!$A$3:$A$470,0),MATCH($D10,S!$B$2:$AK$2,0)))</f>
        <v>0</v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70</v>
      </c>
      <c r="G10" s="63">
        <f ca="1">IF(ISNA(INDEX(S!$B$3:$AK$497,MATCH(RIGHT($C$1,5)&amp;" "&amp;G$3,S!$A$3:$A$470,0),MATCH($D10,S!$B$2:$AK$2,0))),"",INDEX(S!$B$3:$AK$497,MATCH(RIGHT($C$1,5)&amp;" "&amp;G$3,S!$A$3:$A$470,0),MATCH($D10,S!$B$2:$AK$2,0)))</f>
        <v>0</v>
      </c>
      <c r="H10" s="63">
        <f ca="1">IF(ISNA(INDEX(S!$B$3:$AK$497,MATCH(RIGHT($C$1,5)&amp;" "&amp;H$3,S!$A$3:$A$470,0),MATCH($D10,S!$B$2:$AK$2,0))),"",INDEX(S!$B$3:$AK$497,MATCH(RIGHT($C$1,5)&amp;" "&amp;H$3,S!$A$3:$A$470,0),MATCH($D10,S!$B$2:$AK$2,0)))</f>
        <v>0</v>
      </c>
      <c r="I10" s="63">
        <f ca="1">IF(ISNA(INDEX(S!$B$3:$AK$497,MATCH(RIGHT($C$1,5)&amp;" "&amp;I$3,S!$A$3:$A$470,0),MATCH($D10,S!$B$2:$AK$2,0))),"",INDEX(S!$B$3:$AK$497,MATCH(RIGHT($C$1,5)&amp;" "&amp;I$3,S!$A$3:$A$470,0),MATCH($D10,S!$B$2:$AK$2,0)))</f>
        <v>0</v>
      </c>
      <c r="J10" s="63">
        <f ca="1">IF(ISNA(INDEX(S!$B$3:$AK$497,MATCH(RIGHT($C$1,5)&amp;" "&amp;J$3,S!$A$3:$A$470,0),MATCH($D10,S!$B$2:$AK$2,0))),"",INDEX(S!$B$3:$AK$497,MATCH(RIGHT($C$1,5)&amp;" "&amp;J$3,S!$A$3:$A$470,0),MATCH($D10,S!$B$2:$AK$2,0)))</f>
        <v>0</v>
      </c>
      <c r="K10" s="63">
        <f ca="1">IF(ISNA(INDEX(S!$B$3:$AK$497,MATCH(RIGHT($C$1,5)&amp;" "&amp;K$3,S!$A$3:$A$470,0),MATCH($D10,S!$B$2:$AK$2,0))),"",INDEX(S!$B$3:$AK$497,MATCH(RIGHT($C$1,5)&amp;" "&amp;K$3,S!$A$3:$A$470,0),MATCH($D10,S!$B$2:$AK$2,0)))</f>
        <v>0</v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-61</v>
      </c>
      <c r="M10" s="63">
        <f ca="1">IF(ISNA(INDEX(S!$B$3:$AK$497,MATCH(RIGHT($C$1,5)&amp;" "&amp;M$3,S!$A$3:$A$470,0),MATCH($D10,S!$B$2:$AK$2,0))),"",INDEX(S!$B$3:$AK$497,MATCH(RIGHT($C$1,5)&amp;" "&amp;M$3,S!$A$3:$A$470,0),MATCH($D10,S!$B$2:$AK$2,0)))</f>
        <v>0</v>
      </c>
      <c r="N10" s="63">
        <f ca="1">IF(ISNA(INDEX(S!$B$3:$AK$497,MATCH(RIGHT($C$1,5)&amp;" "&amp;N$3,S!$A$3:$A$470,0),MATCH($D10,S!$B$2:$AK$2,0))),"",INDEX(S!$B$3:$AK$497,MATCH(RIGHT($C$1,5)&amp;" "&amp;N$3,S!$A$3:$A$470,0),MATCH($D10,S!$B$2:$AK$2,0)))</f>
        <v>0</v>
      </c>
      <c r="O10" s="63">
        <f ca="1">IF(ISNA(INDEX(S!$B$3:$AK$497,MATCH(RIGHT($C$1,5)&amp;" "&amp;O$3,S!$A$3:$A$470,0),MATCH($D10,S!$B$2:$AK$2,0))),"",INDEX(S!$B$3:$AK$497,MATCH(RIGHT($C$1,5)&amp;" "&amp;O$3,S!$A$3:$A$470,0),MATCH($D10,S!$B$2:$AK$2,0)))</f>
        <v>0</v>
      </c>
      <c r="P10" s="63">
        <f ca="1">IF(ISNA(INDEX(S!$B$3:$AK$497,MATCH(RIGHT($C$1,5)&amp;" "&amp;P$3,S!$A$3:$A$470,0),MATCH($D10,S!$B$2:$AK$2,0))),"",INDEX(S!$B$3:$AK$497,MATCH(RIGHT($C$1,5)&amp;" "&amp;P$3,S!$A$3:$A$470,0),MATCH($D10,S!$B$2:$AK$2,0)))</f>
        <v>0</v>
      </c>
      <c r="Q10" s="63">
        <f ca="1">IF(ISNA(INDEX(S!$B$3:$AK$497,MATCH(RIGHT($C$1,5)&amp;" "&amp;Q$3,S!$A$3:$A$470,0),MATCH($D10,S!$B$2:$AK$2,0))),"",INDEX(S!$B$3:$AK$497,MATCH(RIGHT($C$1,5)&amp;" "&amp;Q$3,S!$A$3:$A$470,0),MATCH($D10,S!$B$2:$AK$2,0)))</f>
        <v>0</v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-20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189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189</v>
      </c>
      <c r="AD10" s="44">
        <f t="shared" ca="1" si="1"/>
        <v>-61</v>
      </c>
      <c r="AE10" s="45">
        <f t="shared" ca="1" si="2"/>
        <v>11.866666666666667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>
        <f ca="1">IF(ISNA(INDEX(S!$B$3:$AK$497,MATCH(RIGHT($C$1,5)&amp;" "&amp;E$3,S!$A$3:$A$470,0),MATCH($D11,S!$B$2:$AK$2,0))),"",INDEX(S!$B$3:$AK$497,MATCH(RIGHT($C$1,5)&amp;" "&amp;E$3,S!$A$3:$A$470,0),MATCH($D11,S!$B$2:$AK$2,0)))</f>
        <v>0</v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4694</v>
      </c>
      <c r="G11" s="63">
        <f ca="1">IF(ISNA(INDEX(S!$B$3:$AK$497,MATCH(RIGHT($C$1,5)&amp;" "&amp;G$3,S!$A$3:$A$470,0),MATCH($D11,S!$B$2:$AK$2,0))),"",INDEX(S!$B$3:$AK$497,MATCH(RIGHT($C$1,5)&amp;" "&amp;G$3,S!$A$3:$A$470,0),MATCH($D11,S!$B$2:$AK$2,0)))</f>
        <v>0</v>
      </c>
      <c r="H11" s="63">
        <f ca="1">IF(ISNA(INDEX(S!$B$3:$AK$497,MATCH(RIGHT($C$1,5)&amp;" "&amp;H$3,S!$A$3:$A$470,0),MATCH($D11,S!$B$2:$AK$2,0))),"",INDEX(S!$B$3:$AK$497,MATCH(RIGHT($C$1,5)&amp;" "&amp;H$3,S!$A$3:$A$470,0),MATCH($D11,S!$B$2:$AK$2,0)))</f>
        <v>0</v>
      </c>
      <c r="I11" s="63">
        <f ca="1">IF(ISNA(INDEX(S!$B$3:$AK$497,MATCH(RIGHT($C$1,5)&amp;" "&amp;I$3,S!$A$3:$A$470,0),MATCH($D11,S!$B$2:$AK$2,0))),"",INDEX(S!$B$3:$AK$497,MATCH(RIGHT($C$1,5)&amp;" "&amp;I$3,S!$A$3:$A$470,0),MATCH($D11,S!$B$2:$AK$2,0)))</f>
        <v>0</v>
      </c>
      <c r="J11" s="63">
        <f ca="1">IF(ISNA(INDEX(S!$B$3:$AK$497,MATCH(RIGHT($C$1,5)&amp;" "&amp;J$3,S!$A$3:$A$470,0),MATCH($D11,S!$B$2:$AK$2,0))),"",INDEX(S!$B$3:$AK$497,MATCH(RIGHT($C$1,5)&amp;" "&amp;J$3,S!$A$3:$A$470,0),MATCH($D11,S!$B$2:$AK$2,0)))</f>
        <v>0</v>
      </c>
      <c r="K11" s="63">
        <f ca="1">IF(ISNA(INDEX(S!$B$3:$AK$497,MATCH(RIGHT($C$1,5)&amp;" "&amp;K$3,S!$A$3:$A$470,0),MATCH($D11,S!$B$2:$AK$2,0))),"",INDEX(S!$B$3:$AK$497,MATCH(RIGHT($C$1,5)&amp;" "&amp;K$3,S!$A$3:$A$470,0),MATCH($D11,S!$B$2:$AK$2,0)))</f>
        <v>0</v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4716</v>
      </c>
      <c r="M11" s="63">
        <f ca="1">IF(ISNA(INDEX(S!$B$3:$AK$497,MATCH(RIGHT($C$1,5)&amp;" "&amp;M$3,S!$A$3:$A$470,0),MATCH($D11,S!$B$2:$AK$2,0))),"",INDEX(S!$B$3:$AK$497,MATCH(RIGHT($C$1,5)&amp;" "&amp;M$3,S!$A$3:$A$470,0),MATCH($D11,S!$B$2:$AK$2,0)))</f>
        <v>0</v>
      </c>
      <c r="N11" s="63">
        <f ca="1">IF(ISNA(INDEX(S!$B$3:$AK$497,MATCH(RIGHT($C$1,5)&amp;" "&amp;N$3,S!$A$3:$A$470,0),MATCH($D11,S!$B$2:$AK$2,0))),"",INDEX(S!$B$3:$AK$497,MATCH(RIGHT($C$1,5)&amp;" "&amp;N$3,S!$A$3:$A$470,0),MATCH($D11,S!$B$2:$AK$2,0)))</f>
        <v>0</v>
      </c>
      <c r="O11" s="63">
        <f ca="1">IF(ISNA(INDEX(S!$B$3:$AK$497,MATCH(RIGHT($C$1,5)&amp;" "&amp;O$3,S!$A$3:$A$470,0),MATCH($D11,S!$B$2:$AK$2,0))),"",INDEX(S!$B$3:$AK$497,MATCH(RIGHT($C$1,5)&amp;" "&amp;O$3,S!$A$3:$A$470,0),MATCH($D11,S!$B$2:$AK$2,0)))</f>
        <v>0</v>
      </c>
      <c r="P11" s="63">
        <f ca="1">IF(ISNA(INDEX(S!$B$3:$AK$497,MATCH(RIGHT($C$1,5)&amp;" "&amp;P$3,S!$A$3:$A$470,0),MATCH($D11,S!$B$2:$AK$2,0))),"",INDEX(S!$B$3:$AK$497,MATCH(RIGHT($C$1,5)&amp;" "&amp;P$3,S!$A$3:$A$470,0),MATCH($D11,S!$B$2:$AK$2,0)))</f>
        <v>0</v>
      </c>
      <c r="Q11" s="63">
        <f ca="1">IF(ISNA(INDEX(S!$B$3:$AK$497,MATCH(RIGHT($C$1,5)&amp;" "&amp;Q$3,S!$A$3:$A$470,0),MATCH($D11,S!$B$2:$AK$2,0))),"",INDEX(S!$B$3:$AK$497,MATCH(RIGHT($C$1,5)&amp;" "&amp;Q$3,S!$A$3:$A$470,0),MATCH($D11,S!$B$2:$AK$2,0)))</f>
        <v>0</v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4715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4709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4716</v>
      </c>
      <c r="AD11" s="44">
        <f t="shared" ca="1" si="1"/>
        <v>0</v>
      </c>
      <c r="AE11" s="45">
        <f t="shared" ca="1" si="2"/>
        <v>1255.5999999999999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>
        <f ca="1">IF(ISNA(INDEX(S!$B$3:$AK$497,MATCH(RIGHT($C$1,5)&amp;" "&amp;E$3,S!$A$3:$A$470,0),MATCH($D12,S!$B$2:$AK$2,0))),"",INDEX(S!$B$3:$AK$497,MATCH(RIGHT($C$1,5)&amp;" "&amp;E$3,S!$A$3:$A$470,0),MATCH($D12,S!$B$2:$AK$2,0)))</f>
        <v>0</v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2672</v>
      </c>
      <c r="G12" s="63">
        <f ca="1">IF(ISNA(INDEX(S!$B$3:$AK$497,MATCH(RIGHT($C$1,5)&amp;" "&amp;G$3,S!$A$3:$A$470,0),MATCH($D12,S!$B$2:$AK$2,0))),"",INDEX(S!$B$3:$AK$497,MATCH(RIGHT($C$1,5)&amp;" "&amp;G$3,S!$A$3:$A$470,0),MATCH($D12,S!$B$2:$AK$2,0)))</f>
        <v>0</v>
      </c>
      <c r="H12" s="63">
        <f ca="1">IF(ISNA(INDEX(S!$B$3:$AK$497,MATCH(RIGHT($C$1,5)&amp;" "&amp;H$3,S!$A$3:$A$470,0),MATCH($D12,S!$B$2:$AK$2,0))),"",INDEX(S!$B$3:$AK$497,MATCH(RIGHT($C$1,5)&amp;" "&amp;H$3,S!$A$3:$A$470,0),MATCH($D12,S!$B$2:$AK$2,0)))</f>
        <v>0</v>
      </c>
      <c r="I12" s="63">
        <f ca="1">IF(ISNA(INDEX(S!$B$3:$AK$497,MATCH(RIGHT($C$1,5)&amp;" "&amp;I$3,S!$A$3:$A$470,0),MATCH($D12,S!$B$2:$AK$2,0))),"",INDEX(S!$B$3:$AK$497,MATCH(RIGHT($C$1,5)&amp;" "&amp;I$3,S!$A$3:$A$470,0),MATCH($D12,S!$B$2:$AK$2,0)))</f>
        <v>0</v>
      </c>
      <c r="J12" s="63">
        <f ca="1">IF(ISNA(INDEX(S!$B$3:$AK$497,MATCH(RIGHT($C$1,5)&amp;" "&amp;J$3,S!$A$3:$A$470,0),MATCH($D12,S!$B$2:$AK$2,0))),"",INDEX(S!$B$3:$AK$497,MATCH(RIGHT($C$1,5)&amp;" "&amp;J$3,S!$A$3:$A$470,0),MATCH($D12,S!$B$2:$AK$2,0)))</f>
        <v>0</v>
      </c>
      <c r="K12" s="63">
        <f ca="1">IF(ISNA(INDEX(S!$B$3:$AK$497,MATCH(RIGHT($C$1,5)&amp;" "&amp;K$3,S!$A$3:$A$470,0),MATCH($D12,S!$B$2:$AK$2,0))),"",INDEX(S!$B$3:$AK$497,MATCH(RIGHT($C$1,5)&amp;" "&amp;K$3,S!$A$3:$A$470,0),MATCH($D12,S!$B$2:$AK$2,0)))</f>
        <v>0</v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2680</v>
      </c>
      <c r="M12" s="63">
        <f ca="1">IF(ISNA(INDEX(S!$B$3:$AK$497,MATCH(RIGHT($C$1,5)&amp;" "&amp;M$3,S!$A$3:$A$470,0),MATCH($D12,S!$B$2:$AK$2,0))),"",INDEX(S!$B$3:$AK$497,MATCH(RIGHT($C$1,5)&amp;" "&amp;M$3,S!$A$3:$A$470,0),MATCH($D12,S!$B$2:$AK$2,0)))</f>
        <v>0</v>
      </c>
      <c r="N12" s="63">
        <f ca="1">IF(ISNA(INDEX(S!$B$3:$AK$497,MATCH(RIGHT($C$1,5)&amp;" "&amp;N$3,S!$A$3:$A$470,0),MATCH($D12,S!$B$2:$AK$2,0))),"",INDEX(S!$B$3:$AK$497,MATCH(RIGHT($C$1,5)&amp;" "&amp;N$3,S!$A$3:$A$470,0),MATCH($D12,S!$B$2:$AK$2,0)))</f>
        <v>0</v>
      </c>
      <c r="O12" s="63">
        <f ca="1">IF(ISNA(INDEX(S!$B$3:$AK$497,MATCH(RIGHT($C$1,5)&amp;" "&amp;O$3,S!$A$3:$A$470,0),MATCH($D12,S!$B$2:$AK$2,0))),"",INDEX(S!$B$3:$AK$497,MATCH(RIGHT($C$1,5)&amp;" "&amp;O$3,S!$A$3:$A$470,0),MATCH($D12,S!$B$2:$AK$2,0)))</f>
        <v>0</v>
      </c>
      <c r="P12" s="63">
        <f ca="1">IF(ISNA(INDEX(S!$B$3:$AK$497,MATCH(RIGHT($C$1,5)&amp;" "&amp;P$3,S!$A$3:$A$470,0),MATCH($D12,S!$B$2:$AK$2,0))),"",INDEX(S!$B$3:$AK$497,MATCH(RIGHT($C$1,5)&amp;" "&amp;P$3,S!$A$3:$A$470,0),MATCH($D12,S!$B$2:$AK$2,0)))</f>
        <v>0</v>
      </c>
      <c r="Q12" s="63">
        <f ca="1">IF(ISNA(INDEX(S!$B$3:$AK$497,MATCH(RIGHT($C$1,5)&amp;" "&amp;Q$3,S!$A$3:$A$470,0),MATCH($D12,S!$B$2:$AK$2,0))),"",INDEX(S!$B$3:$AK$497,MATCH(RIGHT($C$1,5)&amp;" "&amp;Q$3,S!$A$3:$A$470,0),MATCH($D12,S!$B$2:$AK$2,0)))</f>
        <v>0</v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2736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2743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2743</v>
      </c>
      <c r="AD12" s="44">
        <f t="shared" ca="1" si="1"/>
        <v>0</v>
      </c>
      <c r="AE12" s="45">
        <f t="shared" ca="1" si="2"/>
        <v>722.06666666666672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>
        <f ca="1">IF(ISNA(INDEX(S!$B$3:$AK$497,MATCH(RIGHT($C$1,5)&amp;" "&amp;E$3,S!$A$3:$A$470,0),MATCH($D13,S!$B$2:$AK$2,0))),"",INDEX(S!$B$3:$AK$497,MATCH(RIGHT($C$1,5)&amp;" "&amp;E$3,S!$A$3:$A$470,0),MATCH($D13,S!$B$2:$AK$2,0)))</f>
        <v>0</v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1079</v>
      </c>
      <c r="G13" s="63">
        <f ca="1">IF(ISNA(INDEX(S!$B$3:$AK$497,MATCH(RIGHT($C$1,5)&amp;" "&amp;G$3,S!$A$3:$A$470,0),MATCH($D13,S!$B$2:$AK$2,0))),"",INDEX(S!$B$3:$AK$497,MATCH(RIGHT($C$1,5)&amp;" "&amp;G$3,S!$A$3:$A$470,0),MATCH($D13,S!$B$2:$AK$2,0)))</f>
        <v>0</v>
      </c>
      <c r="H13" s="63">
        <f ca="1">IF(ISNA(INDEX(S!$B$3:$AK$497,MATCH(RIGHT($C$1,5)&amp;" "&amp;H$3,S!$A$3:$A$470,0),MATCH($D13,S!$B$2:$AK$2,0))),"",INDEX(S!$B$3:$AK$497,MATCH(RIGHT($C$1,5)&amp;" "&amp;H$3,S!$A$3:$A$470,0),MATCH($D13,S!$B$2:$AK$2,0)))</f>
        <v>0</v>
      </c>
      <c r="I13" s="63">
        <f ca="1">IF(ISNA(INDEX(S!$B$3:$AK$497,MATCH(RIGHT($C$1,5)&amp;" "&amp;I$3,S!$A$3:$A$470,0),MATCH($D13,S!$B$2:$AK$2,0))),"",INDEX(S!$B$3:$AK$497,MATCH(RIGHT($C$1,5)&amp;" "&amp;I$3,S!$A$3:$A$470,0),MATCH($D13,S!$B$2:$AK$2,0)))</f>
        <v>0</v>
      </c>
      <c r="J13" s="63">
        <f ca="1">IF(ISNA(INDEX(S!$B$3:$AK$497,MATCH(RIGHT($C$1,5)&amp;" "&amp;J$3,S!$A$3:$A$470,0),MATCH($D13,S!$B$2:$AK$2,0))),"",INDEX(S!$B$3:$AK$497,MATCH(RIGHT($C$1,5)&amp;" "&amp;J$3,S!$A$3:$A$470,0),MATCH($D13,S!$B$2:$AK$2,0)))</f>
        <v>0</v>
      </c>
      <c r="K13" s="63">
        <f ca="1">IF(ISNA(INDEX(S!$B$3:$AK$497,MATCH(RIGHT($C$1,5)&amp;" "&amp;K$3,S!$A$3:$A$470,0),MATCH($D13,S!$B$2:$AK$2,0))),"",INDEX(S!$B$3:$AK$497,MATCH(RIGHT($C$1,5)&amp;" "&amp;K$3,S!$A$3:$A$470,0),MATCH($D13,S!$B$2:$AK$2,0)))</f>
        <v>0</v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1071</v>
      </c>
      <c r="M13" s="63">
        <f ca="1">IF(ISNA(INDEX(S!$B$3:$AK$497,MATCH(RIGHT($C$1,5)&amp;" "&amp;M$3,S!$A$3:$A$470,0),MATCH($D13,S!$B$2:$AK$2,0))),"",INDEX(S!$B$3:$AK$497,MATCH(RIGHT($C$1,5)&amp;" "&amp;M$3,S!$A$3:$A$470,0),MATCH($D13,S!$B$2:$AK$2,0)))</f>
        <v>0</v>
      </c>
      <c r="N13" s="63">
        <f ca="1">IF(ISNA(INDEX(S!$B$3:$AK$497,MATCH(RIGHT($C$1,5)&amp;" "&amp;N$3,S!$A$3:$A$470,0),MATCH($D13,S!$B$2:$AK$2,0))),"",INDEX(S!$B$3:$AK$497,MATCH(RIGHT($C$1,5)&amp;" "&amp;N$3,S!$A$3:$A$470,0),MATCH($D13,S!$B$2:$AK$2,0)))</f>
        <v>0</v>
      </c>
      <c r="O13" s="63">
        <f ca="1">IF(ISNA(INDEX(S!$B$3:$AK$497,MATCH(RIGHT($C$1,5)&amp;" "&amp;O$3,S!$A$3:$A$470,0),MATCH($D13,S!$B$2:$AK$2,0))),"",INDEX(S!$B$3:$AK$497,MATCH(RIGHT($C$1,5)&amp;" "&amp;O$3,S!$A$3:$A$470,0),MATCH($D13,S!$B$2:$AK$2,0)))</f>
        <v>0</v>
      </c>
      <c r="P13" s="63">
        <f ca="1">IF(ISNA(INDEX(S!$B$3:$AK$497,MATCH(RIGHT($C$1,5)&amp;" "&amp;P$3,S!$A$3:$A$470,0),MATCH($D13,S!$B$2:$AK$2,0))),"",INDEX(S!$B$3:$AK$497,MATCH(RIGHT($C$1,5)&amp;" "&amp;P$3,S!$A$3:$A$470,0),MATCH($D13,S!$B$2:$AK$2,0)))</f>
        <v>0</v>
      </c>
      <c r="Q13" s="63">
        <f ca="1">IF(ISNA(INDEX(S!$B$3:$AK$497,MATCH(RIGHT($C$1,5)&amp;" "&amp;Q$3,S!$A$3:$A$470,0),MATCH($D13,S!$B$2:$AK$2,0))),"",INDEX(S!$B$3:$AK$497,MATCH(RIGHT($C$1,5)&amp;" "&amp;Q$3,S!$A$3:$A$470,0),MATCH($D13,S!$B$2:$AK$2,0)))</f>
        <v>0</v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1075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1089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1089</v>
      </c>
      <c r="AD13" s="44">
        <f t="shared" ca="1" si="1"/>
        <v>0</v>
      </c>
      <c r="AE13" s="45">
        <f t="shared" ca="1" si="2"/>
        <v>287.60000000000002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>
        <f ca="1">IF(ISNA(INDEX(S!$B$3:$AK$497,MATCH(RIGHT($C$1,5)&amp;" "&amp;E$3,S!$A$3:$A$470,0),MATCH($D14,S!$B$2:$AK$2,0))),"",INDEX(S!$B$3:$AK$497,MATCH(RIGHT($C$1,5)&amp;" "&amp;E$3,S!$A$3:$A$470,0),MATCH($D14,S!$B$2:$AK$2,0)))</f>
        <v>0</v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161</v>
      </c>
      <c r="G14" s="63">
        <f ca="1">IF(ISNA(INDEX(S!$B$3:$AK$497,MATCH(RIGHT($C$1,5)&amp;" "&amp;G$3,S!$A$3:$A$470,0),MATCH($D14,S!$B$2:$AK$2,0))),"",INDEX(S!$B$3:$AK$497,MATCH(RIGHT($C$1,5)&amp;" "&amp;G$3,S!$A$3:$A$470,0),MATCH($D14,S!$B$2:$AK$2,0)))</f>
        <v>0</v>
      </c>
      <c r="H14" s="63">
        <f ca="1">IF(ISNA(INDEX(S!$B$3:$AK$497,MATCH(RIGHT($C$1,5)&amp;" "&amp;H$3,S!$A$3:$A$470,0),MATCH($D14,S!$B$2:$AK$2,0))),"",INDEX(S!$B$3:$AK$497,MATCH(RIGHT($C$1,5)&amp;" "&amp;H$3,S!$A$3:$A$470,0),MATCH($D14,S!$B$2:$AK$2,0)))</f>
        <v>0</v>
      </c>
      <c r="I14" s="63">
        <f ca="1">IF(ISNA(INDEX(S!$B$3:$AK$497,MATCH(RIGHT($C$1,5)&amp;" "&amp;I$3,S!$A$3:$A$470,0),MATCH($D14,S!$B$2:$AK$2,0))),"",INDEX(S!$B$3:$AK$497,MATCH(RIGHT($C$1,5)&amp;" "&amp;I$3,S!$A$3:$A$470,0),MATCH($D14,S!$B$2:$AK$2,0)))</f>
        <v>0</v>
      </c>
      <c r="J14" s="63">
        <f ca="1">IF(ISNA(INDEX(S!$B$3:$AK$497,MATCH(RIGHT($C$1,5)&amp;" "&amp;J$3,S!$A$3:$A$470,0),MATCH($D14,S!$B$2:$AK$2,0))),"",INDEX(S!$B$3:$AK$497,MATCH(RIGHT($C$1,5)&amp;" "&amp;J$3,S!$A$3:$A$470,0),MATCH($D14,S!$B$2:$AK$2,0)))</f>
        <v>0</v>
      </c>
      <c r="K14" s="63">
        <f ca="1">IF(ISNA(INDEX(S!$B$3:$AK$497,MATCH(RIGHT($C$1,5)&amp;" "&amp;K$3,S!$A$3:$A$470,0),MATCH($D14,S!$B$2:$AK$2,0))),"",INDEX(S!$B$3:$AK$497,MATCH(RIGHT($C$1,5)&amp;" "&amp;K$3,S!$A$3:$A$470,0),MATCH($D14,S!$B$2:$AK$2,0)))</f>
        <v>0</v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124</v>
      </c>
      <c r="M14" s="63">
        <f ca="1">IF(ISNA(INDEX(S!$B$3:$AK$497,MATCH(RIGHT($C$1,5)&amp;" "&amp;M$3,S!$A$3:$A$470,0),MATCH($D14,S!$B$2:$AK$2,0))),"",INDEX(S!$B$3:$AK$497,MATCH(RIGHT($C$1,5)&amp;" "&amp;M$3,S!$A$3:$A$470,0),MATCH($D14,S!$B$2:$AK$2,0)))</f>
        <v>0</v>
      </c>
      <c r="N14" s="63">
        <f ca="1">IF(ISNA(INDEX(S!$B$3:$AK$497,MATCH(RIGHT($C$1,5)&amp;" "&amp;N$3,S!$A$3:$A$470,0),MATCH($D14,S!$B$2:$AK$2,0))),"",INDEX(S!$B$3:$AK$497,MATCH(RIGHT($C$1,5)&amp;" "&amp;N$3,S!$A$3:$A$470,0),MATCH($D14,S!$B$2:$AK$2,0)))</f>
        <v>0</v>
      </c>
      <c r="O14" s="63">
        <f ca="1">IF(ISNA(INDEX(S!$B$3:$AK$497,MATCH(RIGHT($C$1,5)&amp;" "&amp;O$3,S!$A$3:$A$470,0),MATCH($D14,S!$B$2:$AK$2,0))),"",INDEX(S!$B$3:$AK$497,MATCH(RIGHT($C$1,5)&amp;" "&amp;O$3,S!$A$3:$A$470,0),MATCH($D14,S!$B$2:$AK$2,0)))</f>
        <v>0</v>
      </c>
      <c r="P14" s="63">
        <f ca="1">IF(ISNA(INDEX(S!$B$3:$AK$497,MATCH(RIGHT($C$1,5)&amp;" "&amp;P$3,S!$A$3:$A$470,0),MATCH($D14,S!$B$2:$AK$2,0))),"",INDEX(S!$B$3:$AK$497,MATCH(RIGHT($C$1,5)&amp;" "&amp;P$3,S!$A$3:$A$470,0),MATCH($D14,S!$B$2:$AK$2,0)))</f>
        <v>0</v>
      </c>
      <c r="Q14" s="63">
        <f ca="1">IF(ISNA(INDEX(S!$B$3:$AK$497,MATCH(RIGHT($C$1,5)&amp;" "&amp;Q$3,S!$A$3:$A$470,0),MATCH($D14,S!$B$2:$AK$2,0))),"",INDEX(S!$B$3:$AK$497,MATCH(RIGHT($C$1,5)&amp;" "&amp;Q$3,S!$A$3:$A$470,0),MATCH($D14,S!$B$2:$AK$2,0)))</f>
        <v>0</v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94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165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165</v>
      </c>
      <c r="AD14" s="44">
        <f t="shared" ca="1" si="1"/>
        <v>0</v>
      </c>
      <c r="AE14" s="45">
        <f t="shared" ca="1" si="2"/>
        <v>36.266666666666666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>
        <f ca="1">IF(ISNA(INDEX(S!$B$3:$AK$497,MATCH(RIGHT($C$1,5)&amp;" "&amp;E$3,S!$A$3:$A$470,0),MATCH($D15,S!$B$2:$AK$2,0))),"",INDEX(S!$B$3:$AK$497,MATCH(RIGHT($C$1,5)&amp;" "&amp;E$3,S!$A$3:$A$470,0),MATCH($D15,S!$B$2:$AK$2,0)))</f>
        <v>0</v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14</v>
      </c>
      <c r="G15" s="63">
        <f ca="1">IF(ISNA(INDEX(S!$B$3:$AK$497,MATCH(RIGHT($C$1,5)&amp;" "&amp;G$3,S!$A$3:$A$470,0),MATCH($D15,S!$B$2:$AK$2,0))),"",INDEX(S!$B$3:$AK$497,MATCH(RIGHT($C$1,5)&amp;" "&amp;G$3,S!$A$3:$A$470,0),MATCH($D15,S!$B$2:$AK$2,0)))</f>
        <v>0</v>
      </c>
      <c r="H15" s="63">
        <f ca="1">IF(ISNA(INDEX(S!$B$3:$AK$497,MATCH(RIGHT($C$1,5)&amp;" "&amp;H$3,S!$A$3:$A$470,0),MATCH($D15,S!$B$2:$AK$2,0))),"",INDEX(S!$B$3:$AK$497,MATCH(RIGHT($C$1,5)&amp;" "&amp;H$3,S!$A$3:$A$470,0),MATCH($D15,S!$B$2:$AK$2,0)))</f>
        <v>0</v>
      </c>
      <c r="I15" s="63">
        <f ca="1">IF(ISNA(INDEX(S!$B$3:$AK$497,MATCH(RIGHT($C$1,5)&amp;" "&amp;I$3,S!$A$3:$A$470,0),MATCH($D15,S!$B$2:$AK$2,0))),"",INDEX(S!$B$3:$AK$497,MATCH(RIGHT($C$1,5)&amp;" "&amp;I$3,S!$A$3:$A$470,0),MATCH($D15,S!$B$2:$AK$2,0)))</f>
        <v>0</v>
      </c>
      <c r="J15" s="63">
        <f ca="1">IF(ISNA(INDEX(S!$B$3:$AK$497,MATCH(RIGHT($C$1,5)&amp;" "&amp;J$3,S!$A$3:$A$470,0),MATCH($D15,S!$B$2:$AK$2,0))),"",INDEX(S!$B$3:$AK$497,MATCH(RIGHT($C$1,5)&amp;" "&amp;J$3,S!$A$3:$A$470,0),MATCH($D15,S!$B$2:$AK$2,0)))</f>
        <v>0</v>
      </c>
      <c r="K15" s="63">
        <f ca="1">IF(ISNA(INDEX(S!$B$3:$AK$497,MATCH(RIGHT($C$1,5)&amp;" "&amp;K$3,S!$A$3:$A$470,0),MATCH($D15,S!$B$2:$AK$2,0))),"",INDEX(S!$B$3:$AK$497,MATCH(RIGHT($C$1,5)&amp;" "&amp;K$3,S!$A$3:$A$470,0),MATCH($D15,S!$B$2:$AK$2,0)))</f>
        <v>0</v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-115</v>
      </c>
      <c r="M15" s="63">
        <f ca="1">IF(ISNA(INDEX(S!$B$3:$AK$497,MATCH(RIGHT($C$1,5)&amp;" "&amp;M$3,S!$A$3:$A$470,0),MATCH($D15,S!$B$2:$AK$2,0))),"",INDEX(S!$B$3:$AK$497,MATCH(RIGHT($C$1,5)&amp;" "&amp;M$3,S!$A$3:$A$470,0),MATCH($D15,S!$B$2:$AK$2,0)))</f>
        <v>0</v>
      </c>
      <c r="N15" s="63">
        <f ca="1">IF(ISNA(INDEX(S!$B$3:$AK$497,MATCH(RIGHT($C$1,5)&amp;" "&amp;N$3,S!$A$3:$A$470,0),MATCH($D15,S!$B$2:$AK$2,0))),"",INDEX(S!$B$3:$AK$497,MATCH(RIGHT($C$1,5)&amp;" "&amp;N$3,S!$A$3:$A$470,0),MATCH($D15,S!$B$2:$AK$2,0)))</f>
        <v>0</v>
      </c>
      <c r="O15" s="63">
        <f ca="1">IF(ISNA(INDEX(S!$B$3:$AK$497,MATCH(RIGHT($C$1,5)&amp;" "&amp;O$3,S!$A$3:$A$470,0),MATCH($D15,S!$B$2:$AK$2,0))),"",INDEX(S!$B$3:$AK$497,MATCH(RIGHT($C$1,5)&amp;" "&amp;O$3,S!$A$3:$A$470,0),MATCH($D15,S!$B$2:$AK$2,0)))</f>
        <v>0</v>
      </c>
      <c r="P15" s="63">
        <f ca="1">IF(ISNA(INDEX(S!$B$3:$AK$497,MATCH(RIGHT($C$1,5)&amp;" "&amp;P$3,S!$A$3:$A$470,0),MATCH($D15,S!$B$2:$AK$2,0))),"",INDEX(S!$B$3:$AK$497,MATCH(RIGHT($C$1,5)&amp;" "&amp;P$3,S!$A$3:$A$470,0),MATCH($D15,S!$B$2:$AK$2,0)))</f>
        <v>0</v>
      </c>
      <c r="Q15" s="63">
        <f ca="1">IF(ISNA(INDEX(S!$B$3:$AK$497,MATCH(RIGHT($C$1,5)&amp;" "&amp;Q$3,S!$A$3:$A$470,0),MATCH($D15,S!$B$2:$AK$2,0))),"",INDEX(S!$B$3:$AK$497,MATCH(RIGHT($C$1,5)&amp;" "&amp;Q$3,S!$A$3:$A$470,0),MATCH($D15,S!$B$2:$AK$2,0)))</f>
        <v>0</v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-2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67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67</v>
      </c>
      <c r="AD15" s="44">
        <f t="shared" ca="1" si="1"/>
        <v>-115</v>
      </c>
      <c r="AE15" s="45">
        <f t="shared" ca="1" si="2"/>
        <v>-2.4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>
        <f ca="1">IF(ISNA(INDEX(S!$B$3:$AK$497,MATCH(RIGHT($C$1,5)&amp;" "&amp;E$3,S!$A$3:$A$470,0),MATCH($D16,S!$B$2:$AK$2,0))),"",INDEX(S!$B$3:$AK$497,MATCH(RIGHT($C$1,5)&amp;" "&amp;E$3,S!$A$3:$A$470,0),MATCH($D16,S!$B$2:$AK$2,0)))</f>
        <v>0</v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132</v>
      </c>
      <c r="G16" s="63">
        <f ca="1">IF(ISNA(INDEX(S!$B$3:$AK$497,MATCH(RIGHT($C$1,5)&amp;" "&amp;G$3,S!$A$3:$A$470,0),MATCH($D16,S!$B$2:$AK$2,0))),"",INDEX(S!$B$3:$AK$497,MATCH(RIGHT($C$1,5)&amp;" "&amp;G$3,S!$A$3:$A$470,0),MATCH($D16,S!$B$2:$AK$2,0)))</f>
        <v>0</v>
      </c>
      <c r="H16" s="63">
        <f ca="1">IF(ISNA(INDEX(S!$B$3:$AK$497,MATCH(RIGHT($C$1,5)&amp;" "&amp;H$3,S!$A$3:$A$470,0),MATCH($D16,S!$B$2:$AK$2,0))),"",INDEX(S!$B$3:$AK$497,MATCH(RIGHT($C$1,5)&amp;" "&amp;H$3,S!$A$3:$A$470,0),MATCH($D16,S!$B$2:$AK$2,0)))</f>
        <v>0</v>
      </c>
      <c r="I16" s="63">
        <f ca="1">IF(ISNA(INDEX(S!$B$3:$AK$497,MATCH(RIGHT($C$1,5)&amp;" "&amp;I$3,S!$A$3:$A$470,0),MATCH($D16,S!$B$2:$AK$2,0))),"",INDEX(S!$B$3:$AK$497,MATCH(RIGHT($C$1,5)&amp;" "&amp;I$3,S!$A$3:$A$470,0),MATCH($D16,S!$B$2:$AK$2,0)))</f>
        <v>0</v>
      </c>
      <c r="J16" s="63">
        <f ca="1">IF(ISNA(INDEX(S!$B$3:$AK$497,MATCH(RIGHT($C$1,5)&amp;" "&amp;J$3,S!$A$3:$A$470,0),MATCH($D16,S!$B$2:$AK$2,0))),"",INDEX(S!$B$3:$AK$497,MATCH(RIGHT($C$1,5)&amp;" "&amp;J$3,S!$A$3:$A$470,0),MATCH($D16,S!$B$2:$AK$2,0)))</f>
        <v>0</v>
      </c>
      <c r="K16" s="63">
        <f ca="1">IF(ISNA(INDEX(S!$B$3:$AK$497,MATCH(RIGHT($C$1,5)&amp;" "&amp;K$3,S!$A$3:$A$470,0),MATCH($D16,S!$B$2:$AK$2,0))),"",INDEX(S!$B$3:$AK$497,MATCH(RIGHT($C$1,5)&amp;" "&amp;K$3,S!$A$3:$A$470,0),MATCH($D16,S!$B$2:$AK$2,0)))</f>
        <v>0</v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5</v>
      </c>
      <c r="M16" s="63">
        <f ca="1">IF(ISNA(INDEX(S!$B$3:$AK$497,MATCH(RIGHT($C$1,5)&amp;" "&amp;M$3,S!$A$3:$A$470,0),MATCH($D16,S!$B$2:$AK$2,0))),"",INDEX(S!$B$3:$AK$497,MATCH(RIGHT($C$1,5)&amp;" "&amp;M$3,S!$A$3:$A$470,0),MATCH($D16,S!$B$2:$AK$2,0)))</f>
        <v>0</v>
      </c>
      <c r="N16" s="63">
        <f ca="1">IF(ISNA(INDEX(S!$B$3:$AK$497,MATCH(RIGHT($C$1,5)&amp;" "&amp;N$3,S!$A$3:$A$470,0),MATCH($D16,S!$B$2:$AK$2,0))),"",INDEX(S!$B$3:$AK$497,MATCH(RIGHT($C$1,5)&amp;" "&amp;N$3,S!$A$3:$A$470,0),MATCH($D16,S!$B$2:$AK$2,0)))</f>
        <v>0</v>
      </c>
      <c r="O16" s="63">
        <f ca="1">IF(ISNA(INDEX(S!$B$3:$AK$497,MATCH(RIGHT($C$1,5)&amp;" "&amp;O$3,S!$A$3:$A$470,0),MATCH($D16,S!$B$2:$AK$2,0))),"",INDEX(S!$B$3:$AK$497,MATCH(RIGHT($C$1,5)&amp;" "&amp;O$3,S!$A$3:$A$470,0),MATCH($D16,S!$B$2:$AK$2,0)))</f>
        <v>0</v>
      </c>
      <c r="P16" s="63">
        <f ca="1">IF(ISNA(INDEX(S!$B$3:$AK$497,MATCH(RIGHT($C$1,5)&amp;" "&amp;P$3,S!$A$3:$A$470,0),MATCH($D16,S!$B$2:$AK$2,0))),"",INDEX(S!$B$3:$AK$497,MATCH(RIGHT($C$1,5)&amp;" "&amp;P$3,S!$A$3:$A$470,0),MATCH($D16,S!$B$2:$AK$2,0)))</f>
        <v>0</v>
      </c>
      <c r="Q16" s="63">
        <f ca="1">IF(ISNA(INDEX(S!$B$3:$AK$497,MATCH(RIGHT($C$1,5)&amp;" "&amp;Q$3,S!$A$3:$A$470,0),MATCH($D16,S!$B$2:$AK$2,0))),"",INDEX(S!$B$3:$AK$497,MATCH(RIGHT($C$1,5)&amp;" "&amp;Q$3,S!$A$3:$A$470,0),MATCH($D16,S!$B$2:$AK$2,0)))</f>
        <v>0</v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-44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224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224</v>
      </c>
      <c r="AD16" s="44">
        <f t="shared" ca="1" si="1"/>
        <v>-44</v>
      </c>
      <c r="AE16" s="45">
        <f t="shared" ca="1" si="2"/>
        <v>21.133333333333333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>
        <f ca="1">IF(ISNA(INDEX(S!$B$3:$AK$497,MATCH(RIGHT($C$1,5)&amp;" "&amp;E$3,S!$A$3:$A$470,0),MATCH($D17,S!$B$2:$AK$2,0))),"",INDEX(S!$B$3:$AK$497,MATCH(RIGHT($C$1,5)&amp;" "&amp;E$3,S!$A$3:$A$470,0),MATCH($D17,S!$B$2:$AK$2,0)))</f>
        <v>0</v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110</v>
      </c>
      <c r="G17" s="63">
        <f ca="1">IF(ISNA(INDEX(S!$B$3:$AK$497,MATCH(RIGHT($C$1,5)&amp;" "&amp;G$3,S!$A$3:$A$470,0),MATCH($D17,S!$B$2:$AK$2,0))),"",INDEX(S!$B$3:$AK$497,MATCH(RIGHT($C$1,5)&amp;" "&amp;G$3,S!$A$3:$A$470,0),MATCH($D17,S!$B$2:$AK$2,0)))</f>
        <v>0</v>
      </c>
      <c r="H17" s="63">
        <f ca="1">IF(ISNA(INDEX(S!$B$3:$AK$497,MATCH(RIGHT($C$1,5)&amp;" "&amp;H$3,S!$A$3:$A$470,0),MATCH($D17,S!$B$2:$AK$2,0))),"",INDEX(S!$B$3:$AK$497,MATCH(RIGHT($C$1,5)&amp;" "&amp;H$3,S!$A$3:$A$470,0),MATCH($D17,S!$B$2:$AK$2,0)))</f>
        <v>0</v>
      </c>
      <c r="I17" s="63">
        <f ca="1">IF(ISNA(INDEX(S!$B$3:$AK$497,MATCH(RIGHT($C$1,5)&amp;" "&amp;I$3,S!$A$3:$A$470,0),MATCH($D17,S!$B$2:$AK$2,0))),"",INDEX(S!$B$3:$AK$497,MATCH(RIGHT($C$1,5)&amp;" "&amp;I$3,S!$A$3:$A$470,0),MATCH($D17,S!$B$2:$AK$2,0)))</f>
        <v>0</v>
      </c>
      <c r="J17" s="63">
        <f ca="1">IF(ISNA(INDEX(S!$B$3:$AK$497,MATCH(RIGHT($C$1,5)&amp;" "&amp;J$3,S!$A$3:$A$470,0),MATCH($D17,S!$B$2:$AK$2,0))),"",INDEX(S!$B$3:$AK$497,MATCH(RIGHT($C$1,5)&amp;" "&amp;J$3,S!$A$3:$A$470,0),MATCH($D17,S!$B$2:$AK$2,0)))</f>
        <v>0</v>
      </c>
      <c r="K17" s="63">
        <f ca="1">IF(ISNA(INDEX(S!$B$3:$AK$497,MATCH(RIGHT($C$1,5)&amp;" "&amp;K$3,S!$A$3:$A$470,0),MATCH($D17,S!$B$2:$AK$2,0))),"",INDEX(S!$B$3:$AK$497,MATCH(RIGHT($C$1,5)&amp;" "&amp;K$3,S!$A$3:$A$470,0),MATCH($D17,S!$B$2:$AK$2,0)))</f>
        <v>0</v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-22</v>
      </c>
      <c r="M17" s="63">
        <f ca="1">IF(ISNA(INDEX(S!$B$3:$AK$497,MATCH(RIGHT($C$1,5)&amp;" "&amp;M$3,S!$A$3:$A$470,0),MATCH($D17,S!$B$2:$AK$2,0))),"",INDEX(S!$B$3:$AK$497,MATCH(RIGHT($C$1,5)&amp;" "&amp;M$3,S!$A$3:$A$470,0),MATCH($D17,S!$B$2:$AK$2,0)))</f>
        <v>0</v>
      </c>
      <c r="N17" s="63">
        <f ca="1">IF(ISNA(INDEX(S!$B$3:$AK$497,MATCH(RIGHT($C$1,5)&amp;" "&amp;N$3,S!$A$3:$A$470,0),MATCH($D17,S!$B$2:$AK$2,0))),"",INDEX(S!$B$3:$AK$497,MATCH(RIGHT($C$1,5)&amp;" "&amp;N$3,S!$A$3:$A$470,0),MATCH($D17,S!$B$2:$AK$2,0)))</f>
        <v>0</v>
      </c>
      <c r="O17" s="63">
        <f ca="1">IF(ISNA(INDEX(S!$B$3:$AK$497,MATCH(RIGHT($C$1,5)&amp;" "&amp;O$3,S!$A$3:$A$470,0),MATCH($D17,S!$B$2:$AK$2,0))),"",INDEX(S!$B$3:$AK$497,MATCH(RIGHT($C$1,5)&amp;" "&amp;O$3,S!$A$3:$A$470,0),MATCH($D17,S!$B$2:$AK$2,0)))</f>
        <v>0</v>
      </c>
      <c r="P17" s="63">
        <f ca="1">IF(ISNA(INDEX(S!$B$3:$AK$497,MATCH(RIGHT($C$1,5)&amp;" "&amp;P$3,S!$A$3:$A$470,0),MATCH($D17,S!$B$2:$AK$2,0))),"",INDEX(S!$B$3:$AK$497,MATCH(RIGHT($C$1,5)&amp;" "&amp;P$3,S!$A$3:$A$470,0),MATCH($D17,S!$B$2:$AK$2,0)))</f>
        <v>0</v>
      </c>
      <c r="Q17" s="63">
        <f ca="1">IF(ISNA(INDEX(S!$B$3:$AK$497,MATCH(RIGHT($C$1,5)&amp;" "&amp;Q$3,S!$A$3:$A$470,0),MATCH($D17,S!$B$2:$AK$2,0))),"",INDEX(S!$B$3:$AK$497,MATCH(RIGHT($C$1,5)&amp;" "&amp;Q$3,S!$A$3:$A$470,0),MATCH($D17,S!$B$2:$AK$2,0)))</f>
        <v>0</v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-32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216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216</v>
      </c>
      <c r="AD17" s="44">
        <f t="shared" ca="1" si="1"/>
        <v>-32</v>
      </c>
      <c r="AE17" s="45">
        <f t="shared" ca="1" si="2"/>
        <v>18.133333333333333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>
        <f ca="1">IF(ISNA(INDEX(S!$B$3:$AK$497,MATCH(RIGHT($C$1,5)&amp;" "&amp;E$3,S!$A$3:$A$470,0),MATCH($D18,S!$B$2:$AK$2,0))),"",INDEX(S!$B$3:$AK$497,MATCH(RIGHT($C$1,5)&amp;" "&amp;E$3,S!$A$3:$A$470,0),MATCH($D18,S!$B$2:$AK$2,0)))</f>
        <v>0</v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102</v>
      </c>
      <c r="G18" s="63">
        <f ca="1">IF(ISNA(INDEX(S!$B$3:$AK$497,MATCH(RIGHT($C$1,5)&amp;" "&amp;G$3,S!$A$3:$A$470,0),MATCH($D18,S!$B$2:$AK$2,0))),"",INDEX(S!$B$3:$AK$497,MATCH(RIGHT($C$1,5)&amp;" "&amp;G$3,S!$A$3:$A$470,0),MATCH($D18,S!$B$2:$AK$2,0)))</f>
        <v>0</v>
      </c>
      <c r="H18" s="63">
        <f ca="1">IF(ISNA(INDEX(S!$B$3:$AK$497,MATCH(RIGHT($C$1,5)&amp;" "&amp;H$3,S!$A$3:$A$470,0),MATCH($D18,S!$B$2:$AK$2,0))),"",INDEX(S!$B$3:$AK$497,MATCH(RIGHT($C$1,5)&amp;" "&amp;H$3,S!$A$3:$A$470,0),MATCH($D18,S!$B$2:$AK$2,0)))</f>
        <v>0</v>
      </c>
      <c r="I18" s="63">
        <f ca="1">IF(ISNA(INDEX(S!$B$3:$AK$497,MATCH(RIGHT($C$1,5)&amp;" "&amp;I$3,S!$A$3:$A$470,0),MATCH($D18,S!$B$2:$AK$2,0))),"",INDEX(S!$B$3:$AK$497,MATCH(RIGHT($C$1,5)&amp;" "&amp;I$3,S!$A$3:$A$470,0),MATCH($D18,S!$B$2:$AK$2,0)))</f>
        <v>0</v>
      </c>
      <c r="J18" s="63">
        <f ca="1">IF(ISNA(INDEX(S!$B$3:$AK$497,MATCH(RIGHT($C$1,5)&amp;" "&amp;J$3,S!$A$3:$A$470,0),MATCH($D18,S!$B$2:$AK$2,0))),"",INDEX(S!$B$3:$AK$497,MATCH(RIGHT($C$1,5)&amp;" "&amp;J$3,S!$A$3:$A$470,0),MATCH($D18,S!$B$2:$AK$2,0)))</f>
        <v>0</v>
      </c>
      <c r="K18" s="63">
        <f ca="1">IF(ISNA(INDEX(S!$B$3:$AK$497,MATCH(RIGHT($C$1,5)&amp;" "&amp;K$3,S!$A$3:$A$470,0),MATCH($D18,S!$B$2:$AK$2,0))),"",INDEX(S!$B$3:$AK$497,MATCH(RIGHT($C$1,5)&amp;" "&amp;K$3,S!$A$3:$A$470,0),MATCH($D18,S!$B$2:$AK$2,0)))</f>
        <v>0</v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29</v>
      </c>
      <c r="M18" s="63">
        <f ca="1">IF(ISNA(INDEX(S!$B$3:$AK$497,MATCH(RIGHT($C$1,5)&amp;" "&amp;M$3,S!$A$3:$A$470,0),MATCH($D18,S!$B$2:$AK$2,0))),"",INDEX(S!$B$3:$AK$497,MATCH(RIGHT($C$1,5)&amp;" "&amp;M$3,S!$A$3:$A$470,0),MATCH($D18,S!$B$2:$AK$2,0)))</f>
        <v>0</v>
      </c>
      <c r="N18" s="63">
        <f ca="1">IF(ISNA(INDEX(S!$B$3:$AK$497,MATCH(RIGHT($C$1,5)&amp;" "&amp;N$3,S!$A$3:$A$470,0),MATCH($D18,S!$B$2:$AK$2,0))),"",INDEX(S!$B$3:$AK$497,MATCH(RIGHT($C$1,5)&amp;" "&amp;N$3,S!$A$3:$A$470,0),MATCH($D18,S!$B$2:$AK$2,0)))</f>
        <v>0</v>
      </c>
      <c r="O18" s="63">
        <f ca="1">IF(ISNA(INDEX(S!$B$3:$AK$497,MATCH(RIGHT($C$1,5)&amp;" "&amp;O$3,S!$A$3:$A$470,0),MATCH($D18,S!$B$2:$AK$2,0))),"",INDEX(S!$B$3:$AK$497,MATCH(RIGHT($C$1,5)&amp;" "&amp;O$3,S!$A$3:$A$470,0),MATCH($D18,S!$B$2:$AK$2,0)))</f>
        <v>0</v>
      </c>
      <c r="P18" s="63">
        <f ca="1">IF(ISNA(INDEX(S!$B$3:$AK$497,MATCH(RIGHT($C$1,5)&amp;" "&amp;P$3,S!$A$3:$A$470,0),MATCH($D18,S!$B$2:$AK$2,0))),"",INDEX(S!$B$3:$AK$497,MATCH(RIGHT($C$1,5)&amp;" "&amp;P$3,S!$A$3:$A$470,0),MATCH($D18,S!$B$2:$AK$2,0)))</f>
        <v>0</v>
      </c>
      <c r="Q18" s="63">
        <f ca="1">IF(ISNA(INDEX(S!$B$3:$AK$497,MATCH(RIGHT($C$1,5)&amp;" "&amp;Q$3,S!$A$3:$A$470,0),MATCH($D18,S!$B$2:$AK$2,0))),"",INDEX(S!$B$3:$AK$497,MATCH(RIGHT($C$1,5)&amp;" "&amp;Q$3,S!$A$3:$A$470,0),MATCH($D18,S!$B$2:$AK$2,0)))</f>
        <v>0</v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-38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52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102</v>
      </c>
      <c r="AD18" s="44">
        <f t="shared" ca="1" si="1"/>
        <v>-38</v>
      </c>
      <c r="AE18" s="45">
        <f t="shared" ca="1" si="2"/>
        <v>9.6666666666666661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>
        <f ca="1">IF(ISNA(INDEX(S!$B$3:$AK$497,MATCH(RIGHT($C$1,5)&amp;" "&amp;E$3,S!$A$3:$A$470,0),MATCH($D19,S!$B$2:$AK$2,0))),"",INDEX(S!$B$3:$AK$497,MATCH(RIGHT($C$1,5)&amp;" "&amp;E$3,S!$A$3:$A$470,0),MATCH($D19,S!$B$2:$AK$2,0)))</f>
        <v>0</v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>
        <f ca="1">IF(ISNA(INDEX(S!$B$3:$AK$497,MATCH(RIGHT($C$1,5)&amp;" "&amp;G$3,S!$A$3:$A$470,0),MATCH($D19,S!$B$2:$AK$2,0))),"",INDEX(S!$B$3:$AK$497,MATCH(RIGHT($C$1,5)&amp;" "&amp;G$3,S!$A$3:$A$470,0),MATCH($D19,S!$B$2:$AK$2,0)))</f>
        <v>0</v>
      </c>
      <c r="H19" s="63">
        <f ca="1">IF(ISNA(INDEX(S!$B$3:$AK$497,MATCH(RIGHT($C$1,5)&amp;" "&amp;H$3,S!$A$3:$A$470,0),MATCH($D19,S!$B$2:$AK$2,0))),"",INDEX(S!$B$3:$AK$497,MATCH(RIGHT($C$1,5)&amp;" "&amp;H$3,S!$A$3:$A$470,0),MATCH($D19,S!$B$2:$AK$2,0)))</f>
        <v>0</v>
      </c>
      <c r="I19" s="63">
        <f ca="1">IF(ISNA(INDEX(S!$B$3:$AK$497,MATCH(RIGHT($C$1,5)&amp;" "&amp;I$3,S!$A$3:$A$470,0),MATCH($D19,S!$B$2:$AK$2,0))),"",INDEX(S!$B$3:$AK$497,MATCH(RIGHT($C$1,5)&amp;" "&amp;I$3,S!$A$3:$A$470,0),MATCH($D19,S!$B$2:$AK$2,0)))</f>
        <v>0</v>
      </c>
      <c r="J19" s="63">
        <f ca="1">IF(ISNA(INDEX(S!$B$3:$AK$497,MATCH(RIGHT($C$1,5)&amp;" "&amp;J$3,S!$A$3:$A$470,0),MATCH($D19,S!$B$2:$AK$2,0))),"",INDEX(S!$B$3:$AK$497,MATCH(RIGHT($C$1,5)&amp;" "&amp;J$3,S!$A$3:$A$470,0),MATCH($D19,S!$B$2:$AK$2,0)))</f>
        <v>0</v>
      </c>
      <c r="K19" s="63">
        <f ca="1">IF(ISNA(INDEX(S!$B$3:$AK$497,MATCH(RIGHT($C$1,5)&amp;" "&amp;K$3,S!$A$3:$A$470,0),MATCH($D19,S!$B$2:$AK$2,0))),"",INDEX(S!$B$3:$AK$497,MATCH(RIGHT($C$1,5)&amp;" "&amp;K$3,S!$A$3:$A$470,0),MATCH($D19,S!$B$2:$AK$2,0)))</f>
        <v>0</v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>
        <f ca="1">IF(ISNA(INDEX(S!$B$3:$AK$497,MATCH(RIGHT($C$1,5)&amp;" "&amp;M$3,S!$A$3:$A$470,0),MATCH($D19,S!$B$2:$AK$2,0))),"",INDEX(S!$B$3:$AK$497,MATCH(RIGHT($C$1,5)&amp;" "&amp;M$3,S!$A$3:$A$470,0),MATCH($D19,S!$B$2:$AK$2,0)))</f>
        <v>0</v>
      </c>
      <c r="N19" s="63">
        <f ca="1">IF(ISNA(INDEX(S!$B$3:$AK$497,MATCH(RIGHT($C$1,5)&amp;" "&amp;N$3,S!$A$3:$A$470,0),MATCH($D19,S!$B$2:$AK$2,0))),"",INDEX(S!$B$3:$AK$497,MATCH(RIGHT($C$1,5)&amp;" "&amp;N$3,S!$A$3:$A$470,0),MATCH($D19,S!$B$2:$AK$2,0)))</f>
        <v>0</v>
      </c>
      <c r="O19" s="63">
        <f ca="1">IF(ISNA(INDEX(S!$B$3:$AK$497,MATCH(RIGHT($C$1,5)&amp;" "&amp;O$3,S!$A$3:$A$470,0),MATCH($D19,S!$B$2:$AK$2,0))),"",INDEX(S!$B$3:$AK$497,MATCH(RIGHT($C$1,5)&amp;" "&amp;O$3,S!$A$3:$A$470,0),MATCH($D19,S!$B$2:$AK$2,0)))</f>
        <v>0</v>
      </c>
      <c r="P19" s="63">
        <f ca="1">IF(ISNA(INDEX(S!$B$3:$AK$497,MATCH(RIGHT($C$1,5)&amp;" "&amp;P$3,S!$A$3:$A$470,0),MATCH($D19,S!$B$2:$AK$2,0))),"",INDEX(S!$B$3:$AK$497,MATCH(RIGHT($C$1,5)&amp;" "&amp;P$3,S!$A$3:$A$470,0),MATCH($D19,S!$B$2:$AK$2,0)))</f>
        <v>0</v>
      </c>
      <c r="Q19" s="63">
        <f ca="1">IF(ISNA(INDEX(S!$B$3:$AK$497,MATCH(RIGHT($C$1,5)&amp;" "&amp;Q$3,S!$A$3:$A$470,0),MATCH($D19,S!$B$2:$AK$2,0))),"",INDEX(S!$B$3:$AK$497,MATCH(RIGHT($C$1,5)&amp;" "&amp;Q$3,S!$A$3:$A$470,0),MATCH($D19,S!$B$2:$AK$2,0)))</f>
        <v>0</v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>
        <f ca="1">IF(ISNA(INDEX(S!$B$3:$AK$497,MATCH(RIGHT($C$1,5)&amp;" "&amp;E$3,S!$A$3:$A$470,0),MATCH($D20,S!$B$2:$AK$2,0))),"",INDEX(S!$B$3:$AK$497,MATCH(RIGHT($C$1,5)&amp;" "&amp;E$3,S!$A$3:$A$470,0),MATCH($D20,S!$B$2:$AK$2,0)))</f>
        <v>0</v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41</v>
      </c>
      <c r="G20" s="65">
        <f ca="1">IF(ISNA(INDEX(S!$B$3:$AK$497,MATCH(RIGHT($C$1,5)&amp;" "&amp;G$3,S!$A$3:$A$470,0),MATCH($D20,S!$B$2:$AK$2,0))),"",INDEX(S!$B$3:$AK$497,MATCH(RIGHT($C$1,5)&amp;" "&amp;G$3,S!$A$3:$A$470,0),MATCH($D20,S!$B$2:$AK$2,0)))</f>
        <v>0</v>
      </c>
      <c r="H20" s="65">
        <f ca="1">IF(ISNA(INDEX(S!$B$3:$AK$497,MATCH(RIGHT($C$1,5)&amp;" "&amp;H$3,S!$A$3:$A$470,0),MATCH($D20,S!$B$2:$AK$2,0))),"",INDEX(S!$B$3:$AK$497,MATCH(RIGHT($C$1,5)&amp;" "&amp;H$3,S!$A$3:$A$470,0),MATCH($D20,S!$B$2:$AK$2,0)))</f>
        <v>0</v>
      </c>
      <c r="I20" s="65">
        <f ca="1">IF(ISNA(INDEX(S!$B$3:$AK$497,MATCH(RIGHT($C$1,5)&amp;" "&amp;I$3,S!$A$3:$A$470,0),MATCH($D20,S!$B$2:$AK$2,0))),"",INDEX(S!$B$3:$AK$497,MATCH(RIGHT($C$1,5)&amp;" "&amp;I$3,S!$A$3:$A$470,0),MATCH($D20,S!$B$2:$AK$2,0)))</f>
        <v>0</v>
      </c>
      <c r="J20" s="65">
        <f ca="1">IF(ISNA(INDEX(S!$B$3:$AK$497,MATCH(RIGHT($C$1,5)&amp;" "&amp;J$3,S!$A$3:$A$470,0),MATCH($D20,S!$B$2:$AK$2,0))),"",INDEX(S!$B$3:$AK$497,MATCH(RIGHT($C$1,5)&amp;" "&amp;J$3,S!$A$3:$A$470,0),MATCH($D20,S!$B$2:$AK$2,0)))</f>
        <v>0</v>
      </c>
      <c r="K20" s="65">
        <f ca="1">IF(ISNA(INDEX(S!$B$3:$AK$497,MATCH(RIGHT($C$1,5)&amp;" "&amp;K$3,S!$A$3:$A$470,0),MATCH($D20,S!$B$2:$AK$2,0))),"",INDEX(S!$B$3:$AK$497,MATCH(RIGHT($C$1,5)&amp;" "&amp;K$3,S!$A$3:$A$470,0),MATCH($D20,S!$B$2:$AK$2,0)))</f>
        <v>0</v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-73</v>
      </c>
      <c r="M20" s="65">
        <f ca="1">IF(ISNA(INDEX(S!$B$3:$AK$497,MATCH(RIGHT($C$1,5)&amp;" "&amp;M$3,S!$A$3:$A$470,0),MATCH($D20,S!$B$2:$AK$2,0))),"",INDEX(S!$B$3:$AK$497,MATCH(RIGHT($C$1,5)&amp;" "&amp;M$3,S!$A$3:$A$470,0),MATCH($D20,S!$B$2:$AK$2,0)))</f>
        <v>0</v>
      </c>
      <c r="N20" s="65">
        <f ca="1">IF(ISNA(INDEX(S!$B$3:$AK$497,MATCH(RIGHT($C$1,5)&amp;" "&amp;N$3,S!$A$3:$A$470,0),MATCH($D20,S!$B$2:$AK$2,0))),"",INDEX(S!$B$3:$AK$497,MATCH(RIGHT($C$1,5)&amp;" "&amp;N$3,S!$A$3:$A$470,0),MATCH($D20,S!$B$2:$AK$2,0)))</f>
        <v>0</v>
      </c>
      <c r="O20" s="65">
        <f ca="1">IF(ISNA(INDEX(S!$B$3:$AK$497,MATCH(RIGHT($C$1,5)&amp;" "&amp;O$3,S!$A$3:$A$470,0),MATCH($D20,S!$B$2:$AK$2,0))),"",INDEX(S!$B$3:$AK$497,MATCH(RIGHT($C$1,5)&amp;" "&amp;O$3,S!$A$3:$A$470,0),MATCH($D20,S!$B$2:$AK$2,0)))</f>
        <v>0</v>
      </c>
      <c r="P20" s="65">
        <f ca="1">IF(ISNA(INDEX(S!$B$3:$AK$497,MATCH(RIGHT($C$1,5)&amp;" "&amp;P$3,S!$A$3:$A$470,0),MATCH($D20,S!$B$2:$AK$2,0))),"",INDEX(S!$B$3:$AK$497,MATCH(RIGHT($C$1,5)&amp;" "&amp;P$3,S!$A$3:$A$470,0),MATCH($D20,S!$B$2:$AK$2,0)))</f>
        <v>0</v>
      </c>
      <c r="Q20" s="65">
        <f ca="1">IF(ISNA(INDEX(S!$B$3:$AK$497,MATCH(RIGHT($C$1,5)&amp;" "&amp;Q$3,S!$A$3:$A$470,0),MATCH($D20,S!$B$2:$AK$2,0))),"",INDEX(S!$B$3:$AK$497,MATCH(RIGHT($C$1,5)&amp;" "&amp;Q$3,S!$A$3:$A$470,0),MATCH($D20,S!$B$2:$AK$2,0)))</f>
        <v>0</v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-37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123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123</v>
      </c>
      <c r="AD20" s="46">
        <f t="shared" ca="1" si="1"/>
        <v>-73</v>
      </c>
      <c r="AE20" s="47">
        <f t="shared" ca="1" si="2"/>
        <v>3.6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>
        <f ca="1">IF(ISNA(INDEX(S!$B$3:$AK$497,MATCH(RIGHT($C$1,5)&amp;" "&amp;E$3,S!$A$3:$A$470,0),MATCH($D21,S!$B$2:$AK$2,0))),"",INDEX(S!$B$3:$AK$497,MATCH(RIGHT($C$1,5)&amp;" "&amp;E$3,S!$A$3:$A$470,0),MATCH($D21,S!$B$2:$AK$2,0)))</f>
        <v>0</v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8833</v>
      </c>
      <c r="G21" s="61">
        <f ca="1">IF(ISNA(INDEX(S!$B$3:$AK$497,MATCH(RIGHT($C$1,5)&amp;" "&amp;G$3,S!$A$3:$A$470,0),MATCH($D21,S!$B$2:$AK$2,0))),"",INDEX(S!$B$3:$AK$497,MATCH(RIGHT($C$1,5)&amp;" "&amp;G$3,S!$A$3:$A$470,0),MATCH($D21,S!$B$2:$AK$2,0)))</f>
        <v>0</v>
      </c>
      <c r="H21" s="61">
        <f ca="1">IF(ISNA(INDEX(S!$B$3:$AK$497,MATCH(RIGHT($C$1,5)&amp;" "&amp;H$3,S!$A$3:$A$470,0),MATCH($D21,S!$B$2:$AK$2,0))),"",INDEX(S!$B$3:$AK$497,MATCH(RIGHT($C$1,5)&amp;" "&amp;H$3,S!$A$3:$A$470,0),MATCH($D21,S!$B$2:$AK$2,0)))</f>
        <v>0</v>
      </c>
      <c r="I21" s="61">
        <f ca="1">IF(ISNA(INDEX(S!$B$3:$AK$497,MATCH(RIGHT($C$1,5)&amp;" "&amp;I$3,S!$A$3:$A$470,0),MATCH($D21,S!$B$2:$AK$2,0))),"",INDEX(S!$B$3:$AK$497,MATCH(RIGHT($C$1,5)&amp;" "&amp;I$3,S!$A$3:$A$470,0),MATCH($D21,S!$B$2:$AK$2,0)))</f>
        <v>0</v>
      </c>
      <c r="J21" s="61">
        <f ca="1">IF(ISNA(INDEX(S!$B$3:$AK$497,MATCH(RIGHT($C$1,5)&amp;" "&amp;J$3,S!$A$3:$A$470,0),MATCH($D21,S!$B$2:$AK$2,0))),"",INDEX(S!$B$3:$AK$497,MATCH(RIGHT($C$1,5)&amp;" "&amp;J$3,S!$A$3:$A$470,0),MATCH($D21,S!$B$2:$AK$2,0)))</f>
        <v>0</v>
      </c>
      <c r="K21" s="61">
        <f ca="1">IF(ISNA(INDEX(S!$B$3:$AK$497,MATCH(RIGHT($C$1,5)&amp;" "&amp;K$3,S!$A$3:$A$470,0),MATCH($D21,S!$B$2:$AK$2,0))),"",INDEX(S!$B$3:$AK$497,MATCH(RIGHT($C$1,5)&amp;" "&amp;K$3,S!$A$3:$A$470,0),MATCH($D21,S!$B$2:$AK$2,0)))</f>
        <v>0</v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8821</v>
      </c>
      <c r="M21" s="61">
        <f ca="1">IF(ISNA(INDEX(S!$B$3:$AK$497,MATCH(RIGHT($C$1,5)&amp;" "&amp;M$3,S!$A$3:$A$470,0),MATCH($D21,S!$B$2:$AK$2,0))),"",INDEX(S!$B$3:$AK$497,MATCH(RIGHT($C$1,5)&amp;" "&amp;M$3,S!$A$3:$A$470,0),MATCH($D21,S!$B$2:$AK$2,0)))</f>
        <v>0</v>
      </c>
      <c r="N21" s="61">
        <f ca="1">IF(ISNA(INDEX(S!$B$3:$AK$497,MATCH(RIGHT($C$1,5)&amp;" "&amp;N$3,S!$A$3:$A$470,0),MATCH($D21,S!$B$2:$AK$2,0))),"",INDEX(S!$B$3:$AK$497,MATCH(RIGHT($C$1,5)&amp;" "&amp;N$3,S!$A$3:$A$470,0),MATCH($D21,S!$B$2:$AK$2,0)))</f>
        <v>0</v>
      </c>
      <c r="O21" s="61">
        <f ca="1">IF(ISNA(INDEX(S!$B$3:$AK$497,MATCH(RIGHT($C$1,5)&amp;" "&amp;O$3,S!$A$3:$A$470,0),MATCH($D21,S!$B$2:$AK$2,0))),"",INDEX(S!$B$3:$AK$497,MATCH(RIGHT($C$1,5)&amp;" "&amp;O$3,S!$A$3:$A$470,0),MATCH($D21,S!$B$2:$AK$2,0)))</f>
        <v>0</v>
      </c>
      <c r="P21" s="61">
        <f ca="1">IF(ISNA(INDEX(S!$B$3:$AK$497,MATCH(RIGHT($C$1,5)&amp;" "&amp;P$3,S!$A$3:$A$470,0),MATCH($D21,S!$B$2:$AK$2,0))),"",INDEX(S!$B$3:$AK$497,MATCH(RIGHT($C$1,5)&amp;" "&amp;P$3,S!$A$3:$A$470,0),MATCH($D21,S!$B$2:$AK$2,0)))</f>
        <v>0</v>
      </c>
      <c r="Q21" s="61">
        <f ca="1">IF(ISNA(INDEX(S!$B$3:$AK$497,MATCH(RIGHT($C$1,5)&amp;" "&amp;Q$3,S!$A$3:$A$470,0),MATCH($D21,S!$B$2:$AK$2,0))),"",INDEX(S!$B$3:$AK$497,MATCH(RIGHT($C$1,5)&amp;" "&amp;Q$3,S!$A$3:$A$470,0),MATCH($D21,S!$B$2:$AK$2,0)))</f>
        <v>0</v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8840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8862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8862</v>
      </c>
      <c r="AD21" s="42">
        <f t="shared" ca="1" si="1"/>
        <v>0</v>
      </c>
      <c r="AE21" s="43">
        <f t="shared" ca="1" si="2"/>
        <v>2357.0666666666666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>
        <f ca="1">IF(ISNA(INDEX(S!$B$3:$AK$497,MATCH(RIGHT($C$1,5)&amp;" "&amp;E$3,S!$A$3:$A$470,0),MATCH($D22,S!$B$2:$AK$2,0))),"",INDEX(S!$B$3:$AK$497,MATCH(RIGHT($C$1,5)&amp;" "&amp;E$3,S!$A$3:$A$470,0),MATCH($D22,S!$B$2:$AK$2,0)))</f>
        <v>0</v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2985</v>
      </c>
      <c r="G22" s="63">
        <f ca="1">IF(ISNA(INDEX(S!$B$3:$AK$497,MATCH(RIGHT($C$1,5)&amp;" "&amp;G$3,S!$A$3:$A$470,0),MATCH($D22,S!$B$2:$AK$2,0))),"",INDEX(S!$B$3:$AK$497,MATCH(RIGHT($C$1,5)&amp;" "&amp;G$3,S!$A$3:$A$470,0),MATCH($D22,S!$B$2:$AK$2,0)))</f>
        <v>0</v>
      </c>
      <c r="H22" s="63">
        <f ca="1">IF(ISNA(INDEX(S!$B$3:$AK$497,MATCH(RIGHT($C$1,5)&amp;" "&amp;H$3,S!$A$3:$A$470,0),MATCH($D22,S!$B$2:$AK$2,0))),"",INDEX(S!$B$3:$AK$497,MATCH(RIGHT($C$1,5)&amp;" "&amp;H$3,S!$A$3:$A$470,0),MATCH($D22,S!$B$2:$AK$2,0)))</f>
        <v>0</v>
      </c>
      <c r="I22" s="63">
        <f ca="1">IF(ISNA(INDEX(S!$B$3:$AK$497,MATCH(RIGHT($C$1,5)&amp;" "&amp;I$3,S!$A$3:$A$470,0),MATCH($D22,S!$B$2:$AK$2,0))),"",INDEX(S!$B$3:$AK$497,MATCH(RIGHT($C$1,5)&amp;" "&amp;I$3,S!$A$3:$A$470,0),MATCH($D22,S!$B$2:$AK$2,0)))</f>
        <v>0</v>
      </c>
      <c r="J22" s="63">
        <f ca="1">IF(ISNA(INDEX(S!$B$3:$AK$497,MATCH(RIGHT($C$1,5)&amp;" "&amp;J$3,S!$A$3:$A$470,0),MATCH($D22,S!$B$2:$AK$2,0))),"",INDEX(S!$B$3:$AK$497,MATCH(RIGHT($C$1,5)&amp;" "&amp;J$3,S!$A$3:$A$470,0),MATCH($D22,S!$B$2:$AK$2,0)))</f>
        <v>0</v>
      </c>
      <c r="K22" s="63">
        <f ca="1">IF(ISNA(INDEX(S!$B$3:$AK$497,MATCH(RIGHT($C$1,5)&amp;" "&amp;K$3,S!$A$3:$A$470,0),MATCH($D22,S!$B$2:$AK$2,0))),"",INDEX(S!$B$3:$AK$497,MATCH(RIGHT($C$1,5)&amp;" "&amp;K$3,S!$A$3:$A$470,0),MATCH($D22,S!$B$2:$AK$2,0)))</f>
        <v>0</v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3001</v>
      </c>
      <c r="M22" s="63">
        <f ca="1">IF(ISNA(INDEX(S!$B$3:$AK$497,MATCH(RIGHT($C$1,5)&amp;" "&amp;M$3,S!$A$3:$A$470,0),MATCH($D22,S!$B$2:$AK$2,0))),"",INDEX(S!$B$3:$AK$497,MATCH(RIGHT($C$1,5)&amp;" "&amp;M$3,S!$A$3:$A$470,0),MATCH($D22,S!$B$2:$AK$2,0)))</f>
        <v>0</v>
      </c>
      <c r="N22" s="63">
        <f ca="1">IF(ISNA(INDEX(S!$B$3:$AK$497,MATCH(RIGHT($C$1,5)&amp;" "&amp;N$3,S!$A$3:$A$470,0),MATCH($D22,S!$B$2:$AK$2,0))),"",INDEX(S!$B$3:$AK$497,MATCH(RIGHT($C$1,5)&amp;" "&amp;N$3,S!$A$3:$A$470,0),MATCH($D22,S!$B$2:$AK$2,0)))</f>
        <v>0</v>
      </c>
      <c r="O22" s="63">
        <f ca="1">IF(ISNA(INDEX(S!$B$3:$AK$497,MATCH(RIGHT($C$1,5)&amp;" "&amp;O$3,S!$A$3:$A$470,0),MATCH($D22,S!$B$2:$AK$2,0))),"",INDEX(S!$B$3:$AK$497,MATCH(RIGHT($C$1,5)&amp;" "&amp;O$3,S!$A$3:$A$470,0),MATCH($D22,S!$B$2:$AK$2,0)))</f>
        <v>0</v>
      </c>
      <c r="P22" s="63">
        <f ca="1">IF(ISNA(INDEX(S!$B$3:$AK$497,MATCH(RIGHT($C$1,5)&amp;" "&amp;P$3,S!$A$3:$A$470,0),MATCH($D22,S!$B$2:$AK$2,0))),"",INDEX(S!$B$3:$AK$497,MATCH(RIGHT($C$1,5)&amp;" "&amp;P$3,S!$A$3:$A$470,0),MATCH($D22,S!$B$2:$AK$2,0)))</f>
        <v>0</v>
      </c>
      <c r="Q22" s="63">
        <f ca="1">IF(ISNA(INDEX(S!$B$3:$AK$497,MATCH(RIGHT($C$1,5)&amp;" "&amp;Q$3,S!$A$3:$A$470,0),MATCH($D22,S!$B$2:$AK$2,0))),"",INDEX(S!$B$3:$AK$497,MATCH(RIGHT($C$1,5)&amp;" "&amp;Q$3,S!$A$3:$A$470,0),MATCH($D22,S!$B$2:$AK$2,0)))</f>
        <v>0</v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3012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3015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3015</v>
      </c>
      <c r="AD22" s="44">
        <f t="shared" ca="1" si="1"/>
        <v>0</v>
      </c>
      <c r="AE22" s="45">
        <f t="shared" ca="1" si="2"/>
        <v>800.86666666666667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>
        <f ca="1">IF(ISNA(INDEX(S!$B$3:$AK$497,MATCH(RIGHT($C$1,5)&amp;" "&amp;E$3,S!$A$3:$A$470,0),MATCH($D23,S!$B$2:$AK$2,0))),"",INDEX(S!$B$3:$AK$497,MATCH(RIGHT($C$1,5)&amp;" "&amp;E$3,S!$A$3:$A$470,0),MATCH($D23,S!$B$2:$AK$2,0)))</f>
        <v>0</v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13676</v>
      </c>
      <c r="G23" s="63">
        <f ca="1">IF(ISNA(INDEX(S!$B$3:$AK$497,MATCH(RIGHT($C$1,5)&amp;" "&amp;G$3,S!$A$3:$A$470,0),MATCH($D23,S!$B$2:$AK$2,0))),"",INDEX(S!$B$3:$AK$497,MATCH(RIGHT($C$1,5)&amp;" "&amp;G$3,S!$A$3:$A$470,0),MATCH($D23,S!$B$2:$AK$2,0)))</f>
        <v>0</v>
      </c>
      <c r="H23" s="63">
        <f ca="1">IF(ISNA(INDEX(S!$B$3:$AK$497,MATCH(RIGHT($C$1,5)&amp;" "&amp;H$3,S!$A$3:$A$470,0),MATCH($D23,S!$B$2:$AK$2,0))),"",INDEX(S!$B$3:$AK$497,MATCH(RIGHT($C$1,5)&amp;" "&amp;H$3,S!$A$3:$A$470,0),MATCH($D23,S!$B$2:$AK$2,0)))</f>
        <v>0</v>
      </c>
      <c r="I23" s="63">
        <f ca="1">IF(ISNA(INDEX(S!$B$3:$AK$497,MATCH(RIGHT($C$1,5)&amp;" "&amp;I$3,S!$A$3:$A$470,0),MATCH($D23,S!$B$2:$AK$2,0))),"",INDEX(S!$B$3:$AK$497,MATCH(RIGHT($C$1,5)&amp;" "&amp;I$3,S!$A$3:$A$470,0),MATCH($D23,S!$B$2:$AK$2,0)))</f>
        <v>0</v>
      </c>
      <c r="J23" s="63">
        <f ca="1">IF(ISNA(INDEX(S!$B$3:$AK$497,MATCH(RIGHT($C$1,5)&amp;" "&amp;J$3,S!$A$3:$A$470,0),MATCH($D23,S!$B$2:$AK$2,0))),"",INDEX(S!$B$3:$AK$497,MATCH(RIGHT($C$1,5)&amp;" "&amp;J$3,S!$A$3:$A$470,0),MATCH($D23,S!$B$2:$AK$2,0)))</f>
        <v>0</v>
      </c>
      <c r="K23" s="63">
        <f ca="1">IF(ISNA(INDEX(S!$B$3:$AK$497,MATCH(RIGHT($C$1,5)&amp;" "&amp;K$3,S!$A$3:$A$470,0),MATCH($D23,S!$B$2:$AK$2,0))),"",INDEX(S!$B$3:$AK$497,MATCH(RIGHT($C$1,5)&amp;" "&amp;K$3,S!$A$3:$A$470,0),MATCH($D23,S!$B$2:$AK$2,0)))</f>
        <v>0</v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13607</v>
      </c>
      <c r="M23" s="63">
        <f ca="1">IF(ISNA(INDEX(S!$B$3:$AK$497,MATCH(RIGHT($C$1,5)&amp;" "&amp;M$3,S!$A$3:$A$470,0),MATCH($D23,S!$B$2:$AK$2,0))),"",INDEX(S!$B$3:$AK$497,MATCH(RIGHT($C$1,5)&amp;" "&amp;M$3,S!$A$3:$A$470,0),MATCH($D23,S!$B$2:$AK$2,0)))</f>
        <v>0</v>
      </c>
      <c r="N23" s="63">
        <f ca="1">IF(ISNA(INDEX(S!$B$3:$AK$497,MATCH(RIGHT($C$1,5)&amp;" "&amp;N$3,S!$A$3:$A$470,0),MATCH($D23,S!$B$2:$AK$2,0))),"",INDEX(S!$B$3:$AK$497,MATCH(RIGHT($C$1,5)&amp;" "&amp;N$3,S!$A$3:$A$470,0),MATCH($D23,S!$B$2:$AK$2,0)))</f>
        <v>0</v>
      </c>
      <c r="O23" s="63">
        <f ca="1">IF(ISNA(INDEX(S!$B$3:$AK$497,MATCH(RIGHT($C$1,5)&amp;" "&amp;O$3,S!$A$3:$A$470,0),MATCH($D23,S!$B$2:$AK$2,0))),"",INDEX(S!$B$3:$AK$497,MATCH(RIGHT($C$1,5)&amp;" "&amp;O$3,S!$A$3:$A$470,0),MATCH($D23,S!$B$2:$AK$2,0)))</f>
        <v>0</v>
      </c>
      <c r="P23" s="63">
        <f ca="1">IF(ISNA(INDEX(S!$B$3:$AK$497,MATCH(RIGHT($C$1,5)&amp;" "&amp;P$3,S!$A$3:$A$470,0),MATCH($D23,S!$B$2:$AK$2,0))),"",INDEX(S!$B$3:$AK$497,MATCH(RIGHT($C$1,5)&amp;" "&amp;P$3,S!$A$3:$A$470,0),MATCH($D23,S!$B$2:$AK$2,0)))</f>
        <v>0</v>
      </c>
      <c r="Q23" s="63">
        <f ca="1">IF(ISNA(INDEX(S!$B$3:$AK$497,MATCH(RIGHT($C$1,5)&amp;" "&amp;Q$3,S!$A$3:$A$470,0),MATCH($D23,S!$B$2:$AK$2,0))),"",INDEX(S!$B$3:$AK$497,MATCH(RIGHT($C$1,5)&amp;" "&amp;Q$3,S!$A$3:$A$470,0),MATCH($D23,S!$B$2:$AK$2,0)))</f>
        <v>0</v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13652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13607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13676</v>
      </c>
      <c r="AD23" s="44">
        <f t="shared" ca="1" si="1"/>
        <v>0</v>
      </c>
      <c r="AE23" s="45">
        <f t="shared" ca="1" si="2"/>
        <v>3636.1333333333332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>
        <f ca="1">IF(ISNA(INDEX(S!$B$3:$AK$497,MATCH(RIGHT($C$1,5)&amp;" "&amp;E$3,S!$A$3:$A$470,0),MATCH($D24,S!$B$2:$AK$2,0))),"",INDEX(S!$B$3:$AK$497,MATCH(RIGHT($C$1,5)&amp;" "&amp;E$3,S!$A$3:$A$470,0),MATCH($D24,S!$B$2:$AK$2,0)))</f>
        <v>0</v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6475</v>
      </c>
      <c r="G24" s="63">
        <f ca="1">IF(ISNA(INDEX(S!$B$3:$AK$497,MATCH(RIGHT($C$1,5)&amp;" "&amp;G$3,S!$A$3:$A$470,0),MATCH($D24,S!$B$2:$AK$2,0))),"",INDEX(S!$B$3:$AK$497,MATCH(RIGHT($C$1,5)&amp;" "&amp;G$3,S!$A$3:$A$470,0),MATCH($D24,S!$B$2:$AK$2,0)))</f>
        <v>0</v>
      </c>
      <c r="H24" s="63">
        <f ca="1">IF(ISNA(INDEX(S!$B$3:$AK$497,MATCH(RIGHT($C$1,5)&amp;" "&amp;H$3,S!$A$3:$A$470,0),MATCH($D24,S!$B$2:$AK$2,0))),"",INDEX(S!$B$3:$AK$497,MATCH(RIGHT($C$1,5)&amp;" "&amp;H$3,S!$A$3:$A$470,0),MATCH($D24,S!$B$2:$AK$2,0)))</f>
        <v>0</v>
      </c>
      <c r="I24" s="63">
        <f ca="1">IF(ISNA(INDEX(S!$B$3:$AK$497,MATCH(RIGHT($C$1,5)&amp;" "&amp;I$3,S!$A$3:$A$470,0),MATCH($D24,S!$B$2:$AK$2,0))),"",INDEX(S!$B$3:$AK$497,MATCH(RIGHT($C$1,5)&amp;" "&amp;I$3,S!$A$3:$A$470,0),MATCH($D24,S!$B$2:$AK$2,0)))</f>
        <v>0</v>
      </c>
      <c r="J24" s="63">
        <f ca="1">IF(ISNA(INDEX(S!$B$3:$AK$497,MATCH(RIGHT($C$1,5)&amp;" "&amp;J$3,S!$A$3:$A$470,0),MATCH($D24,S!$B$2:$AK$2,0))),"",INDEX(S!$B$3:$AK$497,MATCH(RIGHT($C$1,5)&amp;" "&amp;J$3,S!$A$3:$A$470,0),MATCH($D24,S!$B$2:$AK$2,0)))</f>
        <v>0</v>
      </c>
      <c r="K24" s="63">
        <f ca="1">IF(ISNA(INDEX(S!$B$3:$AK$497,MATCH(RIGHT($C$1,5)&amp;" "&amp;K$3,S!$A$3:$A$470,0),MATCH($D24,S!$B$2:$AK$2,0))),"",INDEX(S!$B$3:$AK$497,MATCH(RIGHT($C$1,5)&amp;" "&amp;K$3,S!$A$3:$A$470,0),MATCH($D24,S!$B$2:$AK$2,0)))</f>
        <v>0</v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6496</v>
      </c>
      <c r="M24" s="63">
        <f ca="1">IF(ISNA(INDEX(S!$B$3:$AK$497,MATCH(RIGHT($C$1,5)&amp;" "&amp;M$3,S!$A$3:$A$470,0),MATCH($D24,S!$B$2:$AK$2,0))),"",INDEX(S!$B$3:$AK$497,MATCH(RIGHT($C$1,5)&amp;" "&amp;M$3,S!$A$3:$A$470,0),MATCH($D24,S!$B$2:$AK$2,0)))</f>
        <v>0</v>
      </c>
      <c r="N24" s="63">
        <f ca="1">IF(ISNA(INDEX(S!$B$3:$AK$497,MATCH(RIGHT($C$1,5)&amp;" "&amp;N$3,S!$A$3:$A$470,0),MATCH($D24,S!$B$2:$AK$2,0))),"",INDEX(S!$B$3:$AK$497,MATCH(RIGHT($C$1,5)&amp;" "&amp;N$3,S!$A$3:$A$470,0),MATCH($D24,S!$B$2:$AK$2,0)))</f>
        <v>0</v>
      </c>
      <c r="O24" s="63">
        <f ca="1">IF(ISNA(INDEX(S!$B$3:$AK$497,MATCH(RIGHT($C$1,5)&amp;" "&amp;O$3,S!$A$3:$A$470,0),MATCH($D24,S!$B$2:$AK$2,0))),"",INDEX(S!$B$3:$AK$497,MATCH(RIGHT($C$1,5)&amp;" "&amp;O$3,S!$A$3:$A$470,0),MATCH($D24,S!$B$2:$AK$2,0)))</f>
        <v>0</v>
      </c>
      <c r="P24" s="63">
        <f ca="1">IF(ISNA(INDEX(S!$B$3:$AK$497,MATCH(RIGHT($C$1,5)&amp;" "&amp;P$3,S!$A$3:$A$470,0),MATCH($D24,S!$B$2:$AK$2,0))),"",INDEX(S!$B$3:$AK$497,MATCH(RIGHT($C$1,5)&amp;" "&amp;P$3,S!$A$3:$A$470,0),MATCH($D24,S!$B$2:$AK$2,0)))</f>
        <v>0</v>
      </c>
      <c r="Q24" s="63">
        <f ca="1">IF(ISNA(INDEX(S!$B$3:$AK$497,MATCH(RIGHT($C$1,5)&amp;" "&amp;Q$3,S!$A$3:$A$470,0),MATCH($D24,S!$B$2:$AK$2,0))),"",INDEX(S!$B$3:$AK$497,MATCH(RIGHT($C$1,5)&amp;" "&amp;Q$3,S!$A$3:$A$470,0),MATCH($D24,S!$B$2:$AK$2,0)))</f>
        <v>0</v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6477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6468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6496</v>
      </c>
      <c r="AD24" s="44">
        <f t="shared" ca="1" si="1"/>
        <v>0</v>
      </c>
      <c r="AE24" s="45">
        <f t="shared" ca="1" si="2"/>
        <v>1727.7333333333333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>
        <f ca="1">IF(ISNA(INDEX(S!$B$3:$AK$497,MATCH(RIGHT($C$1,5)&amp;" "&amp;E$3,S!$A$3:$A$470,0),MATCH($D25,S!$B$2:$AK$2,0))),"",INDEX(S!$B$3:$AK$497,MATCH(RIGHT($C$1,5)&amp;" "&amp;E$3,S!$A$3:$A$470,0),MATCH($D25,S!$B$2:$AK$2,0)))</f>
        <v>0</v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2367</v>
      </c>
      <c r="G25" s="63">
        <f ca="1">IF(ISNA(INDEX(S!$B$3:$AK$497,MATCH(RIGHT($C$1,5)&amp;" "&amp;G$3,S!$A$3:$A$470,0),MATCH($D25,S!$B$2:$AK$2,0))),"",INDEX(S!$B$3:$AK$497,MATCH(RIGHT($C$1,5)&amp;" "&amp;G$3,S!$A$3:$A$470,0),MATCH($D25,S!$B$2:$AK$2,0)))</f>
        <v>0</v>
      </c>
      <c r="H25" s="63">
        <f ca="1">IF(ISNA(INDEX(S!$B$3:$AK$497,MATCH(RIGHT($C$1,5)&amp;" "&amp;H$3,S!$A$3:$A$470,0),MATCH($D25,S!$B$2:$AK$2,0))),"",INDEX(S!$B$3:$AK$497,MATCH(RIGHT($C$1,5)&amp;" "&amp;H$3,S!$A$3:$A$470,0),MATCH($D25,S!$B$2:$AK$2,0)))</f>
        <v>0</v>
      </c>
      <c r="I25" s="63">
        <f ca="1">IF(ISNA(INDEX(S!$B$3:$AK$497,MATCH(RIGHT($C$1,5)&amp;" "&amp;I$3,S!$A$3:$A$470,0),MATCH($D25,S!$B$2:$AK$2,0))),"",INDEX(S!$B$3:$AK$497,MATCH(RIGHT($C$1,5)&amp;" "&amp;I$3,S!$A$3:$A$470,0),MATCH($D25,S!$B$2:$AK$2,0)))</f>
        <v>0</v>
      </c>
      <c r="J25" s="63">
        <f ca="1">IF(ISNA(INDEX(S!$B$3:$AK$497,MATCH(RIGHT($C$1,5)&amp;" "&amp;J$3,S!$A$3:$A$470,0),MATCH($D25,S!$B$2:$AK$2,0))),"",INDEX(S!$B$3:$AK$497,MATCH(RIGHT($C$1,5)&amp;" "&amp;J$3,S!$A$3:$A$470,0),MATCH($D25,S!$B$2:$AK$2,0)))</f>
        <v>0</v>
      </c>
      <c r="K25" s="63">
        <f ca="1">IF(ISNA(INDEX(S!$B$3:$AK$497,MATCH(RIGHT($C$1,5)&amp;" "&amp;K$3,S!$A$3:$A$470,0),MATCH($D25,S!$B$2:$AK$2,0))),"",INDEX(S!$B$3:$AK$497,MATCH(RIGHT($C$1,5)&amp;" "&amp;K$3,S!$A$3:$A$470,0),MATCH($D25,S!$B$2:$AK$2,0)))</f>
        <v>0</v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2342</v>
      </c>
      <c r="M25" s="63">
        <f ca="1">IF(ISNA(INDEX(S!$B$3:$AK$497,MATCH(RIGHT($C$1,5)&amp;" "&amp;M$3,S!$A$3:$A$470,0),MATCH($D25,S!$B$2:$AK$2,0))),"",INDEX(S!$B$3:$AK$497,MATCH(RIGHT($C$1,5)&amp;" "&amp;M$3,S!$A$3:$A$470,0),MATCH($D25,S!$B$2:$AK$2,0)))</f>
        <v>0</v>
      </c>
      <c r="N25" s="63">
        <f ca="1">IF(ISNA(INDEX(S!$B$3:$AK$497,MATCH(RIGHT($C$1,5)&amp;" "&amp;N$3,S!$A$3:$A$470,0),MATCH($D25,S!$B$2:$AK$2,0))),"",INDEX(S!$B$3:$AK$497,MATCH(RIGHT($C$1,5)&amp;" "&amp;N$3,S!$A$3:$A$470,0),MATCH($D25,S!$B$2:$AK$2,0)))</f>
        <v>0</v>
      </c>
      <c r="O25" s="63">
        <f ca="1">IF(ISNA(INDEX(S!$B$3:$AK$497,MATCH(RIGHT($C$1,5)&amp;" "&amp;O$3,S!$A$3:$A$470,0),MATCH($D25,S!$B$2:$AK$2,0))),"",INDEX(S!$B$3:$AK$497,MATCH(RIGHT($C$1,5)&amp;" "&amp;O$3,S!$A$3:$A$470,0),MATCH($D25,S!$B$2:$AK$2,0)))</f>
        <v>0</v>
      </c>
      <c r="P25" s="63">
        <f ca="1">IF(ISNA(INDEX(S!$B$3:$AK$497,MATCH(RIGHT($C$1,5)&amp;" "&amp;P$3,S!$A$3:$A$470,0),MATCH($D25,S!$B$2:$AK$2,0))),"",INDEX(S!$B$3:$AK$497,MATCH(RIGHT($C$1,5)&amp;" "&amp;P$3,S!$A$3:$A$470,0),MATCH($D25,S!$B$2:$AK$2,0)))</f>
        <v>0</v>
      </c>
      <c r="Q25" s="63">
        <f ca="1">IF(ISNA(INDEX(S!$B$3:$AK$497,MATCH(RIGHT($C$1,5)&amp;" "&amp;Q$3,S!$A$3:$A$470,0),MATCH($D25,S!$B$2:$AK$2,0))),"",INDEX(S!$B$3:$AK$497,MATCH(RIGHT($C$1,5)&amp;" "&amp;Q$3,S!$A$3:$A$470,0),MATCH($D25,S!$B$2:$AK$2,0)))</f>
        <v>0</v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2360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2360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2367</v>
      </c>
      <c r="AD25" s="44">
        <f t="shared" ca="1" si="1"/>
        <v>0</v>
      </c>
      <c r="AE25" s="45">
        <f t="shared" ca="1" si="2"/>
        <v>628.6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>
        <f ca="1">IF(ISNA(INDEX(S!$B$3:$AK$497,MATCH(RIGHT($C$1,5)&amp;" "&amp;E$3,S!$A$3:$A$470,0),MATCH($D26,S!$B$2:$AK$2,0))),"",INDEX(S!$B$3:$AK$497,MATCH(RIGHT($C$1,5)&amp;" "&amp;E$3,S!$A$3:$A$470,0),MATCH($D26,S!$B$2:$AK$2,0)))</f>
        <v>0</v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1390</v>
      </c>
      <c r="G26" s="63">
        <f ca="1">IF(ISNA(INDEX(S!$B$3:$AK$497,MATCH(RIGHT($C$1,5)&amp;" "&amp;G$3,S!$A$3:$A$470,0),MATCH($D26,S!$B$2:$AK$2,0))),"",INDEX(S!$B$3:$AK$497,MATCH(RIGHT($C$1,5)&amp;" "&amp;G$3,S!$A$3:$A$470,0),MATCH($D26,S!$B$2:$AK$2,0)))</f>
        <v>0</v>
      </c>
      <c r="H26" s="63">
        <f ca="1">IF(ISNA(INDEX(S!$B$3:$AK$497,MATCH(RIGHT($C$1,5)&amp;" "&amp;H$3,S!$A$3:$A$470,0),MATCH($D26,S!$B$2:$AK$2,0))),"",INDEX(S!$B$3:$AK$497,MATCH(RIGHT($C$1,5)&amp;" "&amp;H$3,S!$A$3:$A$470,0),MATCH($D26,S!$B$2:$AK$2,0)))</f>
        <v>0</v>
      </c>
      <c r="I26" s="63">
        <f ca="1">IF(ISNA(INDEX(S!$B$3:$AK$497,MATCH(RIGHT($C$1,5)&amp;" "&amp;I$3,S!$A$3:$A$470,0),MATCH($D26,S!$B$2:$AK$2,0))),"",INDEX(S!$B$3:$AK$497,MATCH(RIGHT($C$1,5)&amp;" "&amp;I$3,S!$A$3:$A$470,0),MATCH($D26,S!$B$2:$AK$2,0)))</f>
        <v>0</v>
      </c>
      <c r="J26" s="63">
        <f ca="1">IF(ISNA(INDEX(S!$B$3:$AK$497,MATCH(RIGHT($C$1,5)&amp;" "&amp;J$3,S!$A$3:$A$470,0),MATCH($D26,S!$B$2:$AK$2,0))),"",INDEX(S!$B$3:$AK$497,MATCH(RIGHT($C$1,5)&amp;" "&amp;J$3,S!$A$3:$A$470,0),MATCH($D26,S!$B$2:$AK$2,0)))</f>
        <v>0</v>
      </c>
      <c r="K26" s="63">
        <f ca="1">IF(ISNA(INDEX(S!$B$3:$AK$497,MATCH(RIGHT($C$1,5)&amp;" "&amp;K$3,S!$A$3:$A$470,0),MATCH($D26,S!$B$2:$AK$2,0))),"",INDEX(S!$B$3:$AK$497,MATCH(RIGHT($C$1,5)&amp;" "&amp;K$3,S!$A$3:$A$470,0),MATCH($D26,S!$B$2:$AK$2,0)))</f>
        <v>0</v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1396</v>
      </c>
      <c r="M26" s="63">
        <f ca="1">IF(ISNA(INDEX(S!$B$3:$AK$497,MATCH(RIGHT($C$1,5)&amp;" "&amp;M$3,S!$A$3:$A$470,0),MATCH($D26,S!$B$2:$AK$2,0))),"",INDEX(S!$B$3:$AK$497,MATCH(RIGHT($C$1,5)&amp;" "&amp;M$3,S!$A$3:$A$470,0),MATCH($D26,S!$B$2:$AK$2,0)))</f>
        <v>0</v>
      </c>
      <c r="N26" s="63">
        <f ca="1">IF(ISNA(INDEX(S!$B$3:$AK$497,MATCH(RIGHT($C$1,5)&amp;" "&amp;N$3,S!$A$3:$A$470,0),MATCH($D26,S!$B$2:$AK$2,0))),"",INDEX(S!$B$3:$AK$497,MATCH(RIGHT($C$1,5)&amp;" "&amp;N$3,S!$A$3:$A$470,0),MATCH($D26,S!$B$2:$AK$2,0)))</f>
        <v>0</v>
      </c>
      <c r="O26" s="63">
        <f ca="1">IF(ISNA(INDEX(S!$B$3:$AK$497,MATCH(RIGHT($C$1,5)&amp;" "&amp;O$3,S!$A$3:$A$470,0),MATCH($D26,S!$B$2:$AK$2,0))),"",INDEX(S!$B$3:$AK$497,MATCH(RIGHT($C$1,5)&amp;" "&amp;O$3,S!$A$3:$A$470,0),MATCH($D26,S!$B$2:$AK$2,0)))</f>
        <v>0</v>
      </c>
      <c r="P26" s="63">
        <f ca="1">IF(ISNA(INDEX(S!$B$3:$AK$497,MATCH(RIGHT($C$1,5)&amp;" "&amp;P$3,S!$A$3:$A$470,0),MATCH($D26,S!$B$2:$AK$2,0))),"",INDEX(S!$B$3:$AK$497,MATCH(RIGHT($C$1,5)&amp;" "&amp;P$3,S!$A$3:$A$470,0),MATCH($D26,S!$B$2:$AK$2,0)))</f>
        <v>0</v>
      </c>
      <c r="Q26" s="63">
        <f ca="1">IF(ISNA(INDEX(S!$B$3:$AK$497,MATCH(RIGHT($C$1,5)&amp;" "&amp;Q$3,S!$A$3:$A$470,0),MATCH($D26,S!$B$2:$AK$2,0))),"",INDEX(S!$B$3:$AK$497,MATCH(RIGHT($C$1,5)&amp;" "&amp;Q$3,S!$A$3:$A$470,0),MATCH($D26,S!$B$2:$AK$2,0)))</f>
        <v>0</v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1380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1388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1396</v>
      </c>
      <c r="AD26" s="44">
        <f t="shared" ca="1" si="1"/>
        <v>0</v>
      </c>
      <c r="AE26" s="45">
        <f t="shared" ca="1" si="2"/>
        <v>370.26666666666665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>
        <f ca="1">IF(ISNA(INDEX(S!$B$3:$AK$497,MATCH(RIGHT($C$1,5)&amp;" "&amp;E$3,S!$A$3:$A$470,0),MATCH($D27,S!$B$2:$AK$2,0))),"",INDEX(S!$B$3:$AK$497,MATCH(RIGHT($C$1,5)&amp;" "&amp;E$3,S!$A$3:$A$470,0),MATCH($D27,S!$B$2:$AK$2,0)))</f>
        <v>0</v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1053</v>
      </c>
      <c r="G27" s="63">
        <f ca="1">IF(ISNA(INDEX(S!$B$3:$AK$497,MATCH(RIGHT($C$1,5)&amp;" "&amp;G$3,S!$A$3:$A$470,0),MATCH($D27,S!$B$2:$AK$2,0))),"",INDEX(S!$B$3:$AK$497,MATCH(RIGHT($C$1,5)&amp;" "&amp;G$3,S!$A$3:$A$470,0),MATCH($D27,S!$B$2:$AK$2,0)))</f>
        <v>0</v>
      </c>
      <c r="H27" s="63">
        <f ca="1">IF(ISNA(INDEX(S!$B$3:$AK$497,MATCH(RIGHT($C$1,5)&amp;" "&amp;H$3,S!$A$3:$A$470,0),MATCH($D27,S!$B$2:$AK$2,0))),"",INDEX(S!$B$3:$AK$497,MATCH(RIGHT($C$1,5)&amp;" "&amp;H$3,S!$A$3:$A$470,0),MATCH($D27,S!$B$2:$AK$2,0)))</f>
        <v>0</v>
      </c>
      <c r="I27" s="63">
        <f ca="1">IF(ISNA(INDEX(S!$B$3:$AK$497,MATCH(RIGHT($C$1,5)&amp;" "&amp;I$3,S!$A$3:$A$470,0),MATCH($D27,S!$B$2:$AK$2,0))),"",INDEX(S!$B$3:$AK$497,MATCH(RIGHT($C$1,5)&amp;" "&amp;I$3,S!$A$3:$A$470,0),MATCH($D27,S!$B$2:$AK$2,0)))</f>
        <v>0</v>
      </c>
      <c r="J27" s="63">
        <f ca="1">IF(ISNA(INDEX(S!$B$3:$AK$497,MATCH(RIGHT($C$1,5)&amp;" "&amp;J$3,S!$A$3:$A$470,0),MATCH($D27,S!$B$2:$AK$2,0))),"",INDEX(S!$B$3:$AK$497,MATCH(RIGHT($C$1,5)&amp;" "&amp;J$3,S!$A$3:$A$470,0),MATCH($D27,S!$B$2:$AK$2,0)))</f>
        <v>0</v>
      </c>
      <c r="K27" s="63">
        <f ca="1">IF(ISNA(INDEX(S!$B$3:$AK$497,MATCH(RIGHT($C$1,5)&amp;" "&amp;K$3,S!$A$3:$A$470,0),MATCH($D27,S!$B$2:$AK$2,0))),"",INDEX(S!$B$3:$AK$497,MATCH(RIGHT($C$1,5)&amp;" "&amp;K$3,S!$A$3:$A$470,0),MATCH($D27,S!$B$2:$AK$2,0)))</f>
        <v>0</v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1068</v>
      </c>
      <c r="M27" s="63">
        <f ca="1">IF(ISNA(INDEX(S!$B$3:$AK$497,MATCH(RIGHT($C$1,5)&amp;" "&amp;M$3,S!$A$3:$A$470,0),MATCH($D27,S!$B$2:$AK$2,0))),"",INDEX(S!$B$3:$AK$497,MATCH(RIGHT($C$1,5)&amp;" "&amp;M$3,S!$A$3:$A$470,0),MATCH($D27,S!$B$2:$AK$2,0)))</f>
        <v>0</v>
      </c>
      <c r="N27" s="63">
        <f ca="1">IF(ISNA(INDEX(S!$B$3:$AK$497,MATCH(RIGHT($C$1,5)&amp;" "&amp;N$3,S!$A$3:$A$470,0),MATCH($D27,S!$B$2:$AK$2,0))),"",INDEX(S!$B$3:$AK$497,MATCH(RIGHT($C$1,5)&amp;" "&amp;N$3,S!$A$3:$A$470,0),MATCH($D27,S!$B$2:$AK$2,0)))</f>
        <v>0</v>
      </c>
      <c r="O27" s="63">
        <f ca="1">IF(ISNA(INDEX(S!$B$3:$AK$497,MATCH(RIGHT($C$1,5)&amp;" "&amp;O$3,S!$A$3:$A$470,0),MATCH($D27,S!$B$2:$AK$2,0))),"",INDEX(S!$B$3:$AK$497,MATCH(RIGHT($C$1,5)&amp;" "&amp;O$3,S!$A$3:$A$470,0),MATCH($D27,S!$B$2:$AK$2,0)))</f>
        <v>0</v>
      </c>
      <c r="P27" s="63">
        <f ca="1">IF(ISNA(INDEX(S!$B$3:$AK$497,MATCH(RIGHT($C$1,5)&amp;" "&amp;P$3,S!$A$3:$A$470,0),MATCH($D27,S!$B$2:$AK$2,0))),"",INDEX(S!$B$3:$AK$497,MATCH(RIGHT($C$1,5)&amp;" "&amp;P$3,S!$A$3:$A$470,0),MATCH($D27,S!$B$2:$AK$2,0)))</f>
        <v>0</v>
      </c>
      <c r="Q27" s="63">
        <f ca="1">IF(ISNA(INDEX(S!$B$3:$AK$497,MATCH(RIGHT($C$1,5)&amp;" "&amp;Q$3,S!$A$3:$A$470,0),MATCH($D27,S!$B$2:$AK$2,0))),"",INDEX(S!$B$3:$AK$497,MATCH(RIGHT($C$1,5)&amp;" "&amp;Q$3,S!$A$3:$A$470,0),MATCH($D27,S!$B$2:$AK$2,0)))</f>
        <v>0</v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1073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1059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1073</v>
      </c>
      <c r="AD27" s="44">
        <f t="shared" ca="1" si="1"/>
        <v>0</v>
      </c>
      <c r="AE27" s="45">
        <f t="shared" ca="1" si="2"/>
        <v>283.53333333333336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>
        <f ca="1">IF(ISNA(INDEX(S!$B$3:$AK$497,MATCH(RIGHT($C$1,5)&amp;" "&amp;E$3,S!$A$3:$A$470,0),MATCH($D28,S!$B$2:$AK$2,0))),"",INDEX(S!$B$3:$AK$497,MATCH(RIGHT($C$1,5)&amp;" "&amp;E$3,S!$A$3:$A$470,0),MATCH($D28,S!$B$2:$AK$2,0)))</f>
        <v>0</v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103</v>
      </c>
      <c r="G28" s="63">
        <f ca="1">IF(ISNA(INDEX(S!$B$3:$AK$497,MATCH(RIGHT($C$1,5)&amp;" "&amp;G$3,S!$A$3:$A$470,0),MATCH($D28,S!$B$2:$AK$2,0))),"",INDEX(S!$B$3:$AK$497,MATCH(RIGHT($C$1,5)&amp;" "&amp;G$3,S!$A$3:$A$470,0),MATCH($D28,S!$B$2:$AK$2,0)))</f>
        <v>0</v>
      </c>
      <c r="H28" s="63">
        <f ca="1">IF(ISNA(INDEX(S!$B$3:$AK$497,MATCH(RIGHT($C$1,5)&amp;" "&amp;H$3,S!$A$3:$A$470,0),MATCH($D28,S!$B$2:$AK$2,0))),"",INDEX(S!$B$3:$AK$497,MATCH(RIGHT($C$1,5)&amp;" "&amp;H$3,S!$A$3:$A$470,0),MATCH($D28,S!$B$2:$AK$2,0)))</f>
        <v>0</v>
      </c>
      <c r="I28" s="63">
        <f ca="1">IF(ISNA(INDEX(S!$B$3:$AK$497,MATCH(RIGHT($C$1,5)&amp;" "&amp;I$3,S!$A$3:$A$470,0),MATCH($D28,S!$B$2:$AK$2,0))),"",INDEX(S!$B$3:$AK$497,MATCH(RIGHT($C$1,5)&amp;" "&amp;I$3,S!$A$3:$A$470,0),MATCH($D28,S!$B$2:$AK$2,0)))</f>
        <v>0</v>
      </c>
      <c r="J28" s="63">
        <f ca="1">IF(ISNA(INDEX(S!$B$3:$AK$497,MATCH(RIGHT($C$1,5)&amp;" "&amp;J$3,S!$A$3:$A$470,0),MATCH($D28,S!$B$2:$AK$2,0))),"",INDEX(S!$B$3:$AK$497,MATCH(RIGHT($C$1,5)&amp;" "&amp;J$3,S!$A$3:$A$470,0),MATCH($D28,S!$B$2:$AK$2,0)))</f>
        <v>0</v>
      </c>
      <c r="K28" s="63">
        <f ca="1">IF(ISNA(INDEX(S!$B$3:$AK$497,MATCH(RIGHT($C$1,5)&amp;" "&amp;K$3,S!$A$3:$A$470,0),MATCH($D28,S!$B$2:$AK$2,0))),"",INDEX(S!$B$3:$AK$497,MATCH(RIGHT($C$1,5)&amp;" "&amp;K$3,S!$A$3:$A$470,0),MATCH($D28,S!$B$2:$AK$2,0)))</f>
        <v>0</v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31</v>
      </c>
      <c r="M28" s="63">
        <f ca="1">IF(ISNA(INDEX(S!$B$3:$AK$497,MATCH(RIGHT($C$1,5)&amp;" "&amp;M$3,S!$A$3:$A$470,0),MATCH($D28,S!$B$2:$AK$2,0))),"",INDEX(S!$B$3:$AK$497,MATCH(RIGHT($C$1,5)&amp;" "&amp;M$3,S!$A$3:$A$470,0),MATCH($D28,S!$B$2:$AK$2,0)))</f>
        <v>0</v>
      </c>
      <c r="N28" s="63">
        <f ca="1">IF(ISNA(INDEX(S!$B$3:$AK$497,MATCH(RIGHT($C$1,5)&amp;" "&amp;N$3,S!$A$3:$A$470,0),MATCH($D28,S!$B$2:$AK$2,0))),"",INDEX(S!$B$3:$AK$497,MATCH(RIGHT($C$1,5)&amp;" "&amp;N$3,S!$A$3:$A$470,0),MATCH($D28,S!$B$2:$AK$2,0)))</f>
        <v>0</v>
      </c>
      <c r="O28" s="63">
        <f ca="1">IF(ISNA(INDEX(S!$B$3:$AK$497,MATCH(RIGHT($C$1,5)&amp;" "&amp;O$3,S!$A$3:$A$470,0),MATCH($D28,S!$B$2:$AK$2,0))),"",INDEX(S!$B$3:$AK$497,MATCH(RIGHT($C$1,5)&amp;" "&amp;O$3,S!$A$3:$A$470,0),MATCH($D28,S!$B$2:$AK$2,0)))</f>
        <v>0</v>
      </c>
      <c r="P28" s="63">
        <f ca="1">IF(ISNA(INDEX(S!$B$3:$AK$497,MATCH(RIGHT($C$1,5)&amp;" "&amp;P$3,S!$A$3:$A$470,0),MATCH($D28,S!$B$2:$AK$2,0))),"",INDEX(S!$B$3:$AK$497,MATCH(RIGHT($C$1,5)&amp;" "&amp;P$3,S!$A$3:$A$470,0),MATCH($D28,S!$B$2:$AK$2,0)))</f>
        <v>0</v>
      </c>
      <c r="Q28" s="63">
        <f ca="1">IF(ISNA(INDEX(S!$B$3:$AK$497,MATCH(RIGHT($C$1,5)&amp;" "&amp;Q$3,S!$A$3:$A$470,0),MATCH($D28,S!$B$2:$AK$2,0))),"",INDEX(S!$B$3:$AK$497,MATCH(RIGHT($C$1,5)&amp;" "&amp;Q$3,S!$A$3:$A$470,0),MATCH($D28,S!$B$2:$AK$2,0)))</f>
        <v>0</v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2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126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126</v>
      </c>
      <c r="AD28" s="44">
        <f t="shared" ca="1" si="1"/>
        <v>0</v>
      </c>
      <c r="AE28" s="45">
        <f t="shared" ca="1" si="2"/>
        <v>17.466666666666665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>
        <f ca="1">IF(ISNA(INDEX(S!$B$3:$AK$497,MATCH(RIGHT($C$1,5)&amp;" "&amp;E$3,S!$A$3:$A$470,0),MATCH($D29,S!$B$2:$AK$2,0))),"",INDEX(S!$B$3:$AK$497,MATCH(RIGHT($C$1,5)&amp;" "&amp;E$3,S!$A$3:$A$470,0),MATCH($D29,S!$B$2:$AK$2,0)))</f>
        <v>0</v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70</v>
      </c>
      <c r="G29" s="63">
        <f ca="1">IF(ISNA(INDEX(S!$B$3:$AK$497,MATCH(RIGHT($C$1,5)&amp;" "&amp;G$3,S!$A$3:$A$470,0),MATCH($D29,S!$B$2:$AK$2,0))),"",INDEX(S!$B$3:$AK$497,MATCH(RIGHT($C$1,5)&amp;" "&amp;G$3,S!$A$3:$A$470,0),MATCH($D29,S!$B$2:$AK$2,0)))</f>
        <v>0</v>
      </c>
      <c r="H29" s="63">
        <f ca="1">IF(ISNA(INDEX(S!$B$3:$AK$497,MATCH(RIGHT($C$1,5)&amp;" "&amp;H$3,S!$A$3:$A$470,0),MATCH($D29,S!$B$2:$AK$2,0))),"",INDEX(S!$B$3:$AK$497,MATCH(RIGHT($C$1,5)&amp;" "&amp;H$3,S!$A$3:$A$470,0),MATCH($D29,S!$B$2:$AK$2,0)))</f>
        <v>0</v>
      </c>
      <c r="I29" s="63">
        <f ca="1">IF(ISNA(INDEX(S!$B$3:$AK$497,MATCH(RIGHT($C$1,5)&amp;" "&amp;I$3,S!$A$3:$A$470,0),MATCH($D29,S!$B$2:$AK$2,0))),"",INDEX(S!$B$3:$AK$497,MATCH(RIGHT($C$1,5)&amp;" "&amp;I$3,S!$A$3:$A$470,0),MATCH($D29,S!$B$2:$AK$2,0)))</f>
        <v>0</v>
      </c>
      <c r="J29" s="63">
        <f ca="1">IF(ISNA(INDEX(S!$B$3:$AK$497,MATCH(RIGHT($C$1,5)&amp;" "&amp;J$3,S!$A$3:$A$470,0),MATCH($D29,S!$B$2:$AK$2,0))),"",INDEX(S!$B$3:$AK$497,MATCH(RIGHT($C$1,5)&amp;" "&amp;J$3,S!$A$3:$A$470,0),MATCH($D29,S!$B$2:$AK$2,0)))</f>
        <v>0</v>
      </c>
      <c r="K29" s="63">
        <f ca="1">IF(ISNA(INDEX(S!$B$3:$AK$497,MATCH(RIGHT($C$1,5)&amp;" "&amp;K$3,S!$A$3:$A$470,0),MATCH($D29,S!$B$2:$AK$2,0))),"",INDEX(S!$B$3:$AK$497,MATCH(RIGHT($C$1,5)&amp;" "&amp;K$3,S!$A$3:$A$470,0),MATCH($D29,S!$B$2:$AK$2,0)))</f>
        <v>0</v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-20</v>
      </c>
      <c r="M29" s="63">
        <f ca="1">IF(ISNA(INDEX(S!$B$3:$AK$497,MATCH(RIGHT($C$1,5)&amp;" "&amp;M$3,S!$A$3:$A$470,0),MATCH($D29,S!$B$2:$AK$2,0))),"",INDEX(S!$B$3:$AK$497,MATCH(RIGHT($C$1,5)&amp;" "&amp;M$3,S!$A$3:$A$470,0),MATCH($D29,S!$B$2:$AK$2,0)))</f>
        <v>0</v>
      </c>
      <c r="N29" s="63">
        <f ca="1">IF(ISNA(INDEX(S!$B$3:$AK$497,MATCH(RIGHT($C$1,5)&amp;" "&amp;N$3,S!$A$3:$A$470,0),MATCH($D29,S!$B$2:$AK$2,0))),"",INDEX(S!$B$3:$AK$497,MATCH(RIGHT($C$1,5)&amp;" "&amp;N$3,S!$A$3:$A$470,0),MATCH($D29,S!$B$2:$AK$2,0)))</f>
        <v>0</v>
      </c>
      <c r="O29" s="63">
        <f ca="1">IF(ISNA(INDEX(S!$B$3:$AK$497,MATCH(RIGHT($C$1,5)&amp;" "&amp;O$3,S!$A$3:$A$470,0),MATCH($D29,S!$B$2:$AK$2,0))),"",INDEX(S!$B$3:$AK$497,MATCH(RIGHT($C$1,5)&amp;" "&amp;O$3,S!$A$3:$A$470,0),MATCH($D29,S!$B$2:$AK$2,0)))</f>
        <v>0</v>
      </c>
      <c r="P29" s="63">
        <f ca="1">IF(ISNA(INDEX(S!$B$3:$AK$497,MATCH(RIGHT($C$1,5)&amp;" "&amp;P$3,S!$A$3:$A$470,0),MATCH($D29,S!$B$2:$AK$2,0))),"",INDEX(S!$B$3:$AK$497,MATCH(RIGHT($C$1,5)&amp;" "&amp;P$3,S!$A$3:$A$470,0),MATCH($D29,S!$B$2:$AK$2,0)))</f>
        <v>0</v>
      </c>
      <c r="Q29" s="63">
        <f ca="1">IF(ISNA(INDEX(S!$B$3:$AK$497,MATCH(RIGHT($C$1,5)&amp;" "&amp;Q$3,S!$A$3:$A$470,0),MATCH($D29,S!$B$2:$AK$2,0))),"",INDEX(S!$B$3:$AK$497,MATCH(RIGHT($C$1,5)&amp;" "&amp;Q$3,S!$A$3:$A$470,0),MATCH($D29,S!$B$2:$AK$2,0)))</f>
        <v>0</v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-45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90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90</v>
      </c>
      <c r="AD29" s="44">
        <f t="shared" ca="1" si="1"/>
        <v>-45</v>
      </c>
      <c r="AE29" s="45">
        <f t="shared" ca="1" si="2"/>
        <v>6.333333333333333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>
        <f ca="1">IF(ISNA(INDEX(S!$B$3:$AK$497,MATCH(RIGHT($C$1,5)&amp;" "&amp;E$3,S!$A$3:$A$470,0),MATCH($D30,S!$B$2:$AK$2,0))),"",INDEX(S!$B$3:$AK$497,MATCH(RIGHT($C$1,5)&amp;" "&amp;E$3,S!$A$3:$A$470,0),MATCH($D30,S!$B$2:$AK$2,0)))</f>
        <v>0</v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49</v>
      </c>
      <c r="G30" s="63">
        <f ca="1">IF(ISNA(INDEX(S!$B$3:$AK$497,MATCH(RIGHT($C$1,5)&amp;" "&amp;G$3,S!$A$3:$A$470,0),MATCH($D30,S!$B$2:$AK$2,0))),"",INDEX(S!$B$3:$AK$497,MATCH(RIGHT($C$1,5)&amp;" "&amp;G$3,S!$A$3:$A$470,0),MATCH($D30,S!$B$2:$AK$2,0)))</f>
        <v>0</v>
      </c>
      <c r="H30" s="63">
        <f ca="1">IF(ISNA(INDEX(S!$B$3:$AK$497,MATCH(RIGHT($C$1,5)&amp;" "&amp;H$3,S!$A$3:$A$470,0),MATCH($D30,S!$B$2:$AK$2,0))),"",INDEX(S!$B$3:$AK$497,MATCH(RIGHT($C$1,5)&amp;" "&amp;H$3,S!$A$3:$A$470,0),MATCH($D30,S!$B$2:$AK$2,0)))</f>
        <v>0</v>
      </c>
      <c r="I30" s="63">
        <f ca="1">IF(ISNA(INDEX(S!$B$3:$AK$497,MATCH(RIGHT($C$1,5)&amp;" "&amp;I$3,S!$A$3:$A$470,0),MATCH($D30,S!$B$2:$AK$2,0))),"",INDEX(S!$B$3:$AK$497,MATCH(RIGHT($C$1,5)&amp;" "&amp;I$3,S!$A$3:$A$470,0),MATCH($D30,S!$B$2:$AK$2,0)))</f>
        <v>0</v>
      </c>
      <c r="J30" s="63">
        <f ca="1">IF(ISNA(INDEX(S!$B$3:$AK$497,MATCH(RIGHT($C$1,5)&amp;" "&amp;J$3,S!$A$3:$A$470,0),MATCH($D30,S!$B$2:$AK$2,0))),"",INDEX(S!$B$3:$AK$497,MATCH(RIGHT($C$1,5)&amp;" "&amp;J$3,S!$A$3:$A$470,0),MATCH($D30,S!$B$2:$AK$2,0)))</f>
        <v>0</v>
      </c>
      <c r="K30" s="63">
        <f ca="1">IF(ISNA(INDEX(S!$B$3:$AK$497,MATCH(RIGHT($C$1,5)&amp;" "&amp;K$3,S!$A$3:$A$470,0),MATCH($D30,S!$B$2:$AK$2,0))),"",INDEX(S!$B$3:$AK$497,MATCH(RIGHT($C$1,5)&amp;" "&amp;K$3,S!$A$3:$A$470,0),MATCH($D30,S!$B$2:$AK$2,0)))</f>
        <v>0</v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-77</v>
      </c>
      <c r="M30" s="63">
        <f ca="1">IF(ISNA(INDEX(S!$B$3:$AK$497,MATCH(RIGHT($C$1,5)&amp;" "&amp;M$3,S!$A$3:$A$470,0),MATCH($D30,S!$B$2:$AK$2,0))),"",INDEX(S!$B$3:$AK$497,MATCH(RIGHT($C$1,5)&amp;" "&amp;M$3,S!$A$3:$A$470,0),MATCH($D30,S!$B$2:$AK$2,0)))</f>
        <v>0</v>
      </c>
      <c r="N30" s="63">
        <f ca="1">IF(ISNA(INDEX(S!$B$3:$AK$497,MATCH(RIGHT($C$1,5)&amp;" "&amp;N$3,S!$A$3:$A$470,0),MATCH($D30,S!$B$2:$AK$2,0))),"",INDEX(S!$B$3:$AK$497,MATCH(RIGHT($C$1,5)&amp;" "&amp;N$3,S!$A$3:$A$470,0),MATCH($D30,S!$B$2:$AK$2,0)))</f>
        <v>0</v>
      </c>
      <c r="O30" s="63">
        <f ca="1">IF(ISNA(INDEX(S!$B$3:$AK$497,MATCH(RIGHT($C$1,5)&amp;" "&amp;O$3,S!$A$3:$A$470,0),MATCH($D30,S!$B$2:$AK$2,0))),"",INDEX(S!$B$3:$AK$497,MATCH(RIGHT($C$1,5)&amp;" "&amp;O$3,S!$A$3:$A$470,0),MATCH($D30,S!$B$2:$AK$2,0)))</f>
        <v>0</v>
      </c>
      <c r="P30" s="63">
        <f ca="1">IF(ISNA(INDEX(S!$B$3:$AK$497,MATCH(RIGHT($C$1,5)&amp;" "&amp;P$3,S!$A$3:$A$470,0),MATCH($D30,S!$B$2:$AK$2,0))),"",INDEX(S!$B$3:$AK$497,MATCH(RIGHT($C$1,5)&amp;" "&amp;P$3,S!$A$3:$A$470,0),MATCH($D30,S!$B$2:$AK$2,0)))</f>
        <v>0</v>
      </c>
      <c r="Q30" s="63">
        <f ca="1">IF(ISNA(INDEX(S!$B$3:$AK$497,MATCH(RIGHT($C$1,5)&amp;" "&amp;Q$3,S!$A$3:$A$470,0),MATCH($D30,S!$B$2:$AK$2,0))),"",INDEX(S!$B$3:$AK$497,MATCH(RIGHT($C$1,5)&amp;" "&amp;Q$3,S!$A$3:$A$470,0),MATCH($D30,S!$B$2:$AK$2,0)))</f>
        <v>0</v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-75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106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106</v>
      </c>
      <c r="AD30" s="44">
        <f t="shared" ca="1" si="1"/>
        <v>-77</v>
      </c>
      <c r="AE30" s="45">
        <f t="shared" ca="1" si="2"/>
        <v>0.2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>
        <f ca="1">IF(ISNA(INDEX(S!$B$3:$AK$497,MATCH(RIGHT($C$1,5)&amp;" "&amp;E$3,S!$A$3:$A$470,0),MATCH($D31,S!$B$2:$AK$2,0))),"",INDEX(S!$B$3:$AK$497,MATCH(RIGHT($C$1,5)&amp;" "&amp;E$3,S!$A$3:$A$470,0),MATCH($D31,S!$B$2:$AK$2,0)))</f>
        <v>0</v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-2</v>
      </c>
      <c r="G31" s="65">
        <f ca="1">IF(ISNA(INDEX(S!$B$3:$AK$497,MATCH(RIGHT($C$1,5)&amp;" "&amp;G$3,S!$A$3:$A$470,0),MATCH($D31,S!$B$2:$AK$2,0))),"",INDEX(S!$B$3:$AK$497,MATCH(RIGHT($C$1,5)&amp;" "&amp;G$3,S!$A$3:$A$470,0),MATCH($D31,S!$B$2:$AK$2,0)))</f>
        <v>0</v>
      </c>
      <c r="H31" s="65">
        <f ca="1">IF(ISNA(INDEX(S!$B$3:$AK$497,MATCH(RIGHT($C$1,5)&amp;" "&amp;H$3,S!$A$3:$A$470,0),MATCH($D31,S!$B$2:$AK$2,0))),"",INDEX(S!$B$3:$AK$497,MATCH(RIGHT($C$1,5)&amp;" "&amp;H$3,S!$A$3:$A$470,0),MATCH($D31,S!$B$2:$AK$2,0)))</f>
        <v>0</v>
      </c>
      <c r="I31" s="65">
        <f ca="1">IF(ISNA(INDEX(S!$B$3:$AK$497,MATCH(RIGHT($C$1,5)&amp;" "&amp;I$3,S!$A$3:$A$470,0),MATCH($D31,S!$B$2:$AK$2,0))),"",INDEX(S!$B$3:$AK$497,MATCH(RIGHT($C$1,5)&amp;" "&amp;I$3,S!$A$3:$A$470,0),MATCH($D31,S!$B$2:$AK$2,0)))</f>
        <v>0</v>
      </c>
      <c r="J31" s="65">
        <f ca="1">IF(ISNA(INDEX(S!$B$3:$AK$497,MATCH(RIGHT($C$1,5)&amp;" "&amp;J$3,S!$A$3:$A$470,0),MATCH($D31,S!$B$2:$AK$2,0))),"",INDEX(S!$B$3:$AK$497,MATCH(RIGHT($C$1,5)&amp;" "&amp;J$3,S!$A$3:$A$470,0),MATCH($D31,S!$B$2:$AK$2,0)))</f>
        <v>0</v>
      </c>
      <c r="K31" s="65">
        <f ca="1">IF(ISNA(INDEX(S!$B$3:$AK$497,MATCH(RIGHT($C$1,5)&amp;" "&amp;K$3,S!$A$3:$A$470,0),MATCH($D31,S!$B$2:$AK$2,0))),"",INDEX(S!$B$3:$AK$497,MATCH(RIGHT($C$1,5)&amp;" "&amp;K$3,S!$A$3:$A$470,0),MATCH($D31,S!$B$2:$AK$2,0)))</f>
        <v>0</v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-130</v>
      </c>
      <c r="M31" s="65">
        <f ca="1">IF(ISNA(INDEX(S!$B$3:$AK$497,MATCH(RIGHT($C$1,5)&amp;" "&amp;M$3,S!$A$3:$A$470,0),MATCH($D31,S!$B$2:$AK$2,0))),"",INDEX(S!$B$3:$AK$497,MATCH(RIGHT($C$1,5)&amp;" "&amp;M$3,S!$A$3:$A$470,0),MATCH($D31,S!$B$2:$AK$2,0)))</f>
        <v>0</v>
      </c>
      <c r="N31" s="65">
        <f ca="1">IF(ISNA(INDEX(S!$B$3:$AK$497,MATCH(RIGHT($C$1,5)&amp;" "&amp;N$3,S!$A$3:$A$470,0),MATCH($D31,S!$B$2:$AK$2,0))),"",INDEX(S!$B$3:$AK$497,MATCH(RIGHT($C$1,5)&amp;" "&amp;N$3,S!$A$3:$A$470,0),MATCH($D31,S!$B$2:$AK$2,0)))</f>
        <v>0</v>
      </c>
      <c r="O31" s="65">
        <f ca="1">IF(ISNA(INDEX(S!$B$3:$AK$497,MATCH(RIGHT($C$1,5)&amp;" "&amp;O$3,S!$A$3:$A$470,0),MATCH($D31,S!$B$2:$AK$2,0))),"",INDEX(S!$B$3:$AK$497,MATCH(RIGHT($C$1,5)&amp;" "&amp;O$3,S!$A$3:$A$470,0),MATCH($D31,S!$B$2:$AK$2,0)))</f>
        <v>0</v>
      </c>
      <c r="P31" s="65">
        <f ca="1">IF(ISNA(INDEX(S!$B$3:$AK$497,MATCH(RIGHT($C$1,5)&amp;" "&amp;P$3,S!$A$3:$A$470,0),MATCH($D31,S!$B$2:$AK$2,0))),"",INDEX(S!$B$3:$AK$497,MATCH(RIGHT($C$1,5)&amp;" "&amp;P$3,S!$A$3:$A$470,0),MATCH($D31,S!$B$2:$AK$2,0)))</f>
        <v>0</v>
      </c>
      <c r="Q31" s="65">
        <f ca="1">IF(ISNA(INDEX(S!$B$3:$AK$497,MATCH(RIGHT($C$1,5)&amp;" "&amp;Q$3,S!$A$3:$A$470,0),MATCH($D31,S!$B$2:$AK$2,0))),"",INDEX(S!$B$3:$AK$497,MATCH(RIGHT($C$1,5)&amp;" "&amp;Q$3,S!$A$3:$A$470,0),MATCH($D31,S!$B$2:$AK$2,0)))</f>
        <v>0</v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-41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94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94</v>
      </c>
      <c r="AD31" s="46">
        <f t="shared" ca="1" si="1"/>
        <v>-130</v>
      </c>
      <c r="AE31" s="47">
        <f t="shared" ca="1" si="2"/>
        <v>-5.2666666666666666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>
        <f ca="1">IF(ISNA(INDEX(S!$B$3:$AK$497,MATCH(RIGHT($C$1,5)&amp;" "&amp;E$3,S!$A$3:$A$470,0),MATCH($D32,S!$B$2:$AK$2,0))),"",INDEX(S!$B$3:$AK$497,MATCH(RIGHT($C$1,5)&amp;" "&amp;E$3,S!$A$3:$A$470,0),MATCH($D32,S!$B$2:$AK$2,0)))</f>
        <v>0</v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187</v>
      </c>
      <c r="G32" s="177">
        <f ca="1">IF(ISNA(INDEX(S!$B$3:$AK$497,MATCH(RIGHT($C$1,5)&amp;" "&amp;G$3,S!$A$3:$A$470,0),MATCH($D32,S!$B$2:$AK$2,0))),"",INDEX(S!$B$3:$AK$497,MATCH(RIGHT($C$1,5)&amp;" "&amp;G$3,S!$A$3:$A$470,0),MATCH($D32,S!$B$2:$AK$2,0)))</f>
        <v>0</v>
      </c>
      <c r="H32" s="177">
        <f ca="1">IF(ISNA(INDEX(S!$B$3:$AK$497,MATCH(RIGHT($C$1,5)&amp;" "&amp;H$3,S!$A$3:$A$470,0),MATCH($D32,S!$B$2:$AK$2,0))),"",INDEX(S!$B$3:$AK$497,MATCH(RIGHT($C$1,5)&amp;" "&amp;H$3,S!$A$3:$A$470,0),MATCH($D32,S!$B$2:$AK$2,0)))</f>
        <v>0</v>
      </c>
      <c r="I32" s="177">
        <f ca="1">IF(ISNA(INDEX(S!$B$3:$AK$497,MATCH(RIGHT($C$1,5)&amp;" "&amp;I$3,S!$A$3:$A$470,0),MATCH($D32,S!$B$2:$AK$2,0))),"",INDEX(S!$B$3:$AK$497,MATCH(RIGHT($C$1,5)&amp;" "&amp;I$3,S!$A$3:$A$470,0),MATCH($D32,S!$B$2:$AK$2,0)))</f>
        <v>0</v>
      </c>
      <c r="J32" s="177">
        <f ca="1">IF(ISNA(INDEX(S!$B$3:$AK$497,MATCH(RIGHT($C$1,5)&amp;" "&amp;J$3,S!$A$3:$A$470,0),MATCH($D32,S!$B$2:$AK$2,0))),"",INDEX(S!$B$3:$AK$497,MATCH(RIGHT($C$1,5)&amp;" "&amp;J$3,S!$A$3:$A$470,0),MATCH($D32,S!$B$2:$AK$2,0)))</f>
        <v>0</v>
      </c>
      <c r="K32" s="177">
        <f ca="1">IF(ISNA(INDEX(S!$B$3:$AK$497,MATCH(RIGHT($C$1,5)&amp;" "&amp;K$3,S!$A$3:$A$470,0),MATCH($D32,S!$B$2:$AK$2,0))),"",INDEX(S!$B$3:$AK$497,MATCH(RIGHT($C$1,5)&amp;" "&amp;K$3,S!$A$3:$A$470,0),MATCH($D32,S!$B$2:$AK$2,0)))</f>
        <v>0</v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207</v>
      </c>
      <c r="M32" s="177">
        <f ca="1">IF(ISNA(INDEX(S!$B$3:$AK$497,MATCH(RIGHT($C$1,5)&amp;" "&amp;M$3,S!$A$3:$A$470,0),MATCH($D32,S!$B$2:$AK$2,0))),"",INDEX(S!$B$3:$AK$497,MATCH(RIGHT($C$1,5)&amp;" "&amp;M$3,S!$A$3:$A$470,0),MATCH($D32,S!$B$2:$AK$2,0)))</f>
        <v>0</v>
      </c>
      <c r="N32" s="177">
        <f ca="1">IF(ISNA(INDEX(S!$B$3:$AK$497,MATCH(RIGHT($C$1,5)&amp;" "&amp;N$3,S!$A$3:$A$470,0),MATCH($D32,S!$B$2:$AK$2,0))),"",INDEX(S!$B$3:$AK$497,MATCH(RIGHT($C$1,5)&amp;" "&amp;N$3,S!$A$3:$A$470,0),MATCH($D32,S!$B$2:$AK$2,0)))</f>
        <v>0</v>
      </c>
      <c r="O32" s="177">
        <f ca="1">IF(ISNA(INDEX(S!$B$3:$AK$497,MATCH(RIGHT($C$1,5)&amp;" "&amp;O$3,S!$A$3:$A$470,0),MATCH($D32,S!$B$2:$AK$2,0))),"",INDEX(S!$B$3:$AK$497,MATCH(RIGHT($C$1,5)&amp;" "&amp;O$3,S!$A$3:$A$470,0),MATCH($D32,S!$B$2:$AK$2,0)))</f>
        <v>0</v>
      </c>
      <c r="P32" s="177">
        <f ca="1">IF(ISNA(INDEX(S!$B$3:$AK$497,MATCH(RIGHT($C$1,5)&amp;" "&amp;P$3,S!$A$3:$A$470,0),MATCH($D32,S!$B$2:$AK$2,0))),"",INDEX(S!$B$3:$AK$497,MATCH(RIGHT($C$1,5)&amp;" "&amp;P$3,S!$A$3:$A$470,0),MATCH($D32,S!$B$2:$AK$2,0)))</f>
        <v>0</v>
      </c>
      <c r="Q32" s="177">
        <f ca="1">IF(ISNA(INDEX(S!$B$3:$AK$497,MATCH(RIGHT($C$1,5)&amp;" "&amp;Q$3,S!$A$3:$A$470,0),MATCH($D32,S!$B$2:$AK$2,0))),"",INDEX(S!$B$3:$AK$497,MATCH(RIGHT($C$1,5)&amp;" "&amp;Q$3,S!$A$3:$A$470,0),MATCH($D32,S!$B$2:$AK$2,0)))</f>
        <v>0</v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209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205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209</v>
      </c>
      <c r="AD32" s="180">
        <f t="shared" ca="1" si="1"/>
        <v>0</v>
      </c>
      <c r="AE32" s="181">
        <f t="shared" ca="1" si="2"/>
        <v>53.866666666666667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>
        <f ca="1">IF(ISNA(INDEX(S!$B$3:$AK$497,MATCH(RIGHT($C$1,5)&amp;" "&amp;E$3,S!$A$3:$A$470,0),MATCH($D33,S!$B$2:$AK$2,0))),"",INDEX(S!$B$3:$AK$497,MATCH(RIGHT($C$1,5)&amp;" "&amp;E$3,S!$A$3:$A$470,0),MATCH($D33,S!$B$2:$AK$2,0)))</f>
        <v>0</v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160</v>
      </c>
      <c r="G33" s="63">
        <f ca="1">IF(ISNA(INDEX(S!$B$3:$AK$497,MATCH(RIGHT($C$1,5)&amp;" "&amp;G$3,S!$A$3:$A$470,0),MATCH($D33,S!$B$2:$AK$2,0))),"",INDEX(S!$B$3:$AK$497,MATCH(RIGHT($C$1,5)&amp;" "&amp;G$3,S!$A$3:$A$470,0),MATCH($D33,S!$B$2:$AK$2,0)))</f>
        <v>0</v>
      </c>
      <c r="H33" s="63">
        <f ca="1">IF(ISNA(INDEX(S!$B$3:$AK$497,MATCH(RIGHT($C$1,5)&amp;" "&amp;H$3,S!$A$3:$A$470,0),MATCH($D33,S!$B$2:$AK$2,0))),"",INDEX(S!$B$3:$AK$497,MATCH(RIGHT($C$1,5)&amp;" "&amp;H$3,S!$A$3:$A$470,0),MATCH($D33,S!$B$2:$AK$2,0)))</f>
        <v>0</v>
      </c>
      <c r="I33" s="63">
        <f ca="1">IF(ISNA(INDEX(S!$B$3:$AK$497,MATCH(RIGHT($C$1,5)&amp;" "&amp;I$3,S!$A$3:$A$470,0),MATCH($D33,S!$B$2:$AK$2,0))),"",INDEX(S!$B$3:$AK$497,MATCH(RIGHT($C$1,5)&amp;" "&amp;I$3,S!$A$3:$A$470,0),MATCH($D33,S!$B$2:$AK$2,0)))</f>
        <v>0</v>
      </c>
      <c r="J33" s="63">
        <f ca="1">IF(ISNA(INDEX(S!$B$3:$AK$497,MATCH(RIGHT($C$1,5)&amp;" "&amp;J$3,S!$A$3:$A$470,0),MATCH($D33,S!$B$2:$AK$2,0))),"",INDEX(S!$B$3:$AK$497,MATCH(RIGHT($C$1,5)&amp;" "&amp;J$3,S!$A$3:$A$470,0),MATCH($D33,S!$B$2:$AK$2,0)))</f>
        <v>0</v>
      </c>
      <c r="K33" s="63">
        <f ca="1">IF(ISNA(INDEX(S!$B$3:$AK$497,MATCH(RIGHT($C$1,5)&amp;" "&amp;K$3,S!$A$3:$A$470,0),MATCH($D33,S!$B$2:$AK$2,0))),"",INDEX(S!$B$3:$AK$497,MATCH(RIGHT($C$1,5)&amp;" "&amp;K$3,S!$A$3:$A$470,0),MATCH($D33,S!$B$2:$AK$2,0)))</f>
        <v>0</v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155</v>
      </c>
      <c r="M33" s="63">
        <f ca="1">IF(ISNA(INDEX(S!$B$3:$AK$497,MATCH(RIGHT($C$1,5)&amp;" "&amp;M$3,S!$A$3:$A$470,0),MATCH($D33,S!$B$2:$AK$2,0))),"",INDEX(S!$B$3:$AK$497,MATCH(RIGHT($C$1,5)&amp;" "&amp;M$3,S!$A$3:$A$470,0),MATCH($D33,S!$B$2:$AK$2,0)))</f>
        <v>0</v>
      </c>
      <c r="N33" s="63">
        <f ca="1">IF(ISNA(INDEX(S!$B$3:$AK$497,MATCH(RIGHT($C$1,5)&amp;" "&amp;N$3,S!$A$3:$A$470,0),MATCH($D33,S!$B$2:$AK$2,0))),"",INDEX(S!$B$3:$AK$497,MATCH(RIGHT($C$1,5)&amp;" "&amp;N$3,S!$A$3:$A$470,0),MATCH($D33,S!$B$2:$AK$2,0)))</f>
        <v>0</v>
      </c>
      <c r="O33" s="63">
        <f ca="1">IF(ISNA(INDEX(S!$B$3:$AK$497,MATCH(RIGHT($C$1,5)&amp;" "&amp;O$3,S!$A$3:$A$470,0),MATCH($D33,S!$B$2:$AK$2,0))),"",INDEX(S!$B$3:$AK$497,MATCH(RIGHT($C$1,5)&amp;" "&amp;O$3,S!$A$3:$A$470,0),MATCH($D33,S!$B$2:$AK$2,0)))</f>
        <v>0</v>
      </c>
      <c r="P33" s="63">
        <f ca="1">IF(ISNA(INDEX(S!$B$3:$AK$497,MATCH(RIGHT($C$1,5)&amp;" "&amp;P$3,S!$A$3:$A$470,0),MATCH($D33,S!$B$2:$AK$2,0))),"",INDEX(S!$B$3:$AK$497,MATCH(RIGHT($C$1,5)&amp;" "&amp;P$3,S!$A$3:$A$470,0),MATCH($D33,S!$B$2:$AK$2,0)))</f>
        <v>0</v>
      </c>
      <c r="Q33" s="63">
        <f ca="1">IF(ISNA(INDEX(S!$B$3:$AK$497,MATCH(RIGHT($C$1,5)&amp;" "&amp;Q$3,S!$A$3:$A$470,0),MATCH($D33,S!$B$2:$AK$2,0))),"",INDEX(S!$B$3:$AK$497,MATCH(RIGHT($C$1,5)&amp;" "&amp;Q$3,S!$A$3:$A$470,0),MATCH($D33,S!$B$2:$AK$2,0)))</f>
        <v>0</v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143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139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160</v>
      </c>
      <c r="AD33" s="44">
        <f t="shared" ca="1" si="1"/>
        <v>0</v>
      </c>
      <c r="AE33" s="45">
        <f t="shared" ca="1" si="2"/>
        <v>39.799999999999997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>
        <f ca="1">IF(ISNA(INDEX(S!$B$3:$AK$497,MATCH(RIGHT($C$1,5)&amp;" "&amp;E$3,S!$A$3:$A$470,0),MATCH($D34,S!$B$2:$AK$2,0))),"",INDEX(S!$B$3:$AK$497,MATCH(RIGHT($C$1,5)&amp;" "&amp;E$3,S!$A$3:$A$470,0),MATCH($D34,S!$B$2:$AK$2,0)))</f>
        <v>0</v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386</v>
      </c>
      <c r="G34" s="63">
        <f ca="1">IF(ISNA(INDEX(S!$B$3:$AK$497,MATCH(RIGHT($C$1,5)&amp;" "&amp;G$3,S!$A$3:$A$470,0),MATCH($D34,S!$B$2:$AK$2,0))),"",INDEX(S!$B$3:$AK$497,MATCH(RIGHT($C$1,5)&amp;" "&amp;G$3,S!$A$3:$A$470,0),MATCH($D34,S!$B$2:$AK$2,0)))</f>
        <v>0</v>
      </c>
      <c r="H34" s="63">
        <f ca="1">IF(ISNA(INDEX(S!$B$3:$AK$497,MATCH(RIGHT($C$1,5)&amp;" "&amp;H$3,S!$A$3:$A$470,0),MATCH($D34,S!$B$2:$AK$2,0))),"",INDEX(S!$B$3:$AK$497,MATCH(RIGHT($C$1,5)&amp;" "&amp;H$3,S!$A$3:$A$470,0),MATCH($D34,S!$B$2:$AK$2,0)))</f>
        <v>0</v>
      </c>
      <c r="I34" s="63">
        <f ca="1">IF(ISNA(INDEX(S!$B$3:$AK$497,MATCH(RIGHT($C$1,5)&amp;" "&amp;I$3,S!$A$3:$A$470,0),MATCH($D34,S!$B$2:$AK$2,0))),"",INDEX(S!$B$3:$AK$497,MATCH(RIGHT($C$1,5)&amp;" "&amp;I$3,S!$A$3:$A$470,0),MATCH($D34,S!$B$2:$AK$2,0)))</f>
        <v>0</v>
      </c>
      <c r="J34" s="63">
        <f ca="1">IF(ISNA(INDEX(S!$B$3:$AK$497,MATCH(RIGHT($C$1,5)&amp;" "&amp;J$3,S!$A$3:$A$470,0),MATCH($D34,S!$B$2:$AK$2,0))),"",INDEX(S!$B$3:$AK$497,MATCH(RIGHT($C$1,5)&amp;" "&amp;J$3,S!$A$3:$A$470,0),MATCH($D34,S!$B$2:$AK$2,0)))</f>
        <v>0</v>
      </c>
      <c r="K34" s="63">
        <f ca="1">IF(ISNA(INDEX(S!$B$3:$AK$497,MATCH(RIGHT($C$1,5)&amp;" "&amp;K$3,S!$A$3:$A$470,0),MATCH($D34,S!$B$2:$AK$2,0))),"",INDEX(S!$B$3:$AK$497,MATCH(RIGHT($C$1,5)&amp;" "&amp;K$3,S!$A$3:$A$470,0),MATCH($D34,S!$B$2:$AK$2,0)))</f>
        <v>0</v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384</v>
      </c>
      <c r="M34" s="63">
        <f ca="1">IF(ISNA(INDEX(S!$B$3:$AK$497,MATCH(RIGHT($C$1,5)&amp;" "&amp;M$3,S!$A$3:$A$470,0),MATCH($D34,S!$B$2:$AK$2,0))),"",INDEX(S!$B$3:$AK$497,MATCH(RIGHT($C$1,5)&amp;" "&amp;M$3,S!$A$3:$A$470,0),MATCH($D34,S!$B$2:$AK$2,0)))</f>
        <v>0</v>
      </c>
      <c r="N34" s="63">
        <f ca="1">IF(ISNA(INDEX(S!$B$3:$AK$497,MATCH(RIGHT($C$1,5)&amp;" "&amp;N$3,S!$A$3:$A$470,0),MATCH($D34,S!$B$2:$AK$2,0))),"",INDEX(S!$B$3:$AK$497,MATCH(RIGHT($C$1,5)&amp;" "&amp;N$3,S!$A$3:$A$470,0),MATCH($D34,S!$B$2:$AK$2,0)))</f>
        <v>0</v>
      </c>
      <c r="O34" s="63">
        <f ca="1">IF(ISNA(INDEX(S!$B$3:$AK$497,MATCH(RIGHT($C$1,5)&amp;" "&amp;O$3,S!$A$3:$A$470,0),MATCH($D34,S!$B$2:$AK$2,0))),"",INDEX(S!$B$3:$AK$497,MATCH(RIGHT($C$1,5)&amp;" "&amp;O$3,S!$A$3:$A$470,0),MATCH($D34,S!$B$2:$AK$2,0)))</f>
        <v>0</v>
      </c>
      <c r="P34" s="63">
        <f ca="1">IF(ISNA(INDEX(S!$B$3:$AK$497,MATCH(RIGHT($C$1,5)&amp;" "&amp;P$3,S!$A$3:$A$470,0),MATCH($D34,S!$B$2:$AK$2,0))),"",INDEX(S!$B$3:$AK$497,MATCH(RIGHT($C$1,5)&amp;" "&amp;P$3,S!$A$3:$A$470,0),MATCH($D34,S!$B$2:$AK$2,0)))</f>
        <v>0</v>
      </c>
      <c r="Q34" s="63">
        <f ca="1">IF(ISNA(INDEX(S!$B$3:$AK$497,MATCH(RIGHT($C$1,5)&amp;" "&amp;Q$3,S!$A$3:$A$470,0),MATCH($D34,S!$B$2:$AK$2,0))),"",INDEX(S!$B$3:$AK$497,MATCH(RIGHT($C$1,5)&amp;" "&amp;Q$3,S!$A$3:$A$470,0),MATCH($D34,S!$B$2:$AK$2,0)))</f>
        <v>0</v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384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386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386</v>
      </c>
      <c r="AD34" s="44">
        <f t="shared" ca="1" si="1"/>
        <v>0</v>
      </c>
      <c r="AE34" s="45">
        <f t="shared" ca="1" si="2"/>
        <v>102.66666666666667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>
        <f ca="1">IF(ISNA(INDEX(S!$B$3:$AK$497,MATCH(RIGHT($C$1,5)&amp;" "&amp;E$3,S!$A$3:$A$470,0),MATCH($D35,S!$B$2:$AK$2,0))),"",INDEX(S!$B$3:$AK$497,MATCH(RIGHT($C$1,5)&amp;" "&amp;E$3,S!$A$3:$A$470,0),MATCH($D35,S!$B$2:$AK$2,0)))</f>
        <v>0</v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60</v>
      </c>
      <c r="G35" s="63">
        <f ca="1">IF(ISNA(INDEX(S!$B$3:$AK$497,MATCH(RIGHT($C$1,5)&amp;" "&amp;G$3,S!$A$3:$A$470,0),MATCH($D35,S!$B$2:$AK$2,0))),"",INDEX(S!$B$3:$AK$497,MATCH(RIGHT($C$1,5)&amp;" "&amp;G$3,S!$A$3:$A$470,0),MATCH($D35,S!$B$2:$AK$2,0)))</f>
        <v>0</v>
      </c>
      <c r="H35" s="63">
        <f ca="1">IF(ISNA(INDEX(S!$B$3:$AK$497,MATCH(RIGHT($C$1,5)&amp;" "&amp;H$3,S!$A$3:$A$470,0),MATCH($D35,S!$B$2:$AK$2,0))),"",INDEX(S!$B$3:$AK$497,MATCH(RIGHT($C$1,5)&amp;" "&amp;H$3,S!$A$3:$A$470,0),MATCH($D35,S!$B$2:$AK$2,0)))</f>
        <v>0</v>
      </c>
      <c r="I35" s="63">
        <f ca="1">IF(ISNA(INDEX(S!$B$3:$AK$497,MATCH(RIGHT($C$1,5)&amp;" "&amp;I$3,S!$A$3:$A$470,0),MATCH($D35,S!$B$2:$AK$2,0))),"",INDEX(S!$B$3:$AK$497,MATCH(RIGHT($C$1,5)&amp;" "&amp;I$3,S!$A$3:$A$470,0),MATCH($D35,S!$B$2:$AK$2,0)))</f>
        <v>0</v>
      </c>
      <c r="J35" s="63">
        <f ca="1">IF(ISNA(INDEX(S!$B$3:$AK$497,MATCH(RIGHT($C$1,5)&amp;" "&amp;J$3,S!$A$3:$A$470,0),MATCH($D35,S!$B$2:$AK$2,0))),"",INDEX(S!$B$3:$AK$497,MATCH(RIGHT($C$1,5)&amp;" "&amp;J$3,S!$A$3:$A$470,0),MATCH($D35,S!$B$2:$AK$2,0)))</f>
        <v>0</v>
      </c>
      <c r="K35" s="63">
        <f ca="1">IF(ISNA(INDEX(S!$B$3:$AK$497,MATCH(RIGHT($C$1,5)&amp;" "&amp;K$3,S!$A$3:$A$470,0),MATCH($D35,S!$B$2:$AK$2,0))),"",INDEX(S!$B$3:$AK$497,MATCH(RIGHT($C$1,5)&amp;" "&amp;K$3,S!$A$3:$A$470,0),MATCH($D35,S!$B$2:$AK$2,0)))</f>
        <v>0</v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-72</v>
      </c>
      <c r="M35" s="63">
        <f ca="1">IF(ISNA(INDEX(S!$B$3:$AK$497,MATCH(RIGHT($C$1,5)&amp;" "&amp;M$3,S!$A$3:$A$470,0),MATCH($D35,S!$B$2:$AK$2,0))),"",INDEX(S!$B$3:$AK$497,MATCH(RIGHT($C$1,5)&amp;" "&amp;M$3,S!$A$3:$A$470,0),MATCH($D35,S!$B$2:$AK$2,0)))</f>
        <v>0</v>
      </c>
      <c r="N35" s="63">
        <f ca="1">IF(ISNA(INDEX(S!$B$3:$AK$497,MATCH(RIGHT($C$1,5)&amp;" "&amp;N$3,S!$A$3:$A$470,0),MATCH($D35,S!$B$2:$AK$2,0))),"",INDEX(S!$B$3:$AK$497,MATCH(RIGHT($C$1,5)&amp;" "&amp;N$3,S!$A$3:$A$470,0),MATCH($D35,S!$B$2:$AK$2,0)))</f>
        <v>0</v>
      </c>
      <c r="O35" s="63">
        <f ca="1">IF(ISNA(INDEX(S!$B$3:$AK$497,MATCH(RIGHT($C$1,5)&amp;" "&amp;O$3,S!$A$3:$A$470,0),MATCH($D35,S!$B$2:$AK$2,0))),"",INDEX(S!$B$3:$AK$497,MATCH(RIGHT($C$1,5)&amp;" "&amp;O$3,S!$A$3:$A$470,0),MATCH($D35,S!$B$2:$AK$2,0)))</f>
        <v>0</v>
      </c>
      <c r="P35" s="63">
        <f ca="1">IF(ISNA(INDEX(S!$B$3:$AK$497,MATCH(RIGHT($C$1,5)&amp;" "&amp;P$3,S!$A$3:$A$470,0),MATCH($D35,S!$B$2:$AK$2,0))),"",INDEX(S!$B$3:$AK$497,MATCH(RIGHT($C$1,5)&amp;" "&amp;P$3,S!$A$3:$A$470,0),MATCH($D35,S!$B$2:$AK$2,0)))</f>
        <v>0</v>
      </c>
      <c r="Q35" s="63">
        <f ca="1">IF(ISNA(INDEX(S!$B$3:$AK$497,MATCH(RIGHT($C$1,5)&amp;" "&amp;Q$3,S!$A$3:$A$470,0),MATCH($D35,S!$B$2:$AK$2,0))),"",INDEX(S!$B$3:$AK$497,MATCH(RIGHT($C$1,5)&amp;" "&amp;Q$3,S!$A$3:$A$470,0),MATCH($D35,S!$B$2:$AK$2,0)))</f>
        <v>0</v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-96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103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103</v>
      </c>
      <c r="AD35" s="44">
        <f t="shared" ca="1" si="1"/>
        <v>-96</v>
      </c>
      <c r="AE35" s="45">
        <f t="shared" ca="1" si="2"/>
        <v>-0.33333333333333331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>
        <f ca="1">IF(ISNA(INDEX(S!$B$3:$AK$497,MATCH(RIGHT($C$1,5)&amp;" "&amp;E$3,S!$A$3:$A$470,0),MATCH($D36,S!$B$2:$AK$2,0))),"",INDEX(S!$B$3:$AK$497,MATCH(RIGHT($C$1,5)&amp;" "&amp;E$3,S!$A$3:$A$470,0),MATCH($D36,S!$B$2:$AK$2,0)))</f>
        <v>0</v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20</v>
      </c>
      <c r="G36" s="63">
        <f ca="1">IF(ISNA(INDEX(S!$B$3:$AK$497,MATCH(RIGHT($C$1,5)&amp;" "&amp;G$3,S!$A$3:$A$470,0),MATCH($D36,S!$B$2:$AK$2,0))),"",INDEX(S!$B$3:$AK$497,MATCH(RIGHT($C$1,5)&amp;" "&amp;G$3,S!$A$3:$A$470,0),MATCH($D36,S!$B$2:$AK$2,0)))</f>
        <v>0</v>
      </c>
      <c r="H36" s="63">
        <f ca="1">IF(ISNA(INDEX(S!$B$3:$AK$497,MATCH(RIGHT($C$1,5)&amp;" "&amp;H$3,S!$A$3:$A$470,0),MATCH($D36,S!$B$2:$AK$2,0))),"",INDEX(S!$B$3:$AK$497,MATCH(RIGHT($C$1,5)&amp;" "&amp;H$3,S!$A$3:$A$470,0),MATCH($D36,S!$B$2:$AK$2,0)))</f>
        <v>0</v>
      </c>
      <c r="I36" s="63">
        <f ca="1">IF(ISNA(INDEX(S!$B$3:$AK$497,MATCH(RIGHT($C$1,5)&amp;" "&amp;I$3,S!$A$3:$A$470,0),MATCH($D36,S!$B$2:$AK$2,0))),"",INDEX(S!$B$3:$AK$497,MATCH(RIGHT($C$1,5)&amp;" "&amp;I$3,S!$A$3:$A$470,0),MATCH($D36,S!$B$2:$AK$2,0)))</f>
        <v>0</v>
      </c>
      <c r="J36" s="63">
        <f ca="1">IF(ISNA(INDEX(S!$B$3:$AK$497,MATCH(RIGHT($C$1,5)&amp;" "&amp;J$3,S!$A$3:$A$470,0),MATCH($D36,S!$B$2:$AK$2,0))),"",INDEX(S!$B$3:$AK$497,MATCH(RIGHT($C$1,5)&amp;" "&amp;J$3,S!$A$3:$A$470,0),MATCH($D36,S!$B$2:$AK$2,0)))</f>
        <v>0</v>
      </c>
      <c r="K36" s="63">
        <f ca="1">IF(ISNA(INDEX(S!$B$3:$AK$497,MATCH(RIGHT($C$1,5)&amp;" "&amp;K$3,S!$A$3:$A$470,0),MATCH($D36,S!$B$2:$AK$2,0))),"",INDEX(S!$B$3:$AK$497,MATCH(RIGHT($C$1,5)&amp;" "&amp;K$3,S!$A$3:$A$470,0),MATCH($D36,S!$B$2:$AK$2,0)))</f>
        <v>0</v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-102</v>
      </c>
      <c r="M36" s="63">
        <f ca="1">IF(ISNA(INDEX(S!$B$3:$AK$497,MATCH(RIGHT($C$1,5)&amp;" "&amp;M$3,S!$A$3:$A$470,0),MATCH($D36,S!$B$2:$AK$2,0))),"",INDEX(S!$B$3:$AK$497,MATCH(RIGHT($C$1,5)&amp;" "&amp;M$3,S!$A$3:$A$470,0),MATCH($D36,S!$B$2:$AK$2,0)))</f>
        <v>0</v>
      </c>
      <c r="N36" s="63">
        <f ca="1">IF(ISNA(INDEX(S!$B$3:$AK$497,MATCH(RIGHT($C$1,5)&amp;" "&amp;N$3,S!$A$3:$A$470,0),MATCH($D36,S!$B$2:$AK$2,0))),"",INDEX(S!$B$3:$AK$497,MATCH(RIGHT($C$1,5)&amp;" "&amp;N$3,S!$A$3:$A$470,0),MATCH($D36,S!$B$2:$AK$2,0)))</f>
        <v>0</v>
      </c>
      <c r="O36" s="63">
        <f ca="1">IF(ISNA(INDEX(S!$B$3:$AK$497,MATCH(RIGHT($C$1,5)&amp;" "&amp;O$3,S!$A$3:$A$470,0),MATCH($D36,S!$B$2:$AK$2,0))),"",INDEX(S!$B$3:$AK$497,MATCH(RIGHT($C$1,5)&amp;" "&amp;O$3,S!$A$3:$A$470,0),MATCH($D36,S!$B$2:$AK$2,0)))</f>
        <v>0</v>
      </c>
      <c r="P36" s="63">
        <f ca="1">IF(ISNA(INDEX(S!$B$3:$AK$497,MATCH(RIGHT($C$1,5)&amp;" "&amp;P$3,S!$A$3:$A$470,0),MATCH($D36,S!$B$2:$AK$2,0))),"",INDEX(S!$B$3:$AK$497,MATCH(RIGHT($C$1,5)&amp;" "&amp;P$3,S!$A$3:$A$470,0),MATCH($D36,S!$B$2:$AK$2,0)))</f>
        <v>0</v>
      </c>
      <c r="Q36" s="63">
        <f ca="1">IF(ISNA(INDEX(S!$B$3:$AK$497,MATCH(RIGHT($C$1,5)&amp;" "&amp;Q$3,S!$A$3:$A$470,0),MATCH($D36,S!$B$2:$AK$2,0))),"",INDEX(S!$B$3:$AK$497,MATCH(RIGHT($C$1,5)&amp;" "&amp;Q$3,S!$A$3:$A$470,0),MATCH($D36,S!$B$2:$AK$2,0)))</f>
        <v>0</v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-61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105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105</v>
      </c>
      <c r="AD36" s="44">
        <f t="shared" ca="1" si="1"/>
        <v>-102</v>
      </c>
      <c r="AE36" s="45">
        <f t="shared" ca="1" si="2"/>
        <v>-2.5333333333333332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>
        <f ca="1">IF(ISNA(INDEX(S!$B$3:$AK$497,MATCH(RIGHT($C$1,5)&amp;" "&amp;E$3,S!$A$3:$A$470,0),MATCH($D37,S!$B$2:$AK$2,0))),"",INDEX(S!$B$3:$AK$497,MATCH(RIGHT($C$1,5)&amp;" "&amp;E$3,S!$A$3:$A$470,0),MATCH($D37,S!$B$2:$AK$2,0)))</f>
        <v>14</v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-5</v>
      </c>
      <c r="G37" s="65">
        <f ca="1">IF(ISNA(INDEX(S!$B$3:$AK$497,MATCH(RIGHT($C$1,5)&amp;" "&amp;G$3,S!$A$3:$A$470,0),MATCH($D37,S!$B$2:$AK$2,0))),"",INDEX(S!$B$3:$AK$497,MATCH(RIGHT($C$1,5)&amp;" "&amp;G$3,S!$A$3:$A$470,0),MATCH($D37,S!$B$2:$AK$2,0)))</f>
        <v>-26</v>
      </c>
      <c r="H37" s="65">
        <f ca="1">IF(ISNA(INDEX(S!$B$3:$AK$497,MATCH(RIGHT($C$1,5)&amp;" "&amp;H$3,S!$A$3:$A$470,0),MATCH($D37,S!$B$2:$AK$2,0))),"",INDEX(S!$B$3:$AK$497,MATCH(RIGHT($C$1,5)&amp;" "&amp;H$3,S!$A$3:$A$470,0),MATCH($D37,S!$B$2:$AK$2,0)))</f>
        <v>-49</v>
      </c>
      <c r="I37" s="65">
        <f ca="1">IF(ISNA(INDEX(S!$B$3:$AK$497,MATCH(RIGHT($C$1,5)&amp;" "&amp;I$3,S!$A$3:$A$470,0),MATCH($D37,S!$B$2:$AK$2,0))),"",INDEX(S!$B$3:$AK$497,MATCH(RIGHT($C$1,5)&amp;" "&amp;I$3,S!$A$3:$A$470,0),MATCH($D37,S!$B$2:$AK$2,0)))</f>
        <v>-68</v>
      </c>
      <c r="J37" s="65">
        <f ca="1">IF(ISNA(INDEX(S!$B$3:$AK$497,MATCH(RIGHT($C$1,5)&amp;" "&amp;J$3,S!$A$3:$A$470,0),MATCH($D37,S!$B$2:$AK$2,0))),"",INDEX(S!$B$3:$AK$497,MATCH(RIGHT($C$1,5)&amp;" "&amp;J$3,S!$A$3:$A$470,0),MATCH($D37,S!$B$2:$AK$2,0)))</f>
        <v>-82</v>
      </c>
      <c r="K37" s="65">
        <f ca="1">IF(ISNA(INDEX(S!$B$3:$AK$497,MATCH(RIGHT($C$1,5)&amp;" "&amp;K$3,S!$A$3:$A$470,0),MATCH($D37,S!$B$2:$AK$2,0))),"",INDEX(S!$B$3:$AK$497,MATCH(RIGHT($C$1,5)&amp;" "&amp;K$3,S!$A$3:$A$470,0),MATCH($D37,S!$B$2:$AK$2,0)))</f>
        <v>-93</v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-102</v>
      </c>
      <c r="M37" s="65">
        <f ca="1">IF(ISNA(INDEX(S!$B$3:$AK$497,MATCH(RIGHT($C$1,5)&amp;" "&amp;M$3,S!$A$3:$A$470,0),MATCH($D37,S!$B$2:$AK$2,0))),"",INDEX(S!$B$3:$AK$497,MATCH(RIGHT($C$1,5)&amp;" "&amp;M$3,S!$A$3:$A$470,0),MATCH($D37,S!$B$2:$AK$2,0)))</f>
        <v>-111</v>
      </c>
      <c r="N37" s="65">
        <f ca="1">IF(ISNA(INDEX(S!$B$3:$AK$497,MATCH(RIGHT($C$1,5)&amp;" "&amp;N$3,S!$A$3:$A$470,0),MATCH($D37,S!$B$2:$AK$2,0))),"",INDEX(S!$B$3:$AK$497,MATCH(RIGHT($C$1,5)&amp;" "&amp;N$3,S!$A$3:$A$470,0),MATCH($D37,S!$B$2:$AK$2,0)))</f>
        <v>-117</v>
      </c>
      <c r="O37" s="65">
        <f ca="1">IF(ISNA(INDEX(S!$B$3:$AK$497,MATCH(RIGHT($C$1,5)&amp;" "&amp;O$3,S!$A$3:$A$470,0),MATCH($D37,S!$B$2:$AK$2,0))),"",INDEX(S!$B$3:$AK$497,MATCH(RIGHT($C$1,5)&amp;" "&amp;O$3,S!$A$3:$A$470,0),MATCH($D37,S!$B$2:$AK$2,0)))</f>
        <v>-107</v>
      </c>
      <c r="P37" s="65">
        <f ca="1">IF(ISNA(INDEX(S!$B$3:$AK$497,MATCH(RIGHT($C$1,5)&amp;" "&amp;P$3,S!$A$3:$A$470,0),MATCH($D37,S!$B$2:$AK$2,0))),"",INDEX(S!$B$3:$AK$497,MATCH(RIGHT($C$1,5)&amp;" "&amp;P$3,S!$A$3:$A$470,0),MATCH($D37,S!$B$2:$AK$2,0)))</f>
        <v>-87</v>
      </c>
      <c r="Q37" s="65">
        <f ca="1">IF(ISNA(INDEX(S!$B$3:$AK$497,MATCH(RIGHT($C$1,5)&amp;" "&amp;Q$3,S!$A$3:$A$470,0),MATCH($D37,S!$B$2:$AK$2,0))),"",INDEX(S!$B$3:$AK$497,MATCH(RIGHT($C$1,5)&amp;" "&amp;Q$3,S!$A$3:$A$470,0),MATCH($D37,S!$B$2:$AK$2,0)))</f>
        <v>-60</v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-29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75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75</v>
      </c>
      <c r="AD37" s="46">
        <f t="shared" ca="1" si="1"/>
        <v>-117</v>
      </c>
      <c r="AE37" s="47">
        <f t="shared" ca="1" si="2"/>
        <v>-56.466666666666669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"&amp;MID(CELL("filename"),SEARCH(".xlsx",CELL("filename"))-4,4)&amp;"-"&amp;MID(CELL("filename"),SEARCH(".xlsx",CELL("filename"))-7,2)&amp;"-07"</f>
        <v>BIỂU GHI MỰC NƯỚC GIỜ 2023-07-07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16411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16428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16436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16433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16436</v>
      </c>
      <c r="AD4" s="42">
        <f t="shared" ref="AD4:AD37" ca="1" si="1">MIN(E4:AB4)</f>
        <v>16411</v>
      </c>
      <c r="AE4" s="43">
        <f t="shared" ref="AE4:AE37" ca="1" si="2">AVERAGE(E4:AB4)</f>
        <v>16427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5468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5480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5480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5488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5488</v>
      </c>
      <c r="AD5" s="44">
        <f t="shared" ca="1" si="1"/>
        <v>5468</v>
      </c>
      <c r="AE5" s="45">
        <f t="shared" ca="1" si="2"/>
        <v>5479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1316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1313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1210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1300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1316</v>
      </c>
      <c r="AD6" s="44">
        <f t="shared" ca="1" si="1"/>
        <v>1210</v>
      </c>
      <c r="AE6" s="45">
        <f t="shared" ca="1" si="2"/>
        <v>1284.75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706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706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704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0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706</v>
      </c>
      <c r="AD7" s="44">
        <f t="shared" ca="1" si="1"/>
        <v>0</v>
      </c>
      <c r="AE7" s="45">
        <f t="shared" ca="1" si="2"/>
        <v>529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330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322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317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317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330</v>
      </c>
      <c r="AD8" s="44">
        <f t="shared" ca="1" si="1"/>
        <v>317</v>
      </c>
      <c r="AE8" s="45">
        <f t="shared" ca="1" si="2"/>
        <v>321.5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258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312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314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0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314</v>
      </c>
      <c r="AD9" s="44">
        <f t="shared" ca="1" si="1"/>
        <v>0</v>
      </c>
      <c r="AE9" s="45">
        <f t="shared" ca="1" si="2"/>
        <v>221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96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-26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-44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173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173</v>
      </c>
      <c r="AD10" s="44">
        <f t="shared" ca="1" si="1"/>
        <v>-44</v>
      </c>
      <c r="AE10" s="45">
        <f t="shared" ca="1" si="2"/>
        <v>49.75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4705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4705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4704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4703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4705</v>
      </c>
      <c r="AD11" s="44">
        <f t="shared" ca="1" si="1"/>
        <v>4703</v>
      </c>
      <c r="AE11" s="45">
        <f t="shared" ca="1" si="2"/>
        <v>4704.25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2749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2747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2732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2741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2749</v>
      </c>
      <c r="AD12" s="44">
        <f t="shared" ca="1" si="1"/>
        <v>2732</v>
      </c>
      <c r="AE12" s="45">
        <f t="shared" ca="1" si="2"/>
        <v>2742.25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1106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1102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1124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1086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1124</v>
      </c>
      <c r="AD13" s="44">
        <f t="shared" ca="1" si="1"/>
        <v>1086</v>
      </c>
      <c r="AE13" s="45">
        <f t="shared" ca="1" si="2"/>
        <v>1104.5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157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132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123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164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164</v>
      </c>
      <c r="AD14" s="44">
        <f t="shared" ca="1" si="1"/>
        <v>123</v>
      </c>
      <c r="AE14" s="45">
        <f t="shared" ca="1" si="2"/>
        <v>144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55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-97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-39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145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145</v>
      </c>
      <c r="AD15" s="44">
        <f t="shared" ca="1" si="1"/>
        <v>-97</v>
      </c>
      <c r="AE15" s="45">
        <f t="shared" ca="1" si="2"/>
        <v>16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145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34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-33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207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207</v>
      </c>
      <c r="AD16" s="44">
        <f t="shared" ca="1" si="1"/>
        <v>-33</v>
      </c>
      <c r="AE16" s="45">
        <f t="shared" ca="1" si="2"/>
        <v>88.25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134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7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-45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195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195</v>
      </c>
      <c r="AD17" s="44">
        <f t="shared" ca="1" si="1"/>
        <v>-45</v>
      </c>
      <c r="AE17" s="45">
        <f t="shared" ca="1" si="2"/>
        <v>72.75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105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40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-31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33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105</v>
      </c>
      <c r="AD18" s="44">
        <f t="shared" ca="1" si="1"/>
        <v>-31</v>
      </c>
      <c r="AE18" s="45">
        <f t="shared" ca="1" si="2"/>
        <v>36.75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61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-54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-68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102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102</v>
      </c>
      <c r="AD20" s="46">
        <f t="shared" ca="1" si="1"/>
        <v>-68</v>
      </c>
      <c r="AE20" s="47">
        <f t="shared" ca="1" si="2"/>
        <v>10.25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8855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8807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8818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8810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8855</v>
      </c>
      <c r="AD21" s="42">
        <f t="shared" ca="1" si="1"/>
        <v>8807</v>
      </c>
      <c r="AE21" s="43">
        <f t="shared" ca="1" si="2"/>
        <v>8822.5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0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3002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2997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2994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3002</v>
      </c>
      <c r="AD22" s="44">
        <f t="shared" ca="1" si="1"/>
        <v>0</v>
      </c>
      <c r="AE22" s="45">
        <f t="shared" ca="1" si="2"/>
        <v>2248.25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13660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13594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13607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13608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13660</v>
      </c>
      <c r="AD23" s="44">
        <f t="shared" ca="1" si="1"/>
        <v>13594</v>
      </c>
      <c r="AE23" s="45">
        <f t="shared" ca="1" si="2"/>
        <v>13617.25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6488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6484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6446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6474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6488</v>
      </c>
      <c r="AD24" s="44">
        <f t="shared" ca="1" si="1"/>
        <v>6446</v>
      </c>
      <c r="AE24" s="45">
        <f t="shared" ca="1" si="2"/>
        <v>6473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2437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2363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2365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2360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2437</v>
      </c>
      <c r="AD25" s="44">
        <f t="shared" ca="1" si="1"/>
        <v>2360</v>
      </c>
      <c r="AE25" s="45">
        <f t="shared" ca="1" si="2"/>
        <v>2381.25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1396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1432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1408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1398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1432</v>
      </c>
      <c r="AD26" s="44">
        <f t="shared" ca="1" si="1"/>
        <v>1396</v>
      </c>
      <c r="AE26" s="45">
        <f t="shared" ca="1" si="2"/>
        <v>1408.5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1050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1060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1078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1085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1085</v>
      </c>
      <c r="AD27" s="44">
        <f t="shared" ca="1" si="1"/>
        <v>1050</v>
      </c>
      <c r="AE27" s="45">
        <f t="shared" ca="1" si="2"/>
        <v>1068.25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116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38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-10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94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116</v>
      </c>
      <c r="AD28" s="44">
        <f t="shared" ca="1" si="1"/>
        <v>-10</v>
      </c>
      <c r="AE28" s="45">
        <f t="shared" ca="1" si="2"/>
        <v>59.5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80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-10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-63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63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80</v>
      </c>
      <c r="AD29" s="44">
        <f t="shared" ca="1" si="1"/>
        <v>-63</v>
      </c>
      <c r="AE29" s="45">
        <f t="shared" ca="1" si="2"/>
        <v>17.5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65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-54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-103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82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82</v>
      </c>
      <c r="AD30" s="44">
        <f t="shared" ca="1" si="1"/>
        <v>-103</v>
      </c>
      <c r="AE30" s="45">
        <f t="shared" ca="1" si="2"/>
        <v>-2.5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15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-118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-88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88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88</v>
      </c>
      <c r="AD31" s="46">
        <f t="shared" ca="1" si="1"/>
        <v>-118</v>
      </c>
      <c r="AE31" s="47">
        <f t="shared" ca="1" si="2"/>
        <v>-25.75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201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202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204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202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204</v>
      </c>
      <c r="AD32" s="180">
        <f t="shared" ca="1" si="1"/>
        <v>201</v>
      </c>
      <c r="AE32" s="181">
        <f t="shared" ca="1" si="2"/>
        <v>202.25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148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140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132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126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148</v>
      </c>
      <c r="AD33" s="44">
        <f t="shared" ca="1" si="1"/>
        <v>126</v>
      </c>
      <c r="AE33" s="45">
        <f t="shared" ca="1" si="2"/>
        <v>136.5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386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383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382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386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386</v>
      </c>
      <c r="AD34" s="44">
        <f t="shared" ca="1" si="1"/>
        <v>382</v>
      </c>
      <c r="AE34" s="45">
        <f t="shared" ca="1" si="2"/>
        <v>384.25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75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-50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-123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80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80</v>
      </c>
      <c r="AD35" s="44">
        <f t="shared" ca="1" si="1"/>
        <v>-123</v>
      </c>
      <c r="AE35" s="45">
        <f t="shared" ca="1" si="2"/>
        <v>-4.5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36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-81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-88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98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98</v>
      </c>
      <c r="AD36" s="44">
        <f t="shared" ca="1" si="1"/>
        <v>-88</v>
      </c>
      <c r="AE36" s="45">
        <f t="shared" ca="1" si="2"/>
        <v>-8.75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13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-87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-63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68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68</v>
      </c>
      <c r="AD37" s="46">
        <f t="shared" ca="1" si="1"/>
        <v>-87</v>
      </c>
      <c r="AE37" s="47">
        <f t="shared" ca="1" si="2"/>
        <v>-17.25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"&amp;MID(CELL("filename"),SEARCH(".xlsx",CELL("filename"))-4,4)&amp;"-"&amp;MID(CELL("filename"),SEARCH(".xlsx",CELL("filename"))-7,2)&amp;"-08"</f>
        <v>BIỂU GHI MỰC NƯỚC GIỜ 2023-07-08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16430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16427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16420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16417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16430</v>
      </c>
      <c r="AD4" s="42">
        <f t="shared" ref="AD4:AD37" ca="1" si="1">MIN(E4:AB4)</f>
        <v>16417</v>
      </c>
      <c r="AE4" s="43">
        <f t="shared" ref="AE4:AE37" ca="1" si="2">AVERAGE(E4:AB4)</f>
        <v>16423.5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5478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5381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5370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5384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5478</v>
      </c>
      <c r="AD5" s="44">
        <f t="shared" ca="1" si="1"/>
        <v>5370</v>
      </c>
      <c r="AE5" s="45">
        <f t="shared" ca="1" si="2"/>
        <v>5403.25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1260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1283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1200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1140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1283</v>
      </c>
      <c r="AD6" s="44">
        <f t="shared" ca="1" si="1"/>
        <v>1140</v>
      </c>
      <c r="AE6" s="45">
        <f t="shared" ca="1" si="2"/>
        <v>1220.75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0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688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685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700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700</v>
      </c>
      <c r="AD7" s="44">
        <f t="shared" ca="1" si="1"/>
        <v>0</v>
      </c>
      <c r="AE7" s="45">
        <f t="shared" ca="1" si="2"/>
        <v>518.25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315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308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300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293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315</v>
      </c>
      <c r="AD8" s="44">
        <f t="shared" ca="1" si="1"/>
        <v>293</v>
      </c>
      <c r="AE8" s="45">
        <f t="shared" ca="1" si="2"/>
        <v>304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306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300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282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231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306</v>
      </c>
      <c r="AD9" s="44">
        <f t="shared" ca="1" si="1"/>
        <v>231</v>
      </c>
      <c r="AE9" s="45">
        <f t="shared" ca="1" si="2"/>
        <v>279.75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112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5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-58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136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136</v>
      </c>
      <c r="AD10" s="44">
        <f t="shared" ca="1" si="1"/>
        <v>-58</v>
      </c>
      <c r="AE10" s="45">
        <f t="shared" ca="1" si="2"/>
        <v>48.75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4701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4698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4695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4692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4701</v>
      </c>
      <c r="AD11" s="44">
        <f t="shared" ca="1" si="1"/>
        <v>4692</v>
      </c>
      <c r="AE11" s="45">
        <f t="shared" ca="1" si="2"/>
        <v>4696.5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2742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2742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2752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2742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2752</v>
      </c>
      <c r="AD12" s="44">
        <f t="shared" ca="1" si="1"/>
        <v>2742</v>
      </c>
      <c r="AE12" s="45">
        <f t="shared" ca="1" si="2"/>
        <v>2744.5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1107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1103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1094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1110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1110</v>
      </c>
      <c r="AD13" s="44">
        <f t="shared" ca="1" si="1"/>
        <v>1094</v>
      </c>
      <c r="AE13" s="45">
        <f t="shared" ca="1" si="2"/>
        <v>1103.5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143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135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127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124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143</v>
      </c>
      <c r="AD14" s="44">
        <f t="shared" ca="1" si="1"/>
        <v>124</v>
      </c>
      <c r="AE14" s="45">
        <f t="shared" ca="1" si="2"/>
        <v>132.25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74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-64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-68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110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110</v>
      </c>
      <c r="AD15" s="44">
        <f t="shared" ca="1" si="1"/>
        <v>-68</v>
      </c>
      <c r="AE15" s="45">
        <f t="shared" ca="1" si="2"/>
        <v>13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153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63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-17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166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166</v>
      </c>
      <c r="AD16" s="44">
        <f t="shared" ca="1" si="1"/>
        <v>-17</v>
      </c>
      <c r="AE16" s="45">
        <f t="shared" ca="1" si="2"/>
        <v>91.25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145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37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-48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153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153</v>
      </c>
      <c r="AD17" s="44">
        <f t="shared" ca="1" si="1"/>
        <v>-48</v>
      </c>
      <c r="AE17" s="45">
        <f t="shared" ca="1" si="2"/>
        <v>71.75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97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45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-35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14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97</v>
      </c>
      <c r="AD18" s="44">
        <f t="shared" ca="1" si="1"/>
        <v>-35</v>
      </c>
      <c r="AE18" s="45">
        <f t="shared" ca="1" si="2"/>
        <v>30.25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70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-38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-83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80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80</v>
      </c>
      <c r="AD20" s="46">
        <f t="shared" ca="1" si="1"/>
        <v>-83</v>
      </c>
      <c r="AE20" s="47">
        <f t="shared" ca="1" si="2"/>
        <v>7.25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8814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8791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8795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8797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8814</v>
      </c>
      <c r="AD21" s="42">
        <f t="shared" ca="1" si="1"/>
        <v>8791</v>
      </c>
      <c r="AE21" s="43">
        <f t="shared" ca="1" si="2"/>
        <v>8799.25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2991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2999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3003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2996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3003</v>
      </c>
      <c r="AD22" s="44">
        <f t="shared" ca="1" si="1"/>
        <v>2991</v>
      </c>
      <c r="AE22" s="45">
        <f t="shared" ca="1" si="2"/>
        <v>2997.25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13607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13593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13505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13477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13607</v>
      </c>
      <c r="AD23" s="44">
        <f t="shared" ca="1" si="1"/>
        <v>13477</v>
      </c>
      <c r="AE23" s="45">
        <f t="shared" ca="1" si="2"/>
        <v>13545.5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6509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6446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6431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6400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6509</v>
      </c>
      <c r="AD24" s="44">
        <f t="shared" ca="1" si="1"/>
        <v>6400</v>
      </c>
      <c r="AE24" s="45">
        <f t="shared" ca="1" si="2"/>
        <v>6446.5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2430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2374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2335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2367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2430</v>
      </c>
      <c r="AD25" s="44">
        <f t="shared" ca="1" si="1"/>
        <v>2335</v>
      </c>
      <c r="AE25" s="45">
        <f t="shared" ca="1" si="2"/>
        <v>2376.5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1396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1433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1413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1394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1433</v>
      </c>
      <c r="AD26" s="44">
        <f t="shared" ca="1" si="1"/>
        <v>1394</v>
      </c>
      <c r="AE26" s="45">
        <f t="shared" ca="1" si="2"/>
        <v>1409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1070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1063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1069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1075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1075</v>
      </c>
      <c r="AD27" s="44">
        <f t="shared" ca="1" si="1"/>
        <v>1063</v>
      </c>
      <c r="AE27" s="45">
        <f t="shared" ca="1" si="2"/>
        <v>1069.25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124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41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-3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98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124</v>
      </c>
      <c r="AD28" s="44">
        <f t="shared" ca="1" si="1"/>
        <v>-3</v>
      </c>
      <c r="AE28" s="45">
        <f t="shared" ca="1" si="2"/>
        <v>65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92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10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-55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65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92</v>
      </c>
      <c r="AD29" s="44">
        <f t="shared" ca="1" si="1"/>
        <v>-55</v>
      </c>
      <c r="AE29" s="45">
        <f t="shared" ca="1" si="2"/>
        <v>28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73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-25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-109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68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73</v>
      </c>
      <c r="AD30" s="44">
        <f t="shared" ca="1" si="1"/>
        <v>-109</v>
      </c>
      <c r="AE30" s="45">
        <f t="shared" ca="1" si="2"/>
        <v>1.75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37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-76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-105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75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75</v>
      </c>
      <c r="AD31" s="46">
        <f t="shared" ca="1" si="1"/>
        <v>-105</v>
      </c>
      <c r="AE31" s="47">
        <f t="shared" ca="1" si="2"/>
        <v>-17.25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195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196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198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196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198</v>
      </c>
      <c r="AD32" s="180">
        <f t="shared" ca="1" si="1"/>
        <v>195</v>
      </c>
      <c r="AE32" s="181">
        <f t="shared" ca="1" si="2"/>
        <v>196.25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129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126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123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121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129</v>
      </c>
      <c r="AD33" s="44">
        <f t="shared" ca="1" si="1"/>
        <v>121</v>
      </c>
      <c r="AE33" s="45">
        <f t="shared" ca="1" si="2"/>
        <v>124.75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386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383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382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381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386</v>
      </c>
      <c r="AD34" s="44">
        <f t="shared" ca="1" si="1"/>
        <v>381</v>
      </c>
      <c r="AE34" s="45">
        <f t="shared" ca="1" si="2"/>
        <v>383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80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-22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-121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56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80</v>
      </c>
      <c r="AD35" s="44">
        <f t="shared" ca="1" si="1"/>
        <v>-121</v>
      </c>
      <c r="AE35" s="45">
        <f t="shared" ca="1" si="2"/>
        <v>-1.75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47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-48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-99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72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72</v>
      </c>
      <c r="AD36" s="44">
        <f t="shared" ca="1" si="1"/>
        <v>-99</v>
      </c>
      <c r="AE36" s="45">
        <f t="shared" ca="1" si="2"/>
        <v>-7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26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-67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-89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56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56</v>
      </c>
      <c r="AD37" s="46">
        <f t="shared" ca="1" si="1"/>
        <v>-89</v>
      </c>
      <c r="AE37" s="47">
        <f t="shared" ca="1" si="2"/>
        <v>-18.5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"&amp;MID(CELL("filename"),SEARCH(".xlsx",CELL("filename"))-4,4)&amp;"-"&amp;MID(CELL("filename"),SEARCH(".xlsx",CELL("filename"))-7,2)&amp;"-09"</f>
        <v>BIỂU GHI MỰC NƯỚC GIỜ 2023-07-09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16416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16421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16421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16422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16422</v>
      </c>
      <c r="AD4" s="42">
        <f t="shared" ref="AD4:AD37" ca="1" si="1">MIN(E4:AB4)</f>
        <v>16416</v>
      </c>
      <c r="AE4" s="43">
        <f t="shared" ref="AE4:AE37" ca="1" si="2">AVERAGE(E4:AB4)</f>
        <v>16420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-369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5394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5392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0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5394</v>
      </c>
      <c r="AD5" s="44">
        <f t="shared" ca="1" si="1"/>
        <v>-369</v>
      </c>
      <c r="AE5" s="45">
        <f t="shared" ca="1" si="2"/>
        <v>2604.25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1183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1326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1237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1204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1326</v>
      </c>
      <c r="AD6" s="44">
        <f t="shared" ca="1" si="1"/>
        <v>1183</v>
      </c>
      <c r="AE6" s="45">
        <f t="shared" ca="1" si="2"/>
        <v>1237.5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729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768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788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750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788</v>
      </c>
      <c r="AD7" s="44">
        <f t="shared" ca="1" si="1"/>
        <v>729</v>
      </c>
      <c r="AE7" s="45">
        <f t="shared" ca="1" si="2"/>
        <v>758.75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292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336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375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417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417</v>
      </c>
      <c r="AD8" s="44">
        <f t="shared" ca="1" si="1"/>
        <v>292</v>
      </c>
      <c r="AE8" s="45">
        <f t="shared" ca="1" si="2"/>
        <v>355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185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171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314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288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314</v>
      </c>
      <c r="AD9" s="44">
        <f t="shared" ca="1" si="1"/>
        <v>171</v>
      </c>
      <c r="AE9" s="45">
        <f t="shared" ca="1" si="2"/>
        <v>239.5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87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3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-67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118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118</v>
      </c>
      <c r="AD10" s="44">
        <f t="shared" ca="1" si="1"/>
        <v>-67</v>
      </c>
      <c r="AE10" s="45">
        <f t="shared" ca="1" si="2"/>
        <v>35.25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4703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4752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4730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4723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4752</v>
      </c>
      <c r="AD11" s="44">
        <f t="shared" ca="1" si="1"/>
        <v>4703</v>
      </c>
      <c r="AE11" s="45">
        <f t="shared" ca="1" si="2"/>
        <v>4727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2748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2751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2743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2727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2751</v>
      </c>
      <c r="AD12" s="44">
        <f t="shared" ca="1" si="1"/>
        <v>2727</v>
      </c>
      <c r="AE12" s="45">
        <f t="shared" ca="1" si="2"/>
        <v>2742.25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1096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1126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1077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1119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1126</v>
      </c>
      <c r="AD13" s="44">
        <f t="shared" ca="1" si="1"/>
        <v>1077</v>
      </c>
      <c r="AE13" s="45">
        <f t="shared" ca="1" si="2"/>
        <v>1104.5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142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134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142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152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152</v>
      </c>
      <c r="AD14" s="44">
        <f t="shared" ca="1" si="1"/>
        <v>134</v>
      </c>
      <c r="AE14" s="45">
        <f t="shared" ca="1" si="2"/>
        <v>142.5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61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-41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-85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83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83</v>
      </c>
      <c r="AD15" s="44">
        <f t="shared" ca="1" si="1"/>
        <v>-85</v>
      </c>
      <c r="AE15" s="45">
        <f t="shared" ca="1" si="2"/>
        <v>4.5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115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57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-23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130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130</v>
      </c>
      <c r="AD16" s="44">
        <f t="shared" ca="1" si="1"/>
        <v>-23</v>
      </c>
      <c r="AE16" s="45">
        <f t="shared" ca="1" si="2"/>
        <v>69.75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119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38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-48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118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119</v>
      </c>
      <c r="AD17" s="44">
        <f t="shared" ca="1" si="1"/>
        <v>-48</v>
      </c>
      <c r="AE17" s="45">
        <f t="shared" ca="1" si="2"/>
        <v>56.75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82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35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-32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-7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82</v>
      </c>
      <c r="AD18" s="44">
        <f t="shared" ca="1" si="1"/>
        <v>-32</v>
      </c>
      <c r="AE18" s="45">
        <f t="shared" ca="1" si="2"/>
        <v>19.5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59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-21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-94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57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59</v>
      </c>
      <c r="AD20" s="46">
        <f t="shared" ca="1" si="1"/>
        <v>-94</v>
      </c>
      <c r="AE20" s="47">
        <f t="shared" ca="1" si="2"/>
        <v>0.25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8805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9006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8894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0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9006</v>
      </c>
      <c r="AD21" s="42">
        <f t="shared" ca="1" si="1"/>
        <v>0</v>
      </c>
      <c r="AE21" s="43">
        <f t="shared" ca="1" si="2"/>
        <v>6676.25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2991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2994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2996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2999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2999</v>
      </c>
      <c r="AD22" s="44">
        <f t="shared" ca="1" si="1"/>
        <v>2991</v>
      </c>
      <c r="AE22" s="45">
        <f t="shared" ca="1" si="2"/>
        <v>2995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13607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13587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13582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13589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13607</v>
      </c>
      <c r="AD23" s="44">
        <f t="shared" ca="1" si="1"/>
        <v>13582</v>
      </c>
      <c r="AE23" s="45">
        <f t="shared" ca="1" si="2"/>
        <v>13591.25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6469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6476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6468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6463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6476</v>
      </c>
      <c r="AD24" s="44">
        <f t="shared" ca="1" si="1"/>
        <v>6463</v>
      </c>
      <c r="AE24" s="45">
        <f t="shared" ca="1" si="2"/>
        <v>6469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2319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2319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2337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2354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2354</v>
      </c>
      <c r="AD25" s="44">
        <f t="shared" ca="1" si="1"/>
        <v>2319</v>
      </c>
      <c r="AE25" s="45">
        <f t="shared" ca="1" si="2"/>
        <v>2332.25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1398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1371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1368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1374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1398</v>
      </c>
      <c r="AD26" s="44">
        <f t="shared" ca="1" si="1"/>
        <v>1368</v>
      </c>
      <c r="AE26" s="45">
        <f t="shared" ca="1" si="2"/>
        <v>1377.75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1066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1075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1067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1060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1075</v>
      </c>
      <c r="AD27" s="44">
        <f t="shared" ca="1" si="1"/>
        <v>1060</v>
      </c>
      <c r="AE27" s="45">
        <f t="shared" ca="1" si="2"/>
        <v>1067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140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60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16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68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140</v>
      </c>
      <c r="AD28" s="44">
        <f t="shared" ca="1" si="1"/>
        <v>16</v>
      </c>
      <c r="AE28" s="45">
        <f t="shared" ca="1" si="2"/>
        <v>71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105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30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-25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35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105</v>
      </c>
      <c r="AD29" s="44">
        <f t="shared" ca="1" si="1"/>
        <v>-25</v>
      </c>
      <c r="AE29" s="45">
        <f t="shared" ca="1" si="2"/>
        <v>36.25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57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-8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-93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44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57</v>
      </c>
      <c r="AD30" s="44">
        <f t="shared" ca="1" si="1"/>
        <v>-93</v>
      </c>
      <c r="AE30" s="45">
        <f t="shared" ca="1" si="2"/>
        <v>0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42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-34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-97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50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50</v>
      </c>
      <c r="AD31" s="46">
        <f t="shared" ca="1" si="1"/>
        <v>-97</v>
      </c>
      <c r="AE31" s="47">
        <f t="shared" ca="1" si="2"/>
        <v>-9.75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190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195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193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197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197</v>
      </c>
      <c r="AD32" s="180">
        <f t="shared" ca="1" si="1"/>
        <v>190</v>
      </c>
      <c r="AE32" s="181">
        <f t="shared" ca="1" si="2"/>
        <v>193.75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123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122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119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117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123</v>
      </c>
      <c r="AD33" s="44">
        <f t="shared" ca="1" si="1"/>
        <v>117</v>
      </c>
      <c r="AE33" s="45">
        <f t="shared" ca="1" si="2"/>
        <v>120.25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381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381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380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385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385</v>
      </c>
      <c r="AD34" s="44">
        <f t="shared" ca="1" si="1"/>
        <v>380</v>
      </c>
      <c r="AE34" s="45">
        <f t="shared" ca="1" si="2"/>
        <v>381.75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66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6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-103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37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66</v>
      </c>
      <c r="AD35" s="44">
        <f t="shared" ca="1" si="1"/>
        <v>-103</v>
      </c>
      <c r="AE35" s="45">
        <f t="shared" ca="1" si="2"/>
        <v>1.5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41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-19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-96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49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49</v>
      </c>
      <c r="AD36" s="44">
        <f t="shared" ca="1" si="1"/>
        <v>-96</v>
      </c>
      <c r="AE36" s="45">
        <f t="shared" ca="1" si="2"/>
        <v>-6.25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25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-41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-90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37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37</v>
      </c>
      <c r="AD37" s="46">
        <f t="shared" ca="1" si="1"/>
        <v>-90</v>
      </c>
      <c r="AE37" s="47">
        <f t="shared" ca="1" si="2"/>
        <v>-17.25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37"/>
  <sheetViews>
    <sheetView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"&amp;MID(CELL("filename"),SEARCH(".xlsx",CELL("filename"))-4,4)&amp;"-"&amp;MID(CELL("filename"),SEARCH(".xlsx",CELL("filename"))-7,2)&amp;"-10"</f>
        <v>BIỂU GHI MỰC NƯỚC GIỜ 2023-07-10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16424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421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16418</v>
      </c>
      <c r="S4" s="61">
        <f ca="1">IF(ISNA(INDEX(S!$B$3:$AK$497,MATCH(RIGHT($C$1,5)&amp;" "&amp;S$3,S!$A$3:$A$470,0),MATCH($D4,S!$B$2:$AK$2,0))),"",INDEX(S!$B$3:$AK$497,MATCH(RIGHT($C$1,5)&amp;" "&amp;S$3,S!$A$3:$A$470,0),MATCH($D4,S!$B$2:$AK$2,0)))</f>
        <v>0</v>
      </c>
      <c r="T4" s="61">
        <f ca="1">IF(ISNA(INDEX(S!$B$3:$AK$497,MATCH(RIGHT($C$1,5)&amp;" "&amp;T$3,S!$A$3:$A$470,0),MATCH($D4,S!$B$2:$AK$2,0))),"",INDEX(S!$B$3:$AK$497,MATCH(RIGHT($C$1,5)&amp;" "&amp;T$3,S!$A$3:$A$470,0),MATCH($D4,S!$B$2:$AK$2,0)))</f>
        <v>0</v>
      </c>
      <c r="U4" s="61">
        <f ca="1">IF(ISNA(INDEX(S!$B$3:$AK$497,MATCH(RIGHT($C$1,5)&amp;" "&amp;U$3,S!$A$3:$A$470,0),MATCH($D4,S!$B$2:$AK$2,0))),"",INDEX(S!$B$3:$AK$497,MATCH(RIGHT($C$1,5)&amp;" "&amp;U$3,S!$A$3:$A$470,0),MATCH($D4,S!$B$2:$AK$2,0)))</f>
        <v>0</v>
      </c>
      <c r="V4" s="61">
        <f ca="1">IF(ISNA(INDEX(S!$B$3:$AK$497,MATCH(RIGHT($C$1,5)&amp;" "&amp;V$3,S!$A$3:$A$470,0),MATCH($D4,S!$B$2:$AK$2,0))),"",INDEX(S!$B$3:$AK$497,MATCH(RIGHT($C$1,5)&amp;" "&amp;V$3,S!$A$3:$A$470,0),MATCH($D4,S!$B$2:$AK$2,0)))</f>
        <v>0</v>
      </c>
      <c r="W4" s="61">
        <f ca="1">IF(ISNA(INDEX(S!$B$3:$AK$497,MATCH(RIGHT($C$1,5)&amp;" "&amp;W$3,S!$A$3:$A$470,0),MATCH($D4,S!$B$2:$AK$2,0))),"",INDEX(S!$B$3:$AK$497,MATCH(RIGHT($C$1,5)&amp;" "&amp;W$3,S!$A$3:$A$470,0),MATCH($D4,S!$B$2:$AK$2,0)))</f>
        <v>0</v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16415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16424</v>
      </c>
      <c r="AD4" s="42">
        <f t="shared" ref="AD4:AD37" ca="1" si="1">MIN(E4:AB4)</f>
        <v>0</v>
      </c>
      <c r="AE4" s="43">
        <f t="shared" ref="AE4:AE37" ca="1" si="2">AVERAGE(E4:AB4)</f>
        <v>5519.7777777777774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5428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5409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5395</v>
      </c>
      <c r="S5" s="63">
        <f ca="1">IF(ISNA(INDEX(S!$B$3:$AK$497,MATCH(RIGHT($C$1,5)&amp;" "&amp;S$3,S!$A$3:$A$470,0),MATCH($D5,S!$B$2:$AK$2,0))),"",INDEX(S!$B$3:$AK$497,MATCH(RIGHT($C$1,5)&amp;" "&amp;S$3,S!$A$3:$A$470,0),MATCH($D5,S!$B$2:$AK$2,0)))</f>
        <v>0</v>
      </c>
      <c r="T5" s="63">
        <f ca="1">IF(ISNA(INDEX(S!$B$3:$AK$497,MATCH(RIGHT($C$1,5)&amp;" "&amp;T$3,S!$A$3:$A$470,0),MATCH($D5,S!$B$2:$AK$2,0))),"",INDEX(S!$B$3:$AK$497,MATCH(RIGHT($C$1,5)&amp;" "&amp;T$3,S!$A$3:$A$470,0),MATCH($D5,S!$B$2:$AK$2,0)))</f>
        <v>0</v>
      </c>
      <c r="U5" s="63">
        <f ca="1">IF(ISNA(INDEX(S!$B$3:$AK$497,MATCH(RIGHT($C$1,5)&amp;" "&amp;U$3,S!$A$3:$A$470,0),MATCH($D5,S!$B$2:$AK$2,0))),"",INDEX(S!$B$3:$AK$497,MATCH(RIGHT($C$1,5)&amp;" "&amp;U$3,S!$A$3:$A$470,0),MATCH($D5,S!$B$2:$AK$2,0)))</f>
        <v>0</v>
      </c>
      <c r="V5" s="63">
        <f ca="1">IF(ISNA(INDEX(S!$B$3:$AK$497,MATCH(RIGHT($C$1,5)&amp;" "&amp;V$3,S!$A$3:$A$470,0),MATCH($D5,S!$B$2:$AK$2,0))),"",INDEX(S!$B$3:$AK$497,MATCH(RIGHT($C$1,5)&amp;" "&amp;V$3,S!$A$3:$A$470,0),MATCH($D5,S!$B$2:$AK$2,0)))</f>
        <v>0</v>
      </c>
      <c r="W5" s="63">
        <f ca="1">IF(ISNA(INDEX(S!$B$3:$AK$497,MATCH(RIGHT($C$1,5)&amp;" "&amp;W$3,S!$A$3:$A$470,0),MATCH($D5,S!$B$2:$AK$2,0))),"",INDEX(S!$B$3:$AK$497,MATCH(RIGHT($C$1,5)&amp;" "&amp;W$3,S!$A$3:$A$470,0),MATCH($D5,S!$B$2:$AK$2,0)))</f>
        <v>0</v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5482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5482</v>
      </c>
      <c r="AD5" s="44">
        <f t="shared" ca="1" si="1"/>
        <v>0</v>
      </c>
      <c r="AE5" s="45">
        <f t="shared" ca="1" si="2"/>
        <v>2412.6666666666665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1246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1226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1226</v>
      </c>
      <c r="S6" s="63">
        <f ca="1">IF(ISNA(INDEX(S!$B$3:$AK$497,MATCH(RIGHT($C$1,5)&amp;" "&amp;S$3,S!$A$3:$A$470,0),MATCH($D6,S!$B$2:$AK$2,0))),"",INDEX(S!$B$3:$AK$497,MATCH(RIGHT($C$1,5)&amp;" "&amp;S$3,S!$A$3:$A$470,0),MATCH($D6,S!$B$2:$AK$2,0)))</f>
        <v>0</v>
      </c>
      <c r="T6" s="63">
        <f ca="1">IF(ISNA(INDEX(S!$B$3:$AK$497,MATCH(RIGHT($C$1,5)&amp;" "&amp;T$3,S!$A$3:$A$470,0),MATCH($D6,S!$B$2:$AK$2,0))),"",INDEX(S!$B$3:$AK$497,MATCH(RIGHT($C$1,5)&amp;" "&amp;T$3,S!$A$3:$A$470,0),MATCH($D6,S!$B$2:$AK$2,0)))</f>
        <v>0</v>
      </c>
      <c r="U6" s="63">
        <f ca="1">IF(ISNA(INDEX(S!$B$3:$AK$497,MATCH(RIGHT($C$1,5)&amp;" "&amp;U$3,S!$A$3:$A$470,0),MATCH($D6,S!$B$2:$AK$2,0))),"",INDEX(S!$B$3:$AK$497,MATCH(RIGHT($C$1,5)&amp;" "&amp;U$3,S!$A$3:$A$470,0),MATCH($D6,S!$B$2:$AK$2,0)))</f>
        <v>0</v>
      </c>
      <c r="V6" s="63">
        <f ca="1">IF(ISNA(INDEX(S!$B$3:$AK$497,MATCH(RIGHT($C$1,5)&amp;" "&amp;V$3,S!$A$3:$A$470,0),MATCH($D6,S!$B$2:$AK$2,0))),"",INDEX(S!$B$3:$AK$497,MATCH(RIGHT($C$1,5)&amp;" "&amp;V$3,S!$A$3:$A$470,0),MATCH($D6,S!$B$2:$AK$2,0)))</f>
        <v>0</v>
      </c>
      <c r="W6" s="63">
        <f ca="1">IF(ISNA(INDEX(S!$B$3:$AK$497,MATCH(RIGHT($C$1,5)&amp;" "&amp;W$3,S!$A$3:$A$470,0),MATCH($D6,S!$B$2:$AK$2,0))),"",INDEX(S!$B$3:$AK$497,MATCH(RIGHT($C$1,5)&amp;" "&amp;W$3,S!$A$3:$A$470,0),MATCH($D6,S!$B$2:$AK$2,0)))</f>
        <v>0</v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1243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1246</v>
      </c>
      <c r="AD6" s="44">
        <f t="shared" ca="1" si="1"/>
        <v>0</v>
      </c>
      <c r="AE6" s="45">
        <f t="shared" ca="1" si="2"/>
        <v>549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732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743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738</v>
      </c>
      <c r="S7" s="63">
        <f ca="1">IF(ISNA(INDEX(S!$B$3:$AK$497,MATCH(RIGHT($C$1,5)&amp;" "&amp;S$3,S!$A$3:$A$470,0),MATCH($D7,S!$B$2:$AK$2,0))),"",INDEX(S!$B$3:$AK$497,MATCH(RIGHT($C$1,5)&amp;" "&amp;S$3,S!$A$3:$A$470,0),MATCH($D7,S!$B$2:$AK$2,0)))</f>
        <v>0</v>
      </c>
      <c r="T7" s="63">
        <f ca="1">IF(ISNA(INDEX(S!$B$3:$AK$497,MATCH(RIGHT($C$1,5)&amp;" "&amp;T$3,S!$A$3:$A$470,0),MATCH($D7,S!$B$2:$AK$2,0))),"",INDEX(S!$B$3:$AK$497,MATCH(RIGHT($C$1,5)&amp;" "&amp;T$3,S!$A$3:$A$470,0),MATCH($D7,S!$B$2:$AK$2,0)))</f>
        <v>0</v>
      </c>
      <c r="U7" s="63">
        <f ca="1">IF(ISNA(INDEX(S!$B$3:$AK$497,MATCH(RIGHT($C$1,5)&amp;" "&amp;U$3,S!$A$3:$A$470,0),MATCH($D7,S!$B$2:$AK$2,0))),"",INDEX(S!$B$3:$AK$497,MATCH(RIGHT($C$1,5)&amp;" "&amp;U$3,S!$A$3:$A$470,0),MATCH($D7,S!$B$2:$AK$2,0)))</f>
        <v>0</v>
      </c>
      <c r="V7" s="63">
        <f ca="1">IF(ISNA(INDEX(S!$B$3:$AK$497,MATCH(RIGHT($C$1,5)&amp;" "&amp;V$3,S!$A$3:$A$470,0),MATCH($D7,S!$B$2:$AK$2,0))),"",INDEX(S!$B$3:$AK$497,MATCH(RIGHT($C$1,5)&amp;" "&amp;V$3,S!$A$3:$A$470,0),MATCH($D7,S!$B$2:$AK$2,0)))</f>
        <v>0</v>
      </c>
      <c r="W7" s="63">
        <f ca="1">IF(ISNA(INDEX(S!$B$3:$AK$497,MATCH(RIGHT($C$1,5)&amp;" "&amp;W$3,S!$A$3:$A$470,0),MATCH($D7,S!$B$2:$AK$2,0))),"",INDEX(S!$B$3:$AK$497,MATCH(RIGHT($C$1,5)&amp;" "&amp;W$3,S!$A$3:$A$470,0),MATCH($D7,S!$B$2:$AK$2,0)))</f>
        <v>0</v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724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743</v>
      </c>
      <c r="AD7" s="44">
        <f t="shared" ca="1" si="1"/>
        <v>0</v>
      </c>
      <c r="AE7" s="45">
        <f t="shared" ca="1" si="2"/>
        <v>326.33333333333331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416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390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382</v>
      </c>
      <c r="S8" s="63">
        <f ca="1">IF(ISNA(INDEX(S!$B$3:$AK$497,MATCH(RIGHT($C$1,5)&amp;" "&amp;S$3,S!$A$3:$A$470,0),MATCH($D8,S!$B$2:$AK$2,0))),"",INDEX(S!$B$3:$AK$497,MATCH(RIGHT($C$1,5)&amp;" "&amp;S$3,S!$A$3:$A$470,0),MATCH($D8,S!$B$2:$AK$2,0)))</f>
        <v>0</v>
      </c>
      <c r="T8" s="63">
        <f ca="1">IF(ISNA(INDEX(S!$B$3:$AK$497,MATCH(RIGHT($C$1,5)&amp;" "&amp;T$3,S!$A$3:$A$470,0),MATCH($D8,S!$B$2:$AK$2,0))),"",INDEX(S!$B$3:$AK$497,MATCH(RIGHT($C$1,5)&amp;" "&amp;T$3,S!$A$3:$A$470,0),MATCH($D8,S!$B$2:$AK$2,0)))</f>
        <v>0</v>
      </c>
      <c r="U8" s="63">
        <f ca="1">IF(ISNA(INDEX(S!$B$3:$AK$497,MATCH(RIGHT($C$1,5)&amp;" "&amp;U$3,S!$A$3:$A$470,0),MATCH($D8,S!$B$2:$AK$2,0))),"",INDEX(S!$B$3:$AK$497,MATCH(RIGHT($C$1,5)&amp;" "&amp;U$3,S!$A$3:$A$470,0),MATCH($D8,S!$B$2:$AK$2,0)))</f>
        <v>0</v>
      </c>
      <c r="V8" s="63">
        <f ca="1">IF(ISNA(INDEX(S!$B$3:$AK$497,MATCH(RIGHT($C$1,5)&amp;" "&amp;V$3,S!$A$3:$A$470,0),MATCH($D8,S!$B$2:$AK$2,0))),"",INDEX(S!$B$3:$AK$497,MATCH(RIGHT($C$1,5)&amp;" "&amp;V$3,S!$A$3:$A$470,0),MATCH($D8,S!$B$2:$AK$2,0)))</f>
        <v>0</v>
      </c>
      <c r="W8" s="63">
        <f ca="1">IF(ISNA(INDEX(S!$B$3:$AK$497,MATCH(RIGHT($C$1,5)&amp;" "&amp;W$3,S!$A$3:$A$470,0),MATCH($D8,S!$B$2:$AK$2,0))),"",INDEX(S!$B$3:$AK$497,MATCH(RIGHT($C$1,5)&amp;" "&amp;W$3,S!$A$3:$A$470,0),MATCH($D8,S!$B$2:$AK$2,0)))</f>
        <v>0</v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0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416</v>
      </c>
      <c r="AD8" s="44">
        <f t="shared" ca="1" si="1"/>
        <v>0</v>
      </c>
      <c r="AE8" s="45">
        <f t="shared" ca="1" si="2"/>
        <v>132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266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260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252</v>
      </c>
      <c r="S9" s="63">
        <f ca="1">IF(ISNA(INDEX(S!$B$3:$AK$497,MATCH(RIGHT($C$1,5)&amp;" "&amp;S$3,S!$A$3:$A$470,0),MATCH($D9,S!$B$2:$AK$2,0))),"",INDEX(S!$B$3:$AK$497,MATCH(RIGHT($C$1,5)&amp;" "&amp;S$3,S!$A$3:$A$470,0),MATCH($D9,S!$B$2:$AK$2,0)))</f>
        <v>0</v>
      </c>
      <c r="T9" s="63">
        <f ca="1">IF(ISNA(INDEX(S!$B$3:$AK$497,MATCH(RIGHT($C$1,5)&amp;" "&amp;T$3,S!$A$3:$A$470,0),MATCH($D9,S!$B$2:$AK$2,0))),"",INDEX(S!$B$3:$AK$497,MATCH(RIGHT($C$1,5)&amp;" "&amp;T$3,S!$A$3:$A$470,0),MATCH($D9,S!$B$2:$AK$2,0)))</f>
        <v>0</v>
      </c>
      <c r="U9" s="63">
        <f ca="1">IF(ISNA(INDEX(S!$B$3:$AK$497,MATCH(RIGHT($C$1,5)&amp;" "&amp;U$3,S!$A$3:$A$470,0),MATCH($D9,S!$B$2:$AK$2,0))),"",INDEX(S!$B$3:$AK$497,MATCH(RIGHT($C$1,5)&amp;" "&amp;U$3,S!$A$3:$A$470,0),MATCH($D9,S!$B$2:$AK$2,0)))</f>
        <v>0</v>
      </c>
      <c r="V9" s="63">
        <f ca="1">IF(ISNA(INDEX(S!$B$3:$AK$497,MATCH(RIGHT($C$1,5)&amp;" "&amp;V$3,S!$A$3:$A$470,0),MATCH($D9,S!$B$2:$AK$2,0))),"",INDEX(S!$B$3:$AK$497,MATCH(RIGHT($C$1,5)&amp;" "&amp;V$3,S!$A$3:$A$470,0),MATCH($D9,S!$B$2:$AK$2,0)))</f>
        <v>0</v>
      </c>
      <c r="W9" s="63">
        <f ca="1">IF(ISNA(INDEX(S!$B$3:$AK$497,MATCH(RIGHT($C$1,5)&amp;" "&amp;W$3,S!$A$3:$A$470,0),MATCH($D9,S!$B$2:$AK$2,0))),"",INDEX(S!$B$3:$AK$497,MATCH(RIGHT($C$1,5)&amp;" "&amp;W$3,S!$A$3:$A$470,0),MATCH($D9,S!$B$2:$AK$2,0)))</f>
        <v>0</v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245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266</v>
      </c>
      <c r="AD9" s="44">
        <f t="shared" ca="1" si="1"/>
        <v>0</v>
      </c>
      <c r="AE9" s="45">
        <f t="shared" ca="1" si="2"/>
        <v>113.66666666666667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71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29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-44</v>
      </c>
      <c r="S10" s="63">
        <f ca="1">IF(ISNA(INDEX(S!$B$3:$AK$497,MATCH(RIGHT($C$1,5)&amp;" "&amp;S$3,S!$A$3:$A$470,0),MATCH($D10,S!$B$2:$AK$2,0))),"",INDEX(S!$B$3:$AK$497,MATCH(RIGHT($C$1,5)&amp;" "&amp;S$3,S!$A$3:$A$470,0),MATCH($D10,S!$B$2:$AK$2,0)))</f>
        <v>0</v>
      </c>
      <c r="T10" s="63">
        <f ca="1">IF(ISNA(INDEX(S!$B$3:$AK$497,MATCH(RIGHT($C$1,5)&amp;" "&amp;T$3,S!$A$3:$A$470,0),MATCH($D10,S!$B$2:$AK$2,0))),"",INDEX(S!$B$3:$AK$497,MATCH(RIGHT($C$1,5)&amp;" "&amp;T$3,S!$A$3:$A$470,0),MATCH($D10,S!$B$2:$AK$2,0)))</f>
        <v>0</v>
      </c>
      <c r="U10" s="63">
        <f ca="1">IF(ISNA(INDEX(S!$B$3:$AK$497,MATCH(RIGHT($C$1,5)&amp;" "&amp;U$3,S!$A$3:$A$470,0),MATCH($D10,S!$B$2:$AK$2,0))),"",INDEX(S!$B$3:$AK$497,MATCH(RIGHT($C$1,5)&amp;" "&amp;U$3,S!$A$3:$A$470,0),MATCH($D10,S!$B$2:$AK$2,0)))</f>
        <v>0</v>
      </c>
      <c r="V10" s="63">
        <f ca="1">IF(ISNA(INDEX(S!$B$3:$AK$497,MATCH(RIGHT($C$1,5)&amp;" "&amp;V$3,S!$A$3:$A$470,0),MATCH($D10,S!$B$2:$AK$2,0))),"",INDEX(S!$B$3:$AK$497,MATCH(RIGHT($C$1,5)&amp;" "&amp;V$3,S!$A$3:$A$470,0),MATCH($D10,S!$B$2:$AK$2,0)))</f>
        <v>0</v>
      </c>
      <c r="W10" s="63">
        <f ca="1">IF(ISNA(INDEX(S!$B$3:$AK$497,MATCH(RIGHT($C$1,5)&amp;" "&amp;W$3,S!$A$3:$A$470,0),MATCH($D10,S!$B$2:$AK$2,0))),"",INDEX(S!$B$3:$AK$497,MATCH(RIGHT($C$1,5)&amp;" "&amp;W$3,S!$A$3:$A$470,0),MATCH($D10,S!$B$2:$AK$2,0)))</f>
        <v>0</v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83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83</v>
      </c>
      <c r="AD10" s="44">
        <f t="shared" ca="1" si="1"/>
        <v>-44</v>
      </c>
      <c r="AE10" s="45">
        <f t="shared" ca="1" si="2"/>
        <v>15.444444444444445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4730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4729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4723</v>
      </c>
      <c r="S11" s="63">
        <f ca="1">IF(ISNA(INDEX(S!$B$3:$AK$497,MATCH(RIGHT($C$1,5)&amp;" "&amp;S$3,S!$A$3:$A$470,0),MATCH($D11,S!$B$2:$AK$2,0))),"",INDEX(S!$B$3:$AK$497,MATCH(RIGHT($C$1,5)&amp;" "&amp;S$3,S!$A$3:$A$470,0),MATCH($D11,S!$B$2:$AK$2,0)))</f>
        <v>0</v>
      </c>
      <c r="T11" s="63">
        <f ca="1">IF(ISNA(INDEX(S!$B$3:$AK$497,MATCH(RIGHT($C$1,5)&amp;" "&amp;T$3,S!$A$3:$A$470,0),MATCH($D11,S!$B$2:$AK$2,0))),"",INDEX(S!$B$3:$AK$497,MATCH(RIGHT($C$1,5)&amp;" "&amp;T$3,S!$A$3:$A$470,0),MATCH($D11,S!$B$2:$AK$2,0)))</f>
        <v>0</v>
      </c>
      <c r="U11" s="63">
        <f ca="1">IF(ISNA(INDEX(S!$B$3:$AK$497,MATCH(RIGHT($C$1,5)&amp;" "&amp;U$3,S!$A$3:$A$470,0),MATCH($D11,S!$B$2:$AK$2,0))),"",INDEX(S!$B$3:$AK$497,MATCH(RIGHT($C$1,5)&amp;" "&amp;U$3,S!$A$3:$A$470,0),MATCH($D11,S!$B$2:$AK$2,0)))</f>
        <v>0</v>
      </c>
      <c r="V11" s="63">
        <f ca="1">IF(ISNA(INDEX(S!$B$3:$AK$497,MATCH(RIGHT($C$1,5)&amp;" "&amp;V$3,S!$A$3:$A$470,0),MATCH($D11,S!$B$2:$AK$2,0))),"",INDEX(S!$B$3:$AK$497,MATCH(RIGHT($C$1,5)&amp;" "&amp;V$3,S!$A$3:$A$470,0),MATCH($D11,S!$B$2:$AK$2,0)))</f>
        <v>0</v>
      </c>
      <c r="W11" s="63">
        <f ca="1">IF(ISNA(INDEX(S!$B$3:$AK$497,MATCH(RIGHT($C$1,5)&amp;" "&amp;W$3,S!$A$3:$A$470,0),MATCH($D11,S!$B$2:$AK$2,0))),"",INDEX(S!$B$3:$AK$497,MATCH(RIGHT($C$1,5)&amp;" "&amp;W$3,S!$A$3:$A$470,0),MATCH($D11,S!$B$2:$AK$2,0)))</f>
        <v>0</v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4714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4730</v>
      </c>
      <c r="AD11" s="44">
        <f t="shared" ca="1" si="1"/>
        <v>0</v>
      </c>
      <c r="AE11" s="45">
        <f t="shared" ca="1" si="2"/>
        <v>2099.5555555555557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2701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2660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2708</v>
      </c>
      <c r="S12" s="63">
        <f ca="1">IF(ISNA(INDEX(S!$B$3:$AK$497,MATCH(RIGHT($C$1,5)&amp;" "&amp;S$3,S!$A$3:$A$470,0),MATCH($D12,S!$B$2:$AK$2,0))),"",INDEX(S!$B$3:$AK$497,MATCH(RIGHT($C$1,5)&amp;" "&amp;S$3,S!$A$3:$A$470,0),MATCH($D12,S!$B$2:$AK$2,0)))</f>
        <v>0</v>
      </c>
      <c r="T12" s="63">
        <f ca="1">IF(ISNA(INDEX(S!$B$3:$AK$497,MATCH(RIGHT($C$1,5)&amp;" "&amp;T$3,S!$A$3:$A$470,0),MATCH($D12,S!$B$2:$AK$2,0))),"",INDEX(S!$B$3:$AK$497,MATCH(RIGHT($C$1,5)&amp;" "&amp;T$3,S!$A$3:$A$470,0),MATCH($D12,S!$B$2:$AK$2,0)))</f>
        <v>0</v>
      </c>
      <c r="U12" s="63">
        <f ca="1">IF(ISNA(INDEX(S!$B$3:$AK$497,MATCH(RIGHT($C$1,5)&amp;" "&amp;U$3,S!$A$3:$A$470,0),MATCH($D12,S!$B$2:$AK$2,0))),"",INDEX(S!$B$3:$AK$497,MATCH(RIGHT($C$1,5)&amp;" "&amp;U$3,S!$A$3:$A$470,0),MATCH($D12,S!$B$2:$AK$2,0)))</f>
        <v>0</v>
      </c>
      <c r="V12" s="63">
        <f ca="1">IF(ISNA(INDEX(S!$B$3:$AK$497,MATCH(RIGHT($C$1,5)&amp;" "&amp;V$3,S!$A$3:$A$470,0),MATCH($D12,S!$B$2:$AK$2,0))),"",INDEX(S!$B$3:$AK$497,MATCH(RIGHT($C$1,5)&amp;" "&amp;V$3,S!$A$3:$A$470,0),MATCH($D12,S!$B$2:$AK$2,0)))</f>
        <v>0</v>
      </c>
      <c r="W12" s="63">
        <f ca="1">IF(ISNA(INDEX(S!$B$3:$AK$497,MATCH(RIGHT($C$1,5)&amp;" "&amp;W$3,S!$A$3:$A$470,0),MATCH($D12,S!$B$2:$AK$2,0))),"",INDEX(S!$B$3:$AK$497,MATCH(RIGHT($C$1,5)&amp;" "&amp;W$3,S!$A$3:$A$470,0),MATCH($D12,S!$B$2:$AK$2,0)))</f>
        <v>0</v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2702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2708</v>
      </c>
      <c r="AD12" s="44">
        <f t="shared" ca="1" si="1"/>
        <v>0</v>
      </c>
      <c r="AE12" s="45">
        <f t="shared" ca="1" si="2"/>
        <v>1196.7777777777778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1136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1141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1080</v>
      </c>
      <c r="S13" s="63">
        <f ca="1">IF(ISNA(INDEX(S!$B$3:$AK$497,MATCH(RIGHT($C$1,5)&amp;" "&amp;S$3,S!$A$3:$A$470,0),MATCH($D13,S!$B$2:$AK$2,0))),"",INDEX(S!$B$3:$AK$497,MATCH(RIGHT($C$1,5)&amp;" "&amp;S$3,S!$A$3:$A$470,0),MATCH($D13,S!$B$2:$AK$2,0)))</f>
        <v>0</v>
      </c>
      <c r="T13" s="63">
        <f ca="1">IF(ISNA(INDEX(S!$B$3:$AK$497,MATCH(RIGHT($C$1,5)&amp;" "&amp;T$3,S!$A$3:$A$470,0),MATCH($D13,S!$B$2:$AK$2,0))),"",INDEX(S!$B$3:$AK$497,MATCH(RIGHT($C$1,5)&amp;" "&amp;T$3,S!$A$3:$A$470,0),MATCH($D13,S!$B$2:$AK$2,0)))</f>
        <v>0</v>
      </c>
      <c r="U13" s="63">
        <f ca="1">IF(ISNA(INDEX(S!$B$3:$AK$497,MATCH(RIGHT($C$1,5)&amp;" "&amp;U$3,S!$A$3:$A$470,0),MATCH($D13,S!$B$2:$AK$2,0))),"",INDEX(S!$B$3:$AK$497,MATCH(RIGHT($C$1,5)&amp;" "&amp;U$3,S!$A$3:$A$470,0),MATCH($D13,S!$B$2:$AK$2,0)))</f>
        <v>0</v>
      </c>
      <c r="V13" s="63">
        <f ca="1">IF(ISNA(INDEX(S!$B$3:$AK$497,MATCH(RIGHT($C$1,5)&amp;" "&amp;V$3,S!$A$3:$A$470,0),MATCH($D13,S!$B$2:$AK$2,0))),"",INDEX(S!$B$3:$AK$497,MATCH(RIGHT($C$1,5)&amp;" "&amp;V$3,S!$A$3:$A$470,0),MATCH($D13,S!$B$2:$AK$2,0)))</f>
        <v>0</v>
      </c>
      <c r="W13" s="63">
        <f ca="1">IF(ISNA(INDEX(S!$B$3:$AK$497,MATCH(RIGHT($C$1,5)&amp;" "&amp;W$3,S!$A$3:$A$470,0),MATCH($D13,S!$B$2:$AK$2,0))),"",INDEX(S!$B$3:$AK$497,MATCH(RIGHT($C$1,5)&amp;" "&amp;W$3,S!$A$3:$A$470,0),MATCH($D13,S!$B$2:$AK$2,0)))</f>
        <v>0</v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1074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1141</v>
      </c>
      <c r="AD13" s="44">
        <f t="shared" ca="1" si="1"/>
        <v>0</v>
      </c>
      <c r="AE13" s="45">
        <f t="shared" ca="1" si="2"/>
        <v>492.33333333333331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144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155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181</v>
      </c>
      <c r="S14" s="63">
        <f ca="1">IF(ISNA(INDEX(S!$B$3:$AK$497,MATCH(RIGHT($C$1,5)&amp;" "&amp;S$3,S!$A$3:$A$470,0),MATCH($D14,S!$B$2:$AK$2,0))),"",INDEX(S!$B$3:$AK$497,MATCH(RIGHT($C$1,5)&amp;" "&amp;S$3,S!$A$3:$A$470,0),MATCH($D14,S!$B$2:$AK$2,0)))</f>
        <v>0</v>
      </c>
      <c r="T14" s="63">
        <f ca="1">IF(ISNA(INDEX(S!$B$3:$AK$497,MATCH(RIGHT($C$1,5)&amp;" "&amp;T$3,S!$A$3:$A$470,0),MATCH($D14,S!$B$2:$AK$2,0))),"",INDEX(S!$B$3:$AK$497,MATCH(RIGHT($C$1,5)&amp;" "&amp;T$3,S!$A$3:$A$470,0),MATCH($D14,S!$B$2:$AK$2,0)))</f>
        <v>0</v>
      </c>
      <c r="U14" s="63">
        <f ca="1">IF(ISNA(INDEX(S!$B$3:$AK$497,MATCH(RIGHT($C$1,5)&amp;" "&amp;U$3,S!$A$3:$A$470,0),MATCH($D14,S!$B$2:$AK$2,0))),"",INDEX(S!$B$3:$AK$497,MATCH(RIGHT($C$1,5)&amp;" "&amp;U$3,S!$A$3:$A$470,0),MATCH($D14,S!$B$2:$AK$2,0)))</f>
        <v>0</v>
      </c>
      <c r="V14" s="63">
        <f ca="1">IF(ISNA(INDEX(S!$B$3:$AK$497,MATCH(RIGHT($C$1,5)&amp;" "&amp;V$3,S!$A$3:$A$470,0),MATCH($D14,S!$B$2:$AK$2,0))),"",INDEX(S!$B$3:$AK$497,MATCH(RIGHT($C$1,5)&amp;" "&amp;V$3,S!$A$3:$A$470,0),MATCH($D14,S!$B$2:$AK$2,0)))</f>
        <v>0</v>
      </c>
      <c r="W14" s="63">
        <f ca="1">IF(ISNA(INDEX(S!$B$3:$AK$497,MATCH(RIGHT($C$1,5)&amp;" "&amp;W$3,S!$A$3:$A$470,0),MATCH($D14,S!$B$2:$AK$2,0))),"",INDEX(S!$B$3:$AK$497,MATCH(RIGHT($C$1,5)&amp;" "&amp;W$3,S!$A$3:$A$470,0),MATCH($D14,S!$B$2:$AK$2,0)))</f>
        <v>0</v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158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181</v>
      </c>
      <c r="AD14" s="44">
        <f t="shared" ca="1" si="1"/>
        <v>0</v>
      </c>
      <c r="AE14" s="45">
        <f t="shared" ca="1" si="2"/>
        <v>70.888888888888886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47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-6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-81</v>
      </c>
      <c r="S15" s="63">
        <f ca="1">IF(ISNA(INDEX(S!$B$3:$AK$497,MATCH(RIGHT($C$1,5)&amp;" "&amp;S$3,S!$A$3:$A$470,0),MATCH($D15,S!$B$2:$AK$2,0))),"",INDEX(S!$B$3:$AK$497,MATCH(RIGHT($C$1,5)&amp;" "&amp;S$3,S!$A$3:$A$470,0),MATCH($D15,S!$B$2:$AK$2,0)))</f>
        <v>0</v>
      </c>
      <c r="T15" s="63">
        <f ca="1">IF(ISNA(INDEX(S!$B$3:$AK$497,MATCH(RIGHT($C$1,5)&amp;" "&amp;T$3,S!$A$3:$A$470,0),MATCH($D15,S!$B$2:$AK$2,0))),"",INDEX(S!$B$3:$AK$497,MATCH(RIGHT($C$1,5)&amp;" "&amp;T$3,S!$A$3:$A$470,0),MATCH($D15,S!$B$2:$AK$2,0)))</f>
        <v>0</v>
      </c>
      <c r="U15" s="63">
        <f ca="1">IF(ISNA(INDEX(S!$B$3:$AK$497,MATCH(RIGHT($C$1,5)&amp;" "&amp;U$3,S!$A$3:$A$470,0),MATCH($D15,S!$B$2:$AK$2,0))),"",INDEX(S!$B$3:$AK$497,MATCH(RIGHT($C$1,5)&amp;" "&amp;U$3,S!$A$3:$A$470,0),MATCH($D15,S!$B$2:$AK$2,0)))</f>
        <v>0</v>
      </c>
      <c r="V15" s="63">
        <f ca="1">IF(ISNA(INDEX(S!$B$3:$AK$497,MATCH(RIGHT($C$1,5)&amp;" "&amp;V$3,S!$A$3:$A$470,0),MATCH($D15,S!$B$2:$AK$2,0))),"",INDEX(S!$B$3:$AK$497,MATCH(RIGHT($C$1,5)&amp;" "&amp;V$3,S!$A$3:$A$470,0),MATCH($D15,S!$B$2:$AK$2,0)))</f>
        <v>0</v>
      </c>
      <c r="W15" s="63">
        <f ca="1">IF(ISNA(INDEX(S!$B$3:$AK$497,MATCH(RIGHT($C$1,5)&amp;" "&amp;W$3,S!$A$3:$A$470,0),MATCH($D15,S!$B$2:$AK$2,0))),"",INDEX(S!$B$3:$AK$497,MATCH(RIGHT($C$1,5)&amp;" "&amp;W$3,S!$A$3:$A$470,0),MATCH($D15,S!$B$2:$AK$2,0)))</f>
        <v>0</v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62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62</v>
      </c>
      <c r="AD15" s="44">
        <f t="shared" ca="1" si="1"/>
        <v>-81</v>
      </c>
      <c r="AE15" s="45">
        <f t="shared" ca="1" si="2"/>
        <v>2.4444444444444446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118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73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-1</v>
      </c>
      <c r="S16" s="63">
        <f ca="1">IF(ISNA(INDEX(S!$B$3:$AK$497,MATCH(RIGHT($C$1,5)&amp;" "&amp;S$3,S!$A$3:$A$470,0),MATCH($D16,S!$B$2:$AK$2,0))),"",INDEX(S!$B$3:$AK$497,MATCH(RIGHT($C$1,5)&amp;" "&amp;S$3,S!$A$3:$A$470,0),MATCH($D16,S!$B$2:$AK$2,0)))</f>
        <v>0</v>
      </c>
      <c r="T16" s="63">
        <f ca="1">IF(ISNA(INDEX(S!$B$3:$AK$497,MATCH(RIGHT($C$1,5)&amp;" "&amp;T$3,S!$A$3:$A$470,0),MATCH($D16,S!$B$2:$AK$2,0))),"",INDEX(S!$B$3:$AK$497,MATCH(RIGHT($C$1,5)&amp;" "&amp;T$3,S!$A$3:$A$470,0),MATCH($D16,S!$B$2:$AK$2,0)))</f>
        <v>0</v>
      </c>
      <c r="U16" s="63">
        <f ca="1">IF(ISNA(INDEX(S!$B$3:$AK$497,MATCH(RIGHT($C$1,5)&amp;" "&amp;U$3,S!$A$3:$A$470,0),MATCH($D16,S!$B$2:$AK$2,0))),"",INDEX(S!$B$3:$AK$497,MATCH(RIGHT($C$1,5)&amp;" "&amp;U$3,S!$A$3:$A$470,0),MATCH($D16,S!$B$2:$AK$2,0)))</f>
        <v>0</v>
      </c>
      <c r="V16" s="63">
        <f ca="1">IF(ISNA(INDEX(S!$B$3:$AK$497,MATCH(RIGHT($C$1,5)&amp;" "&amp;V$3,S!$A$3:$A$470,0),MATCH($D16,S!$B$2:$AK$2,0))),"",INDEX(S!$B$3:$AK$497,MATCH(RIGHT($C$1,5)&amp;" "&amp;V$3,S!$A$3:$A$470,0),MATCH($D16,S!$B$2:$AK$2,0)))</f>
        <v>0</v>
      </c>
      <c r="W16" s="63">
        <f ca="1">IF(ISNA(INDEX(S!$B$3:$AK$497,MATCH(RIGHT($C$1,5)&amp;" "&amp;W$3,S!$A$3:$A$470,0),MATCH($D16,S!$B$2:$AK$2,0))),"",INDEX(S!$B$3:$AK$497,MATCH(RIGHT($C$1,5)&amp;" "&amp;W$3,S!$A$3:$A$470,0),MATCH($D16,S!$B$2:$AK$2,0)))</f>
        <v>0</v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98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118</v>
      </c>
      <c r="AD16" s="44">
        <f t="shared" ca="1" si="1"/>
        <v>-1</v>
      </c>
      <c r="AE16" s="45">
        <f t="shared" ca="1" si="2"/>
        <v>32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98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53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-21</v>
      </c>
      <c r="S17" s="63">
        <f ca="1">IF(ISNA(INDEX(S!$B$3:$AK$497,MATCH(RIGHT($C$1,5)&amp;" "&amp;S$3,S!$A$3:$A$470,0),MATCH($D17,S!$B$2:$AK$2,0))),"",INDEX(S!$B$3:$AK$497,MATCH(RIGHT($C$1,5)&amp;" "&amp;S$3,S!$A$3:$A$470,0),MATCH($D17,S!$B$2:$AK$2,0)))</f>
        <v>0</v>
      </c>
      <c r="T17" s="63">
        <f ca="1">IF(ISNA(INDEX(S!$B$3:$AK$497,MATCH(RIGHT($C$1,5)&amp;" "&amp;T$3,S!$A$3:$A$470,0),MATCH($D17,S!$B$2:$AK$2,0))),"",INDEX(S!$B$3:$AK$497,MATCH(RIGHT($C$1,5)&amp;" "&amp;T$3,S!$A$3:$A$470,0),MATCH($D17,S!$B$2:$AK$2,0)))</f>
        <v>0</v>
      </c>
      <c r="U17" s="63">
        <f ca="1">IF(ISNA(INDEX(S!$B$3:$AK$497,MATCH(RIGHT($C$1,5)&amp;" "&amp;U$3,S!$A$3:$A$470,0),MATCH($D17,S!$B$2:$AK$2,0))),"",INDEX(S!$B$3:$AK$497,MATCH(RIGHT($C$1,5)&amp;" "&amp;U$3,S!$A$3:$A$470,0),MATCH($D17,S!$B$2:$AK$2,0)))</f>
        <v>0</v>
      </c>
      <c r="V17" s="63">
        <f ca="1">IF(ISNA(INDEX(S!$B$3:$AK$497,MATCH(RIGHT($C$1,5)&amp;" "&amp;V$3,S!$A$3:$A$470,0),MATCH($D17,S!$B$2:$AK$2,0))),"",INDEX(S!$B$3:$AK$497,MATCH(RIGHT($C$1,5)&amp;" "&amp;V$3,S!$A$3:$A$470,0),MATCH($D17,S!$B$2:$AK$2,0)))</f>
        <v>0</v>
      </c>
      <c r="W17" s="63">
        <f ca="1">IF(ISNA(INDEX(S!$B$3:$AK$497,MATCH(RIGHT($C$1,5)&amp;" "&amp;W$3,S!$A$3:$A$470,0),MATCH($D17,S!$B$2:$AK$2,0))),"",INDEX(S!$B$3:$AK$497,MATCH(RIGHT($C$1,5)&amp;" "&amp;W$3,S!$A$3:$A$470,0),MATCH($D17,S!$B$2:$AK$2,0)))</f>
        <v>0</v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89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98</v>
      </c>
      <c r="AD17" s="44">
        <f t="shared" ca="1" si="1"/>
        <v>-21</v>
      </c>
      <c r="AE17" s="45">
        <f t="shared" ca="1" si="2"/>
        <v>24.333333333333332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59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22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-35</v>
      </c>
      <c r="S18" s="63">
        <f ca="1">IF(ISNA(INDEX(S!$B$3:$AK$497,MATCH(RIGHT($C$1,5)&amp;" "&amp;S$3,S!$A$3:$A$470,0),MATCH($D18,S!$B$2:$AK$2,0))),"",INDEX(S!$B$3:$AK$497,MATCH(RIGHT($C$1,5)&amp;" "&amp;S$3,S!$A$3:$A$470,0),MATCH($D18,S!$B$2:$AK$2,0)))</f>
        <v>0</v>
      </c>
      <c r="T18" s="63">
        <f ca="1">IF(ISNA(INDEX(S!$B$3:$AK$497,MATCH(RIGHT($C$1,5)&amp;" "&amp;T$3,S!$A$3:$A$470,0),MATCH($D18,S!$B$2:$AK$2,0))),"",INDEX(S!$B$3:$AK$497,MATCH(RIGHT($C$1,5)&amp;" "&amp;T$3,S!$A$3:$A$470,0),MATCH($D18,S!$B$2:$AK$2,0)))</f>
        <v>0</v>
      </c>
      <c r="U18" s="63">
        <f ca="1">IF(ISNA(INDEX(S!$B$3:$AK$497,MATCH(RIGHT($C$1,5)&amp;" "&amp;U$3,S!$A$3:$A$470,0),MATCH($D18,S!$B$2:$AK$2,0))),"",INDEX(S!$B$3:$AK$497,MATCH(RIGHT($C$1,5)&amp;" "&amp;U$3,S!$A$3:$A$470,0),MATCH($D18,S!$B$2:$AK$2,0)))</f>
        <v>0</v>
      </c>
      <c r="V18" s="63">
        <f ca="1">IF(ISNA(INDEX(S!$B$3:$AK$497,MATCH(RIGHT($C$1,5)&amp;" "&amp;V$3,S!$A$3:$A$470,0),MATCH($D18,S!$B$2:$AK$2,0))),"",INDEX(S!$B$3:$AK$497,MATCH(RIGHT($C$1,5)&amp;" "&amp;V$3,S!$A$3:$A$470,0),MATCH($D18,S!$B$2:$AK$2,0)))</f>
        <v>0</v>
      </c>
      <c r="W18" s="63">
        <f ca="1">IF(ISNA(INDEX(S!$B$3:$AK$497,MATCH(RIGHT($C$1,5)&amp;" "&amp;W$3,S!$A$3:$A$470,0),MATCH($D18,S!$B$2:$AK$2,0))),"",INDEX(S!$B$3:$AK$497,MATCH(RIGHT($C$1,5)&amp;" "&amp;W$3,S!$A$3:$A$470,0),MATCH($D18,S!$B$2:$AK$2,0)))</f>
        <v>0</v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-18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59</v>
      </c>
      <c r="AD18" s="44">
        <f t="shared" ca="1" si="1"/>
        <v>-35</v>
      </c>
      <c r="AE18" s="45">
        <f t="shared" ca="1" si="2"/>
        <v>3.1111111111111112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>
        <f ca="1">IF(ISNA(INDEX(S!$B$3:$AK$497,MATCH(RIGHT($C$1,5)&amp;" "&amp;S$3,S!$A$3:$A$470,0),MATCH($D19,S!$B$2:$AK$2,0))),"",INDEX(S!$B$3:$AK$497,MATCH(RIGHT($C$1,5)&amp;" "&amp;S$3,S!$A$3:$A$470,0),MATCH($D19,S!$B$2:$AK$2,0)))</f>
        <v>0</v>
      </c>
      <c r="T19" s="63">
        <f ca="1">IF(ISNA(INDEX(S!$B$3:$AK$497,MATCH(RIGHT($C$1,5)&amp;" "&amp;T$3,S!$A$3:$A$470,0),MATCH($D19,S!$B$2:$AK$2,0))),"",INDEX(S!$B$3:$AK$497,MATCH(RIGHT($C$1,5)&amp;" "&amp;T$3,S!$A$3:$A$470,0),MATCH($D19,S!$B$2:$AK$2,0)))</f>
        <v>0</v>
      </c>
      <c r="U19" s="63">
        <f ca="1">IF(ISNA(INDEX(S!$B$3:$AK$497,MATCH(RIGHT($C$1,5)&amp;" "&amp;U$3,S!$A$3:$A$470,0),MATCH($D19,S!$B$2:$AK$2,0))),"",INDEX(S!$B$3:$AK$497,MATCH(RIGHT($C$1,5)&amp;" "&amp;U$3,S!$A$3:$A$470,0),MATCH($D19,S!$B$2:$AK$2,0)))</f>
        <v>0</v>
      </c>
      <c r="V19" s="63">
        <f ca="1">IF(ISNA(INDEX(S!$B$3:$AK$497,MATCH(RIGHT($C$1,5)&amp;" "&amp;V$3,S!$A$3:$A$470,0),MATCH($D19,S!$B$2:$AK$2,0))),"",INDEX(S!$B$3:$AK$497,MATCH(RIGHT($C$1,5)&amp;" "&amp;V$3,S!$A$3:$A$470,0),MATCH($D19,S!$B$2:$AK$2,0)))</f>
        <v>0</v>
      </c>
      <c r="W19" s="63">
        <f ca="1">IF(ISNA(INDEX(S!$B$3:$AK$497,MATCH(RIGHT($C$1,5)&amp;" "&amp;W$3,S!$A$3:$A$470,0),MATCH($D19,S!$B$2:$AK$2,0))),"",INDEX(S!$B$3:$AK$497,MATCH(RIGHT($C$1,5)&amp;" "&amp;W$3,S!$A$3:$A$470,0),MATCH($D19,S!$B$2:$AK$2,0)))</f>
        <v>0</v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38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-4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-89</v>
      </c>
      <c r="S20" s="65">
        <f ca="1">IF(ISNA(INDEX(S!$B$3:$AK$497,MATCH(RIGHT($C$1,5)&amp;" "&amp;S$3,S!$A$3:$A$470,0),MATCH($D20,S!$B$2:$AK$2,0))),"",INDEX(S!$B$3:$AK$497,MATCH(RIGHT($C$1,5)&amp;" "&amp;S$3,S!$A$3:$A$470,0),MATCH($D20,S!$B$2:$AK$2,0)))</f>
        <v>0</v>
      </c>
      <c r="T20" s="65">
        <f ca="1">IF(ISNA(INDEX(S!$B$3:$AK$497,MATCH(RIGHT($C$1,5)&amp;" "&amp;T$3,S!$A$3:$A$470,0),MATCH($D20,S!$B$2:$AK$2,0))),"",INDEX(S!$B$3:$AK$497,MATCH(RIGHT($C$1,5)&amp;" "&amp;T$3,S!$A$3:$A$470,0),MATCH($D20,S!$B$2:$AK$2,0)))</f>
        <v>0</v>
      </c>
      <c r="U20" s="65">
        <f ca="1">IF(ISNA(INDEX(S!$B$3:$AK$497,MATCH(RIGHT($C$1,5)&amp;" "&amp;U$3,S!$A$3:$A$470,0),MATCH($D20,S!$B$2:$AK$2,0))),"",INDEX(S!$B$3:$AK$497,MATCH(RIGHT($C$1,5)&amp;" "&amp;U$3,S!$A$3:$A$470,0),MATCH($D20,S!$B$2:$AK$2,0)))</f>
        <v>0</v>
      </c>
      <c r="V20" s="65">
        <f ca="1">IF(ISNA(INDEX(S!$B$3:$AK$497,MATCH(RIGHT($C$1,5)&amp;" "&amp;V$3,S!$A$3:$A$470,0),MATCH($D20,S!$B$2:$AK$2,0))),"",INDEX(S!$B$3:$AK$497,MATCH(RIGHT($C$1,5)&amp;" "&amp;V$3,S!$A$3:$A$470,0),MATCH($D20,S!$B$2:$AK$2,0)))</f>
        <v>0</v>
      </c>
      <c r="W20" s="65">
        <f ca="1">IF(ISNA(INDEX(S!$B$3:$AK$497,MATCH(RIGHT($C$1,5)&amp;" "&amp;W$3,S!$A$3:$A$470,0),MATCH($D20,S!$B$2:$AK$2,0))),"",INDEX(S!$B$3:$AK$497,MATCH(RIGHT($C$1,5)&amp;" "&amp;W$3,S!$A$3:$A$470,0),MATCH($D20,S!$B$2:$AK$2,0)))</f>
        <v>0</v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33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38</v>
      </c>
      <c r="AD20" s="46">
        <f t="shared" ca="1" si="1"/>
        <v>-89</v>
      </c>
      <c r="AE20" s="47">
        <f t="shared" ca="1" si="2"/>
        <v>-2.4444444444444446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8902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8859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8861</v>
      </c>
      <c r="S21" s="61">
        <f ca="1">IF(ISNA(INDEX(S!$B$3:$AK$497,MATCH(RIGHT($C$1,5)&amp;" "&amp;S$3,S!$A$3:$A$470,0),MATCH($D21,S!$B$2:$AK$2,0))),"",INDEX(S!$B$3:$AK$497,MATCH(RIGHT($C$1,5)&amp;" "&amp;S$3,S!$A$3:$A$470,0),MATCH($D21,S!$B$2:$AK$2,0)))</f>
        <v>0</v>
      </c>
      <c r="T21" s="61">
        <f ca="1">IF(ISNA(INDEX(S!$B$3:$AK$497,MATCH(RIGHT($C$1,5)&amp;" "&amp;T$3,S!$A$3:$A$470,0),MATCH($D21,S!$B$2:$AK$2,0))),"",INDEX(S!$B$3:$AK$497,MATCH(RIGHT($C$1,5)&amp;" "&amp;T$3,S!$A$3:$A$470,0),MATCH($D21,S!$B$2:$AK$2,0)))</f>
        <v>0</v>
      </c>
      <c r="U21" s="61">
        <f ca="1">IF(ISNA(INDEX(S!$B$3:$AK$497,MATCH(RIGHT($C$1,5)&amp;" "&amp;U$3,S!$A$3:$A$470,0),MATCH($D21,S!$B$2:$AK$2,0))),"",INDEX(S!$B$3:$AK$497,MATCH(RIGHT($C$1,5)&amp;" "&amp;U$3,S!$A$3:$A$470,0),MATCH($D21,S!$B$2:$AK$2,0)))</f>
        <v>0</v>
      </c>
      <c r="V21" s="61">
        <f ca="1">IF(ISNA(INDEX(S!$B$3:$AK$497,MATCH(RIGHT($C$1,5)&amp;" "&amp;V$3,S!$A$3:$A$470,0),MATCH($D21,S!$B$2:$AK$2,0))),"",INDEX(S!$B$3:$AK$497,MATCH(RIGHT($C$1,5)&amp;" "&amp;V$3,S!$A$3:$A$470,0),MATCH($D21,S!$B$2:$AK$2,0)))</f>
        <v>0</v>
      </c>
      <c r="W21" s="61">
        <f ca="1">IF(ISNA(INDEX(S!$B$3:$AK$497,MATCH(RIGHT($C$1,5)&amp;" "&amp;W$3,S!$A$3:$A$470,0),MATCH($D21,S!$B$2:$AK$2,0))),"",INDEX(S!$B$3:$AK$497,MATCH(RIGHT($C$1,5)&amp;" "&amp;W$3,S!$A$3:$A$470,0),MATCH($D21,S!$B$2:$AK$2,0)))</f>
        <v>0</v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8859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8902</v>
      </c>
      <c r="AD21" s="42">
        <f t="shared" ca="1" si="1"/>
        <v>0</v>
      </c>
      <c r="AE21" s="43">
        <f t="shared" ca="1" si="2"/>
        <v>3942.3333333333335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2995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3002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3012</v>
      </c>
      <c r="S22" s="63">
        <f ca="1">IF(ISNA(INDEX(S!$B$3:$AK$497,MATCH(RIGHT($C$1,5)&amp;" "&amp;S$3,S!$A$3:$A$470,0),MATCH($D22,S!$B$2:$AK$2,0))),"",INDEX(S!$B$3:$AK$497,MATCH(RIGHT($C$1,5)&amp;" "&amp;S$3,S!$A$3:$A$470,0),MATCH($D22,S!$B$2:$AK$2,0)))</f>
        <v>0</v>
      </c>
      <c r="T22" s="63">
        <f ca="1">IF(ISNA(INDEX(S!$B$3:$AK$497,MATCH(RIGHT($C$1,5)&amp;" "&amp;T$3,S!$A$3:$A$470,0),MATCH($D22,S!$B$2:$AK$2,0))),"",INDEX(S!$B$3:$AK$497,MATCH(RIGHT($C$1,5)&amp;" "&amp;T$3,S!$A$3:$A$470,0),MATCH($D22,S!$B$2:$AK$2,0)))</f>
        <v>0</v>
      </c>
      <c r="U22" s="63">
        <f ca="1">IF(ISNA(INDEX(S!$B$3:$AK$497,MATCH(RIGHT($C$1,5)&amp;" "&amp;U$3,S!$A$3:$A$470,0),MATCH($D22,S!$B$2:$AK$2,0))),"",INDEX(S!$B$3:$AK$497,MATCH(RIGHT($C$1,5)&amp;" "&amp;U$3,S!$A$3:$A$470,0),MATCH($D22,S!$B$2:$AK$2,0)))</f>
        <v>0</v>
      </c>
      <c r="V22" s="63">
        <f ca="1">IF(ISNA(INDEX(S!$B$3:$AK$497,MATCH(RIGHT($C$1,5)&amp;" "&amp;V$3,S!$A$3:$A$470,0),MATCH($D22,S!$B$2:$AK$2,0))),"",INDEX(S!$B$3:$AK$497,MATCH(RIGHT($C$1,5)&amp;" "&amp;V$3,S!$A$3:$A$470,0),MATCH($D22,S!$B$2:$AK$2,0)))</f>
        <v>0</v>
      </c>
      <c r="W22" s="63">
        <f ca="1">IF(ISNA(INDEX(S!$B$3:$AK$497,MATCH(RIGHT($C$1,5)&amp;" "&amp;W$3,S!$A$3:$A$470,0),MATCH($D22,S!$B$2:$AK$2,0))),"",INDEX(S!$B$3:$AK$497,MATCH(RIGHT($C$1,5)&amp;" "&amp;W$3,S!$A$3:$A$470,0),MATCH($D22,S!$B$2:$AK$2,0)))</f>
        <v>0</v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3019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3019</v>
      </c>
      <c r="AD22" s="44">
        <f t="shared" ca="1" si="1"/>
        <v>0</v>
      </c>
      <c r="AE22" s="45">
        <f t="shared" ca="1" si="2"/>
        <v>1336.4444444444443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13597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13588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13588</v>
      </c>
      <c r="S23" s="63">
        <f ca="1">IF(ISNA(INDEX(S!$B$3:$AK$497,MATCH(RIGHT($C$1,5)&amp;" "&amp;S$3,S!$A$3:$A$470,0),MATCH($D23,S!$B$2:$AK$2,0))),"",INDEX(S!$B$3:$AK$497,MATCH(RIGHT($C$1,5)&amp;" "&amp;S$3,S!$A$3:$A$470,0),MATCH($D23,S!$B$2:$AK$2,0)))</f>
        <v>0</v>
      </c>
      <c r="T23" s="63">
        <f ca="1">IF(ISNA(INDEX(S!$B$3:$AK$497,MATCH(RIGHT($C$1,5)&amp;" "&amp;T$3,S!$A$3:$A$470,0),MATCH($D23,S!$B$2:$AK$2,0))),"",INDEX(S!$B$3:$AK$497,MATCH(RIGHT($C$1,5)&amp;" "&amp;T$3,S!$A$3:$A$470,0),MATCH($D23,S!$B$2:$AK$2,0)))</f>
        <v>0</v>
      </c>
      <c r="U23" s="63">
        <f ca="1">IF(ISNA(INDEX(S!$B$3:$AK$497,MATCH(RIGHT($C$1,5)&amp;" "&amp;U$3,S!$A$3:$A$470,0),MATCH($D23,S!$B$2:$AK$2,0))),"",INDEX(S!$B$3:$AK$497,MATCH(RIGHT($C$1,5)&amp;" "&amp;U$3,S!$A$3:$A$470,0),MATCH($D23,S!$B$2:$AK$2,0)))</f>
        <v>0</v>
      </c>
      <c r="V23" s="63">
        <f ca="1">IF(ISNA(INDEX(S!$B$3:$AK$497,MATCH(RIGHT($C$1,5)&amp;" "&amp;V$3,S!$A$3:$A$470,0),MATCH($D23,S!$B$2:$AK$2,0))),"",INDEX(S!$B$3:$AK$497,MATCH(RIGHT($C$1,5)&amp;" "&amp;V$3,S!$A$3:$A$470,0),MATCH($D23,S!$B$2:$AK$2,0)))</f>
        <v>0</v>
      </c>
      <c r="W23" s="63">
        <f ca="1">IF(ISNA(INDEX(S!$B$3:$AK$497,MATCH(RIGHT($C$1,5)&amp;" "&amp;W$3,S!$A$3:$A$470,0),MATCH($D23,S!$B$2:$AK$2,0))),"",INDEX(S!$B$3:$AK$497,MATCH(RIGHT($C$1,5)&amp;" "&amp;W$3,S!$A$3:$A$470,0),MATCH($D23,S!$B$2:$AK$2,0)))</f>
        <v>0</v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13587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13597</v>
      </c>
      <c r="AD23" s="44">
        <f t="shared" ca="1" si="1"/>
        <v>0</v>
      </c>
      <c r="AE23" s="45">
        <f t="shared" ca="1" si="2"/>
        <v>6040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6480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6487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6489</v>
      </c>
      <c r="S24" s="63">
        <f ca="1">IF(ISNA(INDEX(S!$B$3:$AK$497,MATCH(RIGHT($C$1,5)&amp;" "&amp;S$3,S!$A$3:$A$470,0),MATCH($D24,S!$B$2:$AK$2,0))),"",INDEX(S!$B$3:$AK$497,MATCH(RIGHT($C$1,5)&amp;" "&amp;S$3,S!$A$3:$A$470,0),MATCH($D24,S!$B$2:$AK$2,0)))</f>
        <v>0</v>
      </c>
      <c r="T24" s="63">
        <f ca="1">IF(ISNA(INDEX(S!$B$3:$AK$497,MATCH(RIGHT($C$1,5)&amp;" "&amp;T$3,S!$A$3:$A$470,0),MATCH($D24,S!$B$2:$AK$2,0))),"",INDEX(S!$B$3:$AK$497,MATCH(RIGHT($C$1,5)&amp;" "&amp;T$3,S!$A$3:$A$470,0),MATCH($D24,S!$B$2:$AK$2,0)))</f>
        <v>0</v>
      </c>
      <c r="U24" s="63">
        <f ca="1">IF(ISNA(INDEX(S!$B$3:$AK$497,MATCH(RIGHT($C$1,5)&amp;" "&amp;U$3,S!$A$3:$A$470,0),MATCH($D24,S!$B$2:$AK$2,0))),"",INDEX(S!$B$3:$AK$497,MATCH(RIGHT($C$1,5)&amp;" "&amp;U$3,S!$A$3:$A$470,0),MATCH($D24,S!$B$2:$AK$2,0)))</f>
        <v>0</v>
      </c>
      <c r="V24" s="63">
        <f ca="1">IF(ISNA(INDEX(S!$B$3:$AK$497,MATCH(RIGHT($C$1,5)&amp;" "&amp;V$3,S!$A$3:$A$470,0),MATCH($D24,S!$B$2:$AK$2,0))),"",INDEX(S!$B$3:$AK$497,MATCH(RIGHT($C$1,5)&amp;" "&amp;V$3,S!$A$3:$A$470,0),MATCH($D24,S!$B$2:$AK$2,0)))</f>
        <v>0</v>
      </c>
      <c r="W24" s="63">
        <f ca="1">IF(ISNA(INDEX(S!$B$3:$AK$497,MATCH(RIGHT($C$1,5)&amp;" "&amp;W$3,S!$A$3:$A$470,0),MATCH($D24,S!$B$2:$AK$2,0))),"",INDEX(S!$B$3:$AK$497,MATCH(RIGHT($C$1,5)&amp;" "&amp;W$3,S!$A$3:$A$470,0),MATCH($D24,S!$B$2:$AK$2,0)))</f>
        <v>0</v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6473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6489</v>
      </c>
      <c r="AD24" s="44">
        <f t="shared" ca="1" si="1"/>
        <v>0</v>
      </c>
      <c r="AE24" s="45">
        <f t="shared" ca="1" si="2"/>
        <v>2881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2362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2317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2317</v>
      </c>
      <c r="S25" s="63">
        <f ca="1">IF(ISNA(INDEX(S!$B$3:$AK$497,MATCH(RIGHT($C$1,5)&amp;" "&amp;S$3,S!$A$3:$A$470,0),MATCH($D25,S!$B$2:$AK$2,0))),"",INDEX(S!$B$3:$AK$497,MATCH(RIGHT($C$1,5)&amp;" "&amp;S$3,S!$A$3:$A$470,0),MATCH($D25,S!$B$2:$AK$2,0)))</f>
        <v>0</v>
      </c>
      <c r="T25" s="63">
        <f ca="1">IF(ISNA(INDEX(S!$B$3:$AK$497,MATCH(RIGHT($C$1,5)&amp;" "&amp;T$3,S!$A$3:$A$470,0),MATCH($D25,S!$B$2:$AK$2,0))),"",INDEX(S!$B$3:$AK$497,MATCH(RIGHT($C$1,5)&amp;" "&amp;T$3,S!$A$3:$A$470,0),MATCH($D25,S!$B$2:$AK$2,0)))</f>
        <v>0</v>
      </c>
      <c r="U25" s="63">
        <f ca="1">IF(ISNA(INDEX(S!$B$3:$AK$497,MATCH(RIGHT($C$1,5)&amp;" "&amp;U$3,S!$A$3:$A$470,0),MATCH($D25,S!$B$2:$AK$2,0))),"",INDEX(S!$B$3:$AK$497,MATCH(RIGHT($C$1,5)&amp;" "&amp;U$3,S!$A$3:$A$470,0),MATCH($D25,S!$B$2:$AK$2,0)))</f>
        <v>0</v>
      </c>
      <c r="V25" s="63">
        <f ca="1">IF(ISNA(INDEX(S!$B$3:$AK$497,MATCH(RIGHT($C$1,5)&amp;" "&amp;V$3,S!$A$3:$A$470,0),MATCH($D25,S!$B$2:$AK$2,0))),"",INDEX(S!$B$3:$AK$497,MATCH(RIGHT($C$1,5)&amp;" "&amp;V$3,S!$A$3:$A$470,0),MATCH($D25,S!$B$2:$AK$2,0)))</f>
        <v>0</v>
      </c>
      <c r="W25" s="63">
        <f ca="1">IF(ISNA(INDEX(S!$B$3:$AK$497,MATCH(RIGHT($C$1,5)&amp;" "&amp;W$3,S!$A$3:$A$470,0),MATCH($D25,S!$B$2:$AK$2,0))),"",INDEX(S!$B$3:$AK$497,MATCH(RIGHT($C$1,5)&amp;" "&amp;W$3,S!$A$3:$A$470,0),MATCH($D25,S!$B$2:$AK$2,0)))</f>
        <v>0</v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2359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2362</v>
      </c>
      <c r="AD25" s="44">
        <f t="shared" ca="1" si="1"/>
        <v>0</v>
      </c>
      <c r="AE25" s="45">
        <f t="shared" ca="1" si="2"/>
        <v>1039.4444444444443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1394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1390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1360</v>
      </c>
      <c r="S26" s="63">
        <f ca="1">IF(ISNA(INDEX(S!$B$3:$AK$497,MATCH(RIGHT($C$1,5)&amp;" "&amp;S$3,S!$A$3:$A$470,0),MATCH($D26,S!$B$2:$AK$2,0))),"",INDEX(S!$B$3:$AK$497,MATCH(RIGHT($C$1,5)&amp;" "&amp;S$3,S!$A$3:$A$470,0),MATCH($D26,S!$B$2:$AK$2,0)))</f>
        <v>0</v>
      </c>
      <c r="T26" s="63">
        <f ca="1">IF(ISNA(INDEX(S!$B$3:$AK$497,MATCH(RIGHT($C$1,5)&amp;" "&amp;T$3,S!$A$3:$A$470,0),MATCH($D26,S!$B$2:$AK$2,0))),"",INDEX(S!$B$3:$AK$497,MATCH(RIGHT($C$1,5)&amp;" "&amp;T$3,S!$A$3:$A$470,0),MATCH($D26,S!$B$2:$AK$2,0)))</f>
        <v>0</v>
      </c>
      <c r="U26" s="63">
        <f ca="1">IF(ISNA(INDEX(S!$B$3:$AK$497,MATCH(RIGHT($C$1,5)&amp;" "&amp;U$3,S!$A$3:$A$470,0),MATCH($D26,S!$B$2:$AK$2,0))),"",INDEX(S!$B$3:$AK$497,MATCH(RIGHT($C$1,5)&amp;" "&amp;U$3,S!$A$3:$A$470,0),MATCH($D26,S!$B$2:$AK$2,0)))</f>
        <v>0</v>
      </c>
      <c r="V26" s="63">
        <f ca="1">IF(ISNA(INDEX(S!$B$3:$AK$497,MATCH(RIGHT($C$1,5)&amp;" "&amp;V$3,S!$A$3:$A$470,0),MATCH($D26,S!$B$2:$AK$2,0))),"",INDEX(S!$B$3:$AK$497,MATCH(RIGHT($C$1,5)&amp;" "&amp;V$3,S!$A$3:$A$470,0),MATCH($D26,S!$B$2:$AK$2,0)))</f>
        <v>0</v>
      </c>
      <c r="W26" s="63">
        <f ca="1">IF(ISNA(INDEX(S!$B$3:$AK$497,MATCH(RIGHT($C$1,5)&amp;" "&amp;W$3,S!$A$3:$A$470,0),MATCH($D26,S!$B$2:$AK$2,0))),"",INDEX(S!$B$3:$AK$497,MATCH(RIGHT($C$1,5)&amp;" "&amp;W$3,S!$A$3:$A$470,0),MATCH($D26,S!$B$2:$AK$2,0)))</f>
        <v>0</v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1366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1394</v>
      </c>
      <c r="AD26" s="44">
        <f t="shared" ca="1" si="1"/>
        <v>0</v>
      </c>
      <c r="AE26" s="45">
        <f t="shared" ca="1" si="2"/>
        <v>612.22222222222217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1055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1074</v>
      </c>
      <c r="S27" s="63">
        <f ca="1">IF(ISNA(INDEX(S!$B$3:$AK$497,MATCH(RIGHT($C$1,5)&amp;" "&amp;S$3,S!$A$3:$A$470,0),MATCH($D27,S!$B$2:$AK$2,0))),"",INDEX(S!$B$3:$AK$497,MATCH(RIGHT($C$1,5)&amp;" "&amp;S$3,S!$A$3:$A$470,0),MATCH($D27,S!$B$2:$AK$2,0)))</f>
        <v>0</v>
      </c>
      <c r="T27" s="63">
        <f ca="1">IF(ISNA(INDEX(S!$B$3:$AK$497,MATCH(RIGHT($C$1,5)&amp;" "&amp;T$3,S!$A$3:$A$470,0),MATCH($D27,S!$B$2:$AK$2,0))),"",INDEX(S!$B$3:$AK$497,MATCH(RIGHT($C$1,5)&amp;" "&amp;T$3,S!$A$3:$A$470,0),MATCH($D27,S!$B$2:$AK$2,0)))</f>
        <v>0</v>
      </c>
      <c r="U27" s="63">
        <f ca="1">IF(ISNA(INDEX(S!$B$3:$AK$497,MATCH(RIGHT($C$1,5)&amp;" "&amp;U$3,S!$A$3:$A$470,0),MATCH($D27,S!$B$2:$AK$2,0))),"",INDEX(S!$B$3:$AK$497,MATCH(RIGHT($C$1,5)&amp;" "&amp;U$3,S!$A$3:$A$470,0),MATCH($D27,S!$B$2:$AK$2,0)))</f>
        <v>0</v>
      </c>
      <c r="V27" s="63">
        <f ca="1">IF(ISNA(INDEX(S!$B$3:$AK$497,MATCH(RIGHT($C$1,5)&amp;" "&amp;V$3,S!$A$3:$A$470,0),MATCH($D27,S!$B$2:$AK$2,0))),"",INDEX(S!$B$3:$AK$497,MATCH(RIGHT($C$1,5)&amp;" "&amp;V$3,S!$A$3:$A$470,0),MATCH($D27,S!$B$2:$AK$2,0)))</f>
        <v>0</v>
      </c>
      <c r="W27" s="63">
        <f ca="1">IF(ISNA(INDEX(S!$B$3:$AK$497,MATCH(RIGHT($C$1,5)&amp;" "&amp;W$3,S!$A$3:$A$470,0),MATCH($D27,S!$B$2:$AK$2,0))),"",INDEX(S!$B$3:$AK$497,MATCH(RIGHT($C$1,5)&amp;" "&amp;W$3,S!$A$3:$A$470,0),MATCH($D27,S!$B$2:$AK$2,0)))</f>
        <v>0</v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1064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1074</v>
      </c>
      <c r="AD27" s="44">
        <f t="shared" ca="1" si="1"/>
        <v>0</v>
      </c>
      <c r="AE27" s="45">
        <f t="shared" ca="1" si="2"/>
        <v>473.66666666666669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93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50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8</v>
      </c>
      <c r="S28" s="63">
        <f ca="1">IF(ISNA(INDEX(S!$B$3:$AK$497,MATCH(RIGHT($C$1,5)&amp;" "&amp;S$3,S!$A$3:$A$470,0),MATCH($D28,S!$B$2:$AK$2,0))),"",INDEX(S!$B$3:$AK$497,MATCH(RIGHT($C$1,5)&amp;" "&amp;S$3,S!$A$3:$A$470,0),MATCH($D28,S!$B$2:$AK$2,0)))</f>
        <v>0</v>
      </c>
      <c r="T28" s="63">
        <f ca="1">IF(ISNA(INDEX(S!$B$3:$AK$497,MATCH(RIGHT($C$1,5)&amp;" "&amp;T$3,S!$A$3:$A$470,0),MATCH($D28,S!$B$2:$AK$2,0))),"",INDEX(S!$B$3:$AK$497,MATCH(RIGHT($C$1,5)&amp;" "&amp;T$3,S!$A$3:$A$470,0),MATCH($D28,S!$B$2:$AK$2,0)))</f>
        <v>0</v>
      </c>
      <c r="U28" s="63">
        <f ca="1">IF(ISNA(INDEX(S!$B$3:$AK$497,MATCH(RIGHT($C$1,5)&amp;" "&amp;U$3,S!$A$3:$A$470,0),MATCH($D28,S!$B$2:$AK$2,0))),"",INDEX(S!$B$3:$AK$497,MATCH(RIGHT($C$1,5)&amp;" "&amp;U$3,S!$A$3:$A$470,0),MATCH($D28,S!$B$2:$AK$2,0)))</f>
        <v>0</v>
      </c>
      <c r="V28" s="63">
        <f ca="1">IF(ISNA(INDEX(S!$B$3:$AK$497,MATCH(RIGHT($C$1,5)&amp;" "&amp;V$3,S!$A$3:$A$470,0),MATCH($D28,S!$B$2:$AK$2,0))),"",INDEX(S!$B$3:$AK$497,MATCH(RIGHT($C$1,5)&amp;" "&amp;V$3,S!$A$3:$A$470,0),MATCH($D28,S!$B$2:$AK$2,0)))</f>
        <v>0</v>
      </c>
      <c r="W28" s="63">
        <f ca="1">IF(ISNA(INDEX(S!$B$3:$AK$497,MATCH(RIGHT($C$1,5)&amp;" "&amp;W$3,S!$A$3:$A$470,0),MATCH($D28,S!$B$2:$AK$2,0))),"",INDEX(S!$B$3:$AK$497,MATCH(RIGHT($C$1,5)&amp;" "&amp;W$3,S!$A$3:$A$470,0),MATCH($D28,S!$B$2:$AK$2,0)))</f>
        <v>0</v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46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93</v>
      </c>
      <c r="AD28" s="44">
        <f t="shared" ca="1" si="1"/>
        <v>0</v>
      </c>
      <c r="AE28" s="45">
        <f t="shared" ca="1" si="2"/>
        <v>21.888888888888889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60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22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-35</v>
      </c>
      <c r="S29" s="63">
        <f ca="1">IF(ISNA(INDEX(S!$B$3:$AK$497,MATCH(RIGHT($C$1,5)&amp;" "&amp;S$3,S!$A$3:$A$470,0),MATCH($D29,S!$B$2:$AK$2,0))),"",INDEX(S!$B$3:$AK$497,MATCH(RIGHT($C$1,5)&amp;" "&amp;S$3,S!$A$3:$A$470,0),MATCH($D29,S!$B$2:$AK$2,0)))</f>
        <v>0</v>
      </c>
      <c r="T29" s="63">
        <f ca="1">IF(ISNA(INDEX(S!$B$3:$AK$497,MATCH(RIGHT($C$1,5)&amp;" "&amp;T$3,S!$A$3:$A$470,0),MATCH($D29,S!$B$2:$AK$2,0))),"",INDEX(S!$B$3:$AK$497,MATCH(RIGHT($C$1,5)&amp;" "&amp;T$3,S!$A$3:$A$470,0),MATCH($D29,S!$B$2:$AK$2,0)))</f>
        <v>0</v>
      </c>
      <c r="U29" s="63">
        <f ca="1">IF(ISNA(INDEX(S!$B$3:$AK$497,MATCH(RIGHT($C$1,5)&amp;" "&amp;U$3,S!$A$3:$A$470,0),MATCH($D29,S!$B$2:$AK$2,0))),"",INDEX(S!$B$3:$AK$497,MATCH(RIGHT($C$1,5)&amp;" "&amp;U$3,S!$A$3:$A$470,0),MATCH($D29,S!$B$2:$AK$2,0)))</f>
        <v>0</v>
      </c>
      <c r="V29" s="63">
        <f ca="1">IF(ISNA(INDEX(S!$B$3:$AK$497,MATCH(RIGHT($C$1,5)&amp;" "&amp;V$3,S!$A$3:$A$470,0),MATCH($D29,S!$B$2:$AK$2,0))),"",INDEX(S!$B$3:$AK$497,MATCH(RIGHT($C$1,5)&amp;" "&amp;V$3,S!$A$3:$A$470,0),MATCH($D29,S!$B$2:$AK$2,0)))</f>
        <v>0</v>
      </c>
      <c r="W29" s="63">
        <f ca="1">IF(ISNA(INDEX(S!$B$3:$AK$497,MATCH(RIGHT($C$1,5)&amp;" "&amp;W$3,S!$A$3:$A$470,0),MATCH($D29,S!$B$2:$AK$2,0))),"",INDEX(S!$B$3:$AK$497,MATCH(RIGHT($C$1,5)&amp;" "&amp;W$3,S!$A$3:$A$470,0),MATCH($D29,S!$B$2:$AK$2,0)))</f>
        <v>0</v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10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60</v>
      </c>
      <c r="AD29" s="44">
        <f t="shared" ca="1" si="1"/>
        <v>-35</v>
      </c>
      <c r="AE29" s="45">
        <f t="shared" ca="1" si="2"/>
        <v>6.333333333333333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41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12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-77</v>
      </c>
      <c r="S30" s="63">
        <f ca="1">IF(ISNA(INDEX(S!$B$3:$AK$497,MATCH(RIGHT($C$1,5)&amp;" "&amp;S$3,S!$A$3:$A$470,0),MATCH($D30,S!$B$2:$AK$2,0))),"",INDEX(S!$B$3:$AK$497,MATCH(RIGHT($C$1,5)&amp;" "&amp;S$3,S!$A$3:$A$470,0),MATCH($D30,S!$B$2:$AK$2,0)))</f>
        <v>0</v>
      </c>
      <c r="T30" s="63">
        <f ca="1">IF(ISNA(INDEX(S!$B$3:$AK$497,MATCH(RIGHT($C$1,5)&amp;" "&amp;T$3,S!$A$3:$A$470,0),MATCH($D30,S!$B$2:$AK$2,0))),"",INDEX(S!$B$3:$AK$497,MATCH(RIGHT($C$1,5)&amp;" "&amp;T$3,S!$A$3:$A$470,0),MATCH($D30,S!$B$2:$AK$2,0)))</f>
        <v>0</v>
      </c>
      <c r="U30" s="63">
        <f ca="1">IF(ISNA(INDEX(S!$B$3:$AK$497,MATCH(RIGHT($C$1,5)&amp;" "&amp;U$3,S!$A$3:$A$470,0),MATCH($D30,S!$B$2:$AK$2,0))),"",INDEX(S!$B$3:$AK$497,MATCH(RIGHT($C$1,5)&amp;" "&amp;U$3,S!$A$3:$A$470,0),MATCH($D30,S!$B$2:$AK$2,0)))</f>
        <v>0</v>
      </c>
      <c r="V30" s="63">
        <f ca="1">IF(ISNA(INDEX(S!$B$3:$AK$497,MATCH(RIGHT($C$1,5)&amp;" "&amp;V$3,S!$A$3:$A$470,0),MATCH($D30,S!$B$2:$AK$2,0))),"",INDEX(S!$B$3:$AK$497,MATCH(RIGHT($C$1,5)&amp;" "&amp;V$3,S!$A$3:$A$470,0),MATCH($D30,S!$B$2:$AK$2,0)))</f>
        <v>0</v>
      </c>
      <c r="W30" s="63">
        <f ca="1">IF(ISNA(INDEX(S!$B$3:$AK$497,MATCH(RIGHT($C$1,5)&amp;" "&amp;W$3,S!$A$3:$A$470,0),MATCH($D30,S!$B$2:$AK$2,0))),"",INDEX(S!$B$3:$AK$497,MATCH(RIGHT($C$1,5)&amp;" "&amp;W$3,S!$A$3:$A$470,0),MATCH($D30,S!$B$2:$AK$2,0)))</f>
        <v>0</v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24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41</v>
      </c>
      <c r="AD30" s="44">
        <f t="shared" ca="1" si="1"/>
        <v>-77</v>
      </c>
      <c r="AE30" s="45">
        <f t="shared" ca="1" si="2"/>
        <v>0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26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-9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-87</v>
      </c>
      <c r="S31" s="65">
        <f ca="1">IF(ISNA(INDEX(S!$B$3:$AK$497,MATCH(RIGHT($C$1,5)&amp;" "&amp;S$3,S!$A$3:$A$470,0),MATCH($D31,S!$B$2:$AK$2,0))),"",INDEX(S!$B$3:$AK$497,MATCH(RIGHT($C$1,5)&amp;" "&amp;S$3,S!$A$3:$A$470,0),MATCH($D31,S!$B$2:$AK$2,0)))</f>
        <v>0</v>
      </c>
      <c r="T31" s="65">
        <f ca="1">IF(ISNA(INDEX(S!$B$3:$AK$497,MATCH(RIGHT($C$1,5)&amp;" "&amp;T$3,S!$A$3:$A$470,0),MATCH($D31,S!$B$2:$AK$2,0))),"",INDEX(S!$B$3:$AK$497,MATCH(RIGHT($C$1,5)&amp;" "&amp;T$3,S!$A$3:$A$470,0),MATCH($D31,S!$B$2:$AK$2,0)))</f>
        <v>0</v>
      </c>
      <c r="U31" s="65">
        <f ca="1">IF(ISNA(INDEX(S!$B$3:$AK$497,MATCH(RIGHT($C$1,5)&amp;" "&amp;U$3,S!$A$3:$A$470,0),MATCH($D31,S!$B$2:$AK$2,0))),"",INDEX(S!$B$3:$AK$497,MATCH(RIGHT($C$1,5)&amp;" "&amp;U$3,S!$A$3:$A$470,0),MATCH($D31,S!$B$2:$AK$2,0)))</f>
        <v>0</v>
      </c>
      <c r="V31" s="65">
        <f ca="1">IF(ISNA(INDEX(S!$B$3:$AK$497,MATCH(RIGHT($C$1,5)&amp;" "&amp;V$3,S!$A$3:$A$470,0),MATCH($D31,S!$B$2:$AK$2,0))),"",INDEX(S!$B$3:$AK$497,MATCH(RIGHT($C$1,5)&amp;" "&amp;V$3,S!$A$3:$A$470,0),MATCH($D31,S!$B$2:$AK$2,0)))</f>
        <v>0</v>
      </c>
      <c r="W31" s="65">
        <f ca="1">IF(ISNA(INDEX(S!$B$3:$AK$497,MATCH(RIGHT($C$1,5)&amp;" "&amp;W$3,S!$A$3:$A$470,0),MATCH($D31,S!$B$2:$AK$2,0))),"",INDEX(S!$B$3:$AK$497,MATCH(RIGHT($C$1,5)&amp;" "&amp;W$3,S!$A$3:$A$470,0),MATCH($D31,S!$B$2:$AK$2,0)))</f>
        <v>0</v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23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26</v>
      </c>
      <c r="AD31" s="46">
        <f t="shared" ca="1" si="1"/>
        <v>-87</v>
      </c>
      <c r="AE31" s="47">
        <f t="shared" ca="1" si="2"/>
        <v>-5.2222222222222223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189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93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199</v>
      </c>
      <c r="S32" s="177">
        <f ca="1">IF(ISNA(INDEX(S!$B$3:$AK$497,MATCH(RIGHT($C$1,5)&amp;" "&amp;S$3,S!$A$3:$A$470,0),MATCH($D32,S!$B$2:$AK$2,0))),"",INDEX(S!$B$3:$AK$497,MATCH(RIGHT($C$1,5)&amp;" "&amp;S$3,S!$A$3:$A$470,0),MATCH($D32,S!$B$2:$AK$2,0)))</f>
        <v>0</v>
      </c>
      <c r="T32" s="177">
        <f ca="1">IF(ISNA(INDEX(S!$B$3:$AK$497,MATCH(RIGHT($C$1,5)&amp;" "&amp;T$3,S!$A$3:$A$470,0),MATCH($D32,S!$B$2:$AK$2,0))),"",INDEX(S!$B$3:$AK$497,MATCH(RIGHT($C$1,5)&amp;" "&amp;T$3,S!$A$3:$A$470,0),MATCH($D32,S!$B$2:$AK$2,0)))</f>
        <v>0</v>
      </c>
      <c r="U32" s="177">
        <f ca="1">IF(ISNA(INDEX(S!$B$3:$AK$497,MATCH(RIGHT($C$1,5)&amp;" "&amp;U$3,S!$A$3:$A$470,0),MATCH($D32,S!$B$2:$AK$2,0))),"",INDEX(S!$B$3:$AK$497,MATCH(RIGHT($C$1,5)&amp;" "&amp;U$3,S!$A$3:$A$470,0),MATCH($D32,S!$B$2:$AK$2,0)))</f>
        <v>0</v>
      </c>
      <c r="V32" s="177">
        <f ca="1">IF(ISNA(INDEX(S!$B$3:$AK$497,MATCH(RIGHT($C$1,5)&amp;" "&amp;V$3,S!$A$3:$A$470,0),MATCH($D32,S!$B$2:$AK$2,0))),"",INDEX(S!$B$3:$AK$497,MATCH(RIGHT($C$1,5)&amp;" "&amp;V$3,S!$A$3:$A$470,0),MATCH($D32,S!$B$2:$AK$2,0)))</f>
        <v>0</v>
      </c>
      <c r="W32" s="177">
        <f ca="1">IF(ISNA(INDEX(S!$B$3:$AK$497,MATCH(RIGHT($C$1,5)&amp;" "&amp;W$3,S!$A$3:$A$470,0),MATCH($D32,S!$B$2:$AK$2,0))),"",INDEX(S!$B$3:$AK$497,MATCH(RIGHT($C$1,5)&amp;" "&amp;W$3,S!$A$3:$A$470,0),MATCH($D32,S!$B$2:$AK$2,0)))</f>
        <v>0</v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200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200</v>
      </c>
      <c r="AD32" s="180">
        <f t="shared" ca="1" si="1"/>
        <v>0</v>
      </c>
      <c r="AE32" s="181">
        <f t="shared" ca="1" si="2"/>
        <v>75.666666666666671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118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117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117</v>
      </c>
      <c r="S33" s="63">
        <f ca="1">IF(ISNA(INDEX(S!$B$3:$AK$497,MATCH(RIGHT($C$1,5)&amp;" "&amp;S$3,S!$A$3:$A$470,0),MATCH($D33,S!$B$2:$AK$2,0))),"",INDEX(S!$B$3:$AK$497,MATCH(RIGHT($C$1,5)&amp;" "&amp;S$3,S!$A$3:$A$470,0),MATCH($D33,S!$B$2:$AK$2,0)))</f>
        <v>0</v>
      </c>
      <c r="T33" s="63">
        <f ca="1">IF(ISNA(INDEX(S!$B$3:$AK$497,MATCH(RIGHT($C$1,5)&amp;" "&amp;T$3,S!$A$3:$A$470,0),MATCH($D33,S!$B$2:$AK$2,0))),"",INDEX(S!$B$3:$AK$497,MATCH(RIGHT($C$1,5)&amp;" "&amp;T$3,S!$A$3:$A$470,0),MATCH($D33,S!$B$2:$AK$2,0)))</f>
        <v>0</v>
      </c>
      <c r="U33" s="63">
        <f ca="1">IF(ISNA(INDEX(S!$B$3:$AK$497,MATCH(RIGHT($C$1,5)&amp;" "&amp;U$3,S!$A$3:$A$470,0),MATCH($D33,S!$B$2:$AK$2,0))),"",INDEX(S!$B$3:$AK$497,MATCH(RIGHT($C$1,5)&amp;" "&amp;U$3,S!$A$3:$A$470,0),MATCH($D33,S!$B$2:$AK$2,0)))</f>
        <v>0</v>
      </c>
      <c r="V33" s="63">
        <f ca="1">IF(ISNA(INDEX(S!$B$3:$AK$497,MATCH(RIGHT($C$1,5)&amp;" "&amp;V$3,S!$A$3:$A$470,0),MATCH($D33,S!$B$2:$AK$2,0))),"",INDEX(S!$B$3:$AK$497,MATCH(RIGHT($C$1,5)&amp;" "&amp;V$3,S!$A$3:$A$470,0),MATCH($D33,S!$B$2:$AK$2,0)))</f>
        <v>0</v>
      </c>
      <c r="W33" s="63">
        <f ca="1">IF(ISNA(INDEX(S!$B$3:$AK$497,MATCH(RIGHT($C$1,5)&amp;" "&amp;W$3,S!$A$3:$A$470,0),MATCH($D33,S!$B$2:$AK$2,0))),"",INDEX(S!$B$3:$AK$497,MATCH(RIGHT($C$1,5)&amp;" "&amp;W$3,S!$A$3:$A$470,0),MATCH($D33,S!$B$2:$AK$2,0)))</f>
        <v>0</v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119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119</v>
      </c>
      <c r="AD33" s="44">
        <f t="shared" ca="1" si="1"/>
        <v>0</v>
      </c>
      <c r="AE33" s="45">
        <f t="shared" ca="1" si="2"/>
        <v>52.333333333333336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390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383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382</v>
      </c>
      <c r="S34" s="63">
        <f ca="1">IF(ISNA(INDEX(S!$B$3:$AK$497,MATCH(RIGHT($C$1,5)&amp;" "&amp;S$3,S!$A$3:$A$470,0),MATCH($D34,S!$B$2:$AK$2,0))),"",INDEX(S!$B$3:$AK$497,MATCH(RIGHT($C$1,5)&amp;" "&amp;S$3,S!$A$3:$A$470,0),MATCH($D34,S!$B$2:$AK$2,0)))</f>
        <v>0</v>
      </c>
      <c r="T34" s="63">
        <f ca="1">IF(ISNA(INDEX(S!$B$3:$AK$497,MATCH(RIGHT($C$1,5)&amp;" "&amp;T$3,S!$A$3:$A$470,0),MATCH($D34,S!$B$2:$AK$2,0))),"",INDEX(S!$B$3:$AK$497,MATCH(RIGHT($C$1,5)&amp;" "&amp;T$3,S!$A$3:$A$470,0),MATCH($D34,S!$B$2:$AK$2,0)))</f>
        <v>0</v>
      </c>
      <c r="U34" s="63">
        <f ca="1">IF(ISNA(INDEX(S!$B$3:$AK$497,MATCH(RIGHT($C$1,5)&amp;" "&amp;U$3,S!$A$3:$A$470,0),MATCH($D34,S!$B$2:$AK$2,0))),"",INDEX(S!$B$3:$AK$497,MATCH(RIGHT($C$1,5)&amp;" "&amp;U$3,S!$A$3:$A$470,0),MATCH($D34,S!$B$2:$AK$2,0)))</f>
        <v>0</v>
      </c>
      <c r="V34" s="63">
        <f ca="1">IF(ISNA(INDEX(S!$B$3:$AK$497,MATCH(RIGHT($C$1,5)&amp;" "&amp;V$3,S!$A$3:$A$470,0),MATCH($D34,S!$B$2:$AK$2,0))),"",INDEX(S!$B$3:$AK$497,MATCH(RIGHT($C$1,5)&amp;" "&amp;V$3,S!$A$3:$A$470,0),MATCH($D34,S!$B$2:$AK$2,0)))</f>
        <v>0</v>
      </c>
      <c r="W34" s="63">
        <f ca="1">IF(ISNA(INDEX(S!$B$3:$AK$497,MATCH(RIGHT($C$1,5)&amp;" "&amp;W$3,S!$A$3:$A$470,0),MATCH($D34,S!$B$2:$AK$2,0))),"",INDEX(S!$B$3:$AK$497,MATCH(RIGHT($C$1,5)&amp;" "&amp;W$3,S!$A$3:$A$470,0),MATCH($D34,S!$B$2:$AK$2,0)))</f>
        <v>0</v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382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390</v>
      </c>
      <c r="AD34" s="44">
        <f t="shared" ca="1" si="1"/>
        <v>0</v>
      </c>
      <c r="AE34" s="45">
        <f t="shared" ca="1" si="2"/>
        <v>170.77777777777777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42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17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-83</v>
      </c>
      <c r="S35" s="63">
        <f ca="1">IF(ISNA(INDEX(S!$B$3:$AK$497,MATCH(RIGHT($C$1,5)&amp;" "&amp;S$3,S!$A$3:$A$470,0),MATCH($D35,S!$B$2:$AK$2,0))),"",INDEX(S!$B$3:$AK$497,MATCH(RIGHT($C$1,5)&amp;" "&amp;S$3,S!$A$3:$A$470,0),MATCH($D35,S!$B$2:$AK$2,0)))</f>
        <v>0</v>
      </c>
      <c r="T35" s="63">
        <f ca="1">IF(ISNA(INDEX(S!$B$3:$AK$497,MATCH(RIGHT($C$1,5)&amp;" "&amp;T$3,S!$A$3:$A$470,0),MATCH($D35,S!$B$2:$AK$2,0))),"",INDEX(S!$B$3:$AK$497,MATCH(RIGHT($C$1,5)&amp;" "&amp;T$3,S!$A$3:$A$470,0),MATCH($D35,S!$B$2:$AK$2,0)))</f>
        <v>0</v>
      </c>
      <c r="U35" s="63">
        <f ca="1">IF(ISNA(INDEX(S!$B$3:$AK$497,MATCH(RIGHT($C$1,5)&amp;" "&amp;U$3,S!$A$3:$A$470,0),MATCH($D35,S!$B$2:$AK$2,0))),"",INDEX(S!$B$3:$AK$497,MATCH(RIGHT($C$1,5)&amp;" "&amp;U$3,S!$A$3:$A$470,0),MATCH($D35,S!$B$2:$AK$2,0)))</f>
        <v>0</v>
      </c>
      <c r="V35" s="63">
        <f ca="1">IF(ISNA(INDEX(S!$B$3:$AK$497,MATCH(RIGHT($C$1,5)&amp;" "&amp;V$3,S!$A$3:$A$470,0),MATCH($D35,S!$B$2:$AK$2,0))),"",INDEX(S!$B$3:$AK$497,MATCH(RIGHT($C$1,5)&amp;" "&amp;V$3,S!$A$3:$A$470,0),MATCH($D35,S!$B$2:$AK$2,0)))</f>
        <v>0</v>
      </c>
      <c r="W35" s="63">
        <f ca="1">IF(ISNA(INDEX(S!$B$3:$AK$497,MATCH(RIGHT($C$1,5)&amp;" "&amp;W$3,S!$A$3:$A$470,0),MATCH($D35,S!$B$2:$AK$2,0))),"",INDEX(S!$B$3:$AK$497,MATCH(RIGHT($C$1,5)&amp;" "&amp;W$3,S!$A$3:$A$470,0),MATCH($D35,S!$B$2:$AK$2,0)))</f>
        <v>0</v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16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42</v>
      </c>
      <c r="AD35" s="44">
        <f t="shared" ca="1" si="1"/>
        <v>-83</v>
      </c>
      <c r="AE35" s="45">
        <f t="shared" ca="1" si="2"/>
        <v>-0.88888888888888884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24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3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-89</v>
      </c>
      <c r="S36" s="63">
        <f ca="1">IF(ISNA(INDEX(S!$B$3:$AK$497,MATCH(RIGHT($C$1,5)&amp;" "&amp;S$3,S!$A$3:$A$470,0),MATCH($D36,S!$B$2:$AK$2,0))),"",INDEX(S!$B$3:$AK$497,MATCH(RIGHT($C$1,5)&amp;" "&amp;S$3,S!$A$3:$A$470,0),MATCH($D36,S!$B$2:$AK$2,0)))</f>
        <v>0</v>
      </c>
      <c r="T36" s="63">
        <f ca="1">IF(ISNA(INDEX(S!$B$3:$AK$497,MATCH(RIGHT($C$1,5)&amp;" "&amp;T$3,S!$A$3:$A$470,0),MATCH($D36,S!$B$2:$AK$2,0))),"",INDEX(S!$B$3:$AK$497,MATCH(RIGHT($C$1,5)&amp;" "&amp;T$3,S!$A$3:$A$470,0),MATCH($D36,S!$B$2:$AK$2,0)))</f>
        <v>0</v>
      </c>
      <c r="U36" s="63">
        <f ca="1">IF(ISNA(INDEX(S!$B$3:$AK$497,MATCH(RIGHT($C$1,5)&amp;" "&amp;U$3,S!$A$3:$A$470,0),MATCH($D36,S!$B$2:$AK$2,0))),"",INDEX(S!$B$3:$AK$497,MATCH(RIGHT($C$1,5)&amp;" "&amp;U$3,S!$A$3:$A$470,0),MATCH($D36,S!$B$2:$AK$2,0)))</f>
        <v>0</v>
      </c>
      <c r="V36" s="63">
        <f ca="1">IF(ISNA(INDEX(S!$B$3:$AK$497,MATCH(RIGHT($C$1,5)&amp;" "&amp;V$3,S!$A$3:$A$470,0),MATCH($D36,S!$B$2:$AK$2,0))),"",INDEX(S!$B$3:$AK$497,MATCH(RIGHT($C$1,5)&amp;" "&amp;V$3,S!$A$3:$A$470,0),MATCH($D36,S!$B$2:$AK$2,0)))</f>
        <v>0</v>
      </c>
      <c r="W36" s="63">
        <f ca="1">IF(ISNA(INDEX(S!$B$3:$AK$497,MATCH(RIGHT($C$1,5)&amp;" "&amp;W$3,S!$A$3:$A$470,0),MATCH($D36,S!$B$2:$AK$2,0))),"",INDEX(S!$B$3:$AK$497,MATCH(RIGHT($C$1,5)&amp;" "&amp;W$3,S!$A$3:$A$470,0),MATCH($D36,S!$B$2:$AK$2,0)))</f>
        <v>0</v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27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27</v>
      </c>
      <c r="AD36" s="44">
        <f t="shared" ca="1" si="1"/>
        <v>-89</v>
      </c>
      <c r="AE36" s="45">
        <f t="shared" ca="1" si="2"/>
        <v>-3.8888888888888888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8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-21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-80</v>
      </c>
      <c r="S37" s="65">
        <f ca="1">IF(ISNA(INDEX(S!$B$3:$AK$497,MATCH(RIGHT($C$1,5)&amp;" "&amp;S$3,S!$A$3:$A$470,0),MATCH($D37,S!$B$2:$AK$2,0))),"",INDEX(S!$B$3:$AK$497,MATCH(RIGHT($C$1,5)&amp;" "&amp;S$3,S!$A$3:$A$470,0),MATCH($D37,S!$B$2:$AK$2,0)))</f>
        <v>-70</v>
      </c>
      <c r="T37" s="65">
        <f ca="1">IF(ISNA(INDEX(S!$B$3:$AK$497,MATCH(RIGHT($C$1,5)&amp;" "&amp;T$3,S!$A$3:$A$470,0),MATCH($D37,S!$B$2:$AK$2,0))),"",INDEX(S!$B$3:$AK$497,MATCH(RIGHT($C$1,5)&amp;" "&amp;T$3,S!$A$3:$A$470,0),MATCH($D37,S!$B$2:$AK$2,0)))</f>
        <v>-50</v>
      </c>
      <c r="U37" s="65">
        <f ca="1">IF(ISNA(INDEX(S!$B$3:$AK$497,MATCH(RIGHT($C$1,5)&amp;" "&amp;U$3,S!$A$3:$A$470,0),MATCH($D37,S!$B$2:$AK$2,0))),"",INDEX(S!$B$3:$AK$497,MATCH(RIGHT($C$1,5)&amp;" "&amp;U$3,S!$A$3:$A$470,0),MATCH($D37,S!$B$2:$AK$2,0)))</f>
        <v>-27</v>
      </c>
      <c r="V37" s="65">
        <f ca="1">IF(ISNA(INDEX(S!$B$3:$AK$497,MATCH(RIGHT($C$1,5)&amp;" "&amp;V$3,S!$A$3:$A$470,0),MATCH($D37,S!$B$2:$AK$2,0))),"",INDEX(S!$B$3:$AK$497,MATCH(RIGHT($C$1,5)&amp;" "&amp;V$3,S!$A$3:$A$470,0),MATCH($D37,S!$B$2:$AK$2,0)))</f>
        <v>-8</v>
      </c>
      <c r="W37" s="65">
        <f ca="1">IF(ISNA(INDEX(S!$B$3:$AK$497,MATCH(RIGHT($C$1,5)&amp;" "&amp;W$3,S!$A$3:$A$470,0),MATCH($D37,S!$B$2:$AK$2,0))),"",INDEX(S!$B$3:$AK$497,MATCH(RIGHT($C$1,5)&amp;" "&amp;W$3,S!$A$3:$A$470,0),MATCH($D37,S!$B$2:$AK$2,0)))</f>
        <v>6</v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15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15</v>
      </c>
      <c r="AD37" s="46">
        <f t="shared" ca="1" si="1"/>
        <v>-80</v>
      </c>
      <c r="AE37" s="47">
        <f t="shared" ca="1" si="2"/>
        <v>-25.222222222222221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"&amp;MID(CELL("filename"),SEARCH(".xlsx",CELL("filename"))-4,4)&amp;"-"&amp;MID(CELL("filename"),SEARCH(".xlsx",CELL("filename"))-7,2)&amp;"-11"</f>
        <v>BIỂU GHI MỰC NƯỚC GIỜ 2023-07-11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0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16417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16420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417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16420</v>
      </c>
      <c r="AD4" s="42">
        <f t="shared" ref="AD4:AD37" ca="1" si="1">MIN(E4:AB4)</f>
        <v>0</v>
      </c>
      <c r="AE4" s="43">
        <f t="shared" ref="AE4:AE37" ca="1" si="2">AVERAGE(E4:AB4)</f>
        <v>8313.5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5461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5472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5412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5427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5472</v>
      </c>
      <c r="AD5" s="44">
        <f t="shared" ca="1" si="1"/>
        <v>5412</v>
      </c>
      <c r="AE5" s="45">
        <f t="shared" ca="1" si="2"/>
        <v>5443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1311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1295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1246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1216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1311</v>
      </c>
      <c r="AD6" s="44">
        <f t="shared" ca="1" si="1"/>
        <v>1216</v>
      </c>
      <c r="AE6" s="45">
        <f t="shared" ca="1" si="2"/>
        <v>1267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720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708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702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702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720</v>
      </c>
      <c r="AD7" s="44">
        <f t="shared" ca="1" si="1"/>
        <v>702</v>
      </c>
      <c r="AE7" s="45">
        <f t="shared" ca="1" si="2"/>
        <v>708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362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356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353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342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362</v>
      </c>
      <c r="AD8" s="44">
        <f t="shared" ca="1" si="1"/>
        <v>342</v>
      </c>
      <c r="AE8" s="45">
        <f t="shared" ca="1" si="2"/>
        <v>353.25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260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311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304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283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311</v>
      </c>
      <c r="AD9" s="44">
        <f t="shared" ca="1" si="1"/>
        <v>260</v>
      </c>
      <c r="AE9" s="45">
        <f t="shared" ca="1" si="2"/>
        <v>289.5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51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54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-2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55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55</v>
      </c>
      <c r="AD10" s="44">
        <f t="shared" ca="1" si="1"/>
        <v>-2</v>
      </c>
      <c r="AE10" s="45">
        <f t="shared" ca="1" si="2"/>
        <v>39.5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4705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4702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4699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4696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4705</v>
      </c>
      <c r="AD11" s="44">
        <f t="shared" ca="1" si="1"/>
        <v>4696</v>
      </c>
      <c r="AE11" s="45">
        <f t="shared" ca="1" si="2"/>
        <v>4700.5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2697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2692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2698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2714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2714</v>
      </c>
      <c r="AD12" s="44">
        <f t="shared" ca="1" si="1"/>
        <v>2692</v>
      </c>
      <c r="AE12" s="45">
        <f t="shared" ca="1" si="2"/>
        <v>2700.25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1063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1068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1040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1055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1068</v>
      </c>
      <c r="AD13" s="44">
        <f t="shared" ca="1" si="1"/>
        <v>1040</v>
      </c>
      <c r="AE13" s="45">
        <f t="shared" ca="1" si="2"/>
        <v>1056.5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138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127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107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99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138</v>
      </c>
      <c r="AD14" s="44">
        <f t="shared" ca="1" si="1"/>
        <v>99</v>
      </c>
      <c r="AE14" s="45">
        <f t="shared" ca="1" si="2"/>
        <v>117.75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28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29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-45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33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33</v>
      </c>
      <c r="AD15" s="44">
        <f t="shared" ca="1" si="1"/>
        <v>-45</v>
      </c>
      <c r="AE15" s="45">
        <f t="shared" ca="1" si="2"/>
        <v>11.25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99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93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43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87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99</v>
      </c>
      <c r="AD16" s="44">
        <f t="shared" ca="1" si="1"/>
        <v>43</v>
      </c>
      <c r="AE16" s="45">
        <f t="shared" ca="1" si="2"/>
        <v>80.5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81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84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23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79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84</v>
      </c>
      <c r="AD17" s="44">
        <f t="shared" ca="1" si="1"/>
        <v>23</v>
      </c>
      <c r="AE17" s="45">
        <f t="shared" ca="1" si="2"/>
        <v>66.75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38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27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-9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-13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38</v>
      </c>
      <c r="AD18" s="44">
        <f t="shared" ca="1" si="1"/>
        <v>-13</v>
      </c>
      <c r="AE18" s="45">
        <f t="shared" ca="1" si="2"/>
        <v>10.75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16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20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-51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18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20</v>
      </c>
      <c r="AD20" s="46">
        <f t="shared" ca="1" si="1"/>
        <v>-51</v>
      </c>
      <c r="AE20" s="47">
        <f t="shared" ca="1" si="2"/>
        <v>0.75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8856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8808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8796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8807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8856</v>
      </c>
      <c r="AD21" s="42">
        <f t="shared" ca="1" si="1"/>
        <v>8796</v>
      </c>
      <c r="AE21" s="43">
        <f t="shared" ca="1" si="2"/>
        <v>8816.75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3023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3033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3040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3035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3040</v>
      </c>
      <c r="AD22" s="44">
        <f t="shared" ca="1" si="1"/>
        <v>3023</v>
      </c>
      <c r="AE22" s="45">
        <f t="shared" ca="1" si="2"/>
        <v>3032.75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13579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13580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13580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13564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13580</v>
      </c>
      <c r="AD23" s="44">
        <f t="shared" ca="1" si="1"/>
        <v>13564</v>
      </c>
      <c r="AE23" s="45">
        <f t="shared" ca="1" si="2"/>
        <v>13575.75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6460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6427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6416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6418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6460</v>
      </c>
      <c r="AD24" s="44">
        <f t="shared" ca="1" si="1"/>
        <v>6416</v>
      </c>
      <c r="AE24" s="45">
        <f t="shared" ca="1" si="2"/>
        <v>6430.25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2428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2340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2327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2302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2428</v>
      </c>
      <c r="AD25" s="44">
        <f t="shared" ca="1" si="1"/>
        <v>2302</v>
      </c>
      <c r="AE25" s="45">
        <f t="shared" ca="1" si="2"/>
        <v>2349.25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1374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1424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1398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1386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1424</v>
      </c>
      <c r="AD26" s="44">
        <f t="shared" ca="1" si="1"/>
        <v>1374</v>
      </c>
      <c r="AE26" s="45">
        <f t="shared" ca="1" si="2"/>
        <v>1395.5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1060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1065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1080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1074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1080</v>
      </c>
      <c r="AD27" s="44">
        <f t="shared" ca="1" si="1"/>
        <v>1060</v>
      </c>
      <c r="AE27" s="45">
        <f t="shared" ca="1" si="2"/>
        <v>1069.75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83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62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42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35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83</v>
      </c>
      <c r="AD28" s="44">
        <f t="shared" ca="1" si="1"/>
        <v>35</v>
      </c>
      <c r="AE28" s="45">
        <f t="shared" ca="1" si="2"/>
        <v>55.5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50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35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-3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50</v>
      </c>
      <c r="AD29" s="44">
        <f t="shared" ca="1" si="1"/>
        <v>-3</v>
      </c>
      <c r="AE29" s="45">
        <f t="shared" ca="1" si="2"/>
        <v>21.75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21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37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-38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4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37</v>
      </c>
      <c r="AD30" s="44">
        <f t="shared" ca="1" si="1"/>
        <v>-38</v>
      </c>
      <c r="AE30" s="45">
        <f t="shared" ca="1" si="2"/>
        <v>6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5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19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-64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7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19</v>
      </c>
      <c r="AD31" s="46">
        <f t="shared" ca="1" si="1"/>
        <v>-64</v>
      </c>
      <c r="AE31" s="47">
        <f t="shared" ca="1" si="2"/>
        <v>-8.25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194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188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190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199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199</v>
      </c>
      <c r="AD32" s="180">
        <f t="shared" ca="1" si="1"/>
        <v>188</v>
      </c>
      <c r="AE32" s="181">
        <f t="shared" ca="1" si="2"/>
        <v>192.75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117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120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119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117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120</v>
      </c>
      <c r="AD33" s="44">
        <f t="shared" ca="1" si="1"/>
        <v>117</v>
      </c>
      <c r="AE33" s="45">
        <f t="shared" ca="1" si="2"/>
        <v>118.25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382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382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381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382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382</v>
      </c>
      <c r="AD34" s="44">
        <f t="shared" ca="1" si="1"/>
        <v>381</v>
      </c>
      <c r="AE34" s="45">
        <f t="shared" ca="1" si="2"/>
        <v>381.75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24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36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-38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5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36</v>
      </c>
      <c r="AD35" s="44">
        <f t="shared" ca="1" si="1"/>
        <v>-38</v>
      </c>
      <c r="AE35" s="45">
        <f t="shared" ca="1" si="2"/>
        <v>6.75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2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37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-55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18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37</v>
      </c>
      <c r="AD36" s="44">
        <f t="shared" ca="1" si="1"/>
        <v>-55</v>
      </c>
      <c r="AE36" s="45">
        <f t="shared" ca="1" si="2"/>
        <v>0.5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-11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11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-64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-1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11</v>
      </c>
      <c r="AD37" s="46">
        <f t="shared" ca="1" si="1"/>
        <v>-64</v>
      </c>
      <c r="AE37" s="47">
        <f t="shared" ca="1" si="2"/>
        <v>-16.25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"&amp;MID(CELL("filename"),SEARCH(".xlsx",CELL("filename"))-4,4)&amp;"-"&amp;MID(CELL("filename"),SEARCH(".xlsx",CELL("filename"))-7,2)&amp;"-12"</f>
        <v>BIỂU GHI MỰC NƯỚC GIỜ 2023-07-12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414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411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0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16405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16405</v>
      </c>
      <c r="AD4" s="42">
        <f t="shared" ref="AD4:AD37" ca="1" si="1">MIN(E4:AB4)</f>
        <v>0</v>
      </c>
      <c r="AE4" s="43">
        <f t="shared" ref="AE4:AE37" ca="1" si="2">AVERAGE(E4:AB4)</f>
        <v>4307.5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5381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5371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5380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5475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5475</v>
      </c>
      <c r="AD5" s="44">
        <f t="shared" ca="1" si="1"/>
        <v>5371</v>
      </c>
      <c r="AE5" s="45">
        <f t="shared" ca="1" si="2"/>
        <v>5401.75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1261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1225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1149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1223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1261</v>
      </c>
      <c r="AD6" s="44">
        <f t="shared" ca="1" si="1"/>
        <v>1149</v>
      </c>
      <c r="AE6" s="45">
        <f t="shared" ca="1" si="2"/>
        <v>1214.5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701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700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699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694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701</v>
      </c>
      <c r="AD7" s="44">
        <f t="shared" ca="1" si="1"/>
        <v>694</v>
      </c>
      <c r="AE7" s="45">
        <f t="shared" ca="1" si="2"/>
        <v>698.5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330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314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310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302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330</v>
      </c>
      <c r="AD8" s="44">
        <f t="shared" ca="1" si="1"/>
        <v>302</v>
      </c>
      <c r="AE8" s="45">
        <f t="shared" ca="1" si="2"/>
        <v>314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246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249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249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209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249</v>
      </c>
      <c r="AD9" s="44">
        <f t="shared" ca="1" si="1"/>
        <v>209</v>
      </c>
      <c r="AE9" s="45">
        <f t="shared" ca="1" si="2"/>
        <v>238.25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6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59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49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62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62</v>
      </c>
      <c r="AD10" s="44">
        <f t="shared" ca="1" si="1"/>
        <v>6</v>
      </c>
      <c r="AE10" s="45">
        <f t="shared" ca="1" si="2"/>
        <v>44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4693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4693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4693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4693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4693</v>
      </c>
      <c r="AD11" s="44">
        <f t="shared" ca="1" si="1"/>
        <v>4693</v>
      </c>
      <c r="AE11" s="45">
        <f t="shared" ca="1" si="2"/>
        <v>4693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2729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2727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2728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2740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2740</v>
      </c>
      <c r="AD12" s="44">
        <f t="shared" ca="1" si="1"/>
        <v>2727</v>
      </c>
      <c r="AE12" s="45">
        <f t="shared" ca="1" si="2"/>
        <v>2731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1080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1022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1012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1057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1080</v>
      </c>
      <c r="AD13" s="44">
        <f t="shared" ca="1" si="1"/>
        <v>1012</v>
      </c>
      <c r="AE13" s="45">
        <f t="shared" ca="1" si="2"/>
        <v>1042.75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97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89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92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82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97</v>
      </c>
      <c r="AD14" s="44">
        <f t="shared" ca="1" si="1"/>
        <v>82</v>
      </c>
      <c r="AE14" s="45">
        <f t="shared" ca="1" si="2"/>
        <v>90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-22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46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15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32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46</v>
      </c>
      <c r="AD15" s="44">
        <f t="shared" ca="1" si="1"/>
        <v>-22</v>
      </c>
      <c r="AE15" s="45">
        <f t="shared" ca="1" si="2"/>
        <v>17.75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55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91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87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97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97</v>
      </c>
      <c r="AD16" s="44">
        <f t="shared" ca="1" si="1"/>
        <v>55</v>
      </c>
      <c r="AE16" s="45">
        <f t="shared" ca="1" si="2"/>
        <v>82.5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37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33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73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88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88</v>
      </c>
      <c r="AD17" s="44">
        <f t="shared" ca="1" si="1"/>
        <v>33</v>
      </c>
      <c r="AE17" s="45">
        <f t="shared" ca="1" si="2"/>
        <v>57.75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4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-3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35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13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35</v>
      </c>
      <c r="AD18" s="44">
        <f t="shared" ca="1" si="1"/>
        <v>-3</v>
      </c>
      <c r="AE18" s="45">
        <f t="shared" ca="1" si="2"/>
        <v>12.25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-30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29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7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24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29</v>
      </c>
      <c r="AD20" s="46">
        <f t="shared" ca="1" si="1"/>
        <v>-30</v>
      </c>
      <c r="AE20" s="47">
        <f t="shared" ca="1" si="2"/>
        <v>7.5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8824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8803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28806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8801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28806</v>
      </c>
      <c r="AD21" s="42">
        <f t="shared" ca="1" si="1"/>
        <v>8801</v>
      </c>
      <c r="AE21" s="43">
        <f t="shared" ca="1" si="2"/>
        <v>13808.5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3030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3020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3010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3003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3030</v>
      </c>
      <c r="AD22" s="44">
        <f t="shared" ca="1" si="1"/>
        <v>3003</v>
      </c>
      <c r="AE22" s="45">
        <f t="shared" ca="1" si="2"/>
        <v>3015.75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13586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13481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13649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13471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13649</v>
      </c>
      <c r="AD23" s="44">
        <f t="shared" ca="1" si="1"/>
        <v>13471</v>
      </c>
      <c r="AE23" s="45">
        <f t="shared" ca="1" si="2"/>
        <v>13546.75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6438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6457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6457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-2473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6457</v>
      </c>
      <c r="AD24" s="44">
        <f t="shared" ca="1" si="1"/>
        <v>-2473</v>
      </c>
      <c r="AE24" s="45">
        <f t="shared" ca="1" si="2"/>
        <v>4219.75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2245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2245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2326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2326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2326</v>
      </c>
      <c r="AD25" s="44">
        <f t="shared" ca="1" si="1"/>
        <v>2245</v>
      </c>
      <c r="AE25" s="45">
        <f t="shared" ca="1" si="2"/>
        <v>2285.5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1380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1359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1353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1381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1381</v>
      </c>
      <c r="AD26" s="44">
        <f t="shared" ca="1" si="1"/>
        <v>1353</v>
      </c>
      <c r="AE26" s="45">
        <f t="shared" ca="1" si="2"/>
        <v>1368.25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1068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1079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1084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1075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1084</v>
      </c>
      <c r="AD27" s="44">
        <f t="shared" ca="1" si="1"/>
        <v>1068</v>
      </c>
      <c r="AE27" s="45">
        <f t="shared" ca="1" si="2"/>
        <v>1076.5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45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42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72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35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72</v>
      </c>
      <c r="AD28" s="44">
        <f t="shared" ca="1" si="1"/>
        <v>35</v>
      </c>
      <c r="AE28" s="45">
        <f t="shared" ca="1" si="2"/>
        <v>48.5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10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15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48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6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48</v>
      </c>
      <c r="AD29" s="44">
        <f t="shared" ca="1" si="1"/>
        <v>6</v>
      </c>
      <c r="AE29" s="45">
        <f t="shared" ca="1" si="2"/>
        <v>19.75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-8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20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18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17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20</v>
      </c>
      <c r="AD30" s="44">
        <f t="shared" ca="1" si="1"/>
        <v>-8</v>
      </c>
      <c r="AE30" s="45">
        <f t="shared" ca="1" si="2"/>
        <v>11.75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-39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31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-2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11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31</v>
      </c>
      <c r="AD31" s="46">
        <f t="shared" ca="1" si="1"/>
        <v>-39</v>
      </c>
      <c r="AE31" s="47">
        <f t="shared" ca="1" si="2"/>
        <v>0.25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195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191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189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201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201</v>
      </c>
      <c r="AD32" s="180">
        <f t="shared" ca="1" si="1"/>
        <v>189</v>
      </c>
      <c r="AE32" s="181">
        <f t="shared" ca="1" si="2"/>
        <v>194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115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116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117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114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117</v>
      </c>
      <c r="AD33" s="44">
        <f t="shared" ca="1" si="1"/>
        <v>114</v>
      </c>
      <c r="AE33" s="45">
        <f t="shared" ca="1" si="2"/>
        <v>115.5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384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382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381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381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384</v>
      </c>
      <c r="AD34" s="44">
        <f t="shared" ca="1" si="1"/>
        <v>381</v>
      </c>
      <c r="AE34" s="45">
        <f t="shared" ca="1" si="2"/>
        <v>382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-10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13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27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12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27</v>
      </c>
      <c r="AD35" s="44">
        <f t="shared" ca="1" si="1"/>
        <v>-10</v>
      </c>
      <c r="AE35" s="45">
        <f t="shared" ca="1" si="2"/>
        <v>10.5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-35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38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-2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26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38</v>
      </c>
      <c r="AD36" s="44">
        <f t="shared" ca="1" si="1"/>
        <v>-35</v>
      </c>
      <c r="AE36" s="45">
        <f t="shared" ca="1" si="2"/>
        <v>6.75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-49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24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-23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5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24</v>
      </c>
      <c r="AD37" s="46">
        <f t="shared" ca="1" si="1"/>
        <v>-49</v>
      </c>
      <c r="AE37" s="47">
        <f t="shared" ca="1" si="2"/>
        <v>-10.75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37"/>
  <sheetViews>
    <sheetView topLeftCell="C1" zoomScaleNormal="100" workbookViewId="0">
      <selection activeCell="AC1" sqref="AC1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"&amp;MID(CELL("filename"),SEARCH(".xlsx",CELL("filename"))-4,4)&amp;"-"&amp;MID(CELL("filename"),SEARCH(".xlsx",CELL("filename"))-7,2)&amp;"-13"</f>
        <v>BIỂU GHI MỰC NƯỚC GIỜ 2023-07-13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16405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16410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16406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16403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16410</v>
      </c>
      <c r="AD4" s="42">
        <f t="shared" ref="AD4:AD37" ca="1" si="1">MIN(E4:AB4)</f>
        <v>16403</v>
      </c>
      <c r="AE4" s="43">
        <f t="shared" ref="AE4:AE37" ca="1" si="2">AVERAGE(E4:AB4)</f>
        <v>16406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5449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5396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5412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5476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5476</v>
      </c>
      <c r="AD5" s="44">
        <f t="shared" ca="1" si="1"/>
        <v>5396</v>
      </c>
      <c r="AE5" s="45">
        <f t="shared" ca="1" si="2"/>
        <v>5433.25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1282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1278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1220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1253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1282</v>
      </c>
      <c r="AD6" s="44">
        <f t="shared" ca="1" si="1"/>
        <v>1220</v>
      </c>
      <c r="AE6" s="45">
        <f t="shared" ca="1" si="2"/>
        <v>1258.25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695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696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696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703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703</v>
      </c>
      <c r="AD7" s="44">
        <f t="shared" ca="1" si="1"/>
        <v>695</v>
      </c>
      <c r="AE7" s="45">
        <f t="shared" ca="1" si="2"/>
        <v>697.5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297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290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284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294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297</v>
      </c>
      <c r="AD8" s="44">
        <f t="shared" ca="1" si="1"/>
        <v>284</v>
      </c>
      <c r="AE8" s="45">
        <f t="shared" ca="1" si="2"/>
        <v>291.25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191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248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280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243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280</v>
      </c>
      <c r="AD9" s="44">
        <f t="shared" ca="1" si="1"/>
        <v>191</v>
      </c>
      <c r="AE9" s="45">
        <f t="shared" ca="1" si="2"/>
        <v>240.5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-20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20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105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72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105</v>
      </c>
      <c r="AD10" s="44">
        <f t="shared" ca="1" si="1"/>
        <v>-20</v>
      </c>
      <c r="AE10" s="45">
        <f t="shared" ca="1" si="2"/>
        <v>44.25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4698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4723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4710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4704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4723</v>
      </c>
      <c r="AD11" s="44">
        <f t="shared" ca="1" si="1"/>
        <v>4698</v>
      </c>
      <c r="AE11" s="45">
        <f t="shared" ca="1" si="2"/>
        <v>4708.75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2739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2744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2737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2730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2744</v>
      </c>
      <c r="AD12" s="44">
        <f t="shared" ca="1" si="1"/>
        <v>2730</v>
      </c>
      <c r="AE12" s="45">
        <f t="shared" ca="1" si="2"/>
        <v>2737.5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1054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1040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1068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1050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1068</v>
      </c>
      <c r="AD13" s="44">
        <f t="shared" ca="1" si="1"/>
        <v>1040</v>
      </c>
      <c r="AE13" s="45">
        <f t="shared" ca="1" si="2"/>
        <v>1053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89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82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111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92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111</v>
      </c>
      <c r="AD14" s="44">
        <f t="shared" ca="1" si="1"/>
        <v>82</v>
      </c>
      <c r="AE14" s="45">
        <f t="shared" ca="1" si="2"/>
        <v>93.5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-68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20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74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50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74</v>
      </c>
      <c r="AD15" s="44">
        <f t="shared" ca="1" si="1"/>
        <v>-68</v>
      </c>
      <c r="AE15" s="45">
        <f t="shared" ca="1" si="2"/>
        <v>19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33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19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150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114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150</v>
      </c>
      <c r="AD16" s="44">
        <f t="shared" ca="1" si="1"/>
        <v>19</v>
      </c>
      <c r="AE16" s="45">
        <f t="shared" ca="1" si="2"/>
        <v>79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13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23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134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104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134</v>
      </c>
      <c r="AD17" s="44">
        <f t="shared" ca="1" si="1"/>
        <v>13</v>
      </c>
      <c r="AE17" s="45">
        <f t="shared" ca="1" si="2"/>
        <v>68.5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3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-36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48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49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49</v>
      </c>
      <c r="AD18" s="44">
        <f t="shared" ca="1" si="1"/>
        <v>-36</v>
      </c>
      <c r="AE18" s="45">
        <f t="shared" ca="1" si="2"/>
        <v>16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-60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-4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63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41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63</v>
      </c>
      <c r="AD20" s="46">
        <f t="shared" ca="1" si="1"/>
        <v>-60</v>
      </c>
      <c r="AE20" s="47">
        <f t="shared" ca="1" si="2"/>
        <v>10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8834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8793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8789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8803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8834</v>
      </c>
      <c r="AD21" s="42">
        <f t="shared" ca="1" si="1"/>
        <v>8789</v>
      </c>
      <c r="AE21" s="43">
        <f t="shared" ca="1" si="2"/>
        <v>8804.75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3000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3000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2997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3007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3007</v>
      </c>
      <c r="AD22" s="44">
        <f t="shared" ca="1" si="1"/>
        <v>2997</v>
      </c>
      <c r="AE22" s="45">
        <f t="shared" ca="1" si="2"/>
        <v>3001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13600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13598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13471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13589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13600</v>
      </c>
      <c r="AD23" s="44">
        <f t="shared" ca="1" si="1"/>
        <v>13471</v>
      </c>
      <c r="AE23" s="45">
        <f t="shared" ca="1" si="2"/>
        <v>13564.5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6483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6468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6454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6458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6483</v>
      </c>
      <c r="AD24" s="44">
        <f t="shared" ca="1" si="1"/>
        <v>6454</v>
      </c>
      <c r="AE24" s="45">
        <f t="shared" ca="1" si="2"/>
        <v>6465.75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2326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2319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2321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2292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2326</v>
      </c>
      <c r="AD25" s="44">
        <f t="shared" ca="1" si="1"/>
        <v>2292</v>
      </c>
      <c r="AE25" s="45">
        <f t="shared" ca="1" si="2"/>
        <v>2314.5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1384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1361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1368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1366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1384</v>
      </c>
      <c r="AD26" s="44">
        <f t="shared" ca="1" si="1"/>
        <v>1361</v>
      </c>
      <c r="AE26" s="45">
        <f t="shared" ca="1" si="2"/>
        <v>1369.75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1068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1075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1080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1083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1083</v>
      </c>
      <c r="AD27" s="44">
        <f t="shared" ca="1" si="1"/>
        <v>1068</v>
      </c>
      <c r="AE27" s="45">
        <f t="shared" ca="1" si="2"/>
        <v>1076.5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34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3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102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68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102</v>
      </c>
      <c r="AD28" s="44">
        <f t="shared" ca="1" si="1"/>
        <v>3</v>
      </c>
      <c r="AE28" s="45">
        <f t="shared" ca="1" si="2"/>
        <v>51.75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7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-50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70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38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70</v>
      </c>
      <c r="AD29" s="44">
        <f t="shared" ca="1" si="1"/>
        <v>-50</v>
      </c>
      <c r="AE29" s="45">
        <f t="shared" ca="1" si="2"/>
        <v>16.25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-34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-23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64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32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64</v>
      </c>
      <c r="AD30" s="44">
        <f t="shared" ca="1" si="1"/>
        <v>-34</v>
      </c>
      <c r="AE30" s="45">
        <f t="shared" ca="1" si="2"/>
        <v>9.75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-73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-8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56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25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56</v>
      </c>
      <c r="AD31" s="46">
        <f t="shared" ca="1" si="1"/>
        <v>-73</v>
      </c>
      <c r="AE31" s="47">
        <f t="shared" ca="1" si="2"/>
        <v>0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185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189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189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189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189</v>
      </c>
      <c r="AD32" s="180">
        <f t="shared" ca="1" si="1"/>
        <v>185</v>
      </c>
      <c r="AE32" s="181">
        <f t="shared" ca="1" si="2"/>
        <v>188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122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139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132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123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139</v>
      </c>
      <c r="AD33" s="44">
        <f t="shared" ca="1" si="1"/>
        <v>122</v>
      </c>
      <c r="AE33" s="45">
        <f t="shared" ca="1" si="2"/>
        <v>129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381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380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380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381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381</v>
      </c>
      <c r="AD34" s="44">
        <f t="shared" ca="1" si="1"/>
        <v>380</v>
      </c>
      <c r="AE34" s="45">
        <f t="shared" ca="1" si="2"/>
        <v>380.5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-28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-45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74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30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74</v>
      </c>
      <c r="AD35" s="44">
        <f t="shared" ca="1" si="1"/>
        <v>-45</v>
      </c>
      <c r="AE35" s="45">
        <f t="shared" ca="1" si="2"/>
        <v>7.75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-58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-8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55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35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55</v>
      </c>
      <c r="AD36" s="44">
        <f t="shared" ca="1" si="1"/>
        <v>-58</v>
      </c>
      <c r="AE36" s="45">
        <f t="shared" ca="1" si="2"/>
        <v>6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-70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-3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27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12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27</v>
      </c>
      <c r="AD37" s="46">
        <f t="shared" ca="1" si="1"/>
        <v>-70</v>
      </c>
      <c r="AE37" s="47">
        <f t="shared" ca="1" si="2"/>
        <v>-8.5</v>
      </c>
    </row>
  </sheetData>
  <mergeCells count="4">
    <mergeCell ref="A21:A31"/>
    <mergeCell ref="C1:AB1"/>
    <mergeCell ref="A32:A37"/>
    <mergeCell ref="A4:A20"/>
  </mergeCells>
  <pageMargins left="0.75" right="0" top="0.25" bottom="0.25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"&amp;MID(CELL("filename"),SEARCH(".xlsx",CELL("filename"))-4,4)&amp;"-"&amp;MID(CELL("filename"),SEARCH(".xlsx",CELL("filename"))-7,2)&amp;"-14"</f>
        <v>BIỂU GHI MỰC NƯỚC GIỜ 2023-07-14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16400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16406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16410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16407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16410</v>
      </c>
      <c r="AD4" s="42">
        <f t="shared" ref="AD4:AD37" ca="1" si="1">MIN(E4:AB4)</f>
        <v>16400</v>
      </c>
      <c r="AE4" s="43">
        <f t="shared" ref="AE4:AE37" ca="1" si="2">AVERAGE(E4:AB4)</f>
        <v>16405.75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5438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5463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5474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5537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5537</v>
      </c>
      <c r="AD5" s="44">
        <f t="shared" ca="1" si="1"/>
        <v>5438</v>
      </c>
      <c r="AE5" s="45">
        <f t="shared" ca="1" si="2"/>
        <v>5478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1305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1288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1246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1305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1305</v>
      </c>
      <c r="AD6" s="44">
        <f t="shared" ca="1" si="1"/>
        <v>1246</v>
      </c>
      <c r="AE6" s="45">
        <f t="shared" ca="1" si="2"/>
        <v>1286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700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694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692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688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700</v>
      </c>
      <c r="AD7" s="44">
        <f t="shared" ca="1" si="1"/>
        <v>688</v>
      </c>
      <c r="AE7" s="45">
        <f t="shared" ca="1" si="2"/>
        <v>693.5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298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296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290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303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303</v>
      </c>
      <c r="AD8" s="44">
        <f t="shared" ca="1" si="1"/>
        <v>290</v>
      </c>
      <c r="AE8" s="45">
        <f t="shared" ca="1" si="2"/>
        <v>296.75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245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271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294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286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294</v>
      </c>
      <c r="AD9" s="44">
        <f t="shared" ca="1" si="1"/>
        <v>245</v>
      </c>
      <c r="AE9" s="45">
        <f t="shared" ca="1" si="2"/>
        <v>274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-19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-38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135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85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135</v>
      </c>
      <c r="AD10" s="44">
        <f t="shared" ca="1" si="1"/>
        <v>-38</v>
      </c>
      <c r="AE10" s="45">
        <f t="shared" ca="1" si="2"/>
        <v>40.75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4701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4698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4695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4694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4701</v>
      </c>
      <c r="AD11" s="44">
        <f t="shared" ca="1" si="1"/>
        <v>4694</v>
      </c>
      <c r="AE11" s="45">
        <f t="shared" ca="1" si="2"/>
        <v>4697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2741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2742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2742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2736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2742</v>
      </c>
      <c r="AD12" s="44">
        <f t="shared" ca="1" si="1"/>
        <v>2736</v>
      </c>
      <c r="AE12" s="45">
        <f t="shared" ca="1" si="2"/>
        <v>2740.25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1063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1065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1064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1035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1065</v>
      </c>
      <c r="AD13" s="44">
        <f t="shared" ca="1" si="1"/>
        <v>1035</v>
      </c>
      <c r="AE13" s="45">
        <f t="shared" ca="1" si="2"/>
        <v>1056.75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80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82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127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117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127</v>
      </c>
      <c r="AD14" s="44">
        <f t="shared" ca="1" si="1"/>
        <v>80</v>
      </c>
      <c r="AE14" s="45">
        <f t="shared" ca="1" si="2"/>
        <v>101.5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-71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-29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107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56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107</v>
      </c>
      <c r="AD15" s="44">
        <f t="shared" ca="1" si="1"/>
        <v>-71</v>
      </c>
      <c r="AE15" s="45">
        <f t="shared" ca="1" si="2"/>
        <v>15.75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38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0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180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132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180</v>
      </c>
      <c r="AD16" s="44">
        <f t="shared" ca="1" si="1"/>
        <v>0</v>
      </c>
      <c r="AE16" s="45">
        <f t="shared" ca="1" si="2"/>
        <v>87.5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17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-23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164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119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164</v>
      </c>
      <c r="AD17" s="44">
        <f t="shared" ca="1" si="1"/>
        <v>-23</v>
      </c>
      <c r="AE17" s="45">
        <f t="shared" ca="1" si="2"/>
        <v>69.25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8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-46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33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79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79</v>
      </c>
      <c r="AD18" s="44">
        <f t="shared" ca="1" si="1"/>
        <v>-46</v>
      </c>
      <c r="AE18" s="45">
        <f t="shared" ca="1" si="2"/>
        <v>18.5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-55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-53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76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119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119</v>
      </c>
      <c r="AD20" s="46">
        <f t="shared" ca="1" si="1"/>
        <v>-55</v>
      </c>
      <c r="AE20" s="47">
        <f t="shared" ca="1" si="2"/>
        <v>21.75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8816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8808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8811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8800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8816</v>
      </c>
      <c r="AD21" s="42">
        <f t="shared" ca="1" si="1"/>
        <v>8800</v>
      </c>
      <c r="AE21" s="43">
        <f t="shared" ca="1" si="2"/>
        <v>8808.75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3011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3005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3010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3000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3011</v>
      </c>
      <c r="AD22" s="44">
        <f t="shared" ca="1" si="1"/>
        <v>3000</v>
      </c>
      <c r="AE22" s="45">
        <f t="shared" ca="1" si="2"/>
        <v>3006.5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13600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13468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13602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13580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13602</v>
      </c>
      <c r="AD23" s="44">
        <f t="shared" ca="1" si="1"/>
        <v>13468</v>
      </c>
      <c r="AE23" s="45">
        <f t="shared" ca="1" si="2"/>
        <v>13562.5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6463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6461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6474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6467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6474</v>
      </c>
      <c r="AD24" s="44">
        <f t="shared" ca="1" si="1"/>
        <v>6461</v>
      </c>
      <c r="AE24" s="45">
        <f t="shared" ca="1" si="2"/>
        <v>6466.25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2251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2310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2259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2322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2322</v>
      </c>
      <c r="AD25" s="44">
        <f t="shared" ca="1" si="1"/>
        <v>2251</v>
      </c>
      <c r="AE25" s="45">
        <f t="shared" ca="1" si="2"/>
        <v>2285.5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1358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1340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1349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1338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1358</v>
      </c>
      <c r="AD26" s="44">
        <f t="shared" ca="1" si="1"/>
        <v>1338</v>
      </c>
      <c r="AE26" s="45">
        <f t="shared" ca="1" si="2"/>
        <v>1346.25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1075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1065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1062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1075</v>
      </c>
      <c r="AD27" s="44">
        <f t="shared" ca="1" si="1"/>
        <v>1062</v>
      </c>
      <c r="AE27" s="45">
        <f t="shared" ca="1" si="2"/>
        <v>1068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40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-3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97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102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102</v>
      </c>
      <c r="AD28" s="44">
        <f t="shared" ca="1" si="1"/>
        <v>-3</v>
      </c>
      <c r="AE28" s="45">
        <f t="shared" ca="1" si="2"/>
        <v>59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10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-60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62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67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67</v>
      </c>
      <c r="AD29" s="44">
        <f t="shared" ca="1" si="1"/>
        <v>-60</v>
      </c>
      <c r="AE29" s="45">
        <f t="shared" ca="1" si="2"/>
        <v>19.75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-31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-74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80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54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80</v>
      </c>
      <c r="AD30" s="44">
        <f t="shared" ca="1" si="1"/>
        <v>-74</v>
      </c>
      <c r="AE30" s="45">
        <f t="shared" ca="1" si="2"/>
        <v>7.25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-61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-49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80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33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80</v>
      </c>
      <c r="AD31" s="46">
        <f t="shared" ca="1" si="1"/>
        <v>-61</v>
      </c>
      <c r="AE31" s="47">
        <f t="shared" ca="1" si="2"/>
        <v>0.75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185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188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182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181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188</v>
      </c>
      <c r="AD32" s="180">
        <f t="shared" ca="1" si="1"/>
        <v>181</v>
      </c>
      <c r="AE32" s="181">
        <f t="shared" ca="1" si="2"/>
        <v>184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126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134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125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119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134</v>
      </c>
      <c r="AD33" s="44">
        <f t="shared" ca="1" si="1"/>
        <v>119</v>
      </c>
      <c r="AE33" s="45">
        <f t="shared" ca="1" si="2"/>
        <v>126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382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382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381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380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382</v>
      </c>
      <c r="AD34" s="44">
        <f t="shared" ca="1" si="1"/>
        <v>380</v>
      </c>
      <c r="AE34" s="45">
        <f t="shared" ca="1" si="2"/>
        <v>381.25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-21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-101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77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58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77</v>
      </c>
      <c r="AD35" s="44">
        <f t="shared" ca="1" si="1"/>
        <v>-101</v>
      </c>
      <c r="AE35" s="45">
        <f t="shared" ca="1" si="2"/>
        <v>3.25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-50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-58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87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44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87</v>
      </c>
      <c r="AD36" s="44">
        <f t="shared" ca="1" si="1"/>
        <v>-58</v>
      </c>
      <c r="AE36" s="45">
        <f t="shared" ca="1" si="2"/>
        <v>5.75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-76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-46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60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20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60</v>
      </c>
      <c r="AD37" s="46">
        <f t="shared" ca="1" si="1"/>
        <v>-76</v>
      </c>
      <c r="AE37" s="47">
        <f t="shared" ca="1" si="2"/>
        <v>-10.5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"/>
  <sheetViews>
    <sheetView zoomScaleNormal="100" workbookViewId="0">
      <selection activeCell="I14" sqref="I14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19" width="7.140625" style="4" customWidth="1"/>
    <col min="20" max="20" width="7.140625" style="2" customWidth="1"/>
    <col min="21" max="21" width="9.140625" style="2" customWidth="1"/>
    <col min="22" max="16384" width="9.140625" style="2"/>
  </cols>
  <sheetData>
    <row r="1" spans="1:20" ht="18" customHeight="1" x14ac:dyDescent="0.3">
      <c r="C1" s="197" t="s">
        <v>0</v>
      </c>
      <c r="D1" s="198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200"/>
    </row>
    <row r="2" spans="1:20" ht="16.5" customHeight="1" thickBot="1" x14ac:dyDescent="0.3">
      <c r="D2" s="6"/>
      <c r="E2" s="2"/>
      <c r="G2" s="21"/>
      <c r="H2" s="21"/>
      <c r="I2" s="21"/>
      <c r="J2" s="21" t="s">
        <v>1</v>
      </c>
      <c r="K2" s="21"/>
      <c r="L2" s="21"/>
      <c r="M2" s="21"/>
      <c r="N2" s="2"/>
      <c r="O2" s="2"/>
      <c r="P2" s="5" t="s">
        <v>2</v>
      </c>
      <c r="Q2" s="5"/>
      <c r="R2" s="5"/>
      <c r="S2" s="5"/>
      <c r="T2" s="51"/>
    </row>
    <row r="3" spans="1:20" s="6" customFormat="1" ht="15.75" customHeight="1" thickBot="1" x14ac:dyDescent="0.3">
      <c r="A3" s="189" t="s">
        <v>3</v>
      </c>
      <c r="B3" s="185" t="s">
        <v>4</v>
      </c>
      <c r="C3" s="185" t="s">
        <v>5</v>
      </c>
      <c r="D3" s="185" t="s">
        <v>6</v>
      </c>
      <c r="E3" s="185">
        <v>1</v>
      </c>
      <c r="F3" s="185">
        <v>2</v>
      </c>
      <c r="G3" s="185">
        <v>3</v>
      </c>
      <c r="H3" s="185">
        <v>4</v>
      </c>
      <c r="I3" s="192">
        <v>5</v>
      </c>
      <c r="J3" s="194" t="s">
        <v>7</v>
      </c>
      <c r="K3" s="195"/>
      <c r="L3" s="196"/>
      <c r="M3" s="191">
        <v>6</v>
      </c>
      <c r="N3" s="185">
        <v>7</v>
      </c>
      <c r="O3" s="185">
        <v>8</v>
      </c>
      <c r="P3" s="185">
        <v>9</v>
      </c>
      <c r="Q3" s="192">
        <v>10</v>
      </c>
      <c r="R3" s="194" t="s">
        <v>8</v>
      </c>
      <c r="S3" s="195"/>
      <c r="T3" s="196"/>
    </row>
    <row r="4" spans="1:20" s="6" customFormat="1" ht="15.75" customHeight="1" thickBot="1" x14ac:dyDescent="0.3">
      <c r="A4" s="190"/>
      <c r="B4" s="186"/>
      <c r="C4" s="186"/>
      <c r="D4" s="186"/>
      <c r="E4" s="186"/>
      <c r="F4" s="186"/>
      <c r="G4" s="186"/>
      <c r="H4" s="186"/>
      <c r="I4" s="193"/>
      <c r="J4" s="40" t="s">
        <v>9</v>
      </c>
      <c r="K4" s="38" t="s">
        <v>10</v>
      </c>
      <c r="L4" s="41" t="s">
        <v>11</v>
      </c>
      <c r="M4" s="190"/>
      <c r="N4" s="186"/>
      <c r="O4" s="186"/>
      <c r="P4" s="186"/>
      <c r="Q4" s="193"/>
      <c r="R4" s="39" t="s">
        <v>9</v>
      </c>
      <c r="S4" s="38" t="s">
        <v>10</v>
      </c>
      <c r="T4" s="41" t="s">
        <v>11</v>
      </c>
    </row>
    <row r="5" spans="1:20" s="3" customFormat="1" ht="15.2" customHeight="1" x14ac:dyDescent="0.25">
      <c r="A5" s="188" t="s">
        <v>12</v>
      </c>
      <c r="B5" s="20">
        <v>1</v>
      </c>
      <c r="C5" s="85" t="s">
        <v>13</v>
      </c>
      <c r="D5" s="90">
        <v>73401</v>
      </c>
      <c r="E5" s="34">
        <f ca="1">'1'!$AE4</f>
        <v>16469.5</v>
      </c>
      <c r="F5" s="34">
        <f ca="1">'2'!$AE4</f>
        <v>8237</v>
      </c>
      <c r="G5" s="34">
        <f ca="1">'3'!$AE4</f>
        <v>7056.4285714285716</v>
      </c>
      <c r="H5" s="34">
        <f ca="1">'4'!$AE4</f>
        <v>2741.8333333333335</v>
      </c>
      <c r="I5" s="34">
        <f ca="1">'5'!$AE4</f>
        <v>2742.1666666666665</v>
      </c>
      <c r="J5" s="36">
        <f t="shared" ref="J5:J38" ca="1" si="0">MAX(E5:I5)</f>
        <v>16469.5</v>
      </c>
      <c r="K5" s="34">
        <f t="shared" ref="K5:K38" ca="1" si="1">MIN(E5:I5)</f>
        <v>2741.8333333333335</v>
      </c>
      <c r="L5" s="35">
        <f t="shared" ref="L5:L38" ca="1" si="2">AVERAGE(E5:I5)</f>
        <v>7449.3857142857141</v>
      </c>
      <c r="M5" s="37">
        <f ca="1">'6'!$AE4</f>
        <v>4382.6000000000004</v>
      </c>
      <c r="N5" s="37">
        <f ca="1">'7'!$AE4</f>
        <v>16427</v>
      </c>
      <c r="O5" s="37">
        <f ca="1">'8'!$AE4</f>
        <v>16423.5</v>
      </c>
      <c r="P5" s="37">
        <f ca="1">'9'!$AE4</f>
        <v>16420</v>
      </c>
      <c r="Q5" s="37">
        <f ca="1">'10'!$AE4</f>
        <v>5519.7777777777774</v>
      </c>
      <c r="R5" s="28">
        <f t="shared" ref="R5:R38" ca="1" si="3">MAX(M5:Q5)</f>
        <v>16427</v>
      </c>
      <c r="S5" s="29">
        <f t="shared" ref="S5:S38" ca="1" si="4">MIN(M5:Q5)</f>
        <v>4382.6000000000004</v>
      </c>
      <c r="T5" s="48">
        <f t="shared" ref="T5:T38" ca="1" si="5">AVERAGE(M5:Q5)</f>
        <v>11834.575555555555</v>
      </c>
    </row>
    <row r="6" spans="1:20" s="3" customFormat="1" ht="15.2" customHeight="1" x14ac:dyDescent="0.25">
      <c r="A6" s="183"/>
      <c r="B6" s="10">
        <v>2</v>
      </c>
      <c r="C6" s="82" t="s">
        <v>14</v>
      </c>
      <c r="D6" s="87">
        <v>73402</v>
      </c>
      <c r="E6" s="34">
        <f ca="1">'1'!$AE5</f>
        <v>5444.5</v>
      </c>
      <c r="F6" s="34">
        <f ca="1">'2'!$AE5</f>
        <v>2725</v>
      </c>
      <c r="G6" s="34">
        <f ca="1">'3'!$AE5</f>
        <v>2306.8571428571427</v>
      </c>
      <c r="H6" s="34">
        <f ca="1">'4'!$AE5</f>
        <v>901.20833333333337</v>
      </c>
      <c r="I6" s="34">
        <f ca="1">'5'!$AE5</f>
        <v>906.27777777777783</v>
      </c>
      <c r="J6" s="36">
        <f t="shared" ca="1" si="0"/>
        <v>5444.5</v>
      </c>
      <c r="K6" s="34">
        <f t="shared" ca="1" si="1"/>
        <v>901.20833333333337</v>
      </c>
      <c r="L6" s="35">
        <f t="shared" ca="1" si="2"/>
        <v>2456.768650793651</v>
      </c>
      <c r="M6" s="37">
        <f ca="1">'6'!$AE5</f>
        <v>1454.1333333333334</v>
      </c>
      <c r="N6" s="37">
        <f ca="1">'7'!$AE5</f>
        <v>5479</v>
      </c>
      <c r="O6" s="37">
        <f ca="1">'8'!$AE5</f>
        <v>5403.25</v>
      </c>
      <c r="P6" s="37">
        <f ca="1">'9'!$AE5</f>
        <v>2604.25</v>
      </c>
      <c r="Q6" s="37">
        <f ca="1">'10'!$AE5</f>
        <v>2412.6666666666665</v>
      </c>
      <c r="R6" s="28">
        <f t="shared" ca="1" si="3"/>
        <v>5479</v>
      </c>
      <c r="S6" s="29">
        <f t="shared" ca="1" si="4"/>
        <v>1454.1333333333334</v>
      </c>
      <c r="T6" s="48">
        <f t="shared" ca="1" si="5"/>
        <v>3470.66</v>
      </c>
    </row>
    <row r="7" spans="1:20" s="3" customFormat="1" ht="15.2" customHeight="1" x14ac:dyDescent="0.25">
      <c r="A7" s="183"/>
      <c r="B7" s="10">
        <v>3</v>
      </c>
      <c r="C7" s="82" t="s">
        <v>15</v>
      </c>
      <c r="D7" s="87">
        <v>73403</v>
      </c>
      <c r="E7" s="34">
        <f ca="1">'1'!$AE6</f>
        <v>1248</v>
      </c>
      <c r="F7" s="34">
        <f ca="1">'2'!$AE6</f>
        <v>641.5</v>
      </c>
      <c r="G7" s="34">
        <f ca="1">'3'!$AE6</f>
        <v>513.28571428571433</v>
      </c>
      <c r="H7" s="34">
        <f ca="1">'4'!$AE6</f>
        <v>203.41666666666666</v>
      </c>
      <c r="I7" s="34">
        <f ca="1">'5'!$AE6</f>
        <v>210.22222222222223</v>
      </c>
      <c r="J7" s="36">
        <f t="shared" ca="1" si="0"/>
        <v>1248</v>
      </c>
      <c r="K7" s="34">
        <f t="shared" ca="1" si="1"/>
        <v>203.41666666666666</v>
      </c>
      <c r="L7" s="35">
        <f t="shared" ca="1" si="2"/>
        <v>563.28492063492058</v>
      </c>
      <c r="M7" s="37">
        <f ca="1">'6'!$AE6</f>
        <v>334.13333333333333</v>
      </c>
      <c r="N7" s="37">
        <f ca="1">'7'!$AE6</f>
        <v>1284.75</v>
      </c>
      <c r="O7" s="37">
        <f ca="1">'8'!$AE6</f>
        <v>1220.75</v>
      </c>
      <c r="P7" s="37">
        <f ca="1">'9'!$AE6</f>
        <v>1237.5</v>
      </c>
      <c r="Q7" s="37">
        <f ca="1">'10'!$AE6</f>
        <v>549</v>
      </c>
      <c r="R7" s="28">
        <f t="shared" ca="1" si="3"/>
        <v>1284.75</v>
      </c>
      <c r="S7" s="29">
        <f t="shared" ca="1" si="4"/>
        <v>334.13333333333333</v>
      </c>
      <c r="T7" s="48">
        <f t="shared" ca="1" si="5"/>
        <v>925.22666666666669</v>
      </c>
    </row>
    <row r="8" spans="1:20" s="3" customFormat="1" ht="15.2" customHeight="1" x14ac:dyDescent="0.25">
      <c r="A8" s="183"/>
      <c r="B8" s="10">
        <v>4</v>
      </c>
      <c r="C8" s="82" t="s">
        <v>16</v>
      </c>
      <c r="D8" s="87">
        <v>73420</v>
      </c>
      <c r="E8" s="34">
        <f ca="1">'1'!$AE7</f>
        <v>355</v>
      </c>
      <c r="F8" s="34">
        <f ca="1">'2'!$AE7</f>
        <v>348</v>
      </c>
      <c r="G8" s="34">
        <f ca="1">'3'!$AE7</f>
        <v>198.42857142857142</v>
      </c>
      <c r="H8" s="34">
        <f ca="1">'4'!$AE7</f>
        <v>116.45833333333333</v>
      </c>
      <c r="I8" s="34">
        <f ca="1">'5'!$AE7</f>
        <v>116.77777777777777</v>
      </c>
      <c r="J8" s="36">
        <f t="shared" ca="1" si="0"/>
        <v>355</v>
      </c>
      <c r="K8" s="34">
        <f t="shared" ca="1" si="1"/>
        <v>116.45833333333333</v>
      </c>
      <c r="L8" s="35">
        <f t="shared" ca="1" si="2"/>
        <v>226.93293650793652</v>
      </c>
      <c r="M8" s="37">
        <f ca="1">'6'!$AE7</f>
        <v>197.2</v>
      </c>
      <c r="N8" s="37">
        <f ca="1">'7'!$AE7</f>
        <v>529</v>
      </c>
      <c r="O8" s="37">
        <f ca="1">'8'!$AE7</f>
        <v>518.25</v>
      </c>
      <c r="P8" s="37">
        <f ca="1">'9'!$AE7</f>
        <v>758.75</v>
      </c>
      <c r="Q8" s="37">
        <f ca="1">'10'!$AE7</f>
        <v>326.33333333333331</v>
      </c>
      <c r="R8" s="28">
        <f t="shared" ca="1" si="3"/>
        <v>758.75</v>
      </c>
      <c r="S8" s="29">
        <f t="shared" ca="1" si="4"/>
        <v>197.2</v>
      </c>
      <c r="T8" s="48">
        <f t="shared" ca="1" si="5"/>
        <v>465.90666666666664</v>
      </c>
    </row>
    <row r="9" spans="1:20" s="3" customFormat="1" ht="15.2" customHeight="1" x14ac:dyDescent="0.25">
      <c r="A9" s="183"/>
      <c r="B9" s="10">
        <v>5</v>
      </c>
      <c r="C9" s="82" t="s">
        <v>17</v>
      </c>
      <c r="D9" s="87">
        <v>73400</v>
      </c>
      <c r="E9" s="34">
        <f ca="1">'1'!$AE8</f>
        <v>159.5</v>
      </c>
      <c r="F9" s="34">
        <f ca="1">'2'!$AE8</f>
        <v>157</v>
      </c>
      <c r="G9" s="34">
        <f ca="1">'3'!$AE8</f>
        <v>121.42857142857143</v>
      </c>
      <c r="H9" s="34">
        <f ca="1">'4'!$AE8</f>
        <v>46.625</v>
      </c>
      <c r="I9" s="34">
        <f ca="1">'5'!$AE8</f>
        <v>49.388888888888886</v>
      </c>
      <c r="J9" s="36">
        <f t="shared" ca="1" si="0"/>
        <v>159.5</v>
      </c>
      <c r="K9" s="34">
        <f t="shared" ca="1" si="1"/>
        <v>46.625</v>
      </c>
      <c r="L9" s="35">
        <f t="shared" ca="1" si="2"/>
        <v>106.78849206349207</v>
      </c>
      <c r="M9" s="37">
        <f ca="1">'6'!$AE8</f>
        <v>81.8</v>
      </c>
      <c r="N9" s="37">
        <f ca="1">'7'!$AE8</f>
        <v>321.5</v>
      </c>
      <c r="O9" s="37">
        <f ca="1">'8'!$AE8</f>
        <v>304</v>
      </c>
      <c r="P9" s="37">
        <f ca="1">'9'!$AE8</f>
        <v>355</v>
      </c>
      <c r="Q9" s="37">
        <f ca="1">'10'!$AE8</f>
        <v>132</v>
      </c>
      <c r="R9" s="28">
        <f t="shared" ca="1" si="3"/>
        <v>355</v>
      </c>
      <c r="S9" s="29">
        <f t="shared" ca="1" si="4"/>
        <v>81.8</v>
      </c>
      <c r="T9" s="48">
        <f t="shared" ca="1" si="5"/>
        <v>238.85999999999999</v>
      </c>
    </row>
    <row r="10" spans="1:20" s="3" customFormat="1" ht="15.2" customHeight="1" x14ac:dyDescent="0.25">
      <c r="A10" s="183"/>
      <c r="B10" s="10">
        <v>6</v>
      </c>
      <c r="C10" s="82" t="s">
        <v>18</v>
      </c>
      <c r="D10" s="87">
        <v>73404</v>
      </c>
      <c r="E10" s="34">
        <f ca="1">'1'!$AE9</f>
        <v>240</v>
      </c>
      <c r="F10" s="34">
        <f ca="1">'2'!$AE9</f>
        <v>234.5</v>
      </c>
      <c r="G10" s="34">
        <f ca="1">'3'!$AE9</f>
        <v>77.285714285714292</v>
      </c>
      <c r="H10" s="34">
        <f ca="1">'4'!$AE9</f>
        <v>37.291666666666664</v>
      </c>
      <c r="I10" s="34">
        <f ca="1">'5'!$AE9</f>
        <v>39.722222222222221</v>
      </c>
      <c r="J10" s="36">
        <f t="shared" ca="1" si="0"/>
        <v>240</v>
      </c>
      <c r="K10" s="34">
        <f t="shared" ca="1" si="1"/>
        <v>37.291666666666664</v>
      </c>
      <c r="L10" s="35">
        <f t="shared" ca="1" si="2"/>
        <v>125.75992063492063</v>
      </c>
      <c r="M10" s="37">
        <f ca="1">'6'!$AE9</f>
        <v>68.733333333333334</v>
      </c>
      <c r="N10" s="37">
        <f ca="1">'7'!$AE9</f>
        <v>221</v>
      </c>
      <c r="O10" s="37">
        <f ca="1">'8'!$AE9</f>
        <v>279.75</v>
      </c>
      <c r="P10" s="37">
        <f ca="1">'9'!$AE9</f>
        <v>239.5</v>
      </c>
      <c r="Q10" s="37">
        <f ca="1">'10'!$AE9</f>
        <v>113.66666666666667</v>
      </c>
      <c r="R10" s="28">
        <f t="shared" ca="1" si="3"/>
        <v>279.75</v>
      </c>
      <c r="S10" s="29">
        <f t="shared" ca="1" si="4"/>
        <v>68.733333333333334</v>
      </c>
      <c r="T10" s="48">
        <f t="shared" ca="1" si="5"/>
        <v>184.53</v>
      </c>
    </row>
    <row r="11" spans="1:20" s="3" customFormat="1" ht="15.2" customHeight="1" x14ac:dyDescent="0.25">
      <c r="A11" s="183"/>
      <c r="B11" s="10">
        <v>7</v>
      </c>
      <c r="C11" s="82" t="s">
        <v>19</v>
      </c>
      <c r="D11" s="87">
        <v>73405</v>
      </c>
      <c r="E11" s="34">
        <f ca="1">'1'!$AE10</f>
        <v>40.5</v>
      </c>
      <c r="F11" s="34">
        <f ca="1">'2'!$AE10</f>
        <v>-38.5</v>
      </c>
      <c r="G11" s="34">
        <f ca="1">'3'!$AE10</f>
        <v>20.142857142857142</v>
      </c>
      <c r="H11" s="34">
        <f ca="1">'4'!$AE10</f>
        <v>6.375</v>
      </c>
      <c r="I11" s="34">
        <f ca="1">'5'!$AE10</f>
        <v>7.9444444444444446</v>
      </c>
      <c r="J11" s="36">
        <f t="shared" ca="1" si="0"/>
        <v>40.5</v>
      </c>
      <c r="K11" s="34">
        <f t="shared" ca="1" si="1"/>
        <v>-38.5</v>
      </c>
      <c r="L11" s="35">
        <f t="shared" ca="1" si="2"/>
        <v>7.2924603174603178</v>
      </c>
      <c r="M11" s="37">
        <f ca="1">'6'!$AE10</f>
        <v>11.866666666666667</v>
      </c>
      <c r="N11" s="37">
        <f ca="1">'7'!$AE10</f>
        <v>49.75</v>
      </c>
      <c r="O11" s="37">
        <f ca="1">'8'!$AE10</f>
        <v>48.75</v>
      </c>
      <c r="P11" s="37">
        <f ca="1">'9'!$AE10</f>
        <v>35.25</v>
      </c>
      <c r="Q11" s="37">
        <f ca="1">'10'!$AE10</f>
        <v>15.444444444444445</v>
      </c>
      <c r="R11" s="28">
        <f t="shared" ca="1" si="3"/>
        <v>49.75</v>
      </c>
      <c r="S11" s="29">
        <f t="shared" ca="1" si="4"/>
        <v>11.866666666666667</v>
      </c>
      <c r="T11" s="48">
        <f t="shared" ca="1" si="5"/>
        <v>32.212222222222223</v>
      </c>
    </row>
    <row r="12" spans="1:20" ht="15.2" customHeight="1" x14ac:dyDescent="0.25">
      <c r="A12" s="183"/>
      <c r="B12" s="10">
        <v>8</v>
      </c>
      <c r="C12" s="82" t="s">
        <v>20</v>
      </c>
      <c r="D12" s="87">
        <v>73406</v>
      </c>
      <c r="E12" s="34">
        <f ca="1">'1'!$AE11</f>
        <v>4694</v>
      </c>
      <c r="F12" s="34">
        <f ca="1">'2'!$AE11</f>
        <v>2349</v>
      </c>
      <c r="G12" s="34">
        <f ca="1">'3'!$AE11</f>
        <v>2011.8571428571429</v>
      </c>
      <c r="H12" s="34">
        <f ca="1">'4'!$AE11</f>
        <v>783.29166666666663</v>
      </c>
      <c r="I12" s="34">
        <f ca="1">'5'!$AE11</f>
        <v>783.11111111111109</v>
      </c>
      <c r="J12" s="36">
        <f t="shared" ca="1" si="0"/>
        <v>4694</v>
      </c>
      <c r="K12" s="34">
        <f t="shared" ca="1" si="1"/>
        <v>783.11111111111109</v>
      </c>
      <c r="L12" s="35">
        <f t="shared" ca="1" si="2"/>
        <v>2124.2519841269841</v>
      </c>
      <c r="M12" s="37">
        <f ca="1">'6'!$AE11</f>
        <v>1255.5999999999999</v>
      </c>
      <c r="N12" s="37">
        <f ca="1">'7'!$AE11</f>
        <v>4704.25</v>
      </c>
      <c r="O12" s="37">
        <f ca="1">'8'!$AE11</f>
        <v>4696.5</v>
      </c>
      <c r="P12" s="37">
        <f ca="1">'9'!$AE11</f>
        <v>4727</v>
      </c>
      <c r="Q12" s="37">
        <f ca="1">'10'!$AE11</f>
        <v>2099.5555555555557</v>
      </c>
      <c r="R12" s="28">
        <f t="shared" ca="1" si="3"/>
        <v>4727</v>
      </c>
      <c r="S12" s="29">
        <f t="shared" ca="1" si="4"/>
        <v>1255.5999999999999</v>
      </c>
      <c r="T12" s="48">
        <f t="shared" ca="1" si="5"/>
        <v>3496.5811111111116</v>
      </c>
    </row>
    <row r="13" spans="1:20" s="3" customFormat="1" ht="15.2" customHeight="1" x14ac:dyDescent="0.25">
      <c r="A13" s="183"/>
      <c r="B13" s="10">
        <v>9</v>
      </c>
      <c r="C13" s="82" t="s">
        <v>21</v>
      </c>
      <c r="D13" s="87">
        <v>73408</v>
      </c>
      <c r="E13" s="34">
        <f ca="1">'1'!$AE12</f>
        <v>2702</v>
      </c>
      <c r="F13" s="34">
        <f ca="1">'2'!$AE12</f>
        <v>2712</v>
      </c>
      <c r="G13" s="34">
        <f ca="1">'3'!$AE12</f>
        <v>1147.8571428571429</v>
      </c>
      <c r="H13" s="34">
        <f ca="1">'4'!$AE12</f>
        <v>455.41666666666669</v>
      </c>
      <c r="I13" s="34">
        <f ca="1">'5'!$AE12</f>
        <v>452.72222222222223</v>
      </c>
      <c r="J13" s="36">
        <f t="shared" ca="1" si="0"/>
        <v>2712</v>
      </c>
      <c r="K13" s="34">
        <f t="shared" ca="1" si="1"/>
        <v>452.72222222222223</v>
      </c>
      <c r="L13" s="35">
        <f t="shared" ca="1" si="2"/>
        <v>1493.9992063492066</v>
      </c>
      <c r="M13" s="37">
        <f ca="1">'6'!$AE12</f>
        <v>722.06666666666672</v>
      </c>
      <c r="N13" s="37">
        <f ca="1">'7'!$AE12</f>
        <v>2742.25</v>
      </c>
      <c r="O13" s="37">
        <f ca="1">'8'!$AE12</f>
        <v>2744.5</v>
      </c>
      <c r="P13" s="37">
        <f ca="1">'9'!$AE12</f>
        <v>2742.25</v>
      </c>
      <c r="Q13" s="37">
        <f ca="1">'10'!$AE12</f>
        <v>1196.7777777777778</v>
      </c>
      <c r="R13" s="28">
        <f t="shared" ca="1" si="3"/>
        <v>2744.5</v>
      </c>
      <c r="S13" s="29">
        <f t="shared" ca="1" si="4"/>
        <v>722.06666666666672</v>
      </c>
      <c r="T13" s="48">
        <f t="shared" ca="1" si="5"/>
        <v>2029.5688888888885</v>
      </c>
    </row>
    <row r="14" spans="1:20" s="3" customFormat="1" ht="15.2" customHeight="1" x14ac:dyDescent="0.25">
      <c r="A14" s="183"/>
      <c r="B14" s="10">
        <v>10</v>
      </c>
      <c r="C14" s="82" t="s">
        <v>22</v>
      </c>
      <c r="D14" s="87">
        <v>73409</v>
      </c>
      <c r="E14" s="34">
        <f ca="1">'1'!$AE13</f>
        <v>1129</v>
      </c>
      <c r="F14" s="34">
        <f ca="1">'2'!$AE13</f>
        <v>1104</v>
      </c>
      <c r="G14" s="34">
        <f ca="1">'3'!$AE13</f>
        <v>472.57142857142856</v>
      </c>
      <c r="H14" s="34">
        <f ca="1">'4'!$AE13</f>
        <v>182.45833333333334</v>
      </c>
      <c r="I14" s="34">
        <f ca="1">'5'!$AE13</f>
        <v>180</v>
      </c>
      <c r="J14" s="36">
        <f t="shared" ca="1" si="0"/>
        <v>1129</v>
      </c>
      <c r="K14" s="34">
        <f t="shared" ca="1" si="1"/>
        <v>180</v>
      </c>
      <c r="L14" s="35">
        <f t="shared" ca="1" si="2"/>
        <v>613.60595238095243</v>
      </c>
      <c r="M14" s="37">
        <f ca="1">'6'!$AE13</f>
        <v>287.60000000000002</v>
      </c>
      <c r="N14" s="37">
        <f ca="1">'7'!$AE13</f>
        <v>1104.5</v>
      </c>
      <c r="O14" s="37">
        <f ca="1">'8'!$AE13</f>
        <v>1103.5</v>
      </c>
      <c r="P14" s="37">
        <f ca="1">'9'!$AE13</f>
        <v>1104.5</v>
      </c>
      <c r="Q14" s="37">
        <f ca="1">'10'!$AE13</f>
        <v>492.33333333333331</v>
      </c>
      <c r="R14" s="28">
        <f t="shared" ca="1" si="3"/>
        <v>1104.5</v>
      </c>
      <c r="S14" s="29">
        <f t="shared" ca="1" si="4"/>
        <v>287.60000000000002</v>
      </c>
      <c r="T14" s="48">
        <f t="shared" ca="1" si="5"/>
        <v>818.48666666666668</v>
      </c>
    </row>
    <row r="15" spans="1:20" s="3" customFormat="1" ht="15.2" customHeight="1" x14ac:dyDescent="0.25">
      <c r="A15" s="183"/>
      <c r="B15" s="10">
        <v>11</v>
      </c>
      <c r="C15" s="82" t="s">
        <v>23</v>
      </c>
      <c r="D15" s="87">
        <v>73410</v>
      </c>
      <c r="E15" s="34">
        <f ca="1">'1'!$AE14</f>
        <v>148.5</v>
      </c>
      <c r="F15" s="34">
        <f ca="1">'2'!$AE14</f>
        <v>79</v>
      </c>
      <c r="G15" s="34">
        <f ca="1">'3'!$AE14</f>
        <v>57.714285714285715</v>
      </c>
      <c r="H15" s="34">
        <f ca="1">'4'!$AE14</f>
        <v>23.083333333333332</v>
      </c>
      <c r="I15" s="34">
        <f ca="1">'5'!$AE14</f>
        <v>34.388888888888886</v>
      </c>
      <c r="J15" s="36">
        <f t="shared" ca="1" si="0"/>
        <v>148.5</v>
      </c>
      <c r="K15" s="34">
        <f t="shared" ca="1" si="1"/>
        <v>23.083333333333332</v>
      </c>
      <c r="L15" s="35">
        <f t="shared" ca="1" si="2"/>
        <v>68.537301587301585</v>
      </c>
      <c r="M15" s="37">
        <f ca="1">'6'!$AE14</f>
        <v>36.266666666666666</v>
      </c>
      <c r="N15" s="37">
        <f ca="1">'7'!$AE14</f>
        <v>144</v>
      </c>
      <c r="O15" s="37">
        <f ca="1">'8'!$AE14</f>
        <v>132.25</v>
      </c>
      <c r="P15" s="37">
        <f ca="1">'9'!$AE14</f>
        <v>142.5</v>
      </c>
      <c r="Q15" s="37">
        <f ca="1">'10'!$AE14</f>
        <v>70.888888888888886</v>
      </c>
      <c r="R15" s="28">
        <f t="shared" ca="1" si="3"/>
        <v>144</v>
      </c>
      <c r="S15" s="29">
        <f t="shared" ca="1" si="4"/>
        <v>36.266666666666666</v>
      </c>
      <c r="T15" s="48">
        <f t="shared" ca="1" si="5"/>
        <v>105.18111111111111</v>
      </c>
    </row>
    <row r="16" spans="1:20" ht="15.2" customHeight="1" x14ac:dyDescent="0.25">
      <c r="A16" s="183"/>
      <c r="B16" s="10">
        <v>12</v>
      </c>
      <c r="C16" s="82" t="s">
        <v>24</v>
      </c>
      <c r="D16" s="87">
        <v>73411</v>
      </c>
      <c r="E16" s="34">
        <f ca="1">'1'!$AE15</f>
        <v>10</v>
      </c>
      <c r="F16" s="34">
        <f ca="1">'2'!$AE15</f>
        <v>-62.5</v>
      </c>
      <c r="G16" s="34">
        <f ca="1">'3'!$AE15</f>
        <v>15.714285714285714</v>
      </c>
      <c r="H16" s="34">
        <f ca="1">'4'!$AE15</f>
        <v>2.625</v>
      </c>
      <c r="I16" s="34">
        <f ca="1">'5'!$AE15</f>
        <v>0.16666666666666666</v>
      </c>
      <c r="J16" s="36">
        <f t="shared" ca="1" si="0"/>
        <v>15.714285714285714</v>
      </c>
      <c r="K16" s="34">
        <f t="shared" ca="1" si="1"/>
        <v>-62.5</v>
      </c>
      <c r="L16" s="35">
        <f t="shared" ca="1" si="2"/>
        <v>-6.7988095238095241</v>
      </c>
      <c r="M16" s="37">
        <f ca="1">'6'!$AE15</f>
        <v>-2.4</v>
      </c>
      <c r="N16" s="37">
        <f ca="1">'7'!$AE15</f>
        <v>16</v>
      </c>
      <c r="O16" s="37">
        <f ca="1">'8'!$AE15</f>
        <v>13</v>
      </c>
      <c r="P16" s="37">
        <f ca="1">'9'!$AE15</f>
        <v>4.5</v>
      </c>
      <c r="Q16" s="37">
        <f ca="1">'10'!$AE15</f>
        <v>2.4444444444444446</v>
      </c>
      <c r="R16" s="28">
        <f t="shared" ca="1" si="3"/>
        <v>16</v>
      </c>
      <c r="S16" s="29">
        <f t="shared" ca="1" si="4"/>
        <v>-2.4</v>
      </c>
      <c r="T16" s="48">
        <f t="shared" ca="1" si="5"/>
        <v>6.7088888888888887</v>
      </c>
    </row>
    <row r="17" spans="1:20" s="3" customFormat="1" ht="15.2" customHeight="1" x14ac:dyDescent="0.25">
      <c r="A17" s="183"/>
      <c r="B17" s="10">
        <v>13</v>
      </c>
      <c r="C17" s="82" t="s">
        <v>25</v>
      </c>
      <c r="D17" s="87">
        <v>73412</v>
      </c>
      <c r="E17" s="34">
        <f ca="1">'1'!$AE16</f>
        <v>98</v>
      </c>
      <c r="F17" s="34">
        <f ca="1">'2'!$AE16</f>
        <v>14.5</v>
      </c>
      <c r="G17" s="34">
        <f ca="1">'3'!$AE16</f>
        <v>36.428571428571431</v>
      </c>
      <c r="H17" s="34">
        <f ca="1">'4'!$AE16</f>
        <v>12.541666666666666</v>
      </c>
      <c r="I17" s="34">
        <f ca="1">'5'!$AE16</f>
        <v>17.444444444444443</v>
      </c>
      <c r="J17" s="36">
        <f t="shared" ca="1" si="0"/>
        <v>98</v>
      </c>
      <c r="K17" s="34">
        <f t="shared" ca="1" si="1"/>
        <v>12.541666666666666</v>
      </c>
      <c r="L17" s="35">
        <f t="shared" ca="1" si="2"/>
        <v>35.782936507936505</v>
      </c>
      <c r="M17" s="37">
        <f ca="1">'6'!$AE16</f>
        <v>21.133333333333333</v>
      </c>
      <c r="N17" s="37">
        <f ca="1">'7'!$AE16</f>
        <v>88.25</v>
      </c>
      <c r="O17" s="37">
        <f ca="1">'8'!$AE16</f>
        <v>91.25</v>
      </c>
      <c r="P17" s="37">
        <f ca="1">'9'!$AE16</f>
        <v>69.75</v>
      </c>
      <c r="Q17" s="37">
        <f ca="1">'10'!$AE16</f>
        <v>32</v>
      </c>
      <c r="R17" s="28">
        <f t="shared" ca="1" si="3"/>
        <v>91.25</v>
      </c>
      <c r="S17" s="29">
        <f t="shared" ca="1" si="4"/>
        <v>21.133333333333333</v>
      </c>
      <c r="T17" s="48">
        <f t="shared" ca="1" si="5"/>
        <v>60.476666666666667</v>
      </c>
    </row>
    <row r="18" spans="1:20" s="3" customFormat="1" ht="15.2" customHeight="1" x14ac:dyDescent="0.25">
      <c r="A18" s="183"/>
      <c r="B18" s="10">
        <v>14</v>
      </c>
      <c r="C18" s="82" t="s">
        <v>26</v>
      </c>
      <c r="D18" s="87">
        <v>73413</v>
      </c>
      <c r="E18" s="34">
        <f ca="1">'1'!$AE17</f>
        <v>57.5</v>
      </c>
      <c r="F18" s="34">
        <f ca="1">'2'!$AE17</f>
        <v>-5.5</v>
      </c>
      <c r="G18" s="34">
        <f ca="1">'3'!$AE17</f>
        <v>32.714285714285715</v>
      </c>
      <c r="H18" s="34">
        <f ca="1">'4'!$AE17</f>
        <v>10.833333333333334</v>
      </c>
      <c r="I18" s="34">
        <f ca="1">'5'!$AE17</f>
        <v>14.611111111111111</v>
      </c>
      <c r="J18" s="36">
        <f t="shared" ca="1" si="0"/>
        <v>57.5</v>
      </c>
      <c r="K18" s="34">
        <f t="shared" ca="1" si="1"/>
        <v>-5.5</v>
      </c>
      <c r="L18" s="35">
        <f t="shared" ca="1" si="2"/>
        <v>22.031746031746032</v>
      </c>
      <c r="M18" s="37">
        <f ca="1">'6'!$AE17</f>
        <v>18.133333333333333</v>
      </c>
      <c r="N18" s="37">
        <f ca="1">'7'!$AE17</f>
        <v>72.75</v>
      </c>
      <c r="O18" s="37">
        <f ca="1">'8'!$AE17</f>
        <v>71.75</v>
      </c>
      <c r="P18" s="37">
        <f ca="1">'9'!$AE17</f>
        <v>56.75</v>
      </c>
      <c r="Q18" s="37">
        <f ca="1">'10'!$AE17</f>
        <v>24.333333333333332</v>
      </c>
      <c r="R18" s="28">
        <f t="shared" ca="1" si="3"/>
        <v>72.75</v>
      </c>
      <c r="S18" s="29">
        <f t="shared" ca="1" si="4"/>
        <v>18.133333333333333</v>
      </c>
      <c r="T18" s="48">
        <f t="shared" ca="1" si="5"/>
        <v>48.743333333333332</v>
      </c>
    </row>
    <row r="19" spans="1:20" ht="15.2" customHeight="1" x14ac:dyDescent="0.25">
      <c r="A19" s="183"/>
      <c r="B19" s="10">
        <v>15</v>
      </c>
      <c r="C19" s="82" t="s">
        <v>27</v>
      </c>
      <c r="D19" s="87">
        <v>73414</v>
      </c>
      <c r="E19" s="34">
        <f ca="1">'1'!$AE18</f>
        <v>49.5</v>
      </c>
      <c r="F19" s="34">
        <f ca="1">'2'!$AE18</f>
        <v>-5.5</v>
      </c>
      <c r="G19" s="34">
        <f ca="1">'3'!$AE18</f>
        <v>7.1428571428571432</v>
      </c>
      <c r="H19" s="34">
        <f ca="1">'4'!$AE18</f>
        <v>4.75</v>
      </c>
      <c r="I19" s="34">
        <f ca="1">'5'!$AE18</f>
        <v>8.8333333333333339</v>
      </c>
      <c r="J19" s="36">
        <f t="shared" ca="1" si="0"/>
        <v>49.5</v>
      </c>
      <c r="K19" s="34">
        <f t="shared" ca="1" si="1"/>
        <v>-5.5</v>
      </c>
      <c r="L19" s="35">
        <f t="shared" ca="1" si="2"/>
        <v>12.945238095238096</v>
      </c>
      <c r="M19" s="37">
        <f ca="1">'6'!$AE18</f>
        <v>9.6666666666666661</v>
      </c>
      <c r="N19" s="37">
        <f ca="1">'7'!$AE18</f>
        <v>36.75</v>
      </c>
      <c r="O19" s="37">
        <f ca="1">'8'!$AE18</f>
        <v>30.25</v>
      </c>
      <c r="P19" s="37">
        <f ca="1">'9'!$AE18</f>
        <v>19.5</v>
      </c>
      <c r="Q19" s="37">
        <f ca="1">'10'!$AE18</f>
        <v>3.1111111111111112</v>
      </c>
      <c r="R19" s="28">
        <f t="shared" ca="1" si="3"/>
        <v>36.75</v>
      </c>
      <c r="S19" s="29">
        <f t="shared" ca="1" si="4"/>
        <v>3.1111111111111112</v>
      </c>
      <c r="T19" s="48">
        <f t="shared" ca="1" si="5"/>
        <v>19.855555555555554</v>
      </c>
    </row>
    <row r="20" spans="1:20" ht="15.2" customHeight="1" x14ac:dyDescent="0.25">
      <c r="A20" s="183"/>
      <c r="B20" s="10">
        <v>16</v>
      </c>
      <c r="C20" s="82" t="s">
        <v>28</v>
      </c>
      <c r="D20" s="87">
        <v>73416</v>
      </c>
      <c r="E20" s="34">
        <f ca="1">'1'!$AE19</f>
        <v>0</v>
      </c>
      <c r="F20" s="34">
        <f ca="1">'2'!$AE19</f>
        <v>0</v>
      </c>
      <c r="G20" s="34">
        <f ca="1">'3'!$AE19</f>
        <v>0</v>
      </c>
      <c r="H20" s="34">
        <f ca="1">'4'!$AE19</f>
        <v>0</v>
      </c>
      <c r="I20" s="34">
        <f ca="1">'5'!$AE19</f>
        <v>0</v>
      </c>
      <c r="J20" s="36">
        <f t="shared" ca="1" si="0"/>
        <v>0</v>
      </c>
      <c r="K20" s="34">
        <f t="shared" ca="1" si="1"/>
        <v>0</v>
      </c>
      <c r="L20" s="35">
        <f t="shared" ca="1" si="2"/>
        <v>0</v>
      </c>
      <c r="M20" s="37">
        <f ca="1">'6'!$AE19</f>
        <v>0</v>
      </c>
      <c r="N20" s="37">
        <f ca="1">'7'!$AE19</f>
        <v>0</v>
      </c>
      <c r="O20" s="37">
        <f ca="1">'8'!$AE19</f>
        <v>0</v>
      </c>
      <c r="P20" s="37">
        <f ca="1">'9'!$AE19</f>
        <v>0</v>
      </c>
      <c r="Q20" s="37">
        <f ca="1">'10'!$AE19</f>
        <v>0</v>
      </c>
      <c r="R20" s="28">
        <f t="shared" ca="1" si="3"/>
        <v>0</v>
      </c>
      <c r="S20" s="29">
        <f t="shared" ca="1" si="4"/>
        <v>0</v>
      </c>
      <c r="T20" s="48">
        <f t="shared" ca="1" si="5"/>
        <v>0</v>
      </c>
    </row>
    <row r="21" spans="1:20" ht="15.2" customHeight="1" thickBot="1" x14ac:dyDescent="0.3">
      <c r="A21" s="184"/>
      <c r="B21" s="18">
        <v>17</v>
      </c>
      <c r="C21" s="83" t="s">
        <v>29</v>
      </c>
      <c r="D21" s="88">
        <v>73417</v>
      </c>
      <c r="E21" s="29">
        <f ca="1">'1'!$AE20</f>
        <v>5.5</v>
      </c>
      <c r="F21" s="29">
        <f ca="1">'2'!$AE20</f>
        <v>-73</v>
      </c>
      <c r="G21" s="29">
        <f ca="1">'3'!$AE20</f>
        <v>7</v>
      </c>
      <c r="H21" s="29">
        <f ca="1">'4'!$AE20</f>
        <v>1.4583333333333333</v>
      </c>
      <c r="I21" s="29">
        <f ca="1">'5'!$AE20</f>
        <v>3</v>
      </c>
      <c r="J21" s="28">
        <f t="shared" ca="1" si="0"/>
        <v>7</v>
      </c>
      <c r="K21" s="29">
        <f t="shared" ca="1" si="1"/>
        <v>-73</v>
      </c>
      <c r="L21" s="48">
        <f t="shared" ca="1" si="2"/>
        <v>-11.208333333333332</v>
      </c>
      <c r="M21" s="66">
        <f ca="1">'6'!$AE20</f>
        <v>3.6</v>
      </c>
      <c r="N21" s="66">
        <f ca="1">'7'!$AE20</f>
        <v>10.25</v>
      </c>
      <c r="O21" s="66">
        <f ca="1">'8'!$AE20</f>
        <v>7.25</v>
      </c>
      <c r="P21" s="66">
        <f ca="1">'9'!$AE20</f>
        <v>0.25</v>
      </c>
      <c r="Q21" s="66">
        <f ca="1">'10'!$AE20</f>
        <v>-2.4444444444444446</v>
      </c>
      <c r="R21" s="28">
        <f t="shared" ca="1" si="3"/>
        <v>10.25</v>
      </c>
      <c r="S21" s="29">
        <f t="shared" ca="1" si="4"/>
        <v>-2.4444444444444446</v>
      </c>
      <c r="T21" s="48">
        <f t="shared" ca="1" si="5"/>
        <v>3.7811111111111115</v>
      </c>
    </row>
    <row r="22" spans="1:20" s="3" customFormat="1" ht="15.2" customHeight="1" thickTop="1" x14ac:dyDescent="0.25">
      <c r="A22" s="182" t="s">
        <v>30</v>
      </c>
      <c r="B22" s="11">
        <v>18</v>
      </c>
      <c r="C22" s="81" t="s">
        <v>31</v>
      </c>
      <c r="D22" s="86">
        <v>72421</v>
      </c>
      <c r="E22" s="14">
        <f ca="1">'1'!$AE21</f>
        <v>8812</v>
      </c>
      <c r="F22" s="14">
        <f ca="1">'2'!$AE21</f>
        <v>4405</v>
      </c>
      <c r="G22" s="14">
        <f ca="1">'3'!$AE21</f>
        <v>3771.7142857142858</v>
      </c>
      <c r="H22" s="14">
        <f ca="1">'4'!$AE21</f>
        <v>1465.5416666666667</v>
      </c>
      <c r="I22" s="15">
        <f ca="1">'5'!$AE21</f>
        <v>339.33333333333331</v>
      </c>
      <c r="J22" s="25">
        <f t="shared" ca="1" si="0"/>
        <v>8812</v>
      </c>
      <c r="K22" s="14">
        <f t="shared" ca="1" si="1"/>
        <v>339.33333333333331</v>
      </c>
      <c r="L22" s="15">
        <f t="shared" ca="1" si="2"/>
        <v>3758.7178571428572</v>
      </c>
      <c r="M22" s="103">
        <f ca="1">'6'!$AE21</f>
        <v>2357.0666666666666</v>
      </c>
      <c r="N22" s="104">
        <f ca="1">'7'!$AE21</f>
        <v>8822.5</v>
      </c>
      <c r="O22" s="104">
        <f ca="1">'8'!$AE21</f>
        <v>8799.25</v>
      </c>
      <c r="P22" s="104">
        <f ca="1">'9'!$AE21</f>
        <v>6676.25</v>
      </c>
      <c r="Q22" s="105">
        <f ca="1">'10'!$AE21</f>
        <v>3942.3333333333335</v>
      </c>
      <c r="R22" s="32">
        <f t="shared" ca="1" si="3"/>
        <v>8822.5</v>
      </c>
      <c r="S22" s="33">
        <f t="shared" ca="1" si="4"/>
        <v>2357.0666666666666</v>
      </c>
      <c r="T22" s="50">
        <f t="shared" ca="1" si="5"/>
        <v>6119.48</v>
      </c>
    </row>
    <row r="23" spans="1:20" ht="15.2" customHeight="1" x14ac:dyDescent="0.25">
      <c r="A23" s="183"/>
      <c r="B23" s="10">
        <v>19</v>
      </c>
      <c r="C23" s="82" t="s">
        <v>32</v>
      </c>
      <c r="D23" s="87">
        <v>72422</v>
      </c>
      <c r="E23" s="34">
        <f ca="1">'1'!$AE22</f>
        <v>3003</v>
      </c>
      <c r="F23" s="34">
        <f ca="1">'2'!$AE22</f>
        <v>3003</v>
      </c>
      <c r="G23" s="34">
        <f ca="1">'3'!$AE22</f>
        <v>1284.7142857142858</v>
      </c>
      <c r="H23" s="34">
        <f ca="1">'4'!$AE22</f>
        <v>499.375</v>
      </c>
      <c r="I23" s="35">
        <f ca="1">'5'!$AE22</f>
        <v>332.11111111111109</v>
      </c>
      <c r="J23" s="36">
        <f t="shared" ca="1" si="0"/>
        <v>3003</v>
      </c>
      <c r="K23" s="34">
        <f t="shared" ca="1" si="1"/>
        <v>332.11111111111109</v>
      </c>
      <c r="L23" s="35">
        <f t="shared" ca="1" si="2"/>
        <v>1624.4400793650796</v>
      </c>
      <c r="M23" s="36">
        <f ca="1">'6'!$AE22</f>
        <v>800.86666666666667</v>
      </c>
      <c r="N23" s="37">
        <f ca="1">'7'!$AE22</f>
        <v>2248.25</v>
      </c>
      <c r="O23" s="37">
        <f ca="1">'8'!$AE22</f>
        <v>2997.25</v>
      </c>
      <c r="P23" s="37">
        <f ca="1">'9'!$AE22</f>
        <v>2995</v>
      </c>
      <c r="Q23" s="106">
        <f ca="1">'10'!$AE22</f>
        <v>1336.4444444444443</v>
      </c>
      <c r="R23" s="28">
        <f t="shared" ca="1" si="3"/>
        <v>2997.25</v>
      </c>
      <c r="S23" s="29">
        <f t="shared" ca="1" si="4"/>
        <v>800.86666666666667</v>
      </c>
      <c r="T23" s="48">
        <f t="shared" ca="1" si="5"/>
        <v>2075.5622222222219</v>
      </c>
    </row>
    <row r="24" spans="1:20" ht="15.2" customHeight="1" x14ac:dyDescent="0.25">
      <c r="A24" s="183"/>
      <c r="B24" s="10">
        <v>20</v>
      </c>
      <c r="C24" s="82" t="s">
        <v>33</v>
      </c>
      <c r="D24" s="87">
        <v>72423</v>
      </c>
      <c r="E24" s="34">
        <f ca="1">'1'!$AE23</f>
        <v>13603.5</v>
      </c>
      <c r="F24" s="34">
        <f ca="1">'2'!$AE23</f>
        <v>13601.5</v>
      </c>
      <c r="G24" s="34">
        <f ca="1">'3'!$AE23</f>
        <v>5822.7142857142853</v>
      </c>
      <c r="H24" s="34">
        <f ca="1">'4'!$AE23</f>
        <v>2267.7916666666665</v>
      </c>
      <c r="I24" s="35">
        <f ca="1">'5'!$AE23</f>
        <v>2270.5555555555557</v>
      </c>
      <c r="J24" s="36">
        <f t="shared" ca="1" si="0"/>
        <v>13603.5</v>
      </c>
      <c r="K24" s="34">
        <f t="shared" ca="1" si="1"/>
        <v>2267.7916666666665</v>
      </c>
      <c r="L24" s="35">
        <f t="shared" ca="1" si="2"/>
        <v>7513.2123015873003</v>
      </c>
      <c r="M24" s="36">
        <f ca="1">'6'!$AE23</f>
        <v>3636.1333333333332</v>
      </c>
      <c r="N24" s="37">
        <f ca="1">'7'!$AE23</f>
        <v>13617.25</v>
      </c>
      <c r="O24" s="37">
        <f ca="1">'8'!$AE23</f>
        <v>13545.5</v>
      </c>
      <c r="P24" s="37">
        <f ca="1">'9'!$AE23</f>
        <v>13591.25</v>
      </c>
      <c r="Q24" s="106">
        <f ca="1">'10'!$AE23</f>
        <v>6040</v>
      </c>
      <c r="R24" s="28">
        <f t="shared" ca="1" si="3"/>
        <v>13617.25</v>
      </c>
      <c r="S24" s="29">
        <f t="shared" ca="1" si="4"/>
        <v>3636.1333333333332</v>
      </c>
      <c r="T24" s="48">
        <f t="shared" ca="1" si="5"/>
        <v>10086.026666666667</v>
      </c>
    </row>
    <row r="25" spans="1:20" ht="15.2" customHeight="1" x14ac:dyDescent="0.25">
      <c r="A25" s="183"/>
      <c r="B25" s="10">
        <v>21</v>
      </c>
      <c r="C25" s="82" t="s">
        <v>34</v>
      </c>
      <c r="D25" s="87">
        <v>72424</v>
      </c>
      <c r="E25" s="34">
        <f ca="1">'1'!$AE24</f>
        <v>6490</v>
      </c>
      <c r="F25" s="34">
        <f ca="1">'2'!$AE24</f>
        <v>6496</v>
      </c>
      <c r="G25" s="34">
        <f ca="1">'3'!$AE24</f>
        <v>2774</v>
      </c>
      <c r="H25" s="34">
        <f ca="1">'4'!$AE24</f>
        <v>1073.375</v>
      </c>
      <c r="I25" s="35">
        <f ca="1">'5'!$AE24</f>
        <v>1074.8888888888889</v>
      </c>
      <c r="J25" s="36">
        <f t="shared" ca="1" si="0"/>
        <v>6496</v>
      </c>
      <c r="K25" s="34">
        <f t="shared" ca="1" si="1"/>
        <v>1073.375</v>
      </c>
      <c r="L25" s="35">
        <f t="shared" ca="1" si="2"/>
        <v>3581.6527777777783</v>
      </c>
      <c r="M25" s="36">
        <f ca="1">'6'!$AE24</f>
        <v>1727.7333333333333</v>
      </c>
      <c r="N25" s="37">
        <f ca="1">'7'!$AE24</f>
        <v>6473</v>
      </c>
      <c r="O25" s="37">
        <f ca="1">'8'!$AE24</f>
        <v>6446.5</v>
      </c>
      <c r="P25" s="37">
        <f ca="1">'9'!$AE24</f>
        <v>6469</v>
      </c>
      <c r="Q25" s="106">
        <f ca="1">'10'!$AE24</f>
        <v>2881</v>
      </c>
      <c r="R25" s="28">
        <f t="shared" ca="1" si="3"/>
        <v>6473</v>
      </c>
      <c r="S25" s="29">
        <f t="shared" ca="1" si="4"/>
        <v>1727.7333333333333</v>
      </c>
      <c r="T25" s="48">
        <f t="shared" ca="1" si="5"/>
        <v>4799.4466666666667</v>
      </c>
    </row>
    <row r="26" spans="1:20" ht="15.2" customHeight="1" x14ac:dyDescent="0.25">
      <c r="A26" s="183"/>
      <c r="B26" s="10">
        <v>22</v>
      </c>
      <c r="C26" s="82" t="s">
        <v>35</v>
      </c>
      <c r="D26" s="87">
        <v>72432</v>
      </c>
      <c r="E26" s="34">
        <f ca="1">'1'!$AE25</f>
        <v>2363</v>
      </c>
      <c r="F26" s="34">
        <f ca="1">'2'!$AE25</f>
        <v>1181.5</v>
      </c>
      <c r="G26" s="34">
        <f ca="1">'3'!$AE25</f>
        <v>1014.8571428571429</v>
      </c>
      <c r="H26" s="34">
        <f ca="1">'4'!$AE25</f>
        <v>391.79166666666669</v>
      </c>
      <c r="I26" s="35">
        <f ca="1">'5'!$AE25</f>
        <v>391.66666666666669</v>
      </c>
      <c r="J26" s="36">
        <f t="shared" ca="1" si="0"/>
        <v>2363</v>
      </c>
      <c r="K26" s="34">
        <f t="shared" ca="1" si="1"/>
        <v>391.66666666666669</v>
      </c>
      <c r="L26" s="35">
        <f t="shared" ca="1" si="2"/>
        <v>1068.5630952380955</v>
      </c>
      <c r="M26" s="36">
        <f ca="1">'6'!$AE25</f>
        <v>628.6</v>
      </c>
      <c r="N26" s="37">
        <f ca="1">'7'!$AE25</f>
        <v>2381.25</v>
      </c>
      <c r="O26" s="37">
        <f ca="1">'8'!$AE25</f>
        <v>2376.5</v>
      </c>
      <c r="P26" s="37">
        <f ca="1">'9'!$AE25</f>
        <v>2332.25</v>
      </c>
      <c r="Q26" s="106">
        <f ca="1">'10'!$AE25</f>
        <v>1039.4444444444443</v>
      </c>
      <c r="R26" s="28">
        <f t="shared" ca="1" si="3"/>
        <v>2381.25</v>
      </c>
      <c r="S26" s="29">
        <f t="shared" ca="1" si="4"/>
        <v>628.6</v>
      </c>
      <c r="T26" s="48">
        <f t="shared" ca="1" si="5"/>
        <v>1751.6088888888887</v>
      </c>
    </row>
    <row r="27" spans="1:20" ht="15.2" customHeight="1" x14ac:dyDescent="0.25">
      <c r="A27" s="183"/>
      <c r="B27" s="10">
        <v>23</v>
      </c>
      <c r="C27" s="82" t="s">
        <v>36</v>
      </c>
      <c r="D27" s="87">
        <v>72425</v>
      </c>
      <c r="E27" s="34">
        <f ca="1">'1'!$AE26</f>
        <v>693</v>
      </c>
      <c r="F27" s="34">
        <f ca="1">'2'!$AE26</f>
        <v>704</v>
      </c>
      <c r="G27" s="34">
        <f ca="1">'3'!$AE26</f>
        <v>594.28571428571433</v>
      </c>
      <c r="H27" s="34">
        <f ca="1">'4'!$AE26</f>
        <v>233.79166666666666</v>
      </c>
      <c r="I27" s="35">
        <f ca="1">'5'!$AE26</f>
        <v>231.5</v>
      </c>
      <c r="J27" s="36">
        <f t="shared" ca="1" si="0"/>
        <v>704</v>
      </c>
      <c r="K27" s="34">
        <f t="shared" ca="1" si="1"/>
        <v>231.5</v>
      </c>
      <c r="L27" s="35">
        <f t="shared" ca="1" si="2"/>
        <v>491.31547619047615</v>
      </c>
      <c r="M27" s="36">
        <f ca="1">'6'!$AE26</f>
        <v>370.26666666666665</v>
      </c>
      <c r="N27" s="37">
        <f ca="1">'7'!$AE26</f>
        <v>1408.5</v>
      </c>
      <c r="O27" s="37">
        <f ca="1">'8'!$AE26</f>
        <v>1409</v>
      </c>
      <c r="P27" s="37">
        <f ca="1">'9'!$AE26</f>
        <v>1377.75</v>
      </c>
      <c r="Q27" s="106">
        <f ca="1">'10'!$AE26</f>
        <v>612.22222222222217</v>
      </c>
      <c r="R27" s="28">
        <f t="shared" ca="1" si="3"/>
        <v>1409</v>
      </c>
      <c r="S27" s="29">
        <f t="shared" ca="1" si="4"/>
        <v>370.26666666666665</v>
      </c>
      <c r="T27" s="48">
        <f t="shared" ca="1" si="5"/>
        <v>1035.5477777777778</v>
      </c>
    </row>
    <row r="28" spans="1:20" ht="15.2" customHeight="1" x14ac:dyDescent="0.25">
      <c r="A28" s="183"/>
      <c r="B28" s="10">
        <v>24</v>
      </c>
      <c r="C28" s="82" t="s">
        <v>37</v>
      </c>
      <c r="D28" s="87">
        <v>72426</v>
      </c>
      <c r="E28" s="34">
        <f ca="1">'1'!$AE27</f>
        <v>539</v>
      </c>
      <c r="F28" s="34">
        <f ca="1">'2'!$AE27</f>
        <v>1070</v>
      </c>
      <c r="G28" s="34">
        <f ca="1">'3'!$AE27</f>
        <v>459.71428571428572</v>
      </c>
      <c r="H28" s="34">
        <f ca="1">'4'!$AE27</f>
        <v>179.41666666666666</v>
      </c>
      <c r="I28" s="35">
        <f ca="1">'5'!$AE27</f>
        <v>177.94444444444446</v>
      </c>
      <c r="J28" s="36">
        <f t="shared" ca="1" si="0"/>
        <v>1070</v>
      </c>
      <c r="K28" s="34">
        <f t="shared" ca="1" si="1"/>
        <v>177.94444444444446</v>
      </c>
      <c r="L28" s="35">
        <f t="shared" ca="1" si="2"/>
        <v>485.2150793650793</v>
      </c>
      <c r="M28" s="36">
        <f ca="1">'6'!$AE27</f>
        <v>283.53333333333336</v>
      </c>
      <c r="N28" s="37">
        <f ca="1">'7'!$AE27</f>
        <v>1068.25</v>
      </c>
      <c r="O28" s="37">
        <f ca="1">'8'!$AE27</f>
        <v>1069.25</v>
      </c>
      <c r="P28" s="37">
        <f ca="1">'9'!$AE27</f>
        <v>1067</v>
      </c>
      <c r="Q28" s="106">
        <f ca="1">'10'!$AE27</f>
        <v>473.66666666666669</v>
      </c>
      <c r="R28" s="28">
        <f t="shared" ca="1" si="3"/>
        <v>1069.25</v>
      </c>
      <c r="S28" s="29">
        <f t="shared" ca="1" si="4"/>
        <v>283.53333333333336</v>
      </c>
      <c r="T28" s="48">
        <f t="shared" ca="1" si="5"/>
        <v>792.33999999999992</v>
      </c>
    </row>
    <row r="29" spans="1:20" ht="15.2" customHeight="1" x14ac:dyDescent="0.25">
      <c r="A29" s="183"/>
      <c r="B29" s="10">
        <v>25</v>
      </c>
      <c r="C29" s="82" t="s">
        <v>38</v>
      </c>
      <c r="D29" s="87">
        <v>72427</v>
      </c>
      <c r="E29" s="34">
        <f ca="1">'1'!$AE28</f>
        <v>87</v>
      </c>
      <c r="F29" s="34">
        <f ca="1">'2'!$AE28</f>
        <v>48.5</v>
      </c>
      <c r="G29" s="34">
        <f ca="1">'3'!$AE28</f>
        <v>36</v>
      </c>
      <c r="H29" s="34">
        <f ca="1">'4'!$AE28</f>
        <v>13.083333333333334</v>
      </c>
      <c r="I29" s="35">
        <f ca="1">'5'!$AE28</f>
        <v>14.111111111111111</v>
      </c>
      <c r="J29" s="36">
        <f t="shared" ca="1" si="0"/>
        <v>87</v>
      </c>
      <c r="K29" s="34">
        <f t="shared" ca="1" si="1"/>
        <v>13.083333333333334</v>
      </c>
      <c r="L29" s="35">
        <f t="shared" ca="1" si="2"/>
        <v>39.738888888888894</v>
      </c>
      <c r="M29" s="36">
        <f ca="1">'6'!$AE28</f>
        <v>17.466666666666665</v>
      </c>
      <c r="N29" s="37">
        <f ca="1">'7'!$AE28</f>
        <v>59.5</v>
      </c>
      <c r="O29" s="37">
        <f ca="1">'8'!$AE28</f>
        <v>65</v>
      </c>
      <c r="P29" s="37">
        <f ca="1">'9'!$AE28</f>
        <v>71</v>
      </c>
      <c r="Q29" s="106">
        <f ca="1">'10'!$AE28</f>
        <v>21.888888888888889</v>
      </c>
      <c r="R29" s="28">
        <f t="shared" ca="1" si="3"/>
        <v>71</v>
      </c>
      <c r="S29" s="29">
        <f t="shared" ca="1" si="4"/>
        <v>17.466666666666665</v>
      </c>
      <c r="T29" s="48">
        <f t="shared" ca="1" si="5"/>
        <v>46.971111111111114</v>
      </c>
    </row>
    <row r="30" spans="1:20" ht="15.2" customHeight="1" x14ac:dyDescent="0.25">
      <c r="A30" s="183"/>
      <c r="B30" s="10">
        <v>26</v>
      </c>
      <c r="C30" s="82" t="s">
        <v>39</v>
      </c>
      <c r="D30" s="87">
        <v>72428</v>
      </c>
      <c r="E30" s="34">
        <f ca="1">'1'!$AE29</f>
        <v>50</v>
      </c>
      <c r="F30" s="34">
        <f ca="1">'2'!$AE29</f>
        <v>20</v>
      </c>
      <c r="G30" s="34">
        <f ca="1">'3'!$AE29</f>
        <v>17.571428571428573</v>
      </c>
      <c r="H30" s="34">
        <f ca="1">'4'!$AE29</f>
        <v>6.458333333333333</v>
      </c>
      <c r="I30" s="35">
        <f ca="1">'5'!$AE29</f>
        <v>7.6111111111111107</v>
      </c>
      <c r="J30" s="36">
        <f t="shared" ca="1" si="0"/>
        <v>50</v>
      </c>
      <c r="K30" s="34">
        <f t="shared" ca="1" si="1"/>
        <v>6.458333333333333</v>
      </c>
      <c r="L30" s="35">
        <f t="shared" ca="1" si="2"/>
        <v>20.328174603174602</v>
      </c>
      <c r="M30" s="36">
        <f ca="1">'6'!$AE29</f>
        <v>6.333333333333333</v>
      </c>
      <c r="N30" s="37">
        <f ca="1">'7'!$AE29</f>
        <v>17.5</v>
      </c>
      <c r="O30" s="37">
        <f ca="1">'8'!$AE29</f>
        <v>28</v>
      </c>
      <c r="P30" s="37">
        <f ca="1">'9'!$AE29</f>
        <v>36.25</v>
      </c>
      <c r="Q30" s="106">
        <f ca="1">'10'!$AE29</f>
        <v>6.333333333333333</v>
      </c>
      <c r="R30" s="28">
        <f t="shared" ca="1" si="3"/>
        <v>36.25</v>
      </c>
      <c r="S30" s="29">
        <f t="shared" ca="1" si="4"/>
        <v>6.333333333333333</v>
      </c>
      <c r="T30" s="48">
        <f t="shared" ca="1" si="5"/>
        <v>18.883333333333333</v>
      </c>
    </row>
    <row r="31" spans="1:20" ht="15.2" customHeight="1" x14ac:dyDescent="0.25">
      <c r="A31" s="183"/>
      <c r="B31" s="10">
        <v>27</v>
      </c>
      <c r="C31" s="82" t="s">
        <v>40</v>
      </c>
      <c r="D31" s="87">
        <v>72429</v>
      </c>
      <c r="E31" s="34">
        <f ca="1">'1'!$AE30</f>
        <v>13.5</v>
      </c>
      <c r="F31" s="34">
        <f ca="1">'2'!$AE30</f>
        <v>-63</v>
      </c>
      <c r="G31" s="34">
        <f ca="1">'3'!$AE30</f>
        <v>3.5714285714285716</v>
      </c>
      <c r="H31" s="34">
        <f ca="1">'4'!$AE30</f>
        <v>-0.20833333333333334</v>
      </c>
      <c r="I31" s="35">
        <f ca="1">'5'!$AE30</f>
        <v>2.3888888888888888</v>
      </c>
      <c r="J31" s="36">
        <f t="shared" ca="1" si="0"/>
        <v>13.5</v>
      </c>
      <c r="K31" s="34">
        <f t="shared" ca="1" si="1"/>
        <v>-63</v>
      </c>
      <c r="L31" s="35">
        <f t="shared" ca="1" si="2"/>
        <v>-8.7496031746031768</v>
      </c>
      <c r="M31" s="36">
        <f ca="1">'6'!$AE30</f>
        <v>0.2</v>
      </c>
      <c r="N31" s="37">
        <f ca="1">'7'!$AE30</f>
        <v>-2.5</v>
      </c>
      <c r="O31" s="37">
        <f ca="1">'8'!$AE30</f>
        <v>1.75</v>
      </c>
      <c r="P31" s="37">
        <f ca="1">'9'!$AE30</f>
        <v>0</v>
      </c>
      <c r="Q31" s="106">
        <f ca="1">'10'!$AE30</f>
        <v>0</v>
      </c>
      <c r="R31" s="28">
        <f t="shared" ca="1" si="3"/>
        <v>1.75</v>
      </c>
      <c r="S31" s="29">
        <f t="shared" ca="1" si="4"/>
        <v>-2.5</v>
      </c>
      <c r="T31" s="48">
        <f t="shared" ca="1" si="5"/>
        <v>-0.10999999999999996</v>
      </c>
    </row>
    <row r="32" spans="1:20" ht="15.2" customHeight="1" thickBot="1" x14ac:dyDescent="0.3">
      <c r="A32" s="184"/>
      <c r="B32" s="13">
        <v>28</v>
      </c>
      <c r="C32" s="84" t="s">
        <v>41</v>
      </c>
      <c r="D32" s="89">
        <v>72436</v>
      </c>
      <c r="E32" s="31">
        <f ca="1">'1'!$AE31</f>
        <v>10.5</v>
      </c>
      <c r="F32" s="31">
        <f ca="1">'2'!$AE31</f>
        <v>-82</v>
      </c>
      <c r="G32" s="31">
        <f ca="1">'3'!$AE31</f>
        <v>2.2857142857142856</v>
      </c>
      <c r="H32" s="31">
        <f ca="1">'4'!$AE31</f>
        <v>-1.3333333333333333</v>
      </c>
      <c r="I32" s="49">
        <f ca="1">'5'!$AE31</f>
        <v>-4.333333333333333</v>
      </c>
      <c r="J32" s="30">
        <f t="shared" ca="1" si="0"/>
        <v>10.5</v>
      </c>
      <c r="K32" s="31">
        <f t="shared" ca="1" si="1"/>
        <v>-82</v>
      </c>
      <c r="L32" s="49">
        <f t="shared" ca="1" si="2"/>
        <v>-14.976190476190473</v>
      </c>
      <c r="M32" s="107">
        <f ca="1">'6'!$AE31</f>
        <v>-5.2666666666666666</v>
      </c>
      <c r="N32" s="108">
        <f ca="1">'7'!$AE31</f>
        <v>-25.75</v>
      </c>
      <c r="O32" s="108">
        <f ca="1">'8'!$AE31</f>
        <v>-17.25</v>
      </c>
      <c r="P32" s="108">
        <f ca="1">'9'!$AE31</f>
        <v>-9.75</v>
      </c>
      <c r="Q32" s="109">
        <f ca="1">'10'!$AE31</f>
        <v>-5.2222222222222223</v>
      </c>
      <c r="R32" s="30">
        <f t="shared" ca="1" si="3"/>
        <v>-5.2222222222222223</v>
      </c>
      <c r="S32" s="31">
        <f t="shared" ca="1" si="4"/>
        <v>-25.75</v>
      </c>
      <c r="T32" s="49">
        <f t="shared" ca="1" si="5"/>
        <v>-12.647777777777778</v>
      </c>
    </row>
    <row r="33" spans="1:20" ht="15.2" customHeight="1" x14ac:dyDescent="0.25">
      <c r="A33" s="187" t="s">
        <v>42</v>
      </c>
      <c r="B33" s="20">
        <v>29</v>
      </c>
      <c r="C33" s="85" t="s">
        <v>43</v>
      </c>
      <c r="D33" s="90">
        <v>72441</v>
      </c>
      <c r="E33" s="34">
        <f ca="1">'1'!$AE32</f>
        <v>204.5</v>
      </c>
      <c r="F33" s="34">
        <f ca="1">'2'!$AE32</f>
        <v>198.5</v>
      </c>
      <c r="G33" s="34">
        <f ca="1">'3'!$AE32</f>
        <v>87.714285714285708</v>
      </c>
      <c r="H33" s="34">
        <f ca="1">'4'!$AE32</f>
        <v>32.166666666666664</v>
      </c>
      <c r="I33" s="34">
        <f ca="1">'5'!$AE32</f>
        <v>36.888888888888886</v>
      </c>
      <c r="J33" s="36">
        <f t="shared" ca="1" si="0"/>
        <v>204.5</v>
      </c>
      <c r="K33" s="34">
        <f t="shared" ca="1" si="1"/>
        <v>32.166666666666664</v>
      </c>
      <c r="L33" s="35">
        <f t="shared" ca="1" si="2"/>
        <v>111.95396825396827</v>
      </c>
      <c r="M33" s="37">
        <f ca="1">'6'!$AE32</f>
        <v>53.866666666666667</v>
      </c>
      <c r="N33" s="37">
        <f ca="1">'7'!$AE32</f>
        <v>202.25</v>
      </c>
      <c r="O33" s="37">
        <f ca="1">'8'!$AE32</f>
        <v>196.25</v>
      </c>
      <c r="P33" s="37">
        <f ca="1">'9'!$AE32</f>
        <v>193.75</v>
      </c>
      <c r="Q33" s="37">
        <f ca="1">'10'!$AE32</f>
        <v>75.666666666666671</v>
      </c>
      <c r="R33" s="28">
        <f t="shared" ca="1" si="3"/>
        <v>202.25</v>
      </c>
      <c r="S33" s="29">
        <f t="shared" ca="1" si="4"/>
        <v>53.866666666666667</v>
      </c>
      <c r="T33" s="48">
        <f t="shared" ca="1" si="5"/>
        <v>144.35666666666665</v>
      </c>
    </row>
    <row r="34" spans="1:20" ht="15.2" customHeight="1" x14ac:dyDescent="0.25">
      <c r="A34" s="183"/>
      <c r="B34" s="10">
        <v>30</v>
      </c>
      <c r="C34" s="82" t="s">
        <v>44</v>
      </c>
      <c r="D34" s="87">
        <v>72442</v>
      </c>
      <c r="E34" s="34">
        <f ca="1">'1'!$AE33</f>
        <v>141.5</v>
      </c>
      <c r="F34" s="34">
        <f ca="1">'2'!$AE33</f>
        <v>142</v>
      </c>
      <c r="G34" s="34">
        <f ca="1">'3'!$AE33</f>
        <v>61</v>
      </c>
      <c r="H34" s="34">
        <f ca="1">'4'!$AE33</f>
        <v>22.958333333333332</v>
      </c>
      <c r="I34" s="34">
        <f ca="1">'5'!$AE33</f>
        <v>23.5</v>
      </c>
      <c r="J34" s="36">
        <f t="shared" ca="1" si="0"/>
        <v>142</v>
      </c>
      <c r="K34" s="34">
        <f t="shared" ca="1" si="1"/>
        <v>22.958333333333332</v>
      </c>
      <c r="L34" s="35">
        <f t="shared" ca="1" si="2"/>
        <v>78.191666666666663</v>
      </c>
      <c r="M34" s="37">
        <f ca="1">'6'!$AE33</f>
        <v>39.799999999999997</v>
      </c>
      <c r="N34" s="37">
        <f ca="1">'7'!$AE33</f>
        <v>136.5</v>
      </c>
      <c r="O34" s="37">
        <f ca="1">'8'!$AE33</f>
        <v>124.75</v>
      </c>
      <c r="P34" s="37">
        <f ca="1">'9'!$AE33</f>
        <v>120.25</v>
      </c>
      <c r="Q34" s="37">
        <f ca="1">'10'!$AE33</f>
        <v>52.333333333333336</v>
      </c>
      <c r="R34" s="28">
        <f t="shared" ca="1" si="3"/>
        <v>136.5</v>
      </c>
      <c r="S34" s="29">
        <f t="shared" ca="1" si="4"/>
        <v>39.799999999999997</v>
      </c>
      <c r="T34" s="48">
        <f t="shared" ca="1" si="5"/>
        <v>94.726666666666659</v>
      </c>
    </row>
    <row r="35" spans="1:20" ht="15.2" customHeight="1" x14ac:dyDescent="0.25">
      <c r="A35" s="183"/>
      <c r="B35" s="10">
        <v>31</v>
      </c>
      <c r="C35" s="82" t="s">
        <v>45</v>
      </c>
      <c r="D35" s="87">
        <v>72443</v>
      </c>
      <c r="E35" s="34">
        <f ca="1">'1'!$AE34</f>
        <v>389.5</v>
      </c>
      <c r="F35" s="34">
        <f ca="1">'2'!$AE34</f>
        <v>392</v>
      </c>
      <c r="G35" s="34">
        <f ca="1">'3'!$AE34</f>
        <v>165.42857142857142</v>
      </c>
      <c r="H35" s="34">
        <f ca="1">'4'!$AE34</f>
        <v>63.958333333333336</v>
      </c>
      <c r="I35" s="34">
        <f ca="1">'5'!$AE34</f>
        <v>64.333333333333329</v>
      </c>
      <c r="J35" s="36">
        <f t="shared" ca="1" si="0"/>
        <v>392</v>
      </c>
      <c r="K35" s="34">
        <f t="shared" ca="1" si="1"/>
        <v>63.958333333333336</v>
      </c>
      <c r="L35" s="35">
        <f t="shared" ca="1" si="2"/>
        <v>215.0440476190476</v>
      </c>
      <c r="M35" s="37">
        <f ca="1">'6'!$AE34</f>
        <v>102.66666666666667</v>
      </c>
      <c r="N35" s="37">
        <f ca="1">'7'!$AE34</f>
        <v>384.25</v>
      </c>
      <c r="O35" s="37">
        <f ca="1">'8'!$AE34</f>
        <v>383</v>
      </c>
      <c r="P35" s="37">
        <f ca="1">'9'!$AE34</f>
        <v>381.75</v>
      </c>
      <c r="Q35" s="37">
        <f ca="1">'10'!$AE34</f>
        <v>170.77777777777777</v>
      </c>
      <c r="R35" s="28">
        <f t="shared" ca="1" si="3"/>
        <v>384.25</v>
      </c>
      <c r="S35" s="29">
        <f t="shared" ca="1" si="4"/>
        <v>102.66666666666667</v>
      </c>
      <c r="T35" s="48">
        <f t="shared" ca="1" si="5"/>
        <v>284.48888888888894</v>
      </c>
    </row>
    <row r="36" spans="1:20" ht="15.2" customHeight="1" x14ac:dyDescent="0.25">
      <c r="A36" s="183"/>
      <c r="B36" s="10">
        <v>32</v>
      </c>
      <c r="C36" s="82" t="s">
        <v>46</v>
      </c>
      <c r="D36" s="87">
        <v>72444</v>
      </c>
      <c r="E36" s="34">
        <f ca="1">'1'!$AE35</f>
        <v>20</v>
      </c>
      <c r="F36" s="34">
        <f ca="1">'2'!$AE35</f>
        <v>-64.5</v>
      </c>
      <c r="G36" s="34">
        <f ca="1">'3'!$AE35</f>
        <v>2.8571428571428572</v>
      </c>
      <c r="H36" s="34">
        <f ca="1">'4'!$AE35</f>
        <v>-0.25</v>
      </c>
      <c r="I36" s="34">
        <f ca="1">'5'!$AE35</f>
        <v>3</v>
      </c>
      <c r="J36" s="36">
        <f t="shared" ca="1" si="0"/>
        <v>20</v>
      </c>
      <c r="K36" s="34">
        <f t="shared" ca="1" si="1"/>
        <v>-64.5</v>
      </c>
      <c r="L36" s="35">
        <f t="shared" ca="1" si="2"/>
        <v>-7.7785714285714294</v>
      </c>
      <c r="M36" s="37">
        <f ca="1">'6'!$AE35</f>
        <v>-0.33333333333333331</v>
      </c>
      <c r="N36" s="37">
        <f ca="1">'7'!$AE35</f>
        <v>-4.5</v>
      </c>
      <c r="O36" s="37">
        <f ca="1">'8'!$AE35</f>
        <v>-1.75</v>
      </c>
      <c r="P36" s="37">
        <f ca="1">'9'!$AE35</f>
        <v>1.5</v>
      </c>
      <c r="Q36" s="37">
        <f ca="1">'10'!$AE35</f>
        <v>-0.88888888888888884</v>
      </c>
      <c r="R36" s="28">
        <f t="shared" ca="1" si="3"/>
        <v>1.5</v>
      </c>
      <c r="S36" s="29">
        <f t="shared" ca="1" si="4"/>
        <v>-4.5</v>
      </c>
      <c r="T36" s="48">
        <f t="shared" ca="1" si="5"/>
        <v>-1.1944444444444442</v>
      </c>
    </row>
    <row r="37" spans="1:20" ht="15.2" customHeight="1" x14ac:dyDescent="0.25">
      <c r="A37" s="183"/>
      <c r="B37" s="10">
        <v>33</v>
      </c>
      <c r="C37" s="82" t="s">
        <v>47</v>
      </c>
      <c r="D37" s="87">
        <v>72445</v>
      </c>
      <c r="E37" s="9">
        <f ca="1">'1'!$AE36</f>
        <v>-11</v>
      </c>
      <c r="F37" s="9">
        <f ca="1">'2'!$AE36</f>
        <v>-58</v>
      </c>
      <c r="G37" s="9">
        <f ca="1">'3'!$AE36</f>
        <v>4.5714285714285712</v>
      </c>
      <c r="H37" s="9">
        <f ca="1">'4'!$AE36</f>
        <v>-0.70833333333333337</v>
      </c>
      <c r="I37" s="16">
        <f ca="1">'5'!$AE36</f>
        <v>-0.22222222222222221</v>
      </c>
      <c r="J37" s="36">
        <f t="shared" ca="1" si="0"/>
        <v>4.5714285714285712</v>
      </c>
      <c r="K37" s="34">
        <f t="shared" ca="1" si="1"/>
        <v>-58</v>
      </c>
      <c r="L37" s="35">
        <f t="shared" ca="1" si="2"/>
        <v>-13.071825396825398</v>
      </c>
      <c r="M37" s="37">
        <f ca="1">'6'!$AE36</f>
        <v>-2.5333333333333332</v>
      </c>
      <c r="N37" s="37">
        <f ca="1">'7'!$AE36</f>
        <v>-8.75</v>
      </c>
      <c r="O37" s="37">
        <f ca="1">'8'!$AE36</f>
        <v>-7</v>
      </c>
      <c r="P37" s="37">
        <f ca="1">'9'!$AE36</f>
        <v>-6.25</v>
      </c>
      <c r="Q37" s="37">
        <f ca="1">'10'!$AE36</f>
        <v>-3.8888888888888888</v>
      </c>
      <c r="R37" s="28">
        <f t="shared" ca="1" si="3"/>
        <v>-2.5333333333333332</v>
      </c>
      <c r="S37" s="29">
        <f t="shared" ca="1" si="4"/>
        <v>-8.75</v>
      </c>
      <c r="T37" s="48">
        <f t="shared" ca="1" si="5"/>
        <v>-5.684444444444444</v>
      </c>
    </row>
    <row r="38" spans="1:20" ht="15.2" customHeight="1" thickBot="1" x14ac:dyDescent="0.3">
      <c r="A38" s="184"/>
      <c r="B38" s="13">
        <v>34</v>
      </c>
      <c r="C38" s="84" t="s">
        <v>48</v>
      </c>
      <c r="D38" s="89">
        <v>72446</v>
      </c>
      <c r="E38" s="101">
        <f ca="1">'1'!$AE37</f>
        <v>-24.5</v>
      </c>
      <c r="F38" s="101">
        <f ca="1">'2'!$AE37</f>
        <v>-72</v>
      </c>
      <c r="G38" s="101">
        <f ca="1">'3'!$AE37</f>
        <v>-5.7142857142857144</v>
      </c>
      <c r="H38" s="101">
        <f ca="1">'4'!$AE37</f>
        <v>-14.625</v>
      </c>
      <c r="I38" s="102">
        <f ca="1">'5'!$AE37</f>
        <v>1.4444444444444444</v>
      </c>
      <c r="J38" s="30">
        <f t="shared" ca="1" si="0"/>
        <v>1.4444444444444444</v>
      </c>
      <c r="K38" s="31">
        <f t="shared" ca="1" si="1"/>
        <v>-72</v>
      </c>
      <c r="L38" s="49">
        <f t="shared" ca="1" si="2"/>
        <v>-23.078968253968252</v>
      </c>
      <c r="M38" s="37">
        <f ca="1">'6'!$AE37</f>
        <v>-56.466666666666669</v>
      </c>
      <c r="N38" s="37">
        <f ca="1">'7'!$AE37</f>
        <v>-17.25</v>
      </c>
      <c r="O38" s="37">
        <f ca="1">'8'!$AE37</f>
        <v>-18.5</v>
      </c>
      <c r="P38" s="37">
        <f ca="1">'9'!$AE37</f>
        <v>-17.25</v>
      </c>
      <c r="Q38" s="37">
        <f ca="1">'10'!$AE37</f>
        <v>-25.222222222222221</v>
      </c>
      <c r="R38" s="30">
        <f t="shared" ca="1" si="3"/>
        <v>-17.25</v>
      </c>
      <c r="S38" s="31">
        <f t="shared" ca="1" si="4"/>
        <v>-56.466666666666669</v>
      </c>
      <c r="T38" s="49">
        <f t="shared" ca="1" si="5"/>
        <v>-26.937777777777779</v>
      </c>
    </row>
  </sheetData>
  <mergeCells count="20">
    <mergeCell ref="C1:T1"/>
    <mergeCell ref="B3:B4"/>
    <mergeCell ref="N3:N4"/>
    <mergeCell ref="F3:F4"/>
    <mergeCell ref="R3:T3"/>
    <mergeCell ref="Q3:Q4"/>
    <mergeCell ref="A22:A32"/>
    <mergeCell ref="P3:P4"/>
    <mergeCell ref="H3:H4"/>
    <mergeCell ref="A33:A38"/>
    <mergeCell ref="A5:A21"/>
    <mergeCell ref="C3:C4"/>
    <mergeCell ref="O3:O4"/>
    <mergeCell ref="E3:E4"/>
    <mergeCell ref="A3:A4"/>
    <mergeCell ref="G3:G4"/>
    <mergeCell ref="M3:M4"/>
    <mergeCell ref="I3:I4"/>
    <mergeCell ref="D3:D4"/>
    <mergeCell ref="J3:L3"/>
  </mergeCells>
  <pageMargins left="0.75" right="0.25" top="0.25" bottom="0.25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"&amp;MID(CELL("filename"),SEARCH(".xlsx",CELL("filename"))-4,4)&amp;"-"&amp;MID(CELL("filename"),SEARCH(".xlsx",CELL("filename"))-7,2)&amp;"-15"</f>
        <v>BIỂU GHI MỰC NƯỚC GIỜ 2023-07-15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16404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16410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16413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16413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16413</v>
      </c>
      <c r="AD4" s="42">
        <f t="shared" ref="AD4:AD37" ca="1" si="1">MIN(E4:AB4)</f>
        <v>16404</v>
      </c>
      <c r="AE4" s="43">
        <f t="shared" ref="AE4:AE37" ca="1" si="2">AVERAGE(E4:AB4)</f>
        <v>16410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5520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5517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5473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5444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5520</v>
      </c>
      <c r="AD5" s="44">
        <f t="shared" ca="1" si="1"/>
        <v>5444</v>
      </c>
      <c r="AE5" s="45">
        <f t="shared" ca="1" si="2"/>
        <v>5488.5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1340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1353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1334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1228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1353</v>
      </c>
      <c r="AD6" s="44">
        <f t="shared" ca="1" si="1"/>
        <v>1228</v>
      </c>
      <c r="AE6" s="45">
        <f t="shared" ca="1" si="2"/>
        <v>1313.75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713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757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758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737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758</v>
      </c>
      <c r="AD7" s="44">
        <f t="shared" ca="1" si="1"/>
        <v>713</v>
      </c>
      <c r="AE7" s="45">
        <f t="shared" ca="1" si="2"/>
        <v>741.25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307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325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367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387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387</v>
      </c>
      <c r="AD8" s="44">
        <f t="shared" ca="1" si="1"/>
        <v>307</v>
      </c>
      <c r="AE8" s="45">
        <f t="shared" ca="1" si="2"/>
        <v>346.5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310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338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358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351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358</v>
      </c>
      <c r="AD9" s="44">
        <f t="shared" ca="1" si="1"/>
        <v>310</v>
      </c>
      <c r="AE9" s="45">
        <f t="shared" ca="1" si="2"/>
        <v>339.25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-8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-64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142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107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142</v>
      </c>
      <c r="AD10" s="44">
        <f t="shared" ca="1" si="1"/>
        <v>-64</v>
      </c>
      <c r="AE10" s="45">
        <f t="shared" ca="1" si="2"/>
        <v>44.25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4704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4708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4701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4700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4708</v>
      </c>
      <c r="AD11" s="44">
        <f t="shared" ca="1" si="1"/>
        <v>4700</v>
      </c>
      <c r="AE11" s="45">
        <f t="shared" ca="1" si="2"/>
        <v>4703.25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2740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2740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2737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2748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2748</v>
      </c>
      <c r="AD12" s="44">
        <f t="shared" ca="1" si="1"/>
        <v>2737</v>
      </c>
      <c r="AE12" s="45">
        <f t="shared" ca="1" si="2"/>
        <v>2741.25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1085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1070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1069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1088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1088</v>
      </c>
      <c r="AD13" s="44">
        <f t="shared" ca="1" si="1"/>
        <v>1069</v>
      </c>
      <c r="AE13" s="45">
        <f t="shared" ca="1" si="2"/>
        <v>1078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98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112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123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137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137</v>
      </c>
      <c r="AD14" s="44">
        <f t="shared" ca="1" si="1"/>
        <v>98</v>
      </c>
      <c r="AE14" s="45">
        <f t="shared" ca="1" si="2"/>
        <v>117.5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-75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-75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110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75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110</v>
      </c>
      <c r="AD15" s="44">
        <f t="shared" ca="1" si="1"/>
        <v>-75</v>
      </c>
      <c r="AE15" s="45">
        <f t="shared" ca="1" si="2"/>
        <v>8.75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57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-20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165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157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165</v>
      </c>
      <c r="AD16" s="44">
        <f t="shared" ca="1" si="1"/>
        <v>-20</v>
      </c>
      <c r="AE16" s="45">
        <f t="shared" ca="1" si="2"/>
        <v>89.75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27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-51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148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136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148</v>
      </c>
      <c r="AD17" s="44">
        <f t="shared" ca="1" si="1"/>
        <v>-51</v>
      </c>
      <c r="AE17" s="45">
        <f t="shared" ca="1" si="2"/>
        <v>65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29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-35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14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88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88</v>
      </c>
      <c r="AD18" s="44">
        <f t="shared" ca="1" si="1"/>
        <v>-35</v>
      </c>
      <c r="AE18" s="45">
        <f t="shared" ca="1" si="2"/>
        <v>24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-43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-99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80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53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80</v>
      </c>
      <c r="AD20" s="46">
        <f t="shared" ca="1" si="1"/>
        <v>-99</v>
      </c>
      <c r="AE20" s="47">
        <f t="shared" ca="1" si="2"/>
        <v>-2.25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8820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8801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-3795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8842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8842</v>
      </c>
      <c r="AD21" s="42">
        <f t="shared" ca="1" si="1"/>
        <v>-3795</v>
      </c>
      <c r="AE21" s="43">
        <f t="shared" ca="1" si="2"/>
        <v>5667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2992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2996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3001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3009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3009</v>
      </c>
      <c r="AD22" s="44">
        <f t="shared" ca="1" si="1"/>
        <v>2992</v>
      </c>
      <c r="AE22" s="45">
        <f t="shared" ca="1" si="2"/>
        <v>2999.5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13549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13598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13471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13598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13598</v>
      </c>
      <c r="AD23" s="44">
        <f t="shared" ca="1" si="1"/>
        <v>13471</v>
      </c>
      <c r="AE23" s="45">
        <f t="shared" ca="1" si="2"/>
        <v>13554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6456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6442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6428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6430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6456</v>
      </c>
      <c r="AD24" s="44">
        <f t="shared" ca="1" si="1"/>
        <v>6428</v>
      </c>
      <c r="AE24" s="45">
        <f t="shared" ca="1" si="2"/>
        <v>6439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2326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2326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2325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2326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2326</v>
      </c>
      <c r="AD25" s="44">
        <f t="shared" ca="1" si="1"/>
        <v>2325</v>
      </c>
      <c r="AE25" s="45">
        <f t="shared" ca="1" si="2"/>
        <v>2325.75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1356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1362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1358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1367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1367</v>
      </c>
      <c r="AD26" s="44">
        <f t="shared" ca="1" si="1"/>
        <v>1356</v>
      </c>
      <c r="AE26" s="45">
        <f t="shared" ca="1" si="2"/>
        <v>1360.75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1064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1060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1057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1063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1064</v>
      </c>
      <c r="AD27" s="44">
        <f t="shared" ca="1" si="1"/>
        <v>1057</v>
      </c>
      <c r="AE27" s="45">
        <f t="shared" ca="1" si="2"/>
        <v>1061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52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-11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70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104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104</v>
      </c>
      <c r="AD28" s="44">
        <f t="shared" ca="1" si="1"/>
        <v>-11</v>
      </c>
      <c r="AE28" s="45">
        <f t="shared" ca="1" si="2"/>
        <v>53.75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15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-64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40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80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80</v>
      </c>
      <c r="AD29" s="44">
        <f t="shared" ca="1" si="1"/>
        <v>-64</v>
      </c>
      <c r="AE29" s="45">
        <f t="shared" ca="1" si="2"/>
        <v>17.75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-28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-103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65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68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68</v>
      </c>
      <c r="AD30" s="44">
        <f t="shared" ca="1" si="1"/>
        <v>-103</v>
      </c>
      <c r="AE30" s="45">
        <f t="shared" ca="1" si="2"/>
        <v>0.5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-54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-86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80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43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80</v>
      </c>
      <c r="AD31" s="46">
        <f t="shared" ca="1" si="1"/>
        <v>-86</v>
      </c>
      <c r="AE31" s="47">
        <f t="shared" ca="1" si="2"/>
        <v>-4.25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179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187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225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225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225</v>
      </c>
      <c r="AD32" s="180">
        <f t="shared" ca="1" si="1"/>
        <v>179</v>
      </c>
      <c r="AE32" s="181">
        <f t="shared" ca="1" si="2"/>
        <v>204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118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130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123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126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130</v>
      </c>
      <c r="AD33" s="44">
        <f t="shared" ca="1" si="1"/>
        <v>118</v>
      </c>
      <c r="AE33" s="45">
        <f t="shared" ca="1" si="2"/>
        <v>124.25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380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382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381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384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384</v>
      </c>
      <c r="AD34" s="44">
        <f t="shared" ca="1" si="1"/>
        <v>380</v>
      </c>
      <c r="AE34" s="45">
        <f t="shared" ca="1" si="2"/>
        <v>381.75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-18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-119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54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76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76</v>
      </c>
      <c r="AD35" s="44">
        <f t="shared" ca="1" si="1"/>
        <v>-119</v>
      </c>
      <c r="AE35" s="45">
        <f t="shared" ca="1" si="2"/>
        <v>-1.75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-40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-85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79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55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79</v>
      </c>
      <c r="AD36" s="44">
        <f t="shared" ca="1" si="1"/>
        <v>-85</v>
      </c>
      <c r="AE36" s="45">
        <f t="shared" ca="1" si="2"/>
        <v>2.25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-60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-85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63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26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63</v>
      </c>
      <c r="AD37" s="46">
        <f t="shared" ca="1" si="1"/>
        <v>-85</v>
      </c>
      <c r="AE37" s="47">
        <f t="shared" ca="1" si="2"/>
        <v>-14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37"/>
  <sheetViews>
    <sheetView topLeftCell="C1" zoomScaleNormal="100" workbookViewId="0">
      <selection activeCell="D2" sqref="A1:XFD1048576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"&amp;MID(CELL("filename"),SEARCH(".xlsx",CELL("filename"))-4,4)&amp;"-"&amp;MID(CELL("filename"),SEARCH(".xlsx",CELL("filename"))-7,2)&amp;"-16"</f>
        <v>BIỂU GHI MỰC NƯỚC GIỜ 2023-07-16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16416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413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16430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 t="str">
        <f ca="1">IF(ISNA(INDEX(S!$B$3:$AK$497,MATCH(RIGHT($C$1,5)&amp;" "&amp;X$3,S!$A$3:$A$470,0),MATCH($D4,S!$B$2:$AK$2,0))),"",INDEX(S!$B$3:$AK$497,MATCH(RIGHT($C$1,5)&amp;" "&amp;X$3,S!$A$3:$A$470,0),MATCH($D4,S!$B$2:$AK$2,0)))</f>
        <v/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16430</v>
      </c>
      <c r="AD4" s="42">
        <f t="shared" ref="AD4:AD37" ca="1" si="1">MIN(E4:AB4)</f>
        <v>413</v>
      </c>
      <c r="AE4" s="43">
        <f t="shared" ref="AE4:AE37" ca="1" si="2">AVERAGE(E4:AB4)</f>
        <v>11086.333333333334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5430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-458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5397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 t="str">
        <f ca="1">IF(ISNA(INDEX(S!$B$3:$AK$497,MATCH(RIGHT($C$1,5)&amp;" "&amp;X$3,S!$A$3:$A$470,0),MATCH($D5,S!$B$2:$AK$2,0))),"",INDEX(S!$B$3:$AK$497,MATCH(RIGHT($C$1,5)&amp;" "&amp;X$3,S!$A$3:$A$470,0),MATCH($D5,S!$B$2:$AK$2,0)))</f>
        <v/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5430</v>
      </c>
      <c r="AD5" s="44">
        <f t="shared" ca="1" si="1"/>
        <v>-458</v>
      </c>
      <c r="AE5" s="45">
        <f t="shared" ca="1" si="2"/>
        <v>3456.3333333333335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1288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1253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1253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 t="str">
        <f ca="1">IF(ISNA(INDEX(S!$B$3:$AK$497,MATCH(RIGHT($C$1,5)&amp;" "&amp;X$3,S!$A$3:$A$470,0),MATCH($D6,S!$B$2:$AK$2,0))),"",INDEX(S!$B$3:$AK$497,MATCH(RIGHT($C$1,5)&amp;" "&amp;X$3,S!$A$3:$A$470,0),MATCH($D6,S!$B$2:$AK$2,0)))</f>
        <v/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1288</v>
      </c>
      <c r="AD6" s="44">
        <f t="shared" ca="1" si="1"/>
        <v>1253</v>
      </c>
      <c r="AE6" s="45">
        <f t="shared" ca="1" si="2"/>
        <v>1264.6666666666667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728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717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709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 t="str">
        <f ca="1">IF(ISNA(INDEX(S!$B$3:$AK$497,MATCH(RIGHT($C$1,5)&amp;" "&amp;X$3,S!$A$3:$A$470,0),MATCH($D7,S!$B$2:$AK$2,0))),"",INDEX(S!$B$3:$AK$497,MATCH(RIGHT($C$1,5)&amp;" "&amp;X$3,S!$A$3:$A$470,0),MATCH($D7,S!$B$2:$AK$2,0)))</f>
        <v/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728</v>
      </c>
      <c r="AD7" s="44">
        <f t="shared" ca="1" si="1"/>
        <v>709</v>
      </c>
      <c r="AE7" s="45">
        <f t="shared" ca="1" si="2"/>
        <v>718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380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361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355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 t="str">
        <f ca="1">IF(ISNA(INDEX(S!$B$3:$AK$497,MATCH(RIGHT($C$1,5)&amp;" "&amp;X$3,S!$A$3:$A$470,0),MATCH($D8,S!$B$2:$AK$2,0))),"",INDEX(S!$B$3:$AK$497,MATCH(RIGHT($C$1,5)&amp;" "&amp;X$3,S!$A$3:$A$470,0),MATCH($D8,S!$B$2:$AK$2,0)))</f>
        <v/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380</v>
      </c>
      <c r="AD8" s="44">
        <f t="shared" ca="1" si="1"/>
        <v>355</v>
      </c>
      <c r="AE8" s="45">
        <f t="shared" ca="1" si="2"/>
        <v>365.33333333333331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302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315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289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 t="str">
        <f ca="1">IF(ISNA(INDEX(S!$B$3:$AK$497,MATCH(RIGHT($C$1,5)&amp;" "&amp;X$3,S!$A$3:$A$470,0),MATCH($D9,S!$B$2:$AK$2,0))),"",INDEX(S!$B$3:$AK$497,MATCH(RIGHT($C$1,5)&amp;" "&amp;X$3,S!$A$3:$A$470,0),MATCH($D9,S!$B$2:$AK$2,0)))</f>
        <v/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315</v>
      </c>
      <c r="AD9" s="44">
        <f t="shared" ca="1" si="1"/>
        <v>289</v>
      </c>
      <c r="AE9" s="45">
        <f t="shared" ca="1" si="2"/>
        <v>302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10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-72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117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 t="str">
        <f ca="1">IF(ISNA(INDEX(S!$B$3:$AK$497,MATCH(RIGHT($C$1,5)&amp;" "&amp;X$3,S!$A$3:$A$470,0),MATCH($D10,S!$B$2:$AK$2,0))),"",INDEX(S!$B$3:$AK$497,MATCH(RIGHT($C$1,5)&amp;" "&amp;X$3,S!$A$3:$A$470,0),MATCH($D10,S!$B$2:$AK$2,0)))</f>
        <v/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117</v>
      </c>
      <c r="AD10" s="44">
        <f t="shared" ca="1" si="1"/>
        <v>-72</v>
      </c>
      <c r="AE10" s="45">
        <f t="shared" ca="1" si="2"/>
        <v>18.333333333333332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4700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4700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4699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 t="str">
        <f ca="1">IF(ISNA(INDEX(S!$B$3:$AK$497,MATCH(RIGHT($C$1,5)&amp;" "&amp;X$3,S!$A$3:$A$470,0),MATCH($D11,S!$B$2:$AK$2,0))),"",INDEX(S!$B$3:$AK$497,MATCH(RIGHT($C$1,5)&amp;" "&amp;X$3,S!$A$3:$A$470,0),MATCH($D11,S!$B$2:$AK$2,0)))</f>
        <v/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4700</v>
      </c>
      <c r="AD11" s="44">
        <f t="shared" ca="1" si="1"/>
        <v>4699</v>
      </c>
      <c r="AE11" s="45">
        <f t="shared" ca="1" si="2"/>
        <v>4699.666666666667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2739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2741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2741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 t="str">
        <f ca="1">IF(ISNA(INDEX(S!$B$3:$AK$497,MATCH(RIGHT($C$1,5)&amp;" "&amp;X$3,S!$A$3:$A$470,0),MATCH($D12,S!$B$2:$AK$2,0))),"",INDEX(S!$B$3:$AK$497,MATCH(RIGHT($C$1,5)&amp;" "&amp;X$3,S!$A$3:$A$470,0),MATCH($D12,S!$B$2:$AK$2,0)))</f>
        <v/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2741</v>
      </c>
      <c r="AD12" s="44">
        <f t="shared" ca="1" si="1"/>
        <v>2739</v>
      </c>
      <c r="AE12" s="45">
        <f t="shared" ca="1" si="2"/>
        <v>2740.3333333333335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1116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1075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1070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 t="str">
        <f ca="1">IF(ISNA(INDEX(S!$B$3:$AK$497,MATCH(RIGHT($C$1,5)&amp;" "&amp;X$3,S!$A$3:$A$470,0),MATCH($D13,S!$B$2:$AK$2,0))),"",INDEX(S!$B$3:$AK$497,MATCH(RIGHT($C$1,5)&amp;" "&amp;X$3,S!$A$3:$A$470,0),MATCH($D13,S!$B$2:$AK$2,0)))</f>
        <v/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1116</v>
      </c>
      <c r="AD13" s="44">
        <f t="shared" ca="1" si="1"/>
        <v>1070</v>
      </c>
      <c r="AE13" s="45">
        <f t="shared" ca="1" si="2"/>
        <v>1087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119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122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117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 t="str">
        <f ca="1">IF(ISNA(INDEX(S!$B$3:$AK$497,MATCH(RIGHT($C$1,5)&amp;" "&amp;X$3,S!$A$3:$A$470,0),MATCH($D14,S!$B$2:$AK$2,0))),"",INDEX(S!$B$3:$AK$497,MATCH(RIGHT($C$1,5)&amp;" "&amp;X$3,S!$A$3:$A$470,0),MATCH($D14,S!$B$2:$AK$2,0)))</f>
        <v/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122</v>
      </c>
      <c r="AD14" s="44">
        <f t="shared" ca="1" si="1"/>
        <v>117</v>
      </c>
      <c r="AE14" s="45">
        <f t="shared" ca="1" si="2"/>
        <v>119.33333333333333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-61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-108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106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 t="str">
        <f ca="1">IF(ISNA(INDEX(S!$B$3:$AK$497,MATCH(RIGHT($C$1,5)&amp;" "&amp;X$3,S!$A$3:$A$470,0),MATCH($D15,S!$B$2:$AK$2,0))),"",INDEX(S!$B$3:$AK$497,MATCH(RIGHT($C$1,5)&amp;" "&amp;X$3,S!$A$3:$A$470,0),MATCH($D15,S!$B$2:$AK$2,0)))</f>
        <v/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106</v>
      </c>
      <c r="AD15" s="44">
        <f t="shared" ca="1" si="1"/>
        <v>-108</v>
      </c>
      <c r="AE15" s="45">
        <f t="shared" ca="1" si="2"/>
        <v>-21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75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-15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127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 t="str">
        <f ca="1">IF(ISNA(INDEX(S!$B$3:$AK$497,MATCH(RIGHT($C$1,5)&amp;" "&amp;X$3,S!$A$3:$A$470,0),MATCH($D16,S!$B$2:$AK$2,0))),"",INDEX(S!$B$3:$AK$497,MATCH(RIGHT($C$1,5)&amp;" "&amp;X$3,S!$A$3:$A$470,0),MATCH($D16,S!$B$2:$AK$2,0)))</f>
        <v/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127</v>
      </c>
      <c r="AD16" s="44">
        <f t="shared" ca="1" si="1"/>
        <v>-15</v>
      </c>
      <c r="AE16" s="45">
        <f t="shared" ca="1" si="2"/>
        <v>62.333333333333336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41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-46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111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 t="str">
        <f ca="1">IF(ISNA(INDEX(S!$B$3:$AK$497,MATCH(RIGHT($C$1,5)&amp;" "&amp;X$3,S!$A$3:$A$470,0),MATCH($D17,S!$B$2:$AK$2,0))),"",INDEX(S!$B$3:$AK$497,MATCH(RIGHT($C$1,5)&amp;" "&amp;X$3,S!$A$3:$A$470,0),MATCH($D17,S!$B$2:$AK$2,0)))</f>
        <v/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111</v>
      </c>
      <c r="AD17" s="44">
        <f t="shared" ca="1" si="1"/>
        <v>-46</v>
      </c>
      <c r="AE17" s="45">
        <f t="shared" ca="1" si="2"/>
        <v>35.333333333333336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39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-26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 t="str">
        <f ca="1">IF(ISNA(INDEX(S!$B$3:$AK$497,MATCH(RIGHT($C$1,5)&amp;" "&amp;X$3,S!$A$3:$A$470,0),MATCH($D18,S!$B$2:$AK$2,0))),"",INDEX(S!$B$3:$AK$497,MATCH(RIGHT($C$1,5)&amp;" "&amp;X$3,S!$A$3:$A$470,0),MATCH($D18,S!$B$2:$AK$2,0)))</f>
        <v/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39</v>
      </c>
      <c r="AD18" s="44">
        <f t="shared" ca="1" si="1"/>
        <v>-26</v>
      </c>
      <c r="AE18" s="45">
        <f t="shared" ca="1" si="2"/>
        <v>1.6666666666666667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 t="str">
        <f ca="1">IF(ISNA(INDEX(S!$B$3:$AK$497,MATCH(RIGHT($C$1,5)&amp;" "&amp;X$3,S!$A$3:$A$470,0),MATCH($D19,S!$B$2:$AK$2,0))),"",INDEX(S!$B$3:$AK$497,MATCH(RIGHT($C$1,5)&amp;" "&amp;X$3,S!$A$3:$A$470,0),MATCH($D19,S!$B$2:$AK$2,0)))</f>
        <v/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-33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-113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62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 t="str">
        <f ca="1">IF(ISNA(INDEX(S!$B$3:$AK$497,MATCH(RIGHT($C$1,5)&amp;" "&amp;X$3,S!$A$3:$A$470,0),MATCH($D20,S!$B$2:$AK$2,0))),"",INDEX(S!$B$3:$AK$497,MATCH(RIGHT($C$1,5)&amp;" "&amp;X$3,S!$A$3:$A$470,0),MATCH($D20,S!$B$2:$AK$2,0)))</f>
        <v/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62</v>
      </c>
      <c r="AD20" s="46">
        <f t="shared" ca="1" si="1"/>
        <v>-113</v>
      </c>
      <c r="AE20" s="47">
        <f t="shared" ca="1" si="2"/>
        <v>-28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8851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8821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8811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 t="str">
        <f ca="1">IF(ISNA(INDEX(S!$B$3:$AK$497,MATCH(RIGHT($C$1,5)&amp;" "&amp;X$3,S!$A$3:$A$470,0),MATCH($D21,S!$B$2:$AK$2,0))),"",INDEX(S!$B$3:$AK$497,MATCH(RIGHT($C$1,5)&amp;" "&amp;X$3,S!$A$3:$A$470,0),MATCH($D21,S!$B$2:$AK$2,0)))</f>
        <v/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8851</v>
      </c>
      <c r="AD21" s="42">
        <f t="shared" ca="1" si="1"/>
        <v>8811</v>
      </c>
      <c r="AE21" s="43">
        <f t="shared" ca="1" si="2"/>
        <v>8827.6666666666661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3016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3012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3008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 t="str">
        <f ca="1">IF(ISNA(INDEX(S!$B$3:$AK$497,MATCH(RIGHT($C$1,5)&amp;" "&amp;X$3,S!$A$3:$A$470,0),MATCH($D22,S!$B$2:$AK$2,0))),"",INDEX(S!$B$3:$AK$497,MATCH(RIGHT($C$1,5)&amp;" "&amp;X$3,S!$A$3:$A$470,0),MATCH($D22,S!$B$2:$AK$2,0)))</f>
        <v/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3016</v>
      </c>
      <c r="AD22" s="44">
        <f t="shared" ca="1" si="1"/>
        <v>3008</v>
      </c>
      <c r="AE22" s="45">
        <f t="shared" ca="1" si="2"/>
        <v>3012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13581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13598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13630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 t="str">
        <f ca="1">IF(ISNA(INDEX(S!$B$3:$AK$497,MATCH(RIGHT($C$1,5)&amp;" "&amp;X$3,S!$A$3:$A$470,0),MATCH($D23,S!$B$2:$AK$2,0))),"",INDEX(S!$B$3:$AK$497,MATCH(RIGHT($C$1,5)&amp;" "&amp;X$3,S!$A$3:$A$470,0),MATCH($D23,S!$B$2:$AK$2,0)))</f>
        <v/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13630</v>
      </c>
      <c r="AD23" s="44">
        <f t="shared" ca="1" si="1"/>
        <v>13581</v>
      </c>
      <c r="AE23" s="45">
        <f t="shared" ca="1" si="2"/>
        <v>13603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6422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6415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6406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 t="str">
        <f ca="1">IF(ISNA(INDEX(S!$B$3:$AK$497,MATCH(RIGHT($C$1,5)&amp;" "&amp;X$3,S!$A$3:$A$470,0),MATCH($D24,S!$B$2:$AK$2,0))),"",INDEX(S!$B$3:$AK$497,MATCH(RIGHT($C$1,5)&amp;" "&amp;X$3,S!$A$3:$A$470,0),MATCH($D24,S!$B$2:$AK$2,0)))</f>
        <v/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6422</v>
      </c>
      <c r="AD24" s="44">
        <f t="shared" ca="1" si="1"/>
        <v>6406</v>
      </c>
      <c r="AE24" s="45">
        <f t="shared" ca="1" si="2"/>
        <v>6414.333333333333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2342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2326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2324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 t="str">
        <f ca="1">IF(ISNA(INDEX(S!$B$3:$AK$497,MATCH(RIGHT($C$1,5)&amp;" "&amp;X$3,S!$A$3:$A$470,0),MATCH($D25,S!$B$2:$AK$2,0))),"",INDEX(S!$B$3:$AK$497,MATCH(RIGHT($C$1,5)&amp;" "&amp;X$3,S!$A$3:$A$470,0),MATCH($D25,S!$B$2:$AK$2,0)))</f>
        <v/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2342</v>
      </c>
      <c r="AD25" s="44">
        <f t="shared" ca="1" si="1"/>
        <v>2324</v>
      </c>
      <c r="AE25" s="45">
        <f t="shared" ca="1" si="2"/>
        <v>2330.6666666666665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1370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1398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1376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 t="str">
        <f ca="1">IF(ISNA(INDEX(S!$B$3:$AK$497,MATCH(RIGHT($C$1,5)&amp;" "&amp;X$3,S!$A$3:$A$470,0),MATCH($D26,S!$B$2:$AK$2,0))),"",INDEX(S!$B$3:$AK$497,MATCH(RIGHT($C$1,5)&amp;" "&amp;X$3,S!$A$3:$A$470,0),MATCH($D26,S!$B$2:$AK$2,0)))</f>
        <v/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1398</v>
      </c>
      <c r="AD26" s="44">
        <f t="shared" ca="1" si="1"/>
        <v>1370</v>
      </c>
      <c r="AE26" s="45">
        <f t="shared" ca="1" si="2"/>
        <v>1381.3333333333333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1072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1075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1085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 t="str">
        <f ca="1">IF(ISNA(INDEX(S!$B$3:$AK$497,MATCH(RIGHT($C$1,5)&amp;" "&amp;X$3,S!$A$3:$A$470,0),MATCH($D27,S!$B$2:$AK$2,0))),"",INDEX(S!$B$3:$AK$497,MATCH(RIGHT($C$1,5)&amp;" "&amp;X$3,S!$A$3:$A$470,0),MATCH($D27,S!$B$2:$AK$2,0)))</f>
        <v/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1085</v>
      </c>
      <c r="AD27" s="44">
        <f t="shared" ca="1" si="1"/>
        <v>1072</v>
      </c>
      <c r="AE27" s="45">
        <f t="shared" ca="1" si="2"/>
        <v>1077.3333333333333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56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-8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59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 t="str">
        <f ca="1">IF(ISNA(INDEX(S!$B$3:$AK$497,MATCH(RIGHT($C$1,5)&amp;" "&amp;X$3,S!$A$3:$A$470,0),MATCH($D28,S!$B$2:$AK$2,0))),"",INDEX(S!$B$3:$AK$497,MATCH(RIGHT($C$1,5)&amp;" "&amp;X$3,S!$A$3:$A$470,0),MATCH($D28,S!$B$2:$AK$2,0)))</f>
        <v/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59</v>
      </c>
      <c r="AD28" s="44">
        <f t="shared" ca="1" si="1"/>
        <v>-8</v>
      </c>
      <c r="AE28" s="45">
        <f t="shared" ca="1" si="2"/>
        <v>35.666666666666664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22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-62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14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 t="str">
        <f ca="1">IF(ISNA(INDEX(S!$B$3:$AK$497,MATCH(RIGHT($C$1,5)&amp;" "&amp;X$3,S!$A$3:$A$470,0),MATCH($D29,S!$B$2:$AK$2,0))),"",INDEX(S!$B$3:$AK$497,MATCH(RIGHT($C$1,5)&amp;" "&amp;X$3,S!$A$3:$A$470,0),MATCH($D29,S!$B$2:$AK$2,0)))</f>
        <v/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22</v>
      </c>
      <c r="AD29" s="44">
        <f t="shared" ca="1" si="1"/>
        <v>-62</v>
      </c>
      <c r="AE29" s="45">
        <f t="shared" ca="1" si="2"/>
        <v>-8.6666666666666661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-5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-115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41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 t="str">
        <f ca="1">IF(ISNA(INDEX(S!$B$3:$AK$497,MATCH(RIGHT($C$1,5)&amp;" "&amp;X$3,S!$A$3:$A$470,0),MATCH($D30,S!$B$2:$AK$2,0))),"",INDEX(S!$B$3:$AK$497,MATCH(RIGHT($C$1,5)&amp;" "&amp;X$3,S!$A$3:$A$470,0),MATCH($D30,S!$B$2:$AK$2,0)))</f>
        <v/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41</v>
      </c>
      <c r="AD30" s="44">
        <f t="shared" ca="1" si="1"/>
        <v>-115</v>
      </c>
      <c r="AE30" s="45">
        <f t="shared" ca="1" si="2"/>
        <v>-26.333333333333332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-56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-119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80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 t="str">
        <f ca="1">IF(ISNA(INDEX(S!$B$3:$AK$497,MATCH(RIGHT($C$1,5)&amp;" "&amp;X$3,S!$A$3:$A$470,0),MATCH($D31,S!$B$2:$AK$2,0))),"",INDEX(S!$B$3:$AK$497,MATCH(RIGHT($C$1,5)&amp;" "&amp;X$3,S!$A$3:$A$470,0),MATCH($D31,S!$B$2:$AK$2,0)))</f>
        <v/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80</v>
      </c>
      <c r="AD31" s="46">
        <f t="shared" ca="1" si="1"/>
        <v>-119</v>
      </c>
      <c r="AE31" s="47">
        <f t="shared" ca="1" si="2"/>
        <v>-31.666666666666668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232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235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240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 t="str">
        <f ca="1">IF(ISNA(INDEX(S!$B$3:$AK$497,MATCH(RIGHT($C$1,5)&amp;" "&amp;X$3,S!$A$3:$A$470,0),MATCH($D32,S!$B$2:$AK$2,0))),"",INDEX(S!$B$3:$AK$497,MATCH(RIGHT($C$1,5)&amp;" "&amp;X$3,S!$A$3:$A$470,0),MATCH($D32,S!$B$2:$AK$2,0)))</f>
        <v/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240</v>
      </c>
      <c r="AD32" s="180">
        <f t="shared" ca="1" si="1"/>
        <v>232</v>
      </c>
      <c r="AE32" s="181">
        <f t="shared" ca="1" si="2"/>
        <v>235.66666666666666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126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142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137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 t="str">
        <f ca="1">IF(ISNA(INDEX(S!$B$3:$AK$497,MATCH(RIGHT($C$1,5)&amp;" "&amp;X$3,S!$A$3:$A$470,0),MATCH($D33,S!$B$2:$AK$2,0))),"",INDEX(S!$B$3:$AK$497,MATCH(RIGHT($C$1,5)&amp;" "&amp;X$3,S!$A$3:$A$470,0),MATCH($D33,S!$B$2:$AK$2,0)))</f>
        <v/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142</v>
      </c>
      <c r="AD33" s="44">
        <f t="shared" ca="1" si="1"/>
        <v>126</v>
      </c>
      <c r="AE33" s="45">
        <f t="shared" ca="1" si="2"/>
        <v>135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388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397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402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 t="str">
        <f ca="1">IF(ISNA(INDEX(S!$B$3:$AK$497,MATCH(RIGHT($C$1,5)&amp;" "&amp;X$3,S!$A$3:$A$470,0),MATCH($D34,S!$B$2:$AK$2,0))),"",INDEX(S!$B$3:$AK$497,MATCH(RIGHT($C$1,5)&amp;" "&amp;X$3,S!$A$3:$A$470,0),MATCH($D34,S!$B$2:$AK$2,0)))</f>
        <v/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402</v>
      </c>
      <c r="AD34" s="44">
        <f t="shared" ca="1" si="1"/>
        <v>388</v>
      </c>
      <c r="AE34" s="45">
        <f t="shared" ca="1" si="2"/>
        <v>395.66666666666669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-12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-124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32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 t="str">
        <f ca="1">IF(ISNA(INDEX(S!$B$3:$AK$497,MATCH(RIGHT($C$1,5)&amp;" "&amp;X$3,S!$A$3:$A$470,0),MATCH($D35,S!$B$2:$AK$2,0))),"",INDEX(S!$B$3:$AK$497,MATCH(RIGHT($C$1,5)&amp;" "&amp;X$3,S!$A$3:$A$470,0),MATCH($D35,S!$B$2:$AK$2,0)))</f>
        <v/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32</v>
      </c>
      <c r="AD35" s="44">
        <f t="shared" ca="1" si="1"/>
        <v>-124</v>
      </c>
      <c r="AE35" s="45">
        <f t="shared" ca="1" si="2"/>
        <v>-34.666666666666664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-28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-103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61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 t="str">
        <f ca="1">IF(ISNA(INDEX(S!$B$3:$AK$497,MATCH(RIGHT($C$1,5)&amp;" "&amp;X$3,S!$A$3:$A$470,0),MATCH($D36,S!$B$2:$AK$2,0))),"",INDEX(S!$B$3:$AK$497,MATCH(RIGHT($C$1,5)&amp;" "&amp;X$3,S!$A$3:$A$470,0),MATCH($D36,S!$B$2:$AK$2,0)))</f>
        <v/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61</v>
      </c>
      <c r="AD36" s="44">
        <f t="shared" ca="1" si="1"/>
        <v>-103</v>
      </c>
      <c r="AE36" s="45">
        <f t="shared" ca="1" si="2"/>
        <v>-23.333333333333332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-55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-96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64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 t="str">
        <f ca="1">IF(ISNA(INDEX(S!$B$3:$AK$497,MATCH(RIGHT($C$1,5)&amp;" "&amp;X$3,S!$A$3:$A$470,0),MATCH($D37,S!$B$2:$AK$2,0))),"",INDEX(S!$B$3:$AK$497,MATCH(RIGHT($C$1,5)&amp;" "&amp;X$3,S!$A$3:$A$470,0),MATCH($D37,S!$B$2:$AK$2,0)))</f>
        <v/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64</v>
      </c>
      <c r="AD37" s="46">
        <f t="shared" ca="1" si="1"/>
        <v>-96</v>
      </c>
      <c r="AE37" s="47">
        <f t="shared" ca="1" si="2"/>
        <v>-29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43"/>
  <sheetViews>
    <sheetView topLeftCell="C1" workbookViewId="0">
      <selection activeCell="AC1" sqref="AC1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"&amp;MID(CELL("filename"),SEARCH(".xlsx",CELL("filename"))-4,4)&amp;"-"&amp;MID(CELL("filename"),SEARCH(".xlsx",CELL("filename"))-7,2)&amp;"-17"</f>
        <v>BIỂU GHI MỰC NƯỚC GIỜ 2023-07-17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 t="str">
        <f ca="1">IF(ISNA(INDEX(S!$B$3:$AK$497,MATCH(RIGHT($C$1,5)&amp;" "&amp;F$3,S!$A$3:$A$470,0),MATCH($D4,S!$B$2:$AK$2,0))),"",INDEX(S!$B$3:$AK$497,MATCH(RIGHT($C$1,5)&amp;" "&amp;F$3,S!$A$3:$A$470,0),MATCH($D4,S!$B$2:$AK$2,0)))</f>
        <v/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16445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16453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16456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16456</v>
      </c>
      <c r="AD4" s="42">
        <f t="shared" ref="AD4:AD37" ca="1" si="1">MIN(E4:AB4)</f>
        <v>16445</v>
      </c>
      <c r="AE4" s="43">
        <f t="shared" ref="AE4:AE37" ca="1" si="2">AVERAGE(E4:AB4)</f>
        <v>16451.333333333332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 t="str">
        <f ca="1">IF(ISNA(INDEX(S!$B$3:$AK$497,MATCH(RIGHT($C$1,5)&amp;" "&amp;F$3,S!$A$3:$A$470,0),MATCH($D5,S!$B$2:$AK$2,0))),"",INDEX(S!$B$3:$AK$497,MATCH(RIGHT($C$1,5)&amp;" "&amp;F$3,S!$A$3:$A$470,0),MATCH($D5,S!$B$2:$AK$2,0)))</f>
        <v/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5473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5378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5457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5473</v>
      </c>
      <c r="AD5" s="44">
        <f t="shared" ca="1" si="1"/>
        <v>5378</v>
      </c>
      <c r="AE5" s="45">
        <f t="shared" ca="1" si="2"/>
        <v>5436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 t="str">
        <f ca="1">IF(ISNA(INDEX(S!$B$3:$AK$497,MATCH(RIGHT($C$1,5)&amp;" "&amp;F$3,S!$A$3:$A$470,0),MATCH($D6,S!$B$2:$AK$2,0))),"",INDEX(S!$B$3:$AK$497,MATCH(RIGHT($C$1,5)&amp;" "&amp;F$3,S!$A$3:$A$470,0),MATCH($D6,S!$B$2:$AK$2,0)))</f>
        <v/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1283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1253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1163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1283</v>
      </c>
      <c r="AD6" s="44">
        <f t="shared" ca="1" si="1"/>
        <v>1163</v>
      </c>
      <c r="AE6" s="45">
        <f t="shared" ca="1" si="2"/>
        <v>1233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 t="str">
        <f ca="1">IF(ISNA(INDEX(S!$B$3:$AK$497,MATCH(RIGHT($C$1,5)&amp;" "&amp;F$3,S!$A$3:$A$470,0),MATCH($D7,S!$B$2:$AK$2,0))),"",INDEX(S!$B$3:$AK$497,MATCH(RIGHT($C$1,5)&amp;" "&amp;F$3,S!$A$3:$A$470,0),MATCH($D7,S!$B$2:$AK$2,0)))</f>
        <v/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698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697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692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698</v>
      </c>
      <c r="AD7" s="44">
        <f t="shared" ca="1" si="1"/>
        <v>692</v>
      </c>
      <c r="AE7" s="45">
        <f t="shared" ca="1" si="2"/>
        <v>695.66666666666663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 t="str">
        <f ca="1">IF(ISNA(INDEX(S!$B$3:$AK$497,MATCH(RIGHT($C$1,5)&amp;" "&amp;F$3,S!$A$3:$A$470,0),MATCH($D8,S!$B$2:$AK$2,0))),"",INDEX(S!$B$3:$AK$497,MATCH(RIGHT($C$1,5)&amp;" "&amp;F$3,S!$A$3:$A$470,0),MATCH($D8,S!$B$2:$AK$2,0)))</f>
        <v/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300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295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292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300</v>
      </c>
      <c r="AD8" s="44">
        <f t="shared" ca="1" si="1"/>
        <v>292</v>
      </c>
      <c r="AE8" s="45">
        <f t="shared" ca="1" si="2"/>
        <v>295.66666666666669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 t="str">
        <f ca="1">IF(ISNA(INDEX(S!$B$3:$AK$497,MATCH(RIGHT($C$1,5)&amp;" "&amp;F$3,S!$A$3:$A$470,0),MATCH($D9,S!$B$2:$AK$2,0))),"",INDEX(S!$B$3:$AK$497,MATCH(RIGHT($C$1,5)&amp;" "&amp;F$3,S!$A$3:$A$470,0),MATCH($D9,S!$B$2:$AK$2,0)))</f>
        <v/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201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262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271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271</v>
      </c>
      <c r="AD9" s="44">
        <f t="shared" ca="1" si="1"/>
        <v>201</v>
      </c>
      <c r="AE9" s="45">
        <f t="shared" ca="1" si="2"/>
        <v>244.66666666666666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 t="str">
        <f ca="1">IF(ISNA(INDEX(S!$B$3:$AK$497,MATCH(RIGHT($C$1,5)&amp;" "&amp;F$3,S!$A$3:$A$470,0),MATCH($D10,S!$B$2:$AK$2,0))),"",INDEX(S!$B$3:$AK$497,MATCH(RIGHT($C$1,5)&amp;" "&amp;F$3,S!$A$3:$A$470,0),MATCH($D10,S!$B$2:$AK$2,0)))</f>
        <v/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-88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89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147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147</v>
      </c>
      <c r="AD10" s="44">
        <f t="shared" ca="1" si="1"/>
        <v>-88</v>
      </c>
      <c r="AE10" s="45">
        <f t="shared" ca="1" si="2"/>
        <v>49.333333333333336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 t="str">
        <f ca="1">IF(ISNA(INDEX(S!$B$3:$AK$497,MATCH(RIGHT($C$1,5)&amp;" "&amp;F$3,S!$A$3:$A$470,0),MATCH($D11,S!$B$2:$AK$2,0))),"",INDEX(S!$B$3:$AK$497,MATCH(RIGHT($C$1,5)&amp;" "&amp;F$3,S!$A$3:$A$470,0),MATCH($D11,S!$B$2:$AK$2,0)))</f>
        <v/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4698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4697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4697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4698</v>
      </c>
      <c r="AD11" s="44">
        <f t="shared" ca="1" si="1"/>
        <v>4697</v>
      </c>
      <c r="AE11" s="45">
        <f t="shared" ca="1" si="2"/>
        <v>4697.333333333333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 t="str">
        <f ca="1">IF(ISNA(INDEX(S!$B$3:$AK$497,MATCH(RIGHT($C$1,5)&amp;" "&amp;F$3,S!$A$3:$A$470,0),MATCH($D12,S!$B$2:$AK$2,0))),"",INDEX(S!$B$3:$AK$497,MATCH(RIGHT($C$1,5)&amp;" "&amp;F$3,S!$A$3:$A$470,0),MATCH($D12,S!$B$2:$AK$2,0)))</f>
        <v/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2742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2739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2738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2742</v>
      </c>
      <c r="AD12" s="44">
        <f t="shared" ca="1" si="1"/>
        <v>2738</v>
      </c>
      <c r="AE12" s="45">
        <f t="shared" ca="1" si="2"/>
        <v>2739.6666666666665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 t="str">
        <f ca="1">IF(ISNA(INDEX(S!$B$3:$AK$497,MATCH(RIGHT($C$1,5)&amp;" "&amp;F$3,S!$A$3:$A$470,0),MATCH($D13,S!$B$2:$AK$2,0))),"",INDEX(S!$B$3:$AK$497,MATCH(RIGHT($C$1,5)&amp;" "&amp;F$3,S!$A$3:$A$470,0),MATCH($D13,S!$B$2:$AK$2,0)))</f>
        <v/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1036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1063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1066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1066</v>
      </c>
      <c r="AD13" s="44">
        <f t="shared" ca="1" si="1"/>
        <v>1036</v>
      </c>
      <c r="AE13" s="45">
        <f t="shared" ca="1" si="2"/>
        <v>1055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 t="str">
        <f ca="1">IF(ISNA(INDEX(S!$B$3:$AK$497,MATCH(RIGHT($C$1,5)&amp;" "&amp;F$3,S!$A$3:$A$470,0),MATCH($D14,S!$B$2:$AK$2,0))),"",INDEX(S!$B$3:$AK$497,MATCH(RIGHT($C$1,5)&amp;" "&amp;F$3,S!$A$3:$A$470,0),MATCH($D14,S!$B$2:$AK$2,0)))</f>
        <v/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121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92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159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159</v>
      </c>
      <c r="AD14" s="44">
        <f t="shared" ca="1" si="1"/>
        <v>92</v>
      </c>
      <c r="AE14" s="45">
        <f t="shared" ca="1" si="2"/>
        <v>124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 t="str">
        <f ca="1">IF(ISNA(INDEX(S!$B$3:$AK$497,MATCH(RIGHT($C$1,5)&amp;" "&amp;F$3,S!$A$3:$A$470,0),MATCH($D15,S!$B$2:$AK$2,0))),"",INDEX(S!$B$3:$AK$497,MATCH(RIGHT($C$1,5)&amp;" "&amp;F$3,S!$A$3:$A$470,0),MATCH($D15,S!$B$2:$AK$2,0)))</f>
        <v/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-121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98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100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100</v>
      </c>
      <c r="AD15" s="44">
        <f t="shared" ca="1" si="1"/>
        <v>-121</v>
      </c>
      <c r="AE15" s="45">
        <f t="shared" ca="1" si="2"/>
        <v>25.666666666666668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 t="str">
        <f ca="1">IF(ISNA(INDEX(S!$B$3:$AK$497,MATCH(RIGHT($C$1,5)&amp;" "&amp;F$3,S!$A$3:$A$470,0),MATCH($D16,S!$B$2:$AK$2,0))),"",INDEX(S!$B$3:$AK$497,MATCH(RIGHT($C$1,5)&amp;" "&amp;F$3,S!$A$3:$A$470,0),MATCH($D16,S!$B$2:$AK$2,0)))</f>
        <v/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-24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77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202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202</v>
      </c>
      <c r="AD16" s="44">
        <f t="shared" ca="1" si="1"/>
        <v>-24</v>
      </c>
      <c r="AE16" s="45">
        <f t="shared" ca="1" si="2"/>
        <v>85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 t="str">
        <f ca="1">IF(ISNA(INDEX(S!$B$3:$AK$497,MATCH(RIGHT($C$1,5)&amp;" "&amp;F$3,S!$A$3:$A$470,0),MATCH($D17,S!$B$2:$AK$2,0))),"",INDEX(S!$B$3:$AK$497,MATCH(RIGHT($C$1,5)&amp;" "&amp;F$3,S!$A$3:$A$470,0),MATCH($D17,S!$B$2:$AK$2,0)))</f>
        <v/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-46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81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188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188</v>
      </c>
      <c r="AD17" s="44">
        <f t="shared" ca="1" si="1"/>
        <v>-46</v>
      </c>
      <c r="AE17" s="45">
        <f t="shared" ca="1" si="2"/>
        <v>74.333333333333329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 t="str">
        <f ca="1">IF(ISNA(INDEX(S!$B$3:$AK$497,MATCH(RIGHT($C$1,5)&amp;" "&amp;F$3,S!$A$3:$A$470,0),MATCH($D18,S!$B$2:$AK$2,0))),"",INDEX(S!$B$3:$AK$497,MATCH(RIGHT($C$1,5)&amp;" "&amp;F$3,S!$A$3:$A$470,0),MATCH($D18,S!$B$2:$AK$2,0)))</f>
        <v/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-16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-14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87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87</v>
      </c>
      <c r="AD18" s="44">
        <f t="shared" ca="1" si="1"/>
        <v>-16</v>
      </c>
      <c r="AE18" s="45">
        <f t="shared" ca="1" si="2"/>
        <v>19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 t="str">
        <f ca="1">IF(ISNA(INDEX(S!$B$3:$AK$497,MATCH(RIGHT($C$1,5)&amp;" "&amp;F$3,S!$A$3:$A$470,0),MATCH($D19,S!$B$2:$AK$2,0))),"",INDEX(S!$B$3:$AK$497,MATCH(RIGHT($C$1,5)&amp;" "&amp;F$3,S!$A$3:$A$470,0),MATCH($D19,S!$B$2:$AK$2,0)))</f>
        <v/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 t="str">
        <f ca="1">IF(ISNA(INDEX(S!$B$3:$AK$497,MATCH(RIGHT($C$1,5)&amp;" "&amp;F$3,S!$A$3:$A$470,0),MATCH($D20,S!$B$2:$AK$2,0))),"",INDEX(S!$B$3:$AK$497,MATCH(RIGHT($C$1,5)&amp;" "&amp;F$3,S!$A$3:$A$470,0),MATCH($D20,S!$B$2:$AK$2,0)))</f>
        <v/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-106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54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89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89</v>
      </c>
      <c r="AD20" s="46">
        <f t="shared" ca="1" si="1"/>
        <v>-106</v>
      </c>
      <c r="AE20" s="47">
        <f t="shared" ca="1" si="2"/>
        <v>12.333333333333334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 t="str">
        <f ca="1">IF(ISNA(INDEX(S!$B$3:$AK$497,MATCH(RIGHT($C$1,5)&amp;" "&amp;F$3,S!$A$3:$A$470,0),MATCH($D21,S!$B$2:$AK$2,0))),"",INDEX(S!$B$3:$AK$497,MATCH(RIGHT($C$1,5)&amp;" "&amp;F$3,S!$A$3:$A$470,0),MATCH($D21,S!$B$2:$AK$2,0)))</f>
        <v/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8831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8798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8809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8831</v>
      </c>
      <c r="AD21" s="42">
        <f t="shared" ca="1" si="1"/>
        <v>8798</v>
      </c>
      <c r="AE21" s="43">
        <f t="shared" ca="1" si="2"/>
        <v>8812.6666666666661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 t="str">
        <f ca="1">IF(ISNA(INDEX(S!$B$3:$AK$497,MATCH(RIGHT($C$1,5)&amp;" "&amp;F$3,S!$A$3:$A$470,0),MATCH($D22,S!$B$2:$AK$2,0))),"",INDEX(S!$B$3:$AK$497,MATCH(RIGHT($C$1,5)&amp;" "&amp;F$3,S!$A$3:$A$470,0),MATCH($D22,S!$B$2:$AK$2,0)))</f>
        <v/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3013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3021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3024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3024</v>
      </c>
      <c r="AD22" s="44">
        <f t="shared" ca="1" si="1"/>
        <v>3013</v>
      </c>
      <c r="AE22" s="45">
        <f t="shared" ca="1" si="2"/>
        <v>3019.3333333333335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 t="str">
        <f ca="1">IF(ISNA(INDEX(S!$B$3:$AK$497,MATCH(RIGHT($C$1,5)&amp;" "&amp;F$3,S!$A$3:$A$470,0),MATCH($D23,S!$B$2:$AK$2,0))),"",INDEX(S!$B$3:$AK$497,MATCH(RIGHT($C$1,5)&amp;" "&amp;F$3,S!$A$3:$A$470,0),MATCH($D23,S!$B$2:$AK$2,0)))</f>
        <v/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13586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13480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13584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13586</v>
      </c>
      <c r="AD23" s="44">
        <f t="shared" ca="1" si="1"/>
        <v>13480</v>
      </c>
      <c r="AE23" s="45">
        <f t="shared" ca="1" si="2"/>
        <v>13550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 t="str">
        <f ca="1">IF(ISNA(INDEX(S!$B$3:$AK$497,MATCH(RIGHT($C$1,5)&amp;" "&amp;F$3,S!$A$3:$A$470,0),MATCH($D24,S!$B$2:$AK$2,0))),"",INDEX(S!$B$3:$AK$497,MATCH(RIGHT($C$1,5)&amp;" "&amp;F$3,S!$A$3:$A$470,0),MATCH($D24,S!$B$2:$AK$2,0)))</f>
        <v/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6395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6388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6383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6395</v>
      </c>
      <c r="AD24" s="44">
        <f t="shared" ca="1" si="1"/>
        <v>6383</v>
      </c>
      <c r="AE24" s="45">
        <f t="shared" ca="1" si="2"/>
        <v>6388.666666666667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 t="str">
        <f ca="1">IF(ISNA(INDEX(S!$B$3:$AK$497,MATCH(RIGHT($C$1,5)&amp;" "&amp;F$3,S!$A$3:$A$470,0),MATCH($D25,S!$B$2:$AK$2,0))),"",INDEX(S!$B$3:$AK$497,MATCH(RIGHT($C$1,5)&amp;" "&amp;F$3,S!$A$3:$A$470,0),MATCH($D25,S!$B$2:$AK$2,0)))</f>
        <v/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2325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2320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2324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2325</v>
      </c>
      <c r="AD25" s="44">
        <f t="shared" ca="1" si="1"/>
        <v>2320</v>
      </c>
      <c r="AE25" s="45">
        <f t="shared" ca="1" si="2"/>
        <v>2323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 t="str">
        <f ca="1">IF(ISNA(INDEX(S!$B$3:$AK$497,MATCH(RIGHT($C$1,5)&amp;" "&amp;F$3,S!$A$3:$A$470,0),MATCH($D26,S!$B$2:$AK$2,0))),"",INDEX(S!$B$3:$AK$497,MATCH(RIGHT($C$1,5)&amp;" "&amp;F$3,S!$A$3:$A$470,0),MATCH($D26,S!$B$2:$AK$2,0)))</f>
        <v/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1368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1368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1377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1377</v>
      </c>
      <c r="AD26" s="44">
        <f t="shared" ca="1" si="1"/>
        <v>1368</v>
      </c>
      <c r="AE26" s="45">
        <f t="shared" ca="1" si="2"/>
        <v>1371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 t="str">
        <f ca="1">IF(ISNA(INDEX(S!$B$3:$AK$497,MATCH(RIGHT($C$1,5)&amp;" "&amp;F$3,S!$A$3:$A$470,0),MATCH($D27,S!$B$2:$AK$2,0))),"",INDEX(S!$B$3:$AK$497,MATCH(RIGHT($C$1,5)&amp;" "&amp;F$3,S!$A$3:$A$470,0),MATCH($D27,S!$B$2:$AK$2,0)))</f>
        <v/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1080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1075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1072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1080</v>
      </c>
      <c r="AD27" s="44">
        <f t="shared" ca="1" si="1"/>
        <v>1072</v>
      </c>
      <c r="AE27" s="45">
        <f t="shared" ca="1" si="2"/>
        <v>1075.6666666666667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 t="str">
        <f ca="1">IF(ISNA(INDEX(S!$B$3:$AK$497,MATCH(RIGHT($C$1,5)&amp;" "&amp;F$3,S!$A$3:$A$470,0),MATCH($D28,S!$B$2:$AK$2,0))),"",INDEX(S!$B$3:$AK$497,MATCH(RIGHT($C$1,5)&amp;" "&amp;F$3,S!$A$3:$A$470,0),MATCH($D28,S!$B$2:$AK$2,0)))</f>
        <v/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3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36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150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150</v>
      </c>
      <c r="AD28" s="44">
        <f t="shared" ca="1" si="1"/>
        <v>3</v>
      </c>
      <c r="AE28" s="45">
        <f t="shared" ca="1" si="2"/>
        <v>63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 t="str">
        <f ca="1">IF(ISNA(INDEX(S!$B$3:$AK$497,MATCH(RIGHT($C$1,5)&amp;" "&amp;F$3,S!$A$3:$A$470,0),MATCH($D29,S!$B$2:$AK$2,0))),"",INDEX(S!$B$3:$AK$497,MATCH(RIGHT($C$1,5)&amp;" "&amp;F$3,S!$A$3:$A$470,0),MATCH($D29,S!$B$2:$AK$2,0)))</f>
        <v/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-50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-10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116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116</v>
      </c>
      <c r="AD29" s="44">
        <f t="shared" ca="1" si="1"/>
        <v>-50</v>
      </c>
      <c r="AE29" s="45">
        <f t="shared" ca="1" si="2"/>
        <v>18.666666666666668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 t="str">
        <f ca="1">IF(ISNA(INDEX(S!$B$3:$AK$497,MATCH(RIGHT($C$1,5)&amp;" "&amp;F$3,S!$A$3:$A$470,0),MATCH($D30,S!$B$2:$AK$2,0))),"",INDEX(S!$B$3:$AK$497,MATCH(RIGHT($C$1,5)&amp;" "&amp;F$3,S!$A$3:$A$470,0),MATCH($D30,S!$B$2:$AK$2,0)))</f>
        <v/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-104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23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116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116</v>
      </c>
      <c r="AD30" s="44">
        <f t="shared" ca="1" si="1"/>
        <v>-104</v>
      </c>
      <c r="AE30" s="45">
        <f t="shared" ca="1" si="2"/>
        <v>11.666666666666666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 t="str">
        <f ca="1">IF(ISNA(INDEX(S!$B$3:$AK$497,MATCH(RIGHT($C$1,5)&amp;" "&amp;F$3,S!$A$3:$A$470,0),MATCH($D31,S!$B$2:$AK$2,0))),"",INDEX(S!$B$3:$AK$497,MATCH(RIGHT($C$1,5)&amp;" "&amp;F$3,S!$A$3:$A$470,0),MATCH($D31,S!$B$2:$AK$2,0)))</f>
        <v/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-124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60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72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72</v>
      </c>
      <c r="AD31" s="46">
        <f t="shared" ca="1" si="1"/>
        <v>-124</v>
      </c>
      <c r="AE31" s="47">
        <f t="shared" ca="1" si="2"/>
        <v>2.6666666666666665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 t="str">
        <f ca="1">IF(ISNA(INDEX(S!$B$3:$AK$497,MATCH(RIGHT($C$1,5)&amp;" "&amp;F$3,S!$A$3:$A$470,0),MATCH($D32,S!$B$2:$AK$2,0))),"",INDEX(S!$B$3:$AK$497,MATCH(RIGHT($C$1,5)&amp;" "&amp;F$3,S!$A$3:$A$470,0),MATCH($D32,S!$B$2:$AK$2,0)))</f>
        <v/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200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196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194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200</v>
      </c>
      <c r="AD32" s="180">
        <f t="shared" ca="1" si="1"/>
        <v>194</v>
      </c>
      <c r="AE32" s="181">
        <f t="shared" ca="1" si="2"/>
        <v>196.66666666666666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 t="str">
        <f ca="1">IF(ISNA(INDEX(S!$B$3:$AK$497,MATCH(RIGHT($C$1,5)&amp;" "&amp;F$3,S!$A$3:$A$470,0),MATCH($D33,S!$B$2:$AK$2,0))),"",INDEX(S!$B$3:$AK$497,MATCH(RIGHT($C$1,5)&amp;" "&amp;F$3,S!$A$3:$A$470,0),MATCH($D33,S!$B$2:$AK$2,0)))</f>
        <v/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146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132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131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146</v>
      </c>
      <c r="AD33" s="44">
        <f t="shared" ca="1" si="1"/>
        <v>131</v>
      </c>
      <c r="AE33" s="45">
        <f t="shared" ca="1" si="2"/>
        <v>136.33333333333334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 t="str">
        <f ca="1">IF(ISNA(INDEX(S!$B$3:$AK$497,MATCH(RIGHT($C$1,5)&amp;" "&amp;F$3,S!$A$3:$A$470,0),MATCH($D34,S!$B$2:$AK$2,0))),"",INDEX(S!$B$3:$AK$497,MATCH(RIGHT($C$1,5)&amp;" "&amp;F$3,S!$A$3:$A$470,0),MATCH($D34,S!$B$2:$AK$2,0)))</f>
        <v/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390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386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0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390</v>
      </c>
      <c r="AD34" s="44">
        <f t="shared" ca="1" si="1"/>
        <v>0</v>
      </c>
      <c r="AE34" s="45">
        <f t="shared" ca="1" si="2"/>
        <v>258.66666666666669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 t="str">
        <f ca="1">IF(ISNA(INDEX(S!$B$3:$AK$497,MATCH(RIGHT($C$1,5)&amp;" "&amp;F$3,S!$A$3:$A$470,0),MATCH($D35,S!$B$2:$AK$2,0))),"",INDEX(S!$B$3:$AK$497,MATCH(RIGHT($C$1,5)&amp;" "&amp;F$3,S!$A$3:$A$470,0),MATCH($D35,S!$B$2:$AK$2,0)))</f>
        <v/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-106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16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118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118</v>
      </c>
      <c r="AD35" s="44">
        <f t="shared" ca="1" si="1"/>
        <v>-106</v>
      </c>
      <c r="AE35" s="45">
        <f t="shared" ca="1" si="2"/>
        <v>9.3333333333333339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 t="str">
        <f ca="1">IF(ISNA(INDEX(S!$B$3:$AK$497,MATCH(RIGHT($C$1,5)&amp;" "&amp;F$3,S!$A$3:$A$470,0),MATCH($D36,S!$B$2:$AK$2,0))),"",INDEX(S!$B$3:$AK$497,MATCH(RIGHT($C$1,5)&amp;" "&amp;F$3,S!$A$3:$A$470,0),MATCH($D36,S!$B$2:$AK$2,0)))</f>
        <v/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-107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50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80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80</v>
      </c>
      <c r="AD36" s="44">
        <f t="shared" ca="1" si="1"/>
        <v>-107</v>
      </c>
      <c r="AE36" s="45">
        <f t="shared" ca="1" si="2"/>
        <v>7.666666666666667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 t="str">
        <f ca="1">IF(ISNA(INDEX(S!$B$3:$AK$497,MATCH(RIGHT($C$1,5)&amp;" "&amp;F$3,S!$A$3:$A$470,0),MATCH($D37,S!$B$2:$AK$2,0))),"",INDEX(S!$B$3:$AK$497,MATCH(RIGHT($C$1,5)&amp;" "&amp;F$3,S!$A$3:$A$470,0),MATCH($D37,S!$B$2:$AK$2,0)))</f>
        <v/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-94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51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53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53</v>
      </c>
      <c r="AD37" s="46">
        <f t="shared" ca="1" si="1"/>
        <v>-94</v>
      </c>
      <c r="AE37" s="47">
        <f t="shared" ca="1" si="2"/>
        <v>3.3333333333333335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"&amp;MID(CELL("filename"),SEARCH(".xlsx",CELL("filename"))-4,4)&amp;"-"&amp;MID(CELL("filename"),SEARCH(".xlsx",CELL("filename"))-7,2)&amp;"-18"</f>
        <v>BIỂU GHI MỰC NƯỚC GIỜ 2023-07-18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16453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16450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16447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16444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16453</v>
      </c>
      <c r="AD4" s="42">
        <f t="shared" ref="AD4:AD37" ca="1" si="1">MIN(E4:AB4)</f>
        <v>16444</v>
      </c>
      <c r="AE4" s="43">
        <f t="shared" ref="AE4:AE37" ca="1" si="2">AVERAGE(E4:AB4)</f>
        <v>16448.5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5443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5470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5396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5430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5470</v>
      </c>
      <c r="AD5" s="44">
        <f t="shared" ca="1" si="1"/>
        <v>5396</v>
      </c>
      <c r="AE5" s="45">
        <f t="shared" ca="1" si="2"/>
        <v>5434.75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1246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1238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1263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1240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1263</v>
      </c>
      <c r="AD6" s="44">
        <f t="shared" ca="1" si="1"/>
        <v>1238</v>
      </c>
      <c r="AE6" s="45">
        <f t="shared" ca="1" si="2"/>
        <v>1246.75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689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687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685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680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689</v>
      </c>
      <c r="AD7" s="44">
        <f t="shared" ca="1" si="1"/>
        <v>680</v>
      </c>
      <c r="AE7" s="45">
        <f t="shared" ca="1" si="2"/>
        <v>685.25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290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275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272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272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290</v>
      </c>
      <c r="AD8" s="44">
        <f t="shared" ca="1" si="1"/>
        <v>272</v>
      </c>
      <c r="AE8" s="45">
        <f t="shared" ca="1" si="2"/>
        <v>277.25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218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188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246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270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270</v>
      </c>
      <c r="AD9" s="44">
        <f t="shared" ca="1" si="1"/>
        <v>188</v>
      </c>
      <c r="AE9" s="45">
        <f t="shared" ca="1" si="2"/>
        <v>230.5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34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-84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73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171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171</v>
      </c>
      <c r="AD10" s="44">
        <f t="shared" ca="1" si="1"/>
        <v>-84</v>
      </c>
      <c r="AE10" s="45">
        <f t="shared" ca="1" si="2"/>
        <v>48.5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4697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4696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4696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4695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4697</v>
      </c>
      <c r="AD11" s="44">
        <f t="shared" ca="1" si="1"/>
        <v>4695</v>
      </c>
      <c r="AE11" s="45">
        <f t="shared" ca="1" si="2"/>
        <v>4696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2739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2741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2741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2742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2742</v>
      </c>
      <c r="AD12" s="44">
        <f t="shared" ca="1" si="1"/>
        <v>2739</v>
      </c>
      <c r="AE12" s="45">
        <f t="shared" ca="1" si="2"/>
        <v>2740.75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1071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1064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1067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1063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1071</v>
      </c>
      <c r="AD13" s="44">
        <f t="shared" ca="1" si="1"/>
        <v>1063</v>
      </c>
      <c r="AE13" s="45">
        <f t="shared" ca="1" si="2"/>
        <v>1066.25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123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113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92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187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187</v>
      </c>
      <c r="AD14" s="44">
        <f t="shared" ca="1" si="1"/>
        <v>92</v>
      </c>
      <c r="AE14" s="45">
        <f t="shared" ca="1" si="2"/>
        <v>128.75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-20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-116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97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125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125</v>
      </c>
      <c r="AD15" s="44">
        <f t="shared" ca="1" si="1"/>
        <v>-116</v>
      </c>
      <c r="AE15" s="45">
        <f t="shared" ca="1" si="2"/>
        <v>21.5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91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-18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53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230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230</v>
      </c>
      <c r="AD16" s="44">
        <f t="shared" ca="1" si="1"/>
        <v>-18</v>
      </c>
      <c r="AE16" s="45">
        <f t="shared" ca="1" si="2"/>
        <v>89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68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-40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66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215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215</v>
      </c>
      <c r="AD17" s="44">
        <f t="shared" ca="1" si="1"/>
        <v>-40</v>
      </c>
      <c r="AE17" s="45">
        <f t="shared" ca="1" si="2"/>
        <v>77.25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71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1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-18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91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91</v>
      </c>
      <c r="AD18" s="44">
        <f t="shared" ca="1" si="1"/>
        <v>-18</v>
      </c>
      <c r="AE18" s="45">
        <f t="shared" ca="1" si="2"/>
        <v>36.25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13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-89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58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117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117</v>
      </c>
      <c r="AD20" s="46">
        <f t="shared" ca="1" si="1"/>
        <v>-89</v>
      </c>
      <c r="AE20" s="47">
        <f t="shared" ca="1" si="2"/>
        <v>24.75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8829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8793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8791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8796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8829</v>
      </c>
      <c r="AD21" s="42">
        <f t="shared" ca="1" si="1"/>
        <v>8791</v>
      </c>
      <c r="AE21" s="43">
        <f t="shared" ca="1" si="2"/>
        <v>8802.25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3020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3010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3006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3003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3020</v>
      </c>
      <c r="AD22" s="44">
        <f t="shared" ca="1" si="1"/>
        <v>3003</v>
      </c>
      <c r="AE22" s="45">
        <f t="shared" ca="1" si="2"/>
        <v>3009.75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13587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13587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13587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13582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13587</v>
      </c>
      <c r="AD23" s="44">
        <f t="shared" ca="1" si="1"/>
        <v>13582</v>
      </c>
      <c r="AE23" s="45">
        <f t="shared" ca="1" si="2"/>
        <v>13585.75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6395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6415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6403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6430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6430</v>
      </c>
      <c r="AD24" s="44">
        <f t="shared" ca="1" si="1"/>
        <v>6395</v>
      </c>
      <c r="AE24" s="45">
        <f t="shared" ca="1" si="2"/>
        <v>6410.75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2318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2318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2318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2324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2324</v>
      </c>
      <c r="AD25" s="44">
        <f t="shared" ca="1" si="1"/>
        <v>2318</v>
      </c>
      <c r="AE25" s="45">
        <f t="shared" ca="1" si="2"/>
        <v>2319.5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1380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1377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1371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1368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1380</v>
      </c>
      <c r="AD26" s="44">
        <f t="shared" ca="1" si="1"/>
        <v>1368</v>
      </c>
      <c r="AE26" s="45">
        <f t="shared" ca="1" si="2"/>
        <v>1374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1077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1083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1089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1080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1089</v>
      </c>
      <c r="AD27" s="44">
        <f t="shared" ca="1" si="1"/>
        <v>1077</v>
      </c>
      <c r="AE27" s="45">
        <f t="shared" ca="1" si="2"/>
        <v>1082.25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86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14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24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154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154</v>
      </c>
      <c r="AD28" s="44">
        <f t="shared" ca="1" si="1"/>
        <v>14</v>
      </c>
      <c r="AE28" s="45">
        <f t="shared" ca="1" si="2"/>
        <v>69.5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40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-40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-10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118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118</v>
      </c>
      <c r="AD29" s="44">
        <f t="shared" ca="1" si="1"/>
        <v>-40</v>
      </c>
      <c r="AE29" s="45">
        <f t="shared" ca="1" si="2"/>
        <v>27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9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-91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15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139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139</v>
      </c>
      <c r="AD30" s="44">
        <f t="shared" ca="1" si="1"/>
        <v>-91</v>
      </c>
      <c r="AE30" s="45">
        <f t="shared" ca="1" si="2"/>
        <v>18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-12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-122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55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95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95</v>
      </c>
      <c r="AD31" s="46">
        <f t="shared" ca="1" si="1"/>
        <v>-122</v>
      </c>
      <c r="AE31" s="47">
        <f t="shared" ca="1" si="2"/>
        <v>4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188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185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184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183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188</v>
      </c>
      <c r="AD32" s="180">
        <f t="shared" ca="1" si="1"/>
        <v>183</v>
      </c>
      <c r="AE32" s="181">
        <f t="shared" ca="1" si="2"/>
        <v>185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127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137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127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135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137</v>
      </c>
      <c r="AD33" s="44">
        <f t="shared" ca="1" si="1"/>
        <v>127</v>
      </c>
      <c r="AE33" s="45">
        <f t="shared" ca="1" si="2"/>
        <v>131.5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388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391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390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388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391</v>
      </c>
      <c r="AD34" s="44">
        <f t="shared" ca="1" si="1"/>
        <v>388</v>
      </c>
      <c r="AE34" s="45">
        <f t="shared" ca="1" si="2"/>
        <v>389.25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28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-89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7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142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142</v>
      </c>
      <c r="AD35" s="44">
        <f t="shared" ca="1" si="1"/>
        <v>-89</v>
      </c>
      <c r="AE35" s="45">
        <f t="shared" ca="1" si="2"/>
        <v>22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12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-99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47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102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102</v>
      </c>
      <c r="AD36" s="44">
        <f t="shared" ca="1" si="1"/>
        <v>-99</v>
      </c>
      <c r="AE36" s="45">
        <f t="shared" ca="1" si="2"/>
        <v>15.5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-12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-98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58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70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70</v>
      </c>
      <c r="AD37" s="46">
        <f t="shared" ca="1" si="1"/>
        <v>-98</v>
      </c>
      <c r="AE37" s="47">
        <f t="shared" ca="1" si="2"/>
        <v>4.5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"&amp;MID(CELL("filename"),SEARCH(".xlsx",CELL("filename"))-4,4)&amp;"-"&amp;MID(CELL("filename"),SEARCH(".xlsx",CELL("filename"))-7,2)&amp;"-19"</f>
        <v>BIỂU GHI MỰC NƯỚC GIỜ 2023-07-19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16441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16438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16435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16444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16444</v>
      </c>
      <c r="AD4" s="42">
        <f t="shared" ref="AD4:AD37" ca="1" si="1">MIN(E4:AB4)</f>
        <v>16435</v>
      </c>
      <c r="AE4" s="43">
        <f t="shared" ref="AE4:AE37" ca="1" si="2">AVERAGE(E4:AB4)</f>
        <v>16439.5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5451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-397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5390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5370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5451</v>
      </c>
      <c r="AD5" s="44">
        <f t="shared" ca="1" si="1"/>
        <v>-397</v>
      </c>
      <c r="AE5" s="45">
        <f t="shared" ca="1" si="2"/>
        <v>3953.5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1236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1283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1187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1130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1283</v>
      </c>
      <c r="AD6" s="44">
        <f t="shared" ca="1" si="1"/>
        <v>1130</v>
      </c>
      <c r="AE6" s="45">
        <f t="shared" ca="1" si="2"/>
        <v>1209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678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688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683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716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716</v>
      </c>
      <c r="AD7" s="44">
        <f t="shared" ca="1" si="1"/>
        <v>678</v>
      </c>
      <c r="AE7" s="45">
        <f t="shared" ca="1" si="2"/>
        <v>691.25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277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273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273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272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277</v>
      </c>
      <c r="AD8" s="44">
        <f t="shared" ca="1" si="1"/>
        <v>272</v>
      </c>
      <c r="AE8" s="45">
        <f t="shared" ca="1" si="2"/>
        <v>273.75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264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240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262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221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264</v>
      </c>
      <c r="AD9" s="44">
        <f t="shared" ca="1" si="1"/>
        <v>221</v>
      </c>
      <c r="AE9" s="45">
        <f t="shared" ca="1" si="2"/>
        <v>246.75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61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-63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14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150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150</v>
      </c>
      <c r="AD10" s="44">
        <f t="shared" ca="1" si="1"/>
        <v>-63</v>
      </c>
      <c r="AE10" s="45">
        <f t="shared" ca="1" si="2"/>
        <v>40.5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4695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4695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4695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4695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4695</v>
      </c>
      <c r="AD11" s="44">
        <f t="shared" ca="1" si="1"/>
        <v>4695</v>
      </c>
      <c r="AE11" s="45">
        <f t="shared" ca="1" si="2"/>
        <v>4695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2740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2743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2746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2749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2749</v>
      </c>
      <c r="AD12" s="44">
        <f t="shared" ca="1" si="1"/>
        <v>2740</v>
      </c>
      <c r="AE12" s="45">
        <f t="shared" ca="1" si="2"/>
        <v>2744.5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1084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1075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1073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1073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1084</v>
      </c>
      <c r="AD13" s="44">
        <f t="shared" ca="1" si="1"/>
        <v>1073</v>
      </c>
      <c r="AE13" s="45">
        <f t="shared" ca="1" si="2"/>
        <v>1076.25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132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112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102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151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151</v>
      </c>
      <c r="AD14" s="44">
        <f t="shared" ca="1" si="1"/>
        <v>102</v>
      </c>
      <c r="AE14" s="45">
        <f t="shared" ca="1" si="2"/>
        <v>124.25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1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-119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34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109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109</v>
      </c>
      <c r="AD15" s="44">
        <f t="shared" ca="1" si="1"/>
        <v>-119</v>
      </c>
      <c r="AE15" s="45">
        <f t="shared" ca="1" si="2"/>
        <v>6.25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128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2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-17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197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197</v>
      </c>
      <c r="AD16" s="44">
        <f t="shared" ca="1" si="1"/>
        <v>-17</v>
      </c>
      <c r="AE16" s="45">
        <f t="shared" ca="1" si="2"/>
        <v>77.5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102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-25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-4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186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186</v>
      </c>
      <c r="AD17" s="44">
        <f t="shared" ca="1" si="1"/>
        <v>-25</v>
      </c>
      <c r="AE17" s="45">
        <f t="shared" ca="1" si="2"/>
        <v>64.75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96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26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-38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65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96</v>
      </c>
      <c r="AD18" s="44">
        <f t="shared" ca="1" si="1"/>
        <v>-38</v>
      </c>
      <c r="AE18" s="45">
        <f t="shared" ca="1" si="2"/>
        <v>37.25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38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-69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-1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93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93</v>
      </c>
      <c r="AD20" s="46">
        <f t="shared" ca="1" si="1"/>
        <v>-69</v>
      </c>
      <c r="AE20" s="47">
        <f t="shared" ca="1" si="2"/>
        <v>15.25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8851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8840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8887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8864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8887</v>
      </c>
      <c r="AD21" s="42">
        <f t="shared" ca="1" si="1"/>
        <v>8840</v>
      </c>
      <c r="AE21" s="43">
        <f t="shared" ca="1" si="2"/>
        <v>8860.5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3015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3012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3009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3015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3015</v>
      </c>
      <c r="AD22" s="44">
        <f t="shared" ca="1" si="1"/>
        <v>3009</v>
      </c>
      <c r="AE22" s="45">
        <f t="shared" ca="1" si="2"/>
        <v>3012.75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13525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13600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13587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13597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13600</v>
      </c>
      <c r="AD23" s="44">
        <f t="shared" ca="1" si="1"/>
        <v>13525</v>
      </c>
      <c r="AE23" s="45">
        <f t="shared" ca="1" si="2"/>
        <v>13577.25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6482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6484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6478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6482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6484</v>
      </c>
      <c r="AD24" s="44">
        <f t="shared" ca="1" si="1"/>
        <v>6478</v>
      </c>
      <c r="AE24" s="45">
        <f t="shared" ca="1" si="2"/>
        <v>6481.5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2317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2326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2326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2361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2361</v>
      </c>
      <c r="AD25" s="44">
        <f t="shared" ca="1" si="1"/>
        <v>2317</v>
      </c>
      <c r="AE25" s="45">
        <f t="shared" ca="1" si="2"/>
        <v>2332.5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1368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1371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1368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1380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1380</v>
      </c>
      <c r="AD26" s="44">
        <f t="shared" ca="1" si="1"/>
        <v>1368</v>
      </c>
      <c r="AE26" s="45">
        <f t="shared" ca="1" si="2"/>
        <v>1371.75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1077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1076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1081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1081</v>
      </c>
      <c r="AD27" s="44">
        <f t="shared" ca="1" si="1"/>
        <v>1070</v>
      </c>
      <c r="AE27" s="45">
        <f t="shared" ca="1" si="2"/>
        <v>1076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109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26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21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135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135</v>
      </c>
      <c r="AD28" s="44">
        <f t="shared" ca="1" si="1"/>
        <v>21</v>
      </c>
      <c r="AE28" s="45">
        <f t="shared" ca="1" si="2"/>
        <v>72.75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76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-20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-25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101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101</v>
      </c>
      <c r="AD29" s="44">
        <f t="shared" ca="1" si="1"/>
        <v>-25</v>
      </c>
      <c r="AE29" s="45">
        <f t="shared" ca="1" si="2"/>
        <v>33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32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-76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-36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98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98</v>
      </c>
      <c r="AD30" s="44">
        <f t="shared" ca="1" si="1"/>
        <v>-76</v>
      </c>
      <c r="AE30" s="45">
        <f t="shared" ca="1" si="2"/>
        <v>4.5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15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-114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5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85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85</v>
      </c>
      <c r="AD31" s="46">
        <f t="shared" ca="1" si="1"/>
        <v>-114</v>
      </c>
      <c r="AE31" s="47">
        <f t="shared" ca="1" si="2"/>
        <v>-2.25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180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184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186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200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200</v>
      </c>
      <c r="AD32" s="180">
        <f t="shared" ca="1" si="1"/>
        <v>180</v>
      </c>
      <c r="AE32" s="181">
        <f t="shared" ca="1" si="2"/>
        <v>187.5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139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132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127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118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139</v>
      </c>
      <c r="AD33" s="44">
        <f t="shared" ca="1" si="1"/>
        <v>118</v>
      </c>
      <c r="AE33" s="45">
        <f t="shared" ca="1" si="2"/>
        <v>129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387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384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382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390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390</v>
      </c>
      <c r="AD34" s="44">
        <f t="shared" ca="1" si="1"/>
        <v>382</v>
      </c>
      <c r="AE34" s="45">
        <f t="shared" ca="1" si="2"/>
        <v>385.75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57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-73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-54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103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103</v>
      </c>
      <c r="AD35" s="44">
        <f t="shared" ca="1" si="1"/>
        <v>-73</v>
      </c>
      <c r="AE35" s="45">
        <f t="shared" ca="1" si="2"/>
        <v>8.25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30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-98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-12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77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77</v>
      </c>
      <c r="AD36" s="44">
        <f t="shared" ca="1" si="1"/>
        <v>-98</v>
      </c>
      <c r="AE36" s="45">
        <f t="shared" ca="1" si="2"/>
        <v>-0.75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-3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-100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2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53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53</v>
      </c>
      <c r="AD37" s="46">
        <f t="shared" ca="1" si="1"/>
        <v>-100</v>
      </c>
      <c r="AE37" s="47">
        <f t="shared" ca="1" si="2"/>
        <v>-12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"&amp;MID(CELL("filename"),SEARCH(".xlsx",CELL("filename"))-4,4)&amp;"-"&amp;MID(CELL("filename"),SEARCH(".xlsx",CELL("filename"))-7,2)&amp;"-20"</f>
        <v>BIỂU GHI MỰC NƯỚC GIỜ 2023-07-20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16450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16458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16470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16494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16494</v>
      </c>
      <c r="AD4" s="42">
        <f t="shared" ref="AD4:AD37" ca="1" si="1">MIN(E4:AB4)</f>
        <v>16450</v>
      </c>
      <c r="AE4" s="43">
        <f t="shared" ref="AE4:AE37" ca="1" si="2">AVERAGE(E4:AB4)</f>
        <v>16468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5390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5396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5435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5388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5435</v>
      </c>
      <c r="AD5" s="44">
        <f t="shared" ca="1" si="1"/>
        <v>5388</v>
      </c>
      <c r="AE5" s="45">
        <f t="shared" ca="1" si="2"/>
        <v>5402.25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1205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1226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1226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1143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1226</v>
      </c>
      <c r="AD6" s="44">
        <f t="shared" ca="1" si="1"/>
        <v>1143</v>
      </c>
      <c r="AE6" s="45">
        <f t="shared" ca="1" si="2"/>
        <v>1200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734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719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724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751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751</v>
      </c>
      <c r="AD7" s="44">
        <f t="shared" ca="1" si="1"/>
        <v>719</v>
      </c>
      <c r="AE7" s="45">
        <f t="shared" ca="1" si="2"/>
        <v>732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274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310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323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331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331</v>
      </c>
      <c r="AD8" s="44">
        <f t="shared" ca="1" si="1"/>
        <v>274</v>
      </c>
      <c r="AE8" s="45">
        <f t="shared" ca="1" si="2"/>
        <v>309.5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172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174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240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244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244</v>
      </c>
      <c r="AD9" s="44">
        <f t="shared" ca="1" si="1"/>
        <v>172</v>
      </c>
      <c r="AE9" s="45">
        <f t="shared" ca="1" si="2"/>
        <v>207.5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67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-56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10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156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156</v>
      </c>
      <c r="AD10" s="44">
        <f t="shared" ca="1" si="1"/>
        <v>-56</v>
      </c>
      <c r="AE10" s="45">
        <f t="shared" ca="1" si="2"/>
        <v>44.25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4698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4718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4768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4746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4768</v>
      </c>
      <c r="AD11" s="44">
        <f t="shared" ca="1" si="1"/>
        <v>4698</v>
      </c>
      <c r="AE11" s="45">
        <f t="shared" ca="1" si="2"/>
        <v>4732.5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2730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2733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2734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2741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2741</v>
      </c>
      <c r="AD12" s="44">
        <f t="shared" ca="1" si="1"/>
        <v>2730</v>
      </c>
      <c r="AE12" s="45">
        <f t="shared" ca="1" si="2"/>
        <v>2734.5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1076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1085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1093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1088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1093</v>
      </c>
      <c r="AD13" s="44">
        <f t="shared" ca="1" si="1"/>
        <v>1076</v>
      </c>
      <c r="AE13" s="45">
        <f t="shared" ca="1" si="2"/>
        <v>1085.5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127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118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102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160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160</v>
      </c>
      <c r="AD14" s="44">
        <f t="shared" ca="1" si="1"/>
        <v>102</v>
      </c>
      <c r="AE14" s="45">
        <f t="shared" ca="1" si="2"/>
        <v>126.75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23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-105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20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124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124</v>
      </c>
      <c r="AD15" s="44">
        <f t="shared" ca="1" si="1"/>
        <v>-105</v>
      </c>
      <c r="AE15" s="45">
        <f t="shared" ca="1" si="2"/>
        <v>15.5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124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9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-3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201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201</v>
      </c>
      <c r="AD16" s="44">
        <f t="shared" ca="1" si="1"/>
        <v>-3</v>
      </c>
      <c r="AE16" s="45">
        <f t="shared" ca="1" si="2"/>
        <v>82.75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97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-13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4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188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188</v>
      </c>
      <c r="AD17" s="44">
        <f t="shared" ca="1" si="1"/>
        <v>-13</v>
      </c>
      <c r="AE17" s="45">
        <f t="shared" ca="1" si="2"/>
        <v>69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90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34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-28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75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90</v>
      </c>
      <c r="AD18" s="44">
        <f t="shared" ca="1" si="1"/>
        <v>-28</v>
      </c>
      <c r="AE18" s="45">
        <f t="shared" ca="1" si="2"/>
        <v>42.75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44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-55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-1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109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109</v>
      </c>
      <c r="AD20" s="46">
        <f t="shared" ca="1" si="1"/>
        <v>-55</v>
      </c>
      <c r="AE20" s="47">
        <f t="shared" ca="1" si="2"/>
        <v>24.25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8909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8869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8892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8853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8909</v>
      </c>
      <c r="AD21" s="42">
        <f t="shared" ca="1" si="1"/>
        <v>8853</v>
      </c>
      <c r="AE21" s="43">
        <f t="shared" ca="1" si="2"/>
        <v>8880.75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3019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3031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3042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3046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3046</v>
      </c>
      <c r="AD22" s="44">
        <f t="shared" ca="1" si="1"/>
        <v>3019</v>
      </c>
      <c r="AE22" s="45">
        <f t="shared" ca="1" si="2"/>
        <v>3034.5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13605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13594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13550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13595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13605</v>
      </c>
      <c r="AD23" s="44">
        <f t="shared" ca="1" si="1"/>
        <v>13550</v>
      </c>
      <c r="AE23" s="45">
        <f t="shared" ca="1" si="2"/>
        <v>13586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6459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6393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6391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6398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6459</v>
      </c>
      <c r="AD24" s="44">
        <f t="shared" ca="1" si="1"/>
        <v>6391</v>
      </c>
      <c r="AE24" s="45">
        <f t="shared" ca="1" si="2"/>
        <v>6410.25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2450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2373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2345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2332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2450</v>
      </c>
      <c r="AD25" s="44">
        <f t="shared" ca="1" si="1"/>
        <v>2332</v>
      </c>
      <c r="AE25" s="45">
        <f t="shared" ca="1" si="2"/>
        <v>2375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1418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1473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1412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1392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1473</v>
      </c>
      <c r="AD26" s="44">
        <f t="shared" ca="1" si="1"/>
        <v>1392</v>
      </c>
      <c r="AE26" s="45">
        <f t="shared" ca="1" si="2"/>
        <v>1423.75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1086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1083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1079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1094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1094</v>
      </c>
      <c r="AD27" s="44">
        <f t="shared" ca="1" si="1"/>
        <v>1079</v>
      </c>
      <c r="AE27" s="45">
        <f t="shared" ca="1" si="2"/>
        <v>1085.5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113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30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12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152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152</v>
      </c>
      <c r="AD28" s="44">
        <f t="shared" ca="1" si="1"/>
        <v>12</v>
      </c>
      <c r="AE28" s="45">
        <f t="shared" ca="1" si="2"/>
        <v>76.75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68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-15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-35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121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121</v>
      </c>
      <c r="AD29" s="44">
        <f t="shared" ca="1" si="1"/>
        <v>-35</v>
      </c>
      <c r="AE29" s="45">
        <f t="shared" ca="1" si="2"/>
        <v>34.75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46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-62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-43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118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118</v>
      </c>
      <c r="AD30" s="44">
        <f t="shared" ca="1" si="1"/>
        <v>-62</v>
      </c>
      <c r="AE30" s="45">
        <f t="shared" ca="1" si="2"/>
        <v>14.75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31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-112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-8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78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78</v>
      </c>
      <c r="AD31" s="46">
        <f t="shared" ca="1" si="1"/>
        <v>-112</v>
      </c>
      <c r="AE31" s="47">
        <f t="shared" ca="1" si="2"/>
        <v>-2.75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198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212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234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221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234</v>
      </c>
      <c r="AD32" s="180">
        <f t="shared" ca="1" si="1"/>
        <v>198</v>
      </c>
      <c r="AE32" s="181">
        <f t="shared" ca="1" si="2"/>
        <v>216.25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151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148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139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145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151</v>
      </c>
      <c r="AD33" s="44">
        <f t="shared" ca="1" si="1"/>
        <v>139</v>
      </c>
      <c r="AE33" s="45">
        <f t="shared" ca="1" si="2"/>
        <v>145.75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393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391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390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390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393</v>
      </c>
      <c r="AD34" s="44">
        <f t="shared" ca="1" si="1"/>
        <v>390</v>
      </c>
      <c r="AE34" s="45">
        <f t="shared" ca="1" si="2"/>
        <v>391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48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-56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-44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120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120</v>
      </c>
      <c r="AD35" s="44">
        <f t="shared" ca="1" si="1"/>
        <v>-56</v>
      </c>
      <c r="AE35" s="45">
        <f t="shared" ca="1" si="2"/>
        <v>17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37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-74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-1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100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100</v>
      </c>
      <c r="AD36" s="44">
        <f t="shared" ca="1" si="1"/>
        <v>-74</v>
      </c>
      <c r="AE36" s="45">
        <f t="shared" ca="1" si="2"/>
        <v>15.5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12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-85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1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60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60</v>
      </c>
      <c r="AD37" s="46">
        <f t="shared" ca="1" si="1"/>
        <v>-85</v>
      </c>
      <c r="AE37" s="47">
        <f t="shared" ca="1" si="2"/>
        <v>-3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"&amp;MID(CELL("filename"),SEARCH(".xlsx",CELL("filename"))-4,4)&amp;"-"&amp;MID(CELL("filename"),SEARCH(".xlsx",CELL("filename"))-7,2)&amp;"-21"</f>
        <v>BIỂU GHI MỰC NƯỚC GIỜ 2023-07-21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16508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16513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16522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16542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16542</v>
      </c>
      <c r="AD4" s="42">
        <f t="shared" ref="AD4:AD37" ca="1" si="1">MIN(E4:AB4)</f>
        <v>16508</v>
      </c>
      <c r="AE4" s="43">
        <f t="shared" ref="AE4:AE37" ca="1" si="2">AVERAGE(E4:AB4)</f>
        <v>16521.25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5409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5446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5385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5402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5446</v>
      </c>
      <c r="AD5" s="44">
        <f t="shared" ca="1" si="1"/>
        <v>5385</v>
      </c>
      <c r="AE5" s="45">
        <f t="shared" ca="1" si="2"/>
        <v>5410.5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1214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1160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1252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1216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1252</v>
      </c>
      <c r="AD6" s="44">
        <f t="shared" ca="1" si="1"/>
        <v>1160</v>
      </c>
      <c r="AE6" s="45">
        <f t="shared" ca="1" si="2"/>
        <v>1210.5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774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763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746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731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774</v>
      </c>
      <c r="AD7" s="44">
        <f t="shared" ca="1" si="1"/>
        <v>731</v>
      </c>
      <c r="AE7" s="45">
        <f t="shared" ca="1" si="2"/>
        <v>753.5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352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367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375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375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375</v>
      </c>
      <c r="AD8" s="44">
        <f t="shared" ca="1" si="1"/>
        <v>352</v>
      </c>
      <c r="AE8" s="45">
        <f t="shared" ca="1" si="2"/>
        <v>367.25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208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257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236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255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257</v>
      </c>
      <c r="AD9" s="44">
        <f t="shared" ca="1" si="1"/>
        <v>208</v>
      </c>
      <c r="AE9" s="45">
        <f t="shared" ca="1" si="2"/>
        <v>239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74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-33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-12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154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154</v>
      </c>
      <c r="AD10" s="44">
        <f t="shared" ca="1" si="1"/>
        <v>-33</v>
      </c>
      <c r="AE10" s="45">
        <f t="shared" ca="1" si="2"/>
        <v>45.75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4720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4707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4701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4698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4720</v>
      </c>
      <c r="AD11" s="44">
        <f t="shared" ca="1" si="1"/>
        <v>4698</v>
      </c>
      <c r="AE11" s="45">
        <f t="shared" ca="1" si="2"/>
        <v>4706.5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2742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2740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2726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2734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2742</v>
      </c>
      <c r="AD12" s="44">
        <f t="shared" ca="1" si="1"/>
        <v>2726</v>
      </c>
      <c r="AE12" s="45">
        <f t="shared" ca="1" si="2"/>
        <v>2735.5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1088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1075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1080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1075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1088</v>
      </c>
      <c r="AD13" s="44">
        <f t="shared" ca="1" si="1"/>
        <v>1075</v>
      </c>
      <c r="AE13" s="45">
        <f t="shared" ca="1" si="2"/>
        <v>1079.5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150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147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137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155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155</v>
      </c>
      <c r="AD14" s="44">
        <f t="shared" ca="1" si="1"/>
        <v>137</v>
      </c>
      <c r="AE14" s="45">
        <f t="shared" ca="1" si="2"/>
        <v>147.25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29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-95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-10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115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115</v>
      </c>
      <c r="AD15" s="44">
        <f t="shared" ca="1" si="1"/>
        <v>-95</v>
      </c>
      <c r="AE15" s="45">
        <f t="shared" ca="1" si="2"/>
        <v>9.75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124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26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-17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195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195</v>
      </c>
      <c r="AD16" s="44">
        <f t="shared" ca="1" si="1"/>
        <v>-17</v>
      </c>
      <c r="AE16" s="45">
        <f t="shared" ca="1" si="2"/>
        <v>82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109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0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-9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185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185</v>
      </c>
      <c r="AD17" s="44">
        <f t="shared" ca="1" si="1"/>
        <v>-9</v>
      </c>
      <c r="AE17" s="45">
        <f t="shared" ca="1" si="2"/>
        <v>71.25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88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38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-26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66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88</v>
      </c>
      <c r="AD18" s="44">
        <f t="shared" ca="1" si="1"/>
        <v>-26</v>
      </c>
      <c r="AE18" s="45">
        <f t="shared" ca="1" si="2"/>
        <v>41.5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56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-41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-14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105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105</v>
      </c>
      <c r="AD20" s="46">
        <f t="shared" ca="1" si="1"/>
        <v>-41</v>
      </c>
      <c r="AE20" s="47">
        <f t="shared" ca="1" si="2"/>
        <v>26.5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8893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8869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8878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8889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8893</v>
      </c>
      <c r="AD21" s="42">
        <f t="shared" ca="1" si="1"/>
        <v>8869</v>
      </c>
      <c r="AE21" s="43">
        <f t="shared" ca="1" si="2"/>
        <v>8882.25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3037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3044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3042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3041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3044</v>
      </c>
      <c r="AD22" s="44">
        <f t="shared" ca="1" si="1"/>
        <v>3037</v>
      </c>
      <c r="AE22" s="45">
        <f t="shared" ca="1" si="2"/>
        <v>3041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-3597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13602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13592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13601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13602</v>
      </c>
      <c r="AD23" s="44">
        <f t="shared" ca="1" si="1"/>
        <v>-3597</v>
      </c>
      <c r="AE23" s="45">
        <f t="shared" ca="1" si="2"/>
        <v>9299.5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6445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6437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6436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0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6445</v>
      </c>
      <c r="AD24" s="44">
        <f t="shared" ca="1" si="1"/>
        <v>0</v>
      </c>
      <c r="AE24" s="45">
        <f t="shared" ca="1" si="2"/>
        <v>4829.5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2326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2330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2362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2337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2362</v>
      </c>
      <c r="AD25" s="44">
        <f t="shared" ca="1" si="1"/>
        <v>2326</v>
      </c>
      <c r="AE25" s="45">
        <f t="shared" ca="1" si="2"/>
        <v>2338.75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1396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1408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1412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1418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1418</v>
      </c>
      <c r="AD26" s="44">
        <f t="shared" ca="1" si="1"/>
        <v>1396</v>
      </c>
      <c r="AE26" s="45">
        <f t="shared" ca="1" si="2"/>
        <v>1408.5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1110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1103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1110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1117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1117</v>
      </c>
      <c r="AD27" s="44">
        <f t="shared" ca="1" si="1"/>
        <v>1103</v>
      </c>
      <c r="AE27" s="45">
        <f t="shared" ca="1" si="2"/>
        <v>1110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127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68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14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144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144</v>
      </c>
      <c r="AD28" s="44">
        <f t="shared" ca="1" si="1"/>
        <v>14</v>
      </c>
      <c r="AE28" s="45">
        <f t="shared" ca="1" si="2"/>
        <v>88.25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91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25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-35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110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110</v>
      </c>
      <c r="AD29" s="44">
        <f t="shared" ca="1" si="1"/>
        <v>-35</v>
      </c>
      <c r="AE29" s="45">
        <f t="shared" ca="1" si="2"/>
        <v>47.75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49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-37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-39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107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107</v>
      </c>
      <c r="AD30" s="44">
        <f t="shared" ca="1" si="1"/>
        <v>-39</v>
      </c>
      <c r="AE30" s="45">
        <f t="shared" ca="1" si="2"/>
        <v>20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25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-95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-25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87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87</v>
      </c>
      <c r="AD31" s="46">
        <f t="shared" ca="1" si="1"/>
        <v>-95</v>
      </c>
      <c r="AE31" s="47">
        <f t="shared" ca="1" si="2"/>
        <v>-2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216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255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255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251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255</v>
      </c>
      <c r="AD32" s="180">
        <f t="shared" ca="1" si="1"/>
        <v>216</v>
      </c>
      <c r="AE32" s="181">
        <f t="shared" ca="1" si="2"/>
        <v>244.25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165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173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161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171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173</v>
      </c>
      <c r="AD33" s="44">
        <f t="shared" ca="1" si="1"/>
        <v>161</v>
      </c>
      <c r="AE33" s="45">
        <f t="shared" ca="1" si="2"/>
        <v>167.5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390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421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414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403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421</v>
      </c>
      <c r="AD34" s="44">
        <f t="shared" ca="1" si="1"/>
        <v>390</v>
      </c>
      <c r="AE34" s="45">
        <f t="shared" ca="1" si="2"/>
        <v>407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62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-32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-68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108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108</v>
      </c>
      <c r="AD35" s="44">
        <f t="shared" ca="1" si="1"/>
        <v>-68</v>
      </c>
      <c r="AE35" s="45">
        <f t="shared" ca="1" si="2"/>
        <v>17.5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37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-57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-7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100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100</v>
      </c>
      <c r="AD36" s="44">
        <f t="shared" ca="1" si="1"/>
        <v>-57</v>
      </c>
      <c r="AE36" s="45">
        <f t="shared" ca="1" si="2"/>
        <v>18.25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22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-85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-12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61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61</v>
      </c>
      <c r="AD37" s="46">
        <f t="shared" ca="1" si="1"/>
        <v>-85</v>
      </c>
      <c r="AE37" s="47">
        <f t="shared" ca="1" si="2"/>
        <v>-3.5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"&amp;MID(CELL("filename"),SEARCH(".xlsx",CELL("filename"))-4,4)&amp;"-"&amp;MID(CELL("filename"),SEARCH(".xlsx",CELL("filename"))-7,2)&amp;"-22"</f>
        <v>BIỂU GHI MỰC NƯỚC GIỜ 2023-07-22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16554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16550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16545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564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16554</v>
      </c>
      <c r="AD4" s="42">
        <f t="shared" ref="AD4:AD37" ca="1" si="1">MIN(E4:AB4)</f>
        <v>564</v>
      </c>
      <c r="AE4" s="43">
        <f t="shared" ref="AE4:AE37" ca="1" si="2">AVERAGE(E4:AB4)</f>
        <v>12553.25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5429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5393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5434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5386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5434</v>
      </c>
      <c r="AD5" s="44">
        <f t="shared" ca="1" si="1"/>
        <v>5386</v>
      </c>
      <c r="AE5" s="45">
        <f t="shared" ca="1" si="2"/>
        <v>5410.5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1246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1295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1201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1140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1295</v>
      </c>
      <c r="AD6" s="44">
        <f t="shared" ca="1" si="1"/>
        <v>1140</v>
      </c>
      <c r="AE6" s="45">
        <f t="shared" ca="1" si="2"/>
        <v>1220.5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725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725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735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734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735</v>
      </c>
      <c r="AD7" s="44">
        <f t="shared" ca="1" si="1"/>
        <v>725</v>
      </c>
      <c r="AE7" s="45">
        <f t="shared" ca="1" si="2"/>
        <v>729.75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379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359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360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377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379</v>
      </c>
      <c r="AD8" s="44">
        <f t="shared" ca="1" si="1"/>
        <v>359</v>
      </c>
      <c r="AE8" s="45">
        <f t="shared" ca="1" si="2"/>
        <v>368.75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247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219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296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268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296</v>
      </c>
      <c r="AD9" s="44">
        <f t="shared" ca="1" si="1"/>
        <v>219</v>
      </c>
      <c r="AE9" s="45">
        <f t="shared" ca="1" si="2"/>
        <v>257.5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86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-14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-26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143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143</v>
      </c>
      <c r="AD10" s="44">
        <f t="shared" ca="1" si="1"/>
        <v>-26</v>
      </c>
      <c r="AE10" s="45">
        <f t="shared" ca="1" si="2"/>
        <v>47.25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4698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4757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4732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4717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4757</v>
      </c>
      <c r="AD11" s="44">
        <f t="shared" ca="1" si="1"/>
        <v>4698</v>
      </c>
      <c r="AE11" s="45">
        <f t="shared" ca="1" si="2"/>
        <v>4726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2735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2740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2730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2740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2740</v>
      </c>
      <c r="AD12" s="44">
        <f t="shared" ca="1" si="1"/>
        <v>2730</v>
      </c>
      <c r="AE12" s="45">
        <f t="shared" ca="1" si="2"/>
        <v>2736.25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1072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1112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1107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1082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1112</v>
      </c>
      <c r="AD13" s="44">
        <f t="shared" ca="1" si="1"/>
        <v>1072</v>
      </c>
      <c r="AE13" s="45">
        <f t="shared" ca="1" si="2"/>
        <v>1093.25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142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127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123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167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167</v>
      </c>
      <c r="AD14" s="44">
        <f t="shared" ca="1" si="1"/>
        <v>123</v>
      </c>
      <c r="AE14" s="45">
        <f t="shared" ca="1" si="2"/>
        <v>139.75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47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-76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-33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101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101</v>
      </c>
      <c r="AD15" s="44">
        <f t="shared" ca="1" si="1"/>
        <v>-76</v>
      </c>
      <c r="AE15" s="45">
        <f t="shared" ca="1" si="2"/>
        <v>9.75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133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48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-12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192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192</v>
      </c>
      <c r="AD16" s="44">
        <f t="shared" ca="1" si="1"/>
        <v>-12</v>
      </c>
      <c r="AE16" s="45">
        <f t="shared" ca="1" si="2"/>
        <v>90.25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116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20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-6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178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178</v>
      </c>
      <c r="AD17" s="44">
        <f t="shared" ca="1" si="1"/>
        <v>-6</v>
      </c>
      <c r="AE17" s="45">
        <f t="shared" ca="1" si="2"/>
        <v>77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86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42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-17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51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86</v>
      </c>
      <c r="AD18" s="44">
        <f t="shared" ca="1" si="1"/>
        <v>-17</v>
      </c>
      <c r="AE18" s="45">
        <f t="shared" ca="1" si="2"/>
        <v>40.5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67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-29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-41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86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86</v>
      </c>
      <c r="AD20" s="46">
        <f t="shared" ca="1" si="1"/>
        <v>-41</v>
      </c>
      <c r="AE20" s="47">
        <f t="shared" ca="1" si="2"/>
        <v>20.75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8876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8847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8837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8808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8876</v>
      </c>
      <c r="AD21" s="42">
        <f t="shared" ca="1" si="1"/>
        <v>8808</v>
      </c>
      <c r="AE21" s="43">
        <f t="shared" ca="1" si="2"/>
        <v>8842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3038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3037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3033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3029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3038</v>
      </c>
      <c r="AD22" s="44">
        <f t="shared" ca="1" si="1"/>
        <v>3029</v>
      </c>
      <c r="AE22" s="45">
        <f t="shared" ca="1" si="2"/>
        <v>3034.25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13606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13606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18595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13555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18595</v>
      </c>
      <c r="AD23" s="44">
        <f t="shared" ca="1" si="1"/>
        <v>13555</v>
      </c>
      <c r="AE23" s="45">
        <f t="shared" ca="1" si="2"/>
        <v>14840.5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6445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6438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6447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6459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6459</v>
      </c>
      <c r="AD24" s="44">
        <f t="shared" ca="1" si="1"/>
        <v>6438</v>
      </c>
      <c r="AE24" s="45">
        <f t="shared" ca="1" si="2"/>
        <v>6447.25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2430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2326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2326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2340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2430</v>
      </c>
      <c r="AD25" s="44">
        <f t="shared" ca="1" si="1"/>
        <v>2326</v>
      </c>
      <c r="AE25" s="45">
        <f t="shared" ca="1" si="2"/>
        <v>2355.5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1417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1449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1408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1402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1449</v>
      </c>
      <c r="AD26" s="44">
        <f t="shared" ca="1" si="1"/>
        <v>1402</v>
      </c>
      <c r="AE26" s="45">
        <f t="shared" ca="1" si="2"/>
        <v>1419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1110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1113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1107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1112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1113</v>
      </c>
      <c r="AD27" s="44">
        <f t="shared" ca="1" si="1"/>
        <v>1107</v>
      </c>
      <c r="AE27" s="45">
        <f t="shared" ca="1" si="2"/>
        <v>1110.5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106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58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21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136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136</v>
      </c>
      <c r="AD28" s="44">
        <f t="shared" ca="1" si="1"/>
        <v>21</v>
      </c>
      <c r="AE28" s="45">
        <f t="shared" ca="1" si="2"/>
        <v>80.25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70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26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-25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105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105</v>
      </c>
      <c r="AD29" s="44">
        <f t="shared" ca="1" si="1"/>
        <v>-25</v>
      </c>
      <c r="AE29" s="45">
        <f t="shared" ca="1" si="2"/>
        <v>44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57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-26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-60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98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98</v>
      </c>
      <c r="AD30" s="44">
        <f t="shared" ca="1" si="1"/>
        <v>-60</v>
      </c>
      <c r="AE30" s="45">
        <f t="shared" ca="1" si="2"/>
        <v>17.25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62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-66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-40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72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72</v>
      </c>
      <c r="AD31" s="46">
        <f t="shared" ca="1" si="1"/>
        <v>-66</v>
      </c>
      <c r="AE31" s="47">
        <f t="shared" ca="1" si="2"/>
        <v>7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244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239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240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226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244</v>
      </c>
      <c r="AD32" s="180">
        <f t="shared" ca="1" si="1"/>
        <v>226</v>
      </c>
      <c r="AE32" s="181">
        <f t="shared" ca="1" si="2"/>
        <v>237.25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187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177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157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163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187</v>
      </c>
      <c r="AD33" s="44">
        <f t="shared" ca="1" si="1"/>
        <v>157</v>
      </c>
      <c r="AE33" s="45">
        <f t="shared" ca="1" si="2"/>
        <v>171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398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402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397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395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402</v>
      </c>
      <c r="AD34" s="44">
        <f t="shared" ca="1" si="1"/>
        <v>395</v>
      </c>
      <c r="AE34" s="45">
        <f t="shared" ca="1" si="2"/>
        <v>398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58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-15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-78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98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98</v>
      </c>
      <c r="AD35" s="44">
        <f t="shared" ca="1" si="1"/>
        <v>-78</v>
      </c>
      <c r="AE35" s="45">
        <f t="shared" ca="1" si="2"/>
        <v>15.75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49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-27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-41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85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85</v>
      </c>
      <c r="AD36" s="44">
        <f t="shared" ca="1" si="1"/>
        <v>-41</v>
      </c>
      <c r="AE36" s="45">
        <f t="shared" ca="1" si="2"/>
        <v>16.5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30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-60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-39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53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53</v>
      </c>
      <c r="AD37" s="46">
        <f t="shared" ca="1" si="1"/>
        <v>-60</v>
      </c>
      <c r="AE37" s="47">
        <f t="shared" ca="1" si="2"/>
        <v>-4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"&amp;MID(CELL("filename"),SEARCH(".xlsx",CELL("filename"))-4,4)&amp;"-"&amp;MID(CELL("filename"),SEARCH(".xlsx",CELL("filename"))-7,2)&amp;"-23"</f>
        <v>BIỂU GHI MỰC NƯỚC GIỜ 2023-07-23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16574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16568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16560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16572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16574</v>
      </c>
      <c r="AD4" s="42">
        <f t="shared" ref="AD4:AD37" ca="1" si="1">MIN(E4:AB4)</f>
        <v>16560</v>
      </c>
      <c r="AE4" s="43">
        <f t="shared" ref="AE4:AE37" ca="1" si="2">AVERAGE(E4:AB4)</f>
        <v>16568.5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5396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5381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5364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5388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5396</v>
      </c>
      <c r="AD5" s="44">
        <f t="shared" ca="1" si="1"/>
        <v>5364</v>
      </c>
      <c r="AE5" s="45">
        <f t="shared" ca="1" si="2"/>
        <v>5382.25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1212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1296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1202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0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1296</v>
      </c>
      <c r="AD6" s="44">
        <f t="shared" ca="1" si="1"/>
        <v>0</v>
      </c>
      <c r="AE6" s="45">
        <f t="shared" ca="1" si="2"/>
        <v>927.5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727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722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713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707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727</v>
      </c>
      <c r="AD7" s="44">
        <f t="shared" ca="1" si="1"/>
        <v>707</v>
      </c>
      <c r="AE7" s="45">
        <f t="shared" ca="1" si="2"/>
        <v>717.25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380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367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364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357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380</v>
      </c>
      <c r="AD8" s="44">
        <f t="shared" ca="1" si="1"/>
        <v>357</v>
      </c>
      <c r="AE8" s="45">
        <f t="shared" ca="1" si="2"/>
        <v>367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214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200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298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254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298</v>
      </c>
      <c r="AD9" s="44">
        <f t="shared" ca="1" si="1"/>
        <v>200</v>
      </c>
      <c r="AE9" s="45">
        <f t="shared" ca="1" si="2"/>
        <v>241.5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81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0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-38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130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130</v>
      </c>
      <c r="AD10" s="44">
        <f t="shared" ca="1" si="1"/>
        <v>-38</v>
      </c>
      <c r="AE10" s="45">
        <f t="shared" ca="1" si="2"/>
        <v>43.25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4707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4703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4701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4701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4707</v>
      </c>
      <c r="AD11" s="44">
        <f t="shared" ca="1" si="1"/>
        <v>4701</v>
      </c>
      <c r="AE11" s="45">
        <f t="shared" ca="1" si="2"/>
        <v>4703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2736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2740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2735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27402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27402</v>
      </c>
      <c r="AD12" s="44">
        <f t="shared" ca="1" si="1"/>
        <v>2735</v>
      </c>
      <c r="AE12" s="45">
        <f t="shared" ca="1" si="2"/>
        <v>8903.25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1076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1075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1075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1076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1076</v>
      </c>
      <c r="AD13" s="44">
        <f t="shared" ca="1" si="1"/>
        <v>1075</v>
      </c>
      <c r="AE13" s="45">
        <f t="shared" ca="1" si="2"/>
        <v>1075.5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160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148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127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133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160</v>
      </c>
      <c r="AD14" s="44">
        <f t="shared" ca="1" si="1"/>
        <v>127</v>
      </c>
      <c r="AE14" s="45">
        <f t="shared" ca="1" si="2"/>
        <v>142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50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-56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-53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89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89</v>
      </c>
      <c r="AD15" s="44">
        <f t="shared" ca="1" si="1"/>
        <v>-56</v>
      </c>
      <c r="AE15" s="45">
        <f t="shared" ca="1" si="2"/>
        <v>7.5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124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57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-11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173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173</v>
      </c>
      <c r="AD16" s="44">
        <f t="shared" ca="1" si="1"/>
        <v>-11</v>
      </c>
      <c r="AE16" s="45">
        <f t="shared" ca="1" si="2"/>
        <v>85.75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114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39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-24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160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160</v>
      </c>
      <c r="AD17" s="44">
        <f t="shared" ca="1" si="1"/>
        <v>-24</v>
      </c>
      <c r="AE17" s="45">
        <f t="shared" ca="1" si="2"/>
        <v>72.25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72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34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-28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36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72</v>
      </c>
      <c r="AD18" s="44">
        <f t="shared" ca="1" si="1"/>
        <v>-28</v>
      </c>
      <c r="AE18" s="45">
        <f t="shared" ca="1" si="2"/>
        <v>28.5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53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-24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-53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77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77</v>
      </c>
      <c r="AD20" s="46">
        <f t="shared" ca="1" si="1"/>
        <v>-53</v>
      </c>
      <c r="AE20" s="47">
        <f t="shared" ca="1" si="2"/>
        <v>13.25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8820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8829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8832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8799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8832</v>
      </c>
      <c r="AD21" s="42">
        <f t="shared" ca="1" si="1"/>
        <v>8799</v>
      </c>
      <c r="AE21" s="43">
        <f t="shared" ca="1" si="2"/>
        <v>8820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3025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3023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3020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3026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3026</v>
      </c>
      <c r="AD22" s="44">
        <f t="shared" ca="1" si="1"/>
        <v>3020</v>
      </c>
      <c r="AE22" s="45">
        <f t="shared" ca="1" si="2"/>
        <v>3023.5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13595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13589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13528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13590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13595</v>
      </c>
      <c r="AD23" s="44">
        <f t="shared" ca="1" si="1"/>
        <v>13528</v>
      </c>
      <c r="AE23" s="45">
        <f t="shared" ca="1" si="2"/>
        <v>13575.5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6471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-1437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6435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6465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6471</v>
      </c>
      <c r="AD24" s="44">
        <f t="shared" ca="1" si="1"/>
        <v>-1437</v>
      </c>
      <c r="AE24" s="45">
        <f t="shared" ca="1" si="2"/>
        <v>4483.5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2362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2330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2326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2324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2362</v>
      </c>
      <c r="AD25" s="44">
        <f t="shared" ca="1" si="1"/>
        <v>2324</v>
      </c>
      <c r="AE25" s="45">
        <f t="shared" ca="1" si="2"/>
        <v>2335.5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1414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1432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1403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1388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1432</v>
      </c>
      <c r="AD26" s="44">
        <f t="shared" ca="1" si="1"/>
        <v>1388</v>
      </c>
      <c r="AE26" s="45">
        <f t="shared" ca="1" si="2"/>
        <v>1409.25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1112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1103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1110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1112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1112</v>
      </c>
      <c r="AD27" s="44">
        <f t="shared" ca="1" si="1"/>
        <v>1103</v>
      </c>
      <c r="AE27" s="45">
        <f t="shared" ca="1" si="2"/>
        <v>1109.25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132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68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20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112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132</v>
      </c>
      <c r="AD28" s="44">
        <f t="shared" ca="1" si="1"/>
        <v>20</v>
      </c>
      <c r="AE28" s="45">
        <f t="shared" ca="1" si="2"/>
        <v>83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78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30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-25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80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80</v>
      </c>
      <c r="AD29" s="44">
        <f t="shared" ca="1" si="1"/>
        <v>-25</v>
      </c>
      <c r="AE29" s="45">
        <f t="shared" ca="1" si="2"/>
        <v>40.75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50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-11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-73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78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78</v>
      </c>
      <c r="AD30" s="44">
        <f t="shared" ca="1" si="1"/>
        <v>-73</v>
      </c>
      <c r="AE30" s="45">
        <f t="shared" ca="1" si="2"/>
        <v>11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35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-49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-54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75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75</v>
      </c>
      <c r="AD31" s="46">
        <f t="shared" ca="1" si="1"/>
        <v>-54</v>
      </c>
      <c r="AE31" s="47">
        <f t="shared" ca="1" si="2"/>
        <v>1.75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220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219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222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215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222</v>
      </c>
      <c r="AD32" s="180">
        <f t="shared" ca="1" si="1"/>
        <v>215</v>
      </c>
      <c r="AE32" s="181">
        <f t="shared" ca="1" si="2"/>
        <v>219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171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167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148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153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171</v>
      </c>
      <c r="AD33" s="44">
        <f t="shared" ca="1" si="1"/>
        <v>148</v>
      </c>
      <c r="AE33" s="45">
        <f t="shared" ca="1" si="2"/>
        <v>159.75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394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396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394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394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396</v>
      </c>
      <c r="AD34" s="44">
        <f t="shared" ca="1" si="1"/>
        <v>394</v>
      </c>
      <c r="AE34" s="45">
        <f t="shared" ca="1" si="2"/>
        <v>394.5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50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2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-82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81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81</v>
      </c>
      <c r="AD35" s="44">
        <f t="shared" ca="1" si="1"/>
        <v>-82</v>
      </c>
      <c r="AE35" s="45">
        <f t="shared" ca="1" si="2"/>
        <v>12.75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42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-21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-51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73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73</v>
      </c>
      <c r="AD36" s="44">
        <f t="shared" ca="1" si="1"/>
        <v>-51</v>
      </c>
      <c r="AE36" s="45">
        <f t="shared" ca="1" si="2"/>
        <v>10.75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24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-52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-56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47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47</v>
      </c>
      <c r="AD37" s="46">
        <f t="shared" ca="1" si="1"/>
        <v>-56</v>
      </c>
      <c r="AE37" s="47">
        <f t="shared" ca="1" si="2"/>
        <v>-9.25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"&amp;MID(CELL("filename"),SEARCH(".xlsx",CELL("filename"))-4,4)&amp;"-"&amp;MID(CELL("filename"),SEARCH(".xlsx",CELL("filename"))-7,2)&amp;"-24"</f>
        <v>BIỂU GHI MỰC NƯỚC GIỜ 2023-07-24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16591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16600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16608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16603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16608</v>
      </c>
      <c r="AD4" s="42">
        <f t="shared" ref="AD4:AD37" ca="1" si="1">MIN(E4:AB4)</f>
        <v>16591</v>
      </c>
      <c r="AE4" s="43">
        <f t="shared" ref="AE4:AE37" ca="1" si="2">AVERAGE(E4:AB4)</f>
        <v>16600.5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5385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5456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5390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5390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5456</v>
      </c>
      <c r="AD5" s="44">
        <f t="shared" ca="1" si="1"/>
        <v>5385</v>
      </c>
      <c r="AE5" s="45">
        <f t="shared" ca="1" si="2"/>
        <v>5405.25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1137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1298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1290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1226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1298</v>
      </c>
      <c r="AD6" s="44">
        <f t="shared" ca="1" si="1"/>
        <v>1137</v>
      </c>
      <c r="AE6" s="45">
        <f t="shared" ca="1" si="2"/>
        <v>1237.75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701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697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692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689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701</v>
      </c>
      <c r="AD7" s="44">
        <f t="shared" ca="1" si="1"/>
        <v>689</v>
      </c>
      <c r="AE7" s="45">
        <f t="shared" ca="1" si="2"/>
        <v>694.75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353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325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320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314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353</v>
      </c>
      <c r="AD8" s="44">
        <f t="shared" ca="1" si="1"/>
        <v>314</v>
      </c>
      <c r="AE8" s="45">
        <f t="shared" ca="1" si="2"/>
        <v>328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198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166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256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289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289</v>
      </c>
      <c r="AD9" s="44">
        <f t="shared" ca="1" si="1"/>
        <v>166</v>
      </c>
      <c r="AE9" s="45">
        <f t="shared" ca="1" si="2"/>
        <v>227.25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74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16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-44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115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115</v>
      </c>
      <c r="AD10" s="44">
        <f t="shared" ca="1" si="1"/>
        <v>-44</v>
      </c>
      <c r="AE10" s="45">
        <f t="shared" ca="1" si="2"/>
        <v>40.25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4700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4700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4700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4700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4700</v>
      </c>
      <c r="AD11" s="44">
        <f t="shared" ca="1" si="1"/>
        <v>4700</v>
      </c>
      <c r="AE11" s="45">
        <f t="shared" ca="1" si="2"/>
        <v>4700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2741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2710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2728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2738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2741</v>
      </c>
      <c r="AD12" s="44">
        <f t="shared" ca="1" si="1"/>
        <v>2710</v>
      </c>
      <c r="AE12" s="45">
        <f t="shared" ca="1" si="2"/>
        <v>2729.25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1074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1055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1066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1057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1074</v>
      </c>
      <c r="AD13" s="44">
        <f t="shared" ca="1" si="1"/>
        <v>1055</v>
      </c>
      <c r="AE13" s="45">
        <f t="shared" ca="1" si="2"/>
        <v>1063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123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110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102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157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157</v>
      </c>
      <c r="AD14" s="44">
        <f t="shared" ca="1" si="1"/>
        <v>102</v>
      </c>
      <c r="AE14" s="45">
        <f t="shared" ca="1" si="2"/>
        <v>123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50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-29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-50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75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75</v>
      </c>
      <c r="AD15" s="44">
        <f t="shared" ca="1" si="1"/>
        <v>-50</v>
      </c>
      <c r="AE15" s="45">
        <f t="shared" ca="1" si="2"/>
        <v>11.5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113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69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-11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161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161</v>
      </c>
      <c r="AD16" s="44">
        <f t="shared" ca="1" si="1"/>
        <v>-11</v>
      </c>
      <c r="AE16" s="45">
        <f t="shared" ca="1" si="2"/>
        <v>83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104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49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-23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143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143</v>
      </c>
      <c r="AD17" s="44">
        <f t="shared" ca="1" si="1"/>
        <v>-23</v>
      </c>
      <c r="AE17" s="45">
        <f t="shared" ca="1" si="2"/>
        <v>68.25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64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32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-28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25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64</v>
      </c>
      <c r="AD18" s="44">
        <f t="shared" ca="1" si="1"/>
        <v>-28</v>
      </c>
      <c r="AE18" s="45">
        <f t="shared" ca="1" si="2"/>
        <v>23.25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49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-12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-55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65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65</v>
      </c>
      <c r="AD20" s="46">
        <f t="shared" ca="1" si="1"/>
        <v>-55</v>
      </c>
      <c r="AE20" s="47">
        <f t="shared" ca="1" si="2"/>
        <v>11.75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8817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8790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8823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8792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8823</v>
      </c>
      <c r="AD21" s="42">
        <f t="shared" ca="1" si="1"/>
        <v>8790</v>
      </c>
      <c r="AE21" s="43">
        <f t="shared" ca="1" si="2"/>
        <v>8805.5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3029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3025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3020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3012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3029</v>
      </c>
      <c r="AD22" s="44">
        <f t="shared" ca="1" si="1"/>
        <v>3012</v>
      </c>
      <c r="AE22" s="45">
        <f t="shared" ca="1" si="2"/>
        <v>3021.5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13598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13593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13475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13584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13598</v>
      </c>
      <c r="AD23" s="44">
        <f t="shared" ca="1" si="1"/>
        <v>13475</v>
      </c>
      <c r="AE23" s="45">
        <f t="shared" ca="1" si="2"/>
        <v>13562.5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6494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6490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6444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6483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6494</v>
      </c>
      <c r="AD24" s="44">
        <f t="shared" ca="1" si="1"/>
        <v>6444</v>
      </c>
      <c r="AE24" s="45">
        <f t="shared" ca="1" si="2"/>
        <v>6477.75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2349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2384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2324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2334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2384</v>
      </c>
      <c r="AD25" s="44">
        <f t="shared" ca="1" si="1"/>
        <v>2324</v>
      </c>
      <c r="AE25" s="45">
        <f t="shared" ca="1" si="2"/>
        <v>2347.75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1385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1412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1438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1394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1438</v>
      </c>
      <c r="AD26" s="44">
        <f t="shared" ca="1" si="1"/>
        <v>1385</v>
      </c>
      <c r="AE26" s="45">
        <f t="shared" ca="1" si="2"/>
        <v>1407.25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1090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1095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1100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1110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1110</v>
      </c>
      <c r="AD27" s="44">
        <f t="shared" ca="1" si="1"/>
        <v>1090</v>
      </c>
      <c r="AE27" s="45">
        <f t="shared" ca="1" si="2"/>
        <v>1098.75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102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70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16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102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102</v>
      </c>
      <c r="AD28" s="44">
        <f t="shared" ca="1" si="1"/>
        <v>16</v>
      </c>
      <c r="AE28" s="45">
        <f t="shared" ca="1" si="2"/>
        <v>72.5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70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40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-23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66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70</v>
      </c>
      <c r="AD29" s="44">
        <f t="shared" ca="1" si="1"/>
        <v>-23</v>
      </c>
      <c r="AE29" s="45">
        <f t="shared" ca="1" si="2"/>
        <v>38.25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39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12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-61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68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68</v>
      </c>
      <c r="AD30" s="44">
        <f t="shared" ca="1" si="1"/>
        <v>-61</v>
      </c>
      <c r="AE30" s="45">
        <f t="shared" ca="1" si="2"/>
        <v>14.5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36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-22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-63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52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52</v>
      </c>
      <c r="AD31" s="46">
        <f t="shared" ca="1" si="1"/>
        <v>-63</v>
      </c>
      <c r="AE31" s="47">
        <f t="shared" ca="1" si="2"/>
        <v>0.75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211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217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223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215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223</v>
      </c>
      <c r="AD32" s="180">
        <f t="shared" ca="1" si="1"/>
        <v>211</v>
      </c>
      <c r="AE32" s="181">
        <f t="shared" ca="1" si="2"/>
        <v>216.5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165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161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145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151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165</v>
      </c>
      <c r="AD33" s="44">
        <f t="shared" ca="1" si="1"/>
        <v>145</v>
      </c>
      <c r="AE33" s="45">
        <f t="shared" ca="1" si="2"/>
        <v>155.5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394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389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385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386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394</v>
      </c>
      <c r="AD34" s="44">
        <f t="shared" ca="1" si="1"/>
        <v>385</v>
      </c>
      <c r="AE34" s="45">
        <f t="shared" ca="1" si="2"/>
        <v>388.5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42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20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-70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69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69</v>
      </c>
      <c r="AD35" s="44">
        <f t="shared" ca="1" si="1"/>
        <v>-70</v>
      </c>
      <c r="AE35" s="45">
        <f t="shared" ca="1" si="2"/>
        <v>15.25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35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-1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-52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67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67</v>
      </c>
      <c r="AD36" s="44">
        <f t="shared" ca="1" si="1"/>
        <v>-52</v>
      </c>
      <c r="AE36" s="45">
        <f t="shared" ca="1" si="2"/>
        <v>12.25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25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-35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-54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41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41</v>
      </c>
      <c r="AD37" s="46">
        <f t="shared" ca="1" si="1"/>
        <v>-54</v>
      </c>
      <c r="AE37" s="47">
        <f t="shared" ca="1" si="2"/>
        <v>-5.75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8"/>
  <sheetViews>
    <sheetView topLeftCell="B1" zoomScaleNormal="100" workbookViewId="0">
      <selection activeCell="Q16" sqref="Q16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19" width="7.140625" style="4" customWidth="1"/>
    <col min="20" max="20" width="7.140625" style="2" customWidth="1"/>
    <col min="21" max="21" width="9.140625" style="2" customWidth="1"/>
    <col min="22" max="16384" width="9.140625" style="2"/>
  </cols>
  <sheetData>
    <row r="1" spans="1:20" ht="18" customHeight="1" x14ac:dyDescent="0.3">
      <c r="C1" s="197" t="s">
        <v>0</v>
      </c>
      <c r="D1" s="198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200"/>
    </row>
    <row r="2" spans="1:20" ht="16.5" customHeight="1" thickBot="1" x14ac:dyDescent="0.3">
      <c r="D2" s="6"/>
      <c r="E2" s="2"/>
      <c r="F2" s="21"/>
      <c r="G2" s="21"/>
      <c r="H2" s="21"/>
      <c r="I2" s="21"/>
      <c r="J2" s="21" t="s">
        <v>1</v>
      </c>
      <c r="K2" s="21"/>
      <c r="L2" s="21"/>
      <c r="M2" s="21"/>
      <c r="N2" s="2"/>
      <c r="O2" s="2"/>
      <c r="P2" s="5" t="s">
        <v>2</v>
      </c>
      <c r="Q2" s="5"/>
      <c r="R2" s="5"/>
      <c r="S2" s="5"/>
      <c r="T2" s="51"/>
    </row>
    <row r="3" spans="1:20" s="6" customFormat="1" ht="15.75" customHeight="1" thickBot="1" x14ac:dyDescent="0.3">
      <c r="A3" s="189" t="s">
        <v>3</v>
      </c>
      <c r="B3" s="185" t="s">
        <v>4</v>
      </c>
      <c r="C3" s="185" t="s">
        <v>5</v>
      </c>
      <c r="D3" s="185" t="s">
        <v>6</v>
      </c>
      <c r="E3" s="185">
        <v>11</v>
      </c>
      <c r="F3" s="185">
        <v>12</v>
      </c>
      <c r="G3" s="185">
        <v>13</v>
      </c>
      <c r="H3" s="185">
        <v>14</v>
      </c>
      <c r="I3" s="185">
        <v>15</v>
      </c>
      <c r="J3" s="194" t="s">
        <v>49</v>
      </c>
      <c r="K3" s="195"/>
      <c r="L3" s="196"/>
      <c r="M3" s="191">
        <v>16</v>
      </c>
      <c r="N3" s="185">
        <v>17</v>
      </c>
      <c r="O3" s="185">
        <v>18</v>
      </c>
      <c r="P3" s="185">
        <v>19</v>
      </c>
      <c r="Q3" s="192">
        <v>20</v>
      </c>
      <c r="R3" s="194" t="s">
        <v>50</v>
      </c>
      <c r="S3" s="195"/>
      <c r="T3" s="196"/>
    </row>
    <row r="4" spans="1:20" s="6" customFormat="1" ht="15.75" customHeight="1" thickBot="1" x14ac:dyDescent="0.3">
      <c r="A4" s="190"/>
      <c r="B4" s="186"/>
      <c r="C4" s="186"/>
      <c r="D4" s="186"/>
      <c r="E4" s="186"/>
      <c r="F4" s="186"/>
      <c r="G4" s="186"/>
      <c r="H4" s="186"/>
      <c r="I4" s="186"/>
      <c r="J4" s="40" t="s">
        <v>9</v>
      </c>
      <c r="K4" s="38" t="s">
        <v>10</v>
      </c>
      <c r="L4" s="41" t="s">
        <v>11</v>
      </c>
      <c r="M4" s="190"/>
      <c r="N4" s="186"/>
      <c r="O4" s="186"/>
      <c r="P4" s="186"/>
      <c r="Q4" s="193"/>
      <c r="R4" s="39" t="s">
        <v>9</v>
      </c>
      <c r="S4" s="38" t="s">
        <v>10</v>
      </c>
      <c r="T4" s="41" t="s">
        <v>11</v>
      </c>
    </row>
    <row r="5" spans="1:20" s="3" customFormat="1" ht="15.2" customHeight="1" x14ac:dyDescent="0.25">
      <c r="A5" s="201" t="s">
        <v>12</v>
      </c>
      <c r="B5" s="11">
        <v>1</v>
      </c>
      <c r="C5" s="81" t="s">
        <v>13</v>
      </c>
      <c r="D5" s="86">
        <v>73401</v>
      </c>
      <c r="E5" s="14">
        <f ca="1">'11'!$AE4</f>
        <v>8313.5</v>
      </c>
      <c r="F5" s="33">
        <f ca="1">'12'!$AE4</f>
        <v>4307.5</v>
      </c>
      <c r="G5" s="33">
        <f ca="1">'13'!$AE4</f>
        <v>16406</v>
      </c>
      <c r="H5" s="33">
        <f ca="1">'14'!$AE4</f>
        <v>16405.75</v>
      </c>
      <c r="I5" s="15">
        <f ca="1">'15'!$AE4</f>
        <v>16410</v>
      </c>
      <c r="J5" s="25">
        <f t="shared" ref="J5:J38" ca="1" si="0">MAX(E5:I5)</f>
        <v>16410</v>
      </c>
      <c r="K5" s="14">
        <f t="shared" ref="K5:K38" ca="1" si="1">MIN(E5:I5)</f>
        <v>4307.5</v>
      </c>
      <c r="L5" s="15">
        <f t="shared" ref="L5:L38" ca="1" si="2">AVERAGE(E5:I5)</f>
        <v>12368.55</v>
      </c>
      <c r="M5" s="25">
        <f ca="1">'16'!$AE4</f>
        <v>11086.333333333334</v>
      </c>
      <c r="N5" s="14">
        <f ca="1">'17'!$AE4</f>
        <v>16451.333333333332</v>
      </c>
      <c r="O5" s="14">
        <f ca="1">'18'!$AE4</f>
        <v>16448.5</v>
      </c>
      <c r="P5" s="14">
        <f ca="1">'19'!$AE4</f>
        <v>16439.5</v>
      </c>
      <c r="Q5" s="15">
        <f ca="1">'20'!$AE4</f>
        <v>16468</v>
      </c>
      <c r="R5" s="32">
        <f t="shared" ref="R5:R38" ca="1" si="3">MAX(M5:Q5)</f>
        <v>16468</v>
      </c>
      <c r="S5" s="33">
        <f t="shared" ref="S5:S38" ca="1" si="4">MIN(M5:Q5)</f>
        <v>11086.333333333334</v>
      </c>
      <c r="T5" s="50">
        <f t="shared" ref="T5:T38" ca="1" si="5">AVERAGE(M5:Q5)</f>
        <v>15378.733333333332</v>
      </c>
    </row>
    <row r="6" spans="1:20" s="3" customFormat="1" ht="15.2" customHeight="1" x14ac:dyDescent="0.25">
      <c r="A6" s="183"/>
      <c r="B6" s="10">
        <v>2</v>
      </c>
      <c r="C6" s="82" t="s">
        <v>14</v>
      </c>
      <c r="D6" s="87">
        <v>73402</v>
      </c>
      <c r="E6" s="9">
        <f ca="1">'11'!$AE5</f>
        <v>5443</v>
      </c>
      <c r="F6" s="9">
        <f ca="1">'12'!$AE5</f>
        <v>5401.75</v>
      </c>
      <c r="G6" s="9">
        <f ca="1">'13'!$AE5</f>
        <v>5433.25</v>
      </c>
      <c r="H6" s="9">
        <f ca="1">'14'!$AE5</f>
        <v>5478</v>
      </c>
      <c r="I6" s="16">
        <f ca="1">'15'!$AE5</f>
        <v>5488.5</v>
      </c>
      <c r="J6" s="36">
        <f t="shared" ca="1" si="0"/>
        <v>5488.5</v>
      </c>
      <c r="K6" s="34">
        <f t="shared" ca="1" si="1"/>
        <v>5401.75</v>
      </c>
      <c r="L6" s="35">
        <f t="shared" ca="1" si="2"/>
        <v>5448.9</v>
      </c>
      <c r="M6" s="26">
        <f ca="1">'16'!$AE5</f>
        <v>3456.3333333333335</v>
      </c>
      <c r="N6" s="9">
        <f ca="1">'17'!$AE5</f>
        <v>5436</v>
      </c>
      <c r="O6" s="9">
        <f ca="1">'18'!$AE5</f>
        <v>5434.75</v>
      </c>
      <c r="P6" s="9">
        <f ca="1">'19'!$AE5</f>
        <v>3953.5</v>
      </c>
      <c r="Q6" s="16">
        <f ca="1">'20'!$AE5</f>
        <v>5402.25</v>
      </c>
      <c r="R6" s="28">
        <f t="shared" ca="1" si="3"/>
        <v>5436</v>
      </c>
      <c r="S6" s="29">
        <f t="shared" ca="1" si="4"/>
        <v>3456.3333333333335</v>
      </c>
      <c r="T6" s="48">
        <f t="shared" ca="1" si="5"/>
        <v>4736.5666666666675</v>
      </c>
    </row>
    <row r="7" spans="1:20" s="3" customFormat="1" ht="15.2" customHeight="1" x14ac:dyDescent="0.25">
      <c r="A7" s="183"/>
      <c r="B7" s="10">
        <v>3</v>
      </c>
      <c r="C7" s="82" t="s">
        <v>15</v>
      </c>
      <c r="D7" s="87">
        <v>73403</v>
      </c>
      <c r="E7" s="9">
        <f ca="1">'11'!$AE6</f>
        <v>1267</v>
      </c>
      <c r="F7" s="9">
        <f ca="1">'12'!$AE6</f>
        <v>1214.5</v>
      </c>
      <c r="G7" s="34">
        <f ca="1">'13'!$AE6</f>
        <v>1258.25</v>
      </c>
      <c r="H7" s="9">
        <f ca="1">'14'!$AE6</f>
        <v>1286</v>
      </c>
      <c r="I7" s="16">
        <f ca="1">'15'!$AE6</f>
        <v>1313.75</v>
      </c>
      <c r="J7" s="36">
        <f t="shared" ca="1" si="0"/>
        <v>1313.75</v>
      </c>
      <c r="K7" s="34">
        <f t="shared" ca="1" si="1"/>
        <v>1214.5</v>
      </c>
      <c r="L7" s="35">
        <f t="shared" ca="1" si="2"/>
        <v>1267.9000000000001</v>
      </c>
      <c r="M7" s="26">
        <f ca="1">'16'!$AE6</f>
        <v>1264.6666666666667</v>
      </c>
      <c r="N7" s="9">
        <f ca="1">'17'!$AE6</f>
        <v>1233</v>
      </c>
      <c r="O7" s="9">
        <f ca="1">'18'!$AE6</f>
        <v>1246.75</v>
      </c>
      <c r="P7" s="9">
        <f ca="1">'19'!$AE6</f>
        <v>1209</v>
      </c>
      <c r="Q7" s="16">
        <f ca="1">'20'!$AE6</f>
        <v>1200</v>
      </c>
      <c r="R7" s="28">
        <f t="shared" ca="1" si="3"/>
        <v>1264.6666666666667</v>
      </c>
      <c r="S7" s="29">
        <f t="shared" ca="1" si="4"/>
        <v>1200</v>
      </c>
      <c r="T7" s="48">
        <f t="shared" ca="1" si="5"/>
        <v>1230.6833333333334</v>
      </c>
    </row>
    <row r="8" spans="1:20" s="3" customFormat="1" ht="15.2" customHeight="1" x14ac:dyDescent="0.25">
      <c r="A8" s="183"/>
      <c r="B8" s="10">
        <v>4</v>
      </c>
      <c r="C8" s="82" t="s">
        <v>16</v>
      </c>
      <c r="D8" s="87">
        <v>73420</v>
      </c>
      <c r="E8" s="9">
        <f ca="1">'11'!$AE7</f>
        <v>708</v>
      </c>
      <c r="F8" s="9">
        <f ca="1">'12'!$AE7</f>
        <v>698.5</v>
      </c>
      <c r="G8" s="9">
        <f ca="1">'13'!$AE7</f>
        <v>697.5</v>
      </c>
      <c r="H8" s="9">
        <f ca="1">'14'!$AE7</f>
        <v>693.5</v>
      </c>
      <c r="I8" s="16">
        <f ca="1">'15'!$AE7</f>
        <v>741.25</v>
      </c>
      <c r="J8" s="36">
        <f t="shared" ca="1" si="0"/>
        <v>741.25</v>
      </c>
      <c r="K8" s="34">
        <f t="shared" ca="1" si="1"/>
        <v>693.5</v>
      </c>
      <c r="L8" s="35">
        <f t="shared" ca="1" si="2"/>
        <v>707.75</v>
      </c>
      <c r="M8" s="26">
        <f ca="1">'16'!$AE7</f>
        <v>718</v>
      </c>
      <c r="N8" s="9">
        <f ca="1">'17'!$AE7</f>
        <v>695.66666666666663</v>
      </c>
      <c r="O8" s="9">
        <f ca="1">'18'!$AE7</f>
        <v>685.25</v>
      </c>
      <c r="P8" s="9">
        <f ca="1">'19'!$AE7</f>
        <v>691.25</v>
      </c>
      <c r="Q8" s="16">
        <f ca="1">'20'!$AE7</f>
        <v>732</v>
      </c>
      <c r="R8" s="28">
        <f t="shared" ca="1" si="3"/>
        <v>732</v>
      </c>
      <c r="S8" s="29">
        <f t="shared" ca="1" si="4"/>
        <v>685.25</v>
      </c>
      <c r="T8" s="48">
        <f t="shared" ca="1" si="5"/>
        <v>704.43333333333328</v>
      </c>
    </row>
    <row r="9" spans="1:20" s="3" customFormat="1" ht="15.2" customHeight="1" x14ac:dyDescent="0.25">
      <c r="A9" s="183"/>
      <c r="B9" s="10">
        <v>5</v>
      </c>
      <c r="C9" s="82" t="s">
        <v>17</v>
      </c>
      <c r="D9" s="87">
        <v>73400</v>
      </c>
      <c r="E9" s="9">
        <f ca="1">'11'!$AE8</f>
        <v>353.25</v>
      </c>
      <c r="F9" s="9">
        <f ca="1">'12'!$AE8</f>
        <v>314</v>
      </c>
      <c r="G9" s="9">
        <f ca="1">'13'!$AE8</f>
        <v>291.25</v>
      </c>
      <c r="H9" s="9">
        <f ca="1">'14'!$AE8</f>
        <v>296.75</v>
      </c>
      <c r="I9" s="16">
        <f ca="1">'15'!$AE8</f>
        <v>346.5</v>
      </c>
      <c r="J9" s="36">
        <f t="shared" ca="1" si="0"/>
        <v>353.25</v>
      </c>
      <c r="K9" s="34">
        <f t="shared" ca="1" si="1"/>
        <v>291.25</v>
      </c>
      <c r="L9" s="35">
        <f t="shared" ca="1" si="2"/>
        <v>320.35000000000002</v>
      </c>
      <c r="M9" s="26">
        <f ca="1">'16'!$AE8</f>
        <v>365.33333333333331</v>
      </c>
      <c r="N9" s="9">
        <f ca="1">'17'!$AE8</f>
        <v>295.66666666666669</v>
      </c>
      <c r="O9" s="9">
        <f ca="1">'18'!$AE8</f>
        <v>277.25</v>
      </c>
      <c r="P9" s="9">
        <f ca="1">'19'!$AE8</f>
        <v>273.75</v>
      </c>
      <c r="Q9" s="16">
        <f ca="1">'20'!$AE8</f>
        <v>309.5</v>
      </c>
      <c r="R9" s="28">
        <f t="shared" ca="1" si="3"/>
        <v>365.33333333333331</v>
      </c>
      <c r="S9" s="29">
        <f t="shared" ca="1" si="4"/>
        <v>273.75</v>
      </c>
      <c r="T9" s="48">
        <f t="shared" ca="1" si="5"/>
        <v>304.3</v>
      </c>
    </row>
    <row r="10" spans="1:20" s="3" customFormat="1" ht="15.2" customHeight="1" x14ac:dyDescent="0.25">
      <c r="A10" s="183"/>
      <c r="B10" s="10">
        <v>6</v>
      </c>
      <c r="C10" s="82" t="s">
        <v>18</v>
      </c>
      <c r="D10" s="87">
        <v>73404</v>
      </c>
      <c r="E10" s="9">
        <f ca="1">'11'!$AE9</f>
        <v>289.5</v>
      </c>
      <c r="F10" s="9">
        <f ca="1">'12'!$AE9</f>
        <v>238.25</v>
      </c>
      <c r="G10" s="9">
        <f ca="1">'13'!$AE9</f>
        <v>240.5</v>
      </c>
      <c r="H10" s="9">
        <f ca="1">'14'!$AE9</f>
        <v>274</v>
      </c>
      <c r="I10" s="16">
        <f ca="1">'15'!$AE9</f>
        <v>339.25</v>
      </c>
      <c r="J10" s="36">
        <f t="shared" ca="1" si="0"/>
        <v>339.25</v>
      </c>
      <c r="K10" s="34">
        <f t="shared" ca="1" si="1"/>
        <v>238.25</v>
      </c>
      <c r="L10" s="35">
        <f t="shared" ca="1" si="2"/>
        <v>276.3</v>
      </c>
      <c r="M10" s="26">
        <f ca="1">'16'!$AE9</f>
        <v>302</v>
      </c>
      <c r="N10" s="9">
        <f ca="1">'17'!$AE9</f>
        <v>244.66666666666666</v>
      </c>
      <c r="O10" s="9">
        <f ca="1">'18'!$AE9</f>
        <v>230.5</v>
      </c>
      <c r="P10" s="9">
        <f ca="1">'19'!$AE9</f>
        <v>246.75</v>
      </c>
      <c r="Q10" s="16">
        <f ca="1">'20'!$AE9</f>
        <v>207.5</v>
      </c>
      <c r="R10" s="28">
        <f t="shared" ca="1" si="3"/>
        <v>302</v>
      </c>
      <c r="S10" s="29">
        <f t="shared" ca="1" si="4"/>
        <v>207.5</v>
      </c>
      <c r="T10" s="48">
        <f t="shared" ca="1" si="5"/>
        <v>246.2833333333333</v>
      </c>
    </row>
    <row r="11" spans="1:20" s="3" customFormat="1" ht="15.2" customHeight="1" x14ac:dyDescent="0.25">
      <c r="A11" s="183"/>
      <c r="B11" s="10">
        <v>7</v>
      </c>
      <c r="C11" s="82" t="s">
        <v>19</v>
      </c>
      <c r="D11" s="87">
        <v>73405</v>
      </c>
      <c r="E11" s="9">
        <f ca="1">'11'!$AE10</f>
        <v>39.5</v>
      </c>
      <c r="F11" s="9">
        <f ca="1">'12'!$AE10</f>
        <v>44</v>
      </c>
      <c r="G11" s="9">
        <f ca="1">'13'!$AE10</f>
        <v>44.25</v>
      </c>
      <c r="H11" s="9">
        <f ca="1">'14'!$AE10</f>
        <v>40.75</v>
      </c>
      <c r="I11" s="16">
        <f ca="1">'15'!$AE10</f>
        <v>44.25</v>
      </c>
      <c r="J11" s="36">
        <f t="shared" ca="1" si="0"/>
        <v>44.25</v>
      </c>
      <c r="K11" s="34">
        <f t="shared" ca="1" si="1"/>
        <v>39.5</v>
      </c>
      <c r="L11" s="35">
        <f t="shared" ca="1" si="2"/>
        <v>42.55</v>
      </c>
      <c r="M11" s="26">
        <f ca="1">'16'!$AE10</f>
        <v>18.333333333333332</v>
      </c>
      <c r="N11" s="9">
        <f ca="1">'17'!$AE10</f>
        <v>49.333333333333336</v>
      </c>
      <c r="O11" s="9">
        <f ca="1">'18'!$AE10</f>
        <v>48.5</v>
      </c>
      <c r="P11" s="9">
        <f ca="1">'19'!$AE10</f>
        <v>40.5</v>
      </c>
      <c r="Q11" s="16">
        <f ca="1">'20'!$AE10</f>
        <v>44.25</v>
      </c>
      <c r="R11" s="28">
        <f t="shared" ca="1" si="3"/>
        <v>49.333333333333336</v>
      </c>
      <c r="S11" s="29">
        <f t="shared" ca="1" si="4"/>
        <v>18.333333333333332</v>
      </c>
      <c r="T11" s="48">
        <f t="shared" ca="1" si="5"/>
        <v>40.183333333333337</v>
      </c>
    </row>
    <row r="12" spans="1:20" ht="15.2" customHeight="1" x14ac:dyDescent="0.25">
      <c r="A12" s="183"/>
      <c r="B12" s="10">
        <v>8</v>
      </c>
      <c r="C12" s="82" t="s">
        <v>20</v>
      </c>
      <c r="D12" s="87">
        <v>73406</v>
      </c>
      <c r="E12" s="9">
        <f ca="1">'11'!$AE11</f>
        <v>4700.5</v>
      </c>
      <c r="F12" s="9">
        <f ca="1">'12'!$AE11</f>
        <v>4693</v>
      </c>
      <c r="G12" s="9">
        <f ca="1">'13'!$AE11</f>
        <v>4708.75</v>
      </c>
      <c r="H12" s="9">
        <f ca="1">'14'!$AE11</f>
        <v>4697</v>
      </c>
      <c r="I12" s="16">
        <f ca="1">'15'!$AE11</f>
        <v>4703.25</v>
      </c>
      <c r="J12" s="36">
        <f t="shared" ca="1" si="0"/>
        <v>4708.75</v>
      </c>
      <c r="K12" s="34">
        <f t="shared" ca="1" si="1"/>
        <v>4693</v>
      </c>
      <c r="L12" s="35">
        <f t="shared" ca="1" si="2"/>
        <v>4700.5</v>
      </c>
      <c r="M12" s="26">
        <f ca="1">'16'!$AE11</f>
        <v>4699.666666666667</v>
      </c>
      <c r="N12" s="9">
        <f ca="1">'17'!$AE11</f>
        <v>4697.333333333333</v>
      </c>
      <c r="O12" s="9">
        <f ca="1">'18'!$AE11</f>
        <v>4696</v>
      </c>
      <c r="P12" s="9">
        <f ca="1">'19'!$AE11</f>
        <v>4695</v>
      </c>
      <c r="Q12" s="16">
        <f ca="1">'20'!$AE11</f>
        <v>4732.5</v>
      </c>
      <c r="R12" s="28">
        <f t="shared" ca="1" si="3"/>
        <v>4732.5</v>
      </c>
      <c r="S12" s="29">
        <f t="shared" ca="1" si="4"/>
        <v>4695</v>
      </c>
      <c r="T12" s="48">
        <f t="shared" ca="1" si="5"/>
        <v>4704.1000000000004</v>
      </c>
    </row>
    <row r="13" spans="1:20" s="3" customFormat="1" ht="15.2" customHeight="1" x14ac:dyDescent="0.25">
      <c r="A13" s="183"/>
      <c r="B13" s="10">
        <v>9</v>
      </c>
      <c r="C13" s="82" t="s">
        <v>21</v>
      </c>
      <c r="D13" s="87">
        <v>73408</v>
      </c>
      <c r="E13" s="9">
        <f ca="1">'11'!$AE12</f>
        <v>2700.25</v>
      </c>
      <c r="F13" s="9">
        <f ca="1">'12'!$AE12</f>
        <v>2731</v>
      </c>
      <c r="G13" s="9">
        <f ca="1">'13'!$AE12</f>
        <v>2737.5</v>
      </c>
      <c r="H13" s="9">
        <f ca="1">'14'!$AE12</f>
        <v>2740.25</v>
      </c>
      <c r="I13" s="16">
        <f ca="1">'15'!$AE12</f>
        <v>2741.25</v>
      </c>
      <c r="J13" s="36">
        <f t="shared" ca="1" si="0"/>
        <v>2741.25</v>
      </c>
      <c r="K13" s="34">
        <f t="shared" ca="1" si="1"/>
        <v>2700.25</v>
      </c>
      <c r="L13" s="35">
        <f t="shared" ca="1" si="2"/>
        <v>2730.05</v>
      </c>
      <c r="M13" s="26">
        <f ca="1">'16'!$AE12</f>
        <v>2740.3333333333335</v>
      </c>
      <c r="N13" s="9">
        <f ca="1">'17'!$AE12</f>
        <v>2739.6666666666665</v>
      </c>
      <c r="O13" s="9">
        <f ca="1">'18'!$AE12</f>
        <v>2740.75</v>
      </c>
      <c r="P13" s="9">
        <f ca="1">'19'!$AE12</f>
        <v>2744.5</v>
      </c>
      <c r="Q13" s="16">
        <f ca="1">'20'!$AE12</f>
        <v>2734.5</v>
      </c>
      <c r="R13" s="28">
        <f t="shared" ca="1" si="3"/>
        <v>2744.5</v>
      </c>
      <c r="S13" s="29">
        <f t="shared" ca="1" si="4"/>
        <v>2734.5</v>
      </c>
      <c r="T13" s="48">
        <f t="shared" ca="1" si="5"/>
        <v>2739.95</v>
      </c>
    </row>
    <row r="14" spans="1:20" s="3" customFormat="1" ht="15.2" customHeight="1" x14ac:dyDescent="0.25">
      <c r="A14" s="183"/>
      <c r="B14" s="10">
        <v>10</v>
      </c>
      <c r="C14" s="82" t="s">
        <v>22</v>
      </c>
      <c r="D14" s="87">
        <v>73409</v>
      </c>
      <c r="E14" s="9">
        <f ca="1">'11'!$AE13</f>
        <v>1056.5</v>
      </c>
      <c r="F14" s="9">
        <f ca="1">'12'!$AE13</f>
        <v>1042.75</v>
      </c>
      <c r="G14" s="9">
        <f ca="1">'13'!$AE13</f>
        <v>1053</v>
      </c>
      <c r="H14" s="9">
        <f ca="1">'14'!$AE13</f>
        <v>1056.75</v>
      </c>
      <c r="I14" s="16">
        <f ca="1">'15'!$AE13</f>
        <v>1078</v>
      </c>
      <c r="J14" s="36">
        <f t="shared" ca="1" si="0"/>
        <v>1078</v>
      </c>
      <c r="K14" s="34">
        <f t="shared" ca="1" si="1"/>
        <v>1042.75</v>
      </c>
      <c r="L14" s="35">
        <f t="shared" ca="1" si="2"/>
        <v>1057.4000000000001</v>
      </c>
      <c r="M14" s="26">
        <f ca="1">'16'!$AE13</f>
        <v>1087</v>
      </c>
      <c r="N14" s="9">
        <f ca="1">'17'!$AE13</f>
        <v>1055</v>
      </c>
      <c r="O14" s="9">
        <f ca="1">'18'!$AE13</f>
        <v>1066.25</v>
      </c>
      <c r="P14" s="9">
        <f ca="1">'19'!$AE13</f>
        <v>1076.25</v>
      </c>
      <c r="Q14" s="16">
        <f ca="1">'20'!$AE13</f>
        <v>1085.5</v>
      </c>
      <c r="R14" s="28">
        <f t="shared" ca="1" si="3"/>
        <v>1087</v>
      </c>
      <c r="S14" s="29">
        <f t="shared" ca="1" si="4"/>
        <v>1055</v>
      </c>
      <c r="T14" s="48">
        <f t="shared" ca="1" si="5"/>
        <v>1074</v>
      </c>
    </row>
    <row r="15" spans="1:20" s="3" customFormat="1" ht="15.2" customHeight="1" x14ac:dyDescent="0.25">
      <c r="A15" s="183"/>
      <c r="B15" s="10">
        <v>11</v>
      </c>
      <c r="C15" s="82" t="s">
        <v>23</v>
      </c>
      <c r="D15" s="87">
        <v>73410</v>
      </c>
      <c r="E15" s="9">
        <f ca="1">'11'!$AE14</f>
        <v>117.75</v>
      </c>
      <c r="F15" s="9">
        <f ca="1">'12'!$AE14</f>
        <v>90</v>
      </c>
      <c r="G15" s="9">
        <f ca="1">'13'!$AE14</f>
        <v>93.5</v>
      </c>
      <c r="H15" s="9">
        <f ca="1">'14'!$AE14</f>
        <v>101.5</v>
      </c>
      <c r="I15" s="16">
        <f ca="1">'15'!$AE14</f>
        <v>117.5</v>
      </c>
      <c r="J15" s="36">
        <f t="shared" ca="1" si="0"/>
        <v>117.75</v>
      </c>
      <c r="K15" s="34">
        <f t="shared" ca="1" si="1"/>
        <v>90</v>
      </c>
      <c r="L15" s="35">
        <f t="shared" ca="1" si="2"/>
        <v>104.05</v>
      </c>
      <c r="M15" s="26">
        <f ca="1">'16'!$AE14</f>
        <v>119.33333333333333</v>
      </c>
      <c r="N15" s="9">
        <f ca="1">'17'!$AE14</f>
        <v>124</v>
      </c>
      <c r="O15" s="9">
        <f ca="1">'18'!$AE14</f>
        <v>128.75</v>
      </c>
      <c r="P15" s="9">
        <f ca="1">'19'!$AE14</f>
        <v>124.25</v>
      </c>
      <c r="Q15" s="16">
        <f ca="1">'20'!$AE14</f>
        <v>126.75</v>
      </c>
      <c r="R15" s="28">
        <f t="shared" ca="1" si="3"/>
        <v>128.75</v>
      </c>
      <c r="S15" s="29">
        <f t="shared" ca="1" si="4"/>
        <v>119.33333333333333</v>
      </c>
      <c r="T15" s="48">
        <f t="shared" ca="1" si="5"/>
        <v>124.61666666666665</v>
      </c>
    </row>
    <row r="16" spans="1:20" ht="15.2" customHeight="1" x14ac:dyDescent="0.25">
      <c r="A16" s="183"/>
      <c r="B16" s="10">
        <v>12</v>
      </c>
      <c r="C16" s="82" t="s">
        <v>24</v>
      </c>
      <c r="D16" s="87">
        <v>73411</v>
      </c>
      <c r="E16" s="9">
        <f ca="1">'11'!$AE15</f>
        <v>11.25</v>
      </c>
      <c r="F16" s="9">
        <f ca="1">'12'!$AE15</f>
        <v>17.75</v>
      </c>
      <c r="G16" s="9">
        <f ca="1">'13'!$AE15</f>
        <v>19</v>
      </c>
      <c r="H16" s="9">
        <f ca="1">'14'!$AE15</f>
        <v>15.75</v>
      </c>
      <c r="I16" s="16">
        <f ca="1">'15'!$AE15</f>
        <v>8.75</v>
      </c>
      <c r="J16" s="36">
        <f t="shared" ca="1" si="0"/>
        <v>19</v>
      </c>
      <c r="K16" s="34">
        <f t="shared" ca="1" si="1"/>
        <v>8.75</v>
      </c>
      <c r="L16" s="35">
        <f t="shared" ca="1" si="2"/>
        <v>14.5</v>
      </c>
      <c r="M16" s="26">
        <f ca="1">'16'!$AE15</f>
        <v>-21</v>
      </c>
      <c r="N16" s="9">
        <f ca="1">'17'!$AE15</f>
        <v>25.666666666666668</v>
      </c>
      <c r="O16" s="9">
        <f ca="1">'18'!$AE15</f>
        <v>21.5</v>
      </c>
      <c r="P16" s="9">
        <f ca="1">'19'!$AE15</f>
        <v>6.25</v>
      </c>
      <c r="Q16" s="16">
        <f ca="1">'20'!$AE15</f>
        <v>15.5</v>
      </c>
      <c r="R16" s="28">
        <f t="shared" ca="1" si="3"/>
        <v>25.666666666666668</v>
      </c>
      <c r="S16" s="29">
        <f t="shared" ca="1" si="4"/>
        <v>-21</v>
      </c>
      <c r="T16" s="48">
        <f t="shared" ca="1" si="5"/>
        <v>9.5833333333333339</v>
      </c>
    </row>
    <row r="17" spans="1:20" s="3" customFormat="1" ht="15.2" customHeight="1" x14ac:dyDescent="0.25">
      <c r="A17" s="183"/>
      <c r="B17" s="10">
        <v>13</v>
      </c>
      <c r="C17" s="82" t="s">
        <v>25</v>
      </c>
      <c r="D17" s="87">
        <v>73412</v>
      </c>
      <c r="E17" s="9">
        <f ca="1">'11'!$AE16</f>
        <v>80.5</v>
      </c>
      <c r="F17" s="9">
        <f ca="1">'12'!$AE16</f>
        <v>82.5</v>
      </c>
      <c r="G17" s="9">
        <f ca="1">'13'!$AE16</f>
        <v>79</v>
      </c>
      <c r="H17" s="9">
        <f ca="1">'14'!$AE16</f>
        <v>87.5</v>
      </c>
      <c r="I17" s="16">
        <f ca="1">'15'!$AE16</f>
        <v>89.75</v>
      </c>
      <c r="J17" s="36">
        <f t="shared" ca="1" si="0"/>
        <v>89.75</v>
      </c>
      <c r="K17" s="34">
        <f t="shared" ca="1" si="1"/>
        <v>79</v>
      </c>
      <c r="L17" s="35">
        <f t="shared" ca="1" si="2"/>
        <v>83.85</v>
      </c>
      <c r="M17" s="26">
        <f ca="1">'16'!$AE16</f>
        <v>62.333333333333336</v>
      </c>
      <c r="N17" s="9">
        <f ca="1">'17'!$AE16</f>
        <v>85</v>
      </c>
      <c r="O17" s="9">
        <f ca="1">'18'!$AE16</f>
        <v>89</v>
      </c>
      <c r="P17" s="9">
        <f ca="1">'19'!$AE16</f>
        <v>77.5</v>
      </c>
      <c r="Q17" s="16">
        <f ca="1">'20'!$AE16</f>
        <v>82.75</v>
      </c>
      <c r="R17" s="28">
        <f t="shared" ca="1" si="3"/>
        <v>89</v>
      </c>
      <c r="S17" s="29">
        <f t="shared" ca="1" si="4"/>
        <v>62.333333333333336</v>
      </c>
      <c r="T17" s="48">
        <f t="shared" ca="1" si="5"/>
        <v>79.316666666666677</v>
      </c>
    </row>
    <row r="18" spans="1:20" s="3" customFormat="1" ht="15.2" customHeight="1" x14ac:dyDescent="0.25">
      <c r="A18" s="183"/>
      <c r="B18" s="10">
        <v>14</v>
      </c>
      <c r="C18" s="82" t="s">
        <v>26</v>
      </c>
      <c r="D18" s="87">
        <v>73413</v>
      </c>
      <c r="E18" s="9">
        <f ca="1">'11'!$AE17</f>
        <v>66.75</v>
      </c>
      <c r="F18" s="9">
        <f ca="1">'12'!$AE17</f>
        <v>57.75</v>
      </c>
      <c r="G18" s="9">
        <f ca="1">'13'!$AE17</f>
        <v>68.5</v>
      </c>
      <c r="H18" s="9">
        <f ca="1">'14'!$AE17</f>
        <v>69.25</v>
      </c>
      <c r="I18" s="16">
        <f ca="1">'15'!$AE17</f>
        <v>65</v>
      </c>
      <c r="J18" s="36">
        <f t="shared" ca="1" si="0"/>
        <v>69.25</v>
      </c>
      <c r="K18" s="34">
        <f t="shared" ca="1" si="1"/>
        <v>57.75</v>
      </c>
      <c r="L18" s="35">
        <f t="shared" ca="1" si="2"/>
        <v>65.45</v>
      </c>
      <c r="M18" s="26">
        <f ca="1">'16'!$AE17</f>
        <v>35.333333333333336</v>
      </c>
      <c r="N18" s="9">
        <f ca="1">'17'!$AE17</f>
        <v>74.333333333333329</v>
      </c>
      <c r="O18" s="9">
        <f ca="1">'18'!$AE17</f>
        <v>77.25</v>
      </c>
      <c r="P18" s="9">
        <f ca="1">'19'!$AE17</f>
        <v>64.75</v>
      </c>
      <c r="Q18" s="16">
        <f ca="1">'20'!$AE17</f>
        <v>69</v>
      </c>
      <c r="R18" s="28">
        <f t="shared" ca="1" si="3"/>
        <v>77.25</v>
      </c>
      <c r="S18" s="29">
        <f t="shared" ca="1" si="4"/>
        <v>35.333333333333336</v>
      </c>
      <c r="T18" s="48">
        <f t="shared" ca="1" si="5"/>
        <v>64.133333333333326</v>
      </c>
    </row>
    <row r="19" spans="1:20" ht="15.2" customHeight="1" x14ac:dyDescent="0.25">
      <c r="A19" s="183"/>
      <c r="B19" s="10">
        <v>15</v>
      </c>
      <c r="C19" s="82" t="s">
        <v>27</v>
      </c>
      <c r="D19" s="87">
        <v>73414</v>
      </c>
      <c r="E19" s="9">
        <f ca="1">'11'!$AE18</f>
        <v>10.75</v>
      </c>
      <c r="F19" s="9">
        <f ca="1">'12'!$AE18</f>
        <v>12.25</v>
      </c>
      <c r="G19" s="9">
        <f ca="1">'13'!$AE18</f>
        <v>16</v>
      </c>
      <c r="H19" s="9">
        <f ca="1">'14'!$AE18</f>
        <v>18.5</v>
      </c>
      <c r="I19" s="16">
        <f ca="1">'15'!$AE18</f>
        <v>24</v>
      </c>
      <c r="J19" s="36">
        <f t="shared" ca="1" si="0"/>
        <v>24</v>
      </c>
      <c r="K19" s="34">
        <f t="shared" ca="1" si="1"/>
        <v>10.75</v>
      </c>
      <c r="L19" s="35">
        <f t="shared" ca="1" si="2"/>
        <v>16.3</v>
      </c>
      <c r="M19" s="26">
        <f ca="1">'16'!$AE18</f>
        <v>1.6666666666666667</v>
      </c>
      <c r="N19" s="9">
        <f ca="1">'17'!$AE18</f>
        <v>19</v>
      </c>
      <c r="O19" s="9">
        <f ca="1">'18'!$AE18</f>
        <v>36.25</v>
      </c>
      <c r="P19" s="9">
        <f ca="1">'19'!$AE18</f>
        <v>37.25</v>
      </c>
      <c r="Q19" s="16">
        <f ca="1">'20'!$AE18</f>
        <v>42.75</v>
      </c>
      <c r="R19" s="28">
        <f t="shared" ca="1" si="3"/>
        <v>42.75</v>
      </c>
      <c r="S19" s="29">
        <f t="shared" ca="1" si="4"/>
        <v>1.6666666666666667</v>
      </c>
      <c r="T19" s="48">
        <f t="shared" ca="1" si="5"/>
        <v>27.383333333333336</v>
      </c>
    </row>
    <row r="20" spans="1:20" ht="15.2" customHeight="1" x14ac:dyDescent="0.25">
      <c r="A20" s="183"/>
      <c r="B20" s="10">
        <v>16</v>
      </c>
      <c r="C20" s="82" t="s">
        <v>28</v>
      </c>
      <c r="D20" s="87">
        <v>73416</v>
      </c>
      <c r="E20" s="9">
        <f ca="1">'11'!$AE19</f>
        <v>0</v>
      </c>
      <c r="F20" s="9">
        <f ca="1">'12'!$AE19</f>
        <v>0</v>
      </c>
      <c r="G20" s="9">
        <f ca="1">'13'!$AE19</f>
        <v>0</v>
      </c>
      <c r="H20" s="9">
        <f ca="1">'14'!$AE19</f>
        <v>0</v>
      </c>
      <c r="I20" s="16">
        <f ca="1">'15'!$AE19</f>
        <v>0</v>
      </c>
      <c r="J20" s="36">
        <f t="shared" ca="1" si="0"/>
        <v>0</v>
      </c>
      <c r="K20" s="34">
        <f t="shared" ca="1" si="1"/>
        <v>0</v>
      </c>
      <c r="L20" s="35">
        <f t="shared" ca="1" si="2"/>
        <v>0</v>
      </c>
      <c r="M20" s="26">
        <f ca="1">'16'!$AE19</f>
        <v>0</v>
      </c>
      <c r="N20" s="9">
        <f ca="1">'17'!$AE19</f>
        <v>0</v>
      </c>
      <c r="O20" s="9">
        <f ca="1">'18'!$AE19</f>
        <v>0</v>
      </c>
      <c r="P20" s="9">
        <f ca="1">'19'!$AE19</f>
        <v>0</v>
      </c>
      <c r="Q20" s="16">
        <f ca="1">'20'!$AE19</f>
        <v>0</v>
      </c>
      <c r="R20" s="28">
        <f t="shared" ca="1" si="3"/>
        <v>0</v>
      </c>
      <c r="S20" s="29">
        <f t="shared" ca="1" si="4"/>
        <v>0</v>
      </c>
      <c r="T20" s="48">
        <f t="shared" ca="1" si="5"/>
        <v>0</v>
      </c>
    </row>
    <row r="21" spans="1:20" ht="15.2" customHeight="1" thickBot="1" x14ac:dyDescent="0.3">
      <c r="A21" s="184"/>
      <c r="B21" s="18">
        <v>17</v>
      </c>
      <c r="C21" s="83" t="s">
        <v>29</v>
      </c>
      <c r="D21" s="88">
        <v>73417</v>
      </c>
      <c r="E21" s="12">
        <f ca="1">'11'!$AE20</f>
        <v>0.75</v>
      </c>
      <c r="F21" s="12">
        <f ca="1">'12'!$AE20</f>
        <v>7.5</v>
      </c>
      <c r="G21" s="12">
        <f ca="1">'13'!$AE20</f>
        <v>10</v>
      </c>
      <c r="H21" s="12">
        <f ca="1">'14'!$AE20</f>
        <v>21.75</v>
      </c>
      <c r="I21" s="17">
        <f ca="1">'15'!$AE20</f>
        <v>-2.25</v>
      </c>
      <c r="J21" s="28">
        <f t="shared" ca="1" si="0"/>
        <v>21.75</v>
      </c>
      <c r="K21" s="29">
        <f t="shared" ca="1" si="1"/>
        <v>-2.25</v>
      </c>
      <c r="L21" s="48">
        <f t="shared" ca="1" si="2"/>
        <v>7.55</v>
      </c>
      <c r="M21" s="67">
        <f ca="1">'16'!$AE20</f>
        <v>-28</v>
      </c>
      <c r="N21" s="19">
        <f ca="1">'17'!$AE20</f>
        <v>12.333333333333334</v>
      </c>
      <c r="O21" s="19">
        <f ca="1">'18'!$AE20</f>
        <v>24.75</v>
      </c>
      <c r="P21" s="19">
        <f ca="1">'19'!$AE20</f>
        <v>15.25</v>
      </c>
      <c r="Q21" s="68">
        <f ca="1">'20'!$AE20</f>
        <v>24.25</v>
      </c>
      <c r="R21" s="28">
        <f t="shared" ca="1" si="3"/>
        <v>24.75</v>
      </c>
      <c r="S21" s="29">
        <f t="shared" ca="1" si="4"/>
        <v>-28</v>
      </c>
      <c r="T21" s="48">
        <f t="shared" ca="1" si="5"/>
        <v>9.7166666666666668</v>
      </c>
    </row>
    <row r="22" spans="1:20" s="3" customFormat="1" ht="15.2" customHeight="1" x14ac:dyDescent="0.25">
      <c r="A22" s="182" t="s">
        <v>30</v>
      </c>
      <c r="B22" s="11">
        <v>18</v>
      </c>
      <c r="C22" s="81" t="s">
        <v>31</v>
      </c>
      <c r="D22" s="86">
        <v>72421</v>
      </c>
      <c r="E22" s="34">
        <f ca="1">'11'!$AE21</f>
        <v>8816.75</v>
      </c>
      <c r="F22" s="34">
        <f ca="1">'12'!$AE21</f>
        <v>13808.5</v>
      </c>
      <c r="G22" s="34">
        <f ca="1">'13'!$AE21</f>
        <v>8804.75</v>
      </c>
      <c r="H22" s="34">
        <f ca="1">'14'!$AE21</f>
        <v>8808.75</v>
      </c>
      <c r="I22" s="35">
        <f ca="1">'15'!$AE21</f>
        <v>5667</v>
      </c>
      <c r="J22" s="25">
        <f t="shared" ca="1" si="0"/>
        <v>13808.5</v>
      </c>
      <c r="K22" s="14">
        <f t="shared" ca="1" si="1"/>
        <v>5667</v>
      </c>
      <c r="L22" s="15">
        <f t="shared" ca="1" si="2"/>
        <v>9181.15</v>
      </c>
      <c r="M22" s="25">
        <f ca="1">'16'!$AE21</f>
        <v>8827.6666666666661</v>
      </c>
      <c r="N22" s="14">
        <f ca="1">'17'!$AE21</f>
        <v>8812.6666666666661</v>
      </c>
      <c r="O22" s="14">
        <f ca="1">'18'!$AE21</f>
        <v>8802.25</v>
      </c>
      <c r="P22" s="14">
        <f ca="1">'19'!$AE21</f>
        <v>8860.5</v>
      </c>
      <c r="Q22" s="15">
        <f ca="1">'20'!$AE21</f>
        <v>8880.75</v>
      </c>
      <c r="R22" s="32">
        <f t="shared" ca="1" si="3"/>
        <v>8880.75</v>
      </c>
      <c r="S22" s="33">
        <f t="shared" ca="1" si="4"/>
        <v>8802.25</v>
      </c>
      <c r="T22" s="50">
        <f t="shared" ca="1" si="5"/>
        <v>8836.7666666666664</v>
      </c>
    </row>
    <row r="23" spans="1:20" ht="15.2" customHeight="1" x14ac:dyDescent="0.25">
      <c r="A23" s="183"/>
      <c r="B23" s="10">
        <v>19</v>
      </c>
      <c r="C23" s="82" t="s">
        <v>32</v>
      </c>
      <c r="D23" s="87">
        <v>72422</v>
      </c>
      <c r="E23" s="9">
        <f ca="1">'11'!$AE22</f>
        <v>3032.75</v>
      </c>
      <c r="F23" s="9">
        <f ca="1">'12'!$AE22</f>
        <v>3015.75</v>
      </c>
      <c r="G23" s="9">
        <f ca="1">'13'!$AE22</f>
        <v>3001</v>
      </c>
      <c r="H23" s="9">
        <f ca="1">'14'!$AE22</f>
        <v>3006.5</v>
      </c>
      <c r="I23" s="16">
        <f ca="1">'15'!$AE22</f>
        <v>2999.5</v>
      </c>
      <c r="J23" s="36">
        <f t="shared" ca="1" si="0"/>
        <v>3032.75</v>
      </c>
      <c r="K23" s="34">
        <f t="shared" ca="1" si="1"/>
        <v>2999.5</v>
      </c>
      <c r="L23" s="35">
        <f t="shared" ca="1" si="2"/>
        <v>3011.1</v>
      </c>
      <c r="M23" s="26">
        <f ca="1">'16'!$AE22</f>
        <v>3012</v>
      </c>
      <c r="N23" s="9">
        <f ca="1">'17'!$AE22</f>
        <v>3019.3333333333335</v>
      </c>
      <c r="O23" s="9">
        <f ca="1">'18'!$AE22</f>
        <v>3009.75</v>
      </c>
      <c r="P23" s="9">
        <f ca="1">'19'!$AE22</f>
        <v>3012.75</v>
      </c>
      <c r="Q23" s="16">
        <f ca="1">'20'!$AE22</f>
        <v>3034.5</v>
      </c>
      <c r="R23" s="28">
        <f t="shared" ca="1" si="3"/>
        <v>3034.5</v>
      </c>
      <c r="S23" s="29">
        <f t="shared" ca="1" si="4"/>
        <v>3009.75</v>
      </c>
      <c r="T23" s="48">
        <f t="shared" ca="1" si="5"/>
        <v>3017.666666666667</v>
      </c>
    </row>
    <row r="24" spans="1:20" ht="15.2" customHeight="1" x14ac:dyDescent="0.25">
      <c r="A24" s="183"/>
      <c r="B24" s="10">
        <v>20</v>
      </c>
      <c r="C24" s="82" t="s">
        <v>33</v>
      </c>
      <c r="D24" s="87">
        <v>72423</v>
      </c>
      <c r="E24" s="9">
        <f ca="1">'11'!$AE23</f>
        <v>13575.75</v>
      </c>
      <c r="F24" s="9">
        <f ca="1">'12'!$AE23</f>
        <v>13546.75</v>
      </c>
      <c r="G24" s="9">
        <f ca="1">'13'!$AE23</f>
        <v>13564.5</v>
      </c>
      <c r="H24" s="9">
        <f ca="1">'14'!$AE23</f>
        <v>13562.5</v>
      </c>
      <c r="I24" s="16">
        <f ca="1">'15'!$AE23</f>
        <v>13554</v>
      </c>
      <c r="J24" s="36">
        <f t="shared" ca="1" si="0"/>
        <v>13575.75</v>
      </c>
      <c r="K24" s="34">
        <f t="shared" ca="1" si="1"/>
        <v>13546.75</v>
      </c>
      <c r="L24" s="35">
        <f t="shared" ca="1" si="2"/>
        <v>13560.7</v>
      </c>
      <c r="M24" s="26">
        <f ca="1">'16'!$AE23</f>
        <v>13603</v>
      </c>
      <c r="N24" s="9">
        <f ca="1">'17'!$AE23</f>
        <v>13550</v>
      </c>
      <c r="O24" s="9">
        <f ca="1">'18'!$AE23</f>
        <v>13585.75</v>
      </c>
      <c r="P24" s="9">
        <f ca="1">'19'!$AE23</f>
        <v>13577.25</v>
      </c>
      <c r="Q24" s="16">
        <f ca="1">'20'!$AE23</f>
        <v>13586</v>
      </c>
      <c r="R24" s="28">
        <f t="shared" ca="1" si="3"/>
        <v>13603</v>
      </c>
      <c r="S24" s="29">
        <f t="shared" ca="1" si="4"/>
        <v>13550</v>
      </c>
      <c r="T24" s="48">
        <f t="shared" ca="1" si="5"/>
        <v>13580.4</v>
      </c>
    </row>
    <row r="25" spans="1:20" ht="15.2" customHeight="1" x14ac:dyDescent="0.25">
      <c r="A25" s="183"/>
      <c r="B25" s="10">
        <v>21</v>
      </c>
      <c r="C25" s="82" t="s">
        <v>34</v>
      </c>
      <c r="D25" s="87">
        <v>72424</v>
      </c>
      <c r="E25" s="9">
        <f ca="1">'11'!$AE24</f>
        <v>6430.25</v>
      </c>
      <c r="F25" s="9">
        <f ca="1">'12'!$AE24</f>
        <v>4219.75</v>
      </c>
      <c r="G25" s="9">
        <f ca="1">'13'!$AE24</f>
        <v>6465.75</v>
      </c>
      <c r="H25" s="9">
        <f ca="1">'14'!$AE24</f>
        <v>6466.25</v>
      </c>
      <c r="I25" s="16">
        <f ca="1">'15'!$AE24</f>
        <v>6439</v>
      </c>
      <c r="J25" s="36">
        <f t="shared" ca="1" si="0"/>
        <v>6466.25</v>
      </c>
      <c r="K25" s="34">
        <f t="shared" ca="1" si="1"/>
        <v>4219.75</v>
      </c>
      <c r="L25" s="35">
        <f t="shared" ca="1" si="2"/>
        <v>6004.2</v>
      </c>
      <c r="M25" s="26">
        <f ca="1">'16'!$AE24</f>
        <v>6414.333333333333</v>
      </c>
      <c r="N25" s="9">
        <f ca="1">'17'!$AE24</f>
        <v>6388.666666666667</v>
      </c>
      <c r="O25" s="9">
        <f ca="1">'18'!$AE24</f>
        <v>6410.75</v>
      </c>
      <c r="P25" s="9">
        <f ca="1">'19'!$AE24</f>
        <v>6481.5</v>
      </c>
      <c r="Q25" s="16">
        <f ca="1">'20'!$AE24</f>
        <v>6410.25</v>
      </c>
      <c r="R25" s="28">
        <f t="shared" ca="1" si="3"/>
        <v>6481.5</v>
      </c>
      <c r="S25" s="29">
        <f t="shared" ca="1" si="4"/>
        <v>6388.666666666667</v>
      </c>
      <c r="T25" s="48">
        <f t="shared" ca="1" si="5"/>
        <v>6421.1</v>
      </c>
    </row>
    <row r="26" spans="1:20" ht="15.2" customHeight="1" x14ac:dyDescent="0.25">
      <c r="A26" s="183"/>
      <c r="B26" s="10">
        <v>22</v>
      </c>
      <c r="C26" s="82" t="s">
        <v>35</v>
      </c>
      <c r="D26" s="87">
        <v>72432</v>
      </c>
      <c r="E26" s="9">
        <f ca="1">'11'!$AE25</f>
        <v>2349.25</v>
      </c>
      <c r="F26" s="9">
        <f ca="1">'12'!$AE25</f>
        <v>2285.5</v>
      </c>
      <c r="G26" s="9">
        <f ca="1">'13'!$AE25</f>
        <v>2314.5</v>
      </c>
      <c r="H26" s="9">
        <f ca="1">'14'!$AE25</f>
        <v>2285.5</v>
      </c>
      <c r="I26" s="16">
        <f ca="1">'15'!$AE25</f>
        <v>2325.75</v>
      </c>
      <c r="J26" s="36">
        <f t="shared" ca="1" si="0"/>
        <v>2349.25</v>
      </c>
      <c r="K26" s="34">
        <f t="shared" ca="1" si="1"/>
        <v>2285.5</v>
      </c>
      <c r="L26" s="35">
        <f t="shared" ca="1" si="2"/>
        <v>2312.1</v>
      </c>
      <c r="M26" s="26">
        <f ca="1">'16'!$AE25</f>
        <v>2330.6666666666665</v>
      </c>
      <c r="N26" s="9">
        <f ca="1">'17'!$AE25</f>
        <v>2323</v>
      </c>
      <c r="O26" s="9">
        <f ca="1">'18'!$AE25</f>
        <v>2319.5</v>
      </c>
      <c r="P26" s="9">
        <f ca="1">'19'!$AE25</f>
        <v>2332.5</v>
      </c>
      <c r="Q26" s="16">
        <f ca="1">'20'!$AE25</f>
        <v>2375</v>
      </c>
      <c r="R26" s="28">
        <f t="shared" ca="1" si="3"/>
        <v>2375</v>
      </c>
      <c r="S26" s="29">
        <f t="shared" ca="1" si="4"/>
        <v>2319.5</v>
      </c>
      <c r="T26" s="48">
        <f t="shared" ca="1" si="5"/>
        <v>2336.1333333333332</v>
      </c>
    </row>
    <row r="27" spans="1:20" ht="15.2" customHeight="1" x14ac:dyDescent="0.25">
      <c r="A27" s="183"/>
      <c r="B27" s="10">
        <v>23</v>
      </c>
      <c r="C27" s="82" t="s">
        <v>36</v>
      </c>
      <c r="D27" s="87">
        <v>72425</v>
      </c>
      <c r="E27" s="9">
        <f ca="1">'11'!$AE26</f>
        <v>1395.5</v>
      </c>
      <c r="F27" s="9">
        <f ca="1">'12'!$AE26</f>
        <v>1368.25</v>
      </c>
      <c r="G27" s="9">
        <f ca="1">'13'!$AE26</f>
        <v>1369.75</v>
      </c>
      <c r="H27" s="9">
        <f ca="1">'14'!$AE26</f>
        <v>1346.25</v>
      </c>
      <c r="I27" s="16">
        <f ca="1">'15'!$AE26</f>
        <v>1360.75</v>
      </c>
      <c r="J27" s="36">
        <f t="shared" ca="1" si="0"/>
        <v>1395.5</v>
      </c>
      <c r="K27" s="34">
        <f t="shared" ca="1" si="1"/>
        <v>1346.25</v>
      </c>
      <c r="L27" s="35">
        <f t="shared" ca="1" si="2"/>
        <v>1368.1</v>
      </c>
      <c r="M27" s="26">
        <f ca="1">'16'!$AE26</f>
        <v>1381.3333333333333</v>
      </c>
      <c r="N27" s="9">
        <f ca="1">'17'!$AE26</f>
        <v>1371</v>
      </c>
      <c r="O27" s="9">
        <f ca="1">'18'!$AE26</f>
        <v>1374</v>
      </c>
      <c r="P27" s="9">
        <f ca="1">'19'!$AE26</f>
        <v>1371.75</v>
      </c>
      <c r="Q27" s="16">
        <f ca="1">'20'!$AE26</f>
        <v>1423.75</v>
      </c>
      <c r="R27" s="28">
        <f t="shared" ca="1" si="3"/>
        <v>1423.75</v>
      </c>
      <c r="S27" s="29">
        <f t="shared" ca="1" si="4"/>
        <v>1371</v>
      </c>
      <c r="T27" s="48">
        <f t="shared" ca="1" si="5"/>
        <v>1384.3666666666666</v>
      </c>
    </row>
    <row r="28" spans="1:20" ht="15.2" customHeight="1" x14ac:dyDescent="0.25">
      <c r="A28" s="183"/>
      <c r="B28" s="10">
        <v>24</v>
      </c>
      <c r="C28" s="82" t="s">
        <v>37</v>
      </c>
      <c r="D28" s="87">
        <v>72426</v>
      </c>
      <c r="E28" s="9">
        <f ca="1">'11'!$AE27</f>
        <v>1069.75</v>
      </c>
      <c r="F28" s="9">
        <f ca="1">'12'!$AE27</f>
        <v>1076.5</v>
      </c>
      <c r="G28" s="9">
        <f ca="1">'13'!$AE27</f>
        <v>1076.5</v>
      </c>
      <c r="H28" s="9">
        <f ca="1">'14'!$AE27</f>
        <v>1068</v>
      </c>
      <c r="I28" s="16">
        <f ca="1">'15'!$AE27</f>
        <v>1061</v>
      </c>
      <c r="J28" s="36">
        <f t="shared" ca="1" si="0"/>
        <v>1076.5</v>
      </c>
      <c r="K28" s="34">
        <f t="shared" ca="1" si="1"/>
        <v>1061</v>
      </c>
      <c r="L28" s="35">
        <f t="shared" ca="1" si="2"/>
        <v>1070.3499999999999</v>
      </c>
      <c r="M28" s="26">
        <f ca="1">'16'!$AE27</f>
        <v>1077.3333333333333</v>
      </c>
      <c r="N28" s="9">
        <f ca="1">'17'!$AE27</f>
        <v>1075.6666666666667</v>
      </c>
      <c r="O28" s="9">
        <f ca="1">'18'!$AE27</f>
        <v>1082.25</v>
      </c>
      <c r="P28" s="9">
        <f ca="1">'19'!$AE27</f>
        <v>1076</v>
      </c>
      <c r="Q28" s="16">
        <f ca="1">'20'!$AE27</f>
        <v>1085.5</v>
      </c>
      <c r="R28" s="28">
        <f t="shared" ca="1" si="3"/>
        <v>1085.5</v>
      </c>
      <c r="S28" s="29">
        <f t="shared" ca="1" si="4"/>
        <v>1075.6666666666667</v>
      </c>
      <c r="T28" s="48">
        <f t="shared" ca="1" si="5"/>
        <v>1079.3499999999999</v>
      </c>
    </row>
    <row r="29" spans="1:20" ht="15.2" customHeight="1" x14ac:dyDescent="0.25">
      <c r="A29" s="183"/>
      <c r="B29" s="10">
        <v>25</v>
      </c>
      <c r="C29" s="82" t="s">
        <v>38</v>
      </c>
      <c r="D29" s="87">
        <v>72427</v>
      </c>
      <c r="E29" s="9">
        <f ca="1">'11'!$AE28</f>
        <v>55.5</v>
      </c>
      <c r="F29" s="9">
        <f ca="1">'12'!$AE28</f>
        <v>48.5</v>
      </c>
      <c r="G29" s="9">
        <f ca="1">'13'!$AE28</f>
        <v>51.75</v>
      </c>
      <c r="H29" s="9">
        <f ca="1">'14'!$AE28</f>
        <v>59</v>
      </c>
      <c r="I29" s="16">
        <f ca="1">'15'!$AE28</f>
        <v>53.75</v>
      </c>
      <c r="J29" s="36">
        <f t="shared" ca="1" si="0"/>
        <v>59</v>
      </c>
      <c r="K29" s="34">
        <f t="shared" ca="1" si="1"/>
        <v>48.5</v>
      </c>
      <c r="L29" s="35">
        <f t="shared" ca="1" si="2"/>
        <v>53.7</v>
      </c>
      <c r="M29" s="26">
        <f ca="1">'16'!$AE28</f>
        <v>35.666666666666664</v>
      </c>
      <c r="N29" s="9">
        <f ca="1">'17'!$AE28</f>
        <v>63</v>
      </c>
      <c r="O29" s="9">
        <f ca="1">'18'!$AE28</f>
        <v>69.5</v>
      </c>
      <c r="P29" s="9">
        <f ca="1">'19'!$AE28</f>
        <v>72.75</v>
      </c>
      <c r="Q29" s="16">
        <f ca="1">'20'!$AE28</f>
        <v>76.75</v>
      </c>
      <c r="R29" s="28">
        <f t="shared" ca="1" si="3"/>
        <v>76.75</v>
      </c>
      <c r="S29" s="29">
        <f t="shared" ca="1" si="4"/>
        <v>35.666666666666664</v>
      </c>
      <c r="T29" s="48">
        <f t="shared" ca="1" si="5"/>
        <v>63.533333333333324</v>
      </c>
    </row>
    <row r="30" spans="1:20" ht="15.2" customHeight="1" x14ac:dyDescent="0.25">
      <c r="A30" s="183"/>
      <c r="B30" s="10">
        <v>26</v>
      </c>
      <c r="C30" s="82" t="s">
        <v>39</v>
      </c>
      <c r="D30" s="87">
        <v>72428</v>
      </c>
      <c r="E30" s="9">
        <f ca="1">'11'!$AE29</f>
        <v>21.75</v>
      </c>
      <c r="F30" s="9">
        <f ca="1">'12'!$AE29</f>
        <v>19.75</v>
      </c>
      <c r="G30" s="9">
        <f ca="1">'13'!$AE29</f>
        <v>16.25</v>
      </c>
      <c r="H30" s="9">
        <f ca="1">'14'!$AE29</f>
        <v>19.75</v>
      </c>
      <c r="I30" s="16">
        <f ca="1">'15'!$AE29</f>
        <v>17.75</v>
      </c>
      <c r="J30" s="36">
        <f t="shared" ca="1" si="0"/>
        <v>21.75</v>
      </c>
      <c r="K30" s="34">
        <f t="shared" ca="1" si="1"/>
        <v>16.25</v>
      </c>
      <c r="L30" s="35">
        <f t="shared" ca="1" si="2"/>
        <v>19.05</v>
      </c>
      <c r="M30" s="26">
        <f ca="1">'16'!$AE29</f>
        <v>-8.6666666666666661</v>
      </c>
      <c r="N30" s="9">
        <f ca="1">'17'!$AE29</f>
        <v>18.666666666666668</v>
      </c>
      <c r="O30" s="9">
        <f ca="1">'18'!$AE29</f>
        <v>27</v>
      </c>
      <c r="P30" s="9">
        <f ca="1">'19'!$AE29</f>
        <v>33</v>
      </c>
      <c r="Q30" s="16">
        <f ca="1">'20'!$AE29</f>
        <v>34.75</v>
      </c>
      <c r="R30" s="28">
        <f t="shared" ca="1" si="3"/>
        <v>34.75</v>
      </c>
      <c r="S30" s="29">
        <f t="shared" ca="1" si="4"/>
        <v>-8.6666666666666661</v>
      </c>
      <c r="T30" s="48">
        <f t="shared" ca="1" si="5"/>
        <v>20.95</v>
      </c>
    </row>
    <row r="31" spans="1:20" ht="15.2" customHeight="1" x14ac:dyDescent="0.25">
      <c r="A31" s="183"/>
      <c r="B31" s="10">
        <v>27</v>
      </c>
      <c r="C31" s="82" t="s">
        <v>40</v>
      </c>
      <c r="D31" s="87">
        <v>72429</v>
      </c>
      <c r="E31" s="9">
        <f ca="1">'11'!$AE30</f>
        <v>6</v>
      </c>
      <c r="F31" s="9">
        <f ca="1">'12'!$AE30</f>
        <v>11.75</v>
      </c>
      <c r="G31" s="9">
        <f ca="1">'13'!$AE30</f>
        <v>9.75</v>
      </c>
      <c r="H31" s="9">
        <f ca="1">'14'!$AE30</f>
        <v>7.25</v>
      </c>
      <c r="I31" s="16">
        <f ca="1">'15'!$AE30</f>
        <v>0.5</v>
      </c>
      <c r="J31" s="36">
        <f t="shared" ca="1" si="0"/>
        <v>11.75</v>
      </c>
      <c r="K31" s="34">
        <f t="shared" ca="1" si="1"/>
        <v>0.5</v>
      </c>
      <c r="L31" s="35">
        <f t="shared" ca="1" si="2"/>
        <v>7.05</v>
      </c>
      <c r="M31" s="26">
        <f ca="1">'16'!$AE30</f>
        <v>-26.333333333333332</v>
      </c>
      <c r="N31" s="9">
        <f ca="1">'17'!$AE30</f>
        <v>11.666666666666666</v>
      </c>
      <c r="O31" s="9">
        <f ca="1">'18'!$AE30</f>
        <v>18</v>
      </c>
      <c r="P31" s="9">
        <f ca="1">'19'!$AE30</f>
        <v>4.5</v>
      </c>
      <c r="Q31" s="16">
        <f ca="1">'20'!$AE30</f>
        <v>14.75</v>
      </c>
      <c r="R31" s="28">
        <f t="shared" ca="1" si="3"/>
        <v>18</v>
      </c>
      <c r="S31" s="29">
        <f t="shared" ca="1" si="4"/>
        <v>-26.333333333333332</v>
      </c>
      <c r="T31" s="48">
        <f t="shared" ca="1" si="5"/>
        <v>4.5166666666666675</v>
      </c>
    </row>
    <row r="32" spans="1:20" ht="15.2" customHeight="1" thickBot="1" x14ac:dyDescent="0.3">
      <c r="A32" s="184"/>
      <c r="B32" s="13">
        <v>28</v>
      </c>
      <c r="C32" s="84" t="s">
        <v>41</v>
      </c>
      <c r="D32" s="89">
        <v>72436</v>
      </c>
      <c r="E32" s="12">
        <f ca="1">'11'!$AE31</f>
        <v>-8.25</v>
      </c>
      <c r="F32" s="12">
        <f ca="1">'12'!$AE31</f>
        <v>0.25</v>
      </c>
      <c r="G32" s="12">
        <f ca="1">'13'!$AE31</f>
        <v>0</v>
      </c>
      <c r="H32" s="12">
        <f ca="1">'14'!$AE31</f>
        <v>0.75</v>
      </c>
      <c r="I32" s="17">
        <f ca="1">'15'!$AE31</f>
        <v>-4.25</v>
      </c>
      <c r="J32" s="30">
        <f t="shared" ca="1" si="0"/>
        <v>0.75</v>
      </c>
      <c r="K32" s="31">
        <f t="shared" ca="1" si="1"/>
        <v>-8.25</v>
      </c>
      <c r="L32" s="49">
        <f t="shared" ca="1" si="2"/>
        <v>-2.2999999999999998</v>
      </c>
      <c r="M32" s="27">
        <f ca="1">'16'!$AE31</f>
        <v>-31.666666666666668</v>
      </c>
      <c r="N32" s="12">
        <f ca="1">'17'!$AE31</f>
        <v>2.6666666666666665</v>
      </c>
      <c r="O32" s="12">
        <f ca="1">'18'!$AE31</f>
        <v>4</v>
      </c>
      <c r="P32" s="12">
        <f ca="1">'19'!$AE31</f>
        <v>-2.25</v>
      </c>
      <c r="Q32" s="17">
        <f ca="1">'20'!$AE31</f>
        <v>-2.75</v>
      </c>
      <c r="R32" s="30">
        <f t="shared" ca="1" si="3"/>
        <v>4</v>
      </c>
      <c r="S32" s="31">
        <f t="shared" ca="1" si="4"/>
        <v>-31.666666666666668</v>
      </c>
      <c r="T32" s="49">
        <f t="shared" ca="1" si="5"/>
        <v>-6</v>
      </c>
    </row>
    <row r="33" spans="1:20" ht="15.2" customHeight="1" x14ac:dyDescent="0.25">
      <c r="A33" s="187" t="s">
        <v>42</v>
      </c>
      <c r="B33" s="20">
        <v>29</v>
      </c>
      <c r="C33" s="85" t="s">
        <v>43</v>
      </c>
      <c r="D33" s="90">
        <v>72441</v>
      </c>
      <c r="E33" s="34">
        <f ca="1">'11'!$AE32</f>
        <v>192.75</v>
      </c>
      <c r="F33" s="34">
        <f ca="1">'12'!$AE32</f>
        <v>194</v>
      </c>
      <c r="G33" s="34">
        <f ca="1">'13'!$AE32</f>
        <v>188</v>
      </c>
      <c r="H33" s="34">
        <f ca="1">'14'!$AE32</f>
        <v>184</v>
      </c>
      <c r="I33" s="35">
        <f ca="1">'15'!$AE32</f>
        <v>204</v>
      </c>
      <c r="J33" s="36">
        <f t="shared" ca="1" si="0"/>
        <v>204</v>
      </c>
      <c r="K33" s="34">
        <f t="shared" ca="1" si="1"/>
        <v>184</v>
      </c>
      <c r="L33" s="35">
        <f t="shared" ca="1" si="2"/>
        <v>192.55</v>
      </c>
      <c r="M33" s="25">
        <f ca="1">'16'!$AE32</f>
        <v>235.66666666666666</v>
      </c>
      <c r="N33" s="14">
        <f ca="1">'17'!$AE32</f>
        <v>196.66666666666666</v>
      </c>
      <c r="O33" s="14">
        <f ca="1">'18'!$AE32</f>
        <v>185</v>
      </c>
      <c r="P33" s="14">
        <f ca="1">'19'!$AE32</f>
        <v>187.5</v>
      </c>
      <c r="Q33" s="15">
        <f ca="1">'20'!$AE32</f>
        <v>216.25</v>
      </c>
      <c r="R33" s="28">
        <f t="shared" ca="1" si="3"/>
        <v>235.66666666666666</v>
      </c>
      <c r="S33" s="29">
        <f t="shared" ca="1" si="4"/>
        <v>185</v>
      </c>
      <c r="T33" s="48">
        <f t="shared" ca="1" si="5"/>
        <v>204.21666666666664</v>
      </c>
    </row>
    <row r="34" spans="1:20" ht="15.2" customHeight="1" x14ac:dyDescent="0.25">
      <c r="A34" s="183"/>
      <c r="B34" s="10">
        <v>30</v>
      </c>
      <c r="C34" s="82" t="s">
        <v>44</v>
      </c>
      <c r="D34" s="87">
        <v>72442</v>
      </c>
      <c r="E34" s="9">
        <f ca="1">'11'!$AE33</f>
        <v>118.25</v>
      </c>
      <c r="F34" s="9">
        <f ca="1">'12'!$AE33</f>
        <v>115.5</v>
      </c>
      <c r="G34" s="9">
        <f ca="1">'13'!$AE33</f>
        <v>129</v>
      </c>
      <c r="H34" s="9">
        <f ca="1">'14'!$AE33</f>
        <v>126</v>
      </c>
      <c r="I34" s="16">
        <f ca="1">'15'!$AE33</f>
        <v>124.25</v>
      </c>
      <c r="J34" s="36">
        <f t="shared" ca="1" si="0"/>
        <v>129</v>
      </c>
      <c r="K34" s="34">
        <f t="shared" ca="1" si="1"/>
        <v>115.5</v>
      </c>
      <c r="L34" s="35">
        <f t="shared" ca="1" si="2"/>
        <v>122.6</v>
      </c>
      <c r="M34" s="26">
        <f ca="1">'16'!$AE33</f>
        <v>135</v>
      </c>
      <c r="N34" s="9">
        <f ca="1">'17'!$AE33</f>
        <v>136.33333333333334</v>
      </c>
      <c r="O34" s="9">
        <f ca="1">'18'!$AE33</f>
        <v>131.5</v>
      </c>
      <c r="P34" s="9">
        <f ca="1">'19'!$AE33</f>
        <v>129</v>
      </c>
      <c r="Q34" s="16">
        <f ca="1">'20'!$AE33</f>
        <v>145.75</v>
      </c>
      <c r="R34" s="28">
        <f t="shared" ca="1" si="3"/>
        <v>145.75</v>
      </c>
      <c r="S34" s="29">
        <f t="shared" ca="1" si="4"/>
        <v>129</v>
      </c>
      <c r="T34" s="48">
        <f t="shared" ca="1" si="5"/>
        <v>135.51666666666668</v>
      </c>
    </row>
    <row r="35" spans="1:20" ht="15.2" customHeight="1" x14ac:dyDescent="0.25">
      <c r="A35" s="183"/>
      <c r="B35" s="10">
        <v>31</v>
      </c>
      <c r="C35" s="82" t="s">
        <v>45</v>
      </c>
      <c r="D35" s="87">
        <v>72443</v>
      </c>
      <c r="E35" s="9">
        <f ca="1">'11'!$AE34</f>
        <v>381.75</v>
      </c>
      <c r="F35" s="9">
        <f ca="1">'12'!$AE34</f>
        <v>382</v>
      </c>
      <c r="G35" s="9">
        <f ca="1">'13'!$AE34</f>
        <v>380.5</v>
      </c>
      <c r="H35" s="9">
        <f ca="1">'14'!$AE34</f>
        <v>381.25</v>
      </c>
      <c r="I35" s="16">
        <f ca="1">'15'!$AE34</f>
        <v>381.75</v>
      </c>
      <c r="J35" s="36">
        <f t="shared" ca="1" si="0"/>
        <v>382</v>
      </c>
      <c r="K35" s="34">
        <f t="shared" ca="1" si="1"/>
        <v>380.5</v>
      </c>
      <c r="L35" s="35">
        <f t="shared" ca="1" si="2"/>
        <v>381.45</v>
      </c>
      <c r="M35" s="26">
        <f ca="1">'16'!$AE34</f>
        <v>395.66666666666669</v>
      </c>
      <c r="N35" s="9">
        <f ca="1">'17'!$AE34</f>
        <v>258.66666666666669</v>
      </c>
      <c r="O35" s="9">
        <f ca="1">'18'!$AE34</f>
        <v>389.25</v>
      </c>
      <c r="P35" s="9">
        <f ca="1">'19'!$AE34</f>
        <v>385.75</v>
      </c>
      <c r="Q35" s="16">
        <f ca="1">'20'!$AE34</f>
        <v>391</v>
      </c>
      <c r="R35" s="28">
        <f t="shared" ca="1" si="3"/>
        <v>395.66666666666669</v>
      </c>
      <c r="S35" s="29">
        <f t="shared" ca="1" si="4"/>
        <v>258.66666666666669</v>
      </c>
      <c r="T35" s="48">
        <f t="shared" ca="1" si="5"/>
        <v>364.06666666666672</v>
      </c>
    </row>
    <row r="36" spans="1:20" ht="15.2" customHeight="1" x14ac:dyDescent="0.25">
      <c r="A36" s="183"/>
      <c r="B36" s="10">
        <v>32</v>
      </c>
      <c r="C36" s="82" t="s">
        <v>46</v>
      </c>
      <c r="D36" s="87">
        <v>72444</v>
      </c>
      <c r="E36" s="9">
        <f ca="1">'11'!$AE35</f>
        <v>6.75</v>
      </c>
      <c r="F36" s="9">
        <f ca="1">'12'!$AE35</f>
        <v>10.5</v>
      </c>
      <c r="G36" s="9">
        <f ca="1">'13'!$AE35</f>
        <v>7.75</v>
      </c>
      <c r="H36" s="9">
        <f ca="1">'14'!$AE35</f>
        <v>3.25</v>
      </c>
      <c r="I36" s="16">
        <f ca="1">'15'!$AE35</f>
        <v>-1.75</v>
      </c>
      <c r="J36" s="36">
        <f t="shared" ca="1" si="0"/>
        <v>10.5</v>
      </c>
      <c r="K36" s="34">
        <f t="shared" ca="1" si="1"/>
        <v>-1.75</v>
      </c>
      <c r="L36" s="35">
        <f t="shared" ca="1" si="2"/>
        <v>5.3</v>
      </c>
      <c r="M36" s="26">
        <f ca="1">'16'!$AE35</f>
        <v>-34.666666666666664</v>
      </c>
      <c r="N36" s="9">
        <f ca="1">'17'!$AE35</f>
        <v>9.3333333333333339</v>
      </c>
      <c r="O36" s="9">
        <f ca="1">'18'!$AE35</f>
        <v>22</v>
      </c>
      <c r="P36" s="9">
        <f ca="1">'19'!$AE35</f>
        <v>8.25</v>
      </c>
      <c r="Q36" s="16">
        <f ca="1">'20'!$AE35</f>
        <v>17</v>
      </c>
      <c r="R36" s="28">
        <f t="shared" ca="1" si="3"/>
        <v>22</v>
      </c>
      <c r="S36" s="29">
        <f t="shared" ca="1" si="4"/>
        <v>-34.666666666666664</v>
      </c>
      <c r="T36" s="48">
        <f t="shared" ca="1" si="5"/>
        <v>4.3833333333333346</v>
      </c>
    </row>
    <row r="37" spans="1:20" ht="15.2" customHeight="1" x14ac:dyDescent="0.25">
      <c r="A37" s="183"/>
      <c r="B37" s="10">
        <v>33</v>
      </c>
      <c r="C37" s="82" t="s">
        <v>47</v>
      </c>
      <c r="D37" s="87">
        <v>72445</v>
      </c>
      <c r="E37" s="9">
        <f ca="1">'11'!$AE36</f>
        <v>0.5</v>
      </c>
      <c r="F37" s="34">
        <f ca="1">'12'!$AE36</f>
        <v>6.75</v>
      </c>
      <c r="G37" s="34">
        <f ca="1">'13'!$AE36</f>
        <v>6</v>
      </c>
      <c r="H37" s="34">
        <f ca="1">'14'!$AE36</f>
        <v>5.75</v>
      </c>
      <c r="I37" s="16">
        <f ca="1">'15'!$AE36</f>
        <v>2.25</v>
      </c>
      <c r="J37" s="36">
        <f t="shared" ca="1" si="0"/>
        <v>6.75</v>
      </c>
      <c r="K37" s="34">
        <f t="shared" ca="1" si="1"/>
        <v>0.5</v>
      </c>
      <c r="L37" s="35">
        <f t="shared" ca="1" si="2"/>
        <v>4.25</v>
      </c>
      <c r="M37" s="26">
        <f ca="1">'16'!$AE36</f>
        <v>-23.333333333333332</v>
      </c>
      <c r="N37" s="9">
        <f ca="1">'17'!$AE36</f>
        <v>7.666666666666667</v>
      </c>
      <c r="O37" s="9">
        <f ca="1">'18'!$AE36</f>
        <v>15.5</v>
      </c>
      <c r="P37" s="9">
        <f ca="1">'19'!$AE36</f>
        <v>-0.75</v>
      </c>
      <c r="Q37" s="16">
        <f ca="1">'20'!$AE36</f>
        <v>15.5</v>
      </c>
      <c r="R37" s="28">
        <f t="shared" ca="1" si="3"/>
        <v>15.5</v>
      </c>
      <c r="S37" s="29">
        <f t="shared" ca="1" si="4"/>
        <v>-23.333333333333332</v>
      </c>
      <c r="T37" s="48">
        <f t="shared" ca="1" si="5"/>
        <v>2.916666666666667</v>
      </c>
    </row>
    <row r="38" spans="1:20" ht="15.2" customHeight="1" thickBot="1" x14ac:dyDescent="0.3">
      <c r="A38" s="184"/>
      <c r="B38" s="13">
        <v>34</v>
      </c>
      <c r="C38" s="84" t="s">
        <v>48</v>
      </c>
      <c r="D38" s="89">
        <v>72446</v>
      </c>
      <c r="E38" s="110">
        <f ca="1">'11'!$AE37</f>
        <v>-16.25</v>
      </c>
      <c r="F38" s="110">
        <f ca="1">'12'!$AE37</f>
        <v>-10.75</v>
      </c>
      <c r="G38" s="110">
        <f ca="1">'13'!$AE37</f>
        <v>-8.5</v>
      </c>
      <c r="H38" s="110">
        <f ca="1">'14'!$AE37</f>
        <v>-10.5</v>
      </c>
      <c r="I38" s="111">
        <f ca="1">'15'!$AE37</f>
        <v>-14</v>
      </c>
      <c r="J38" s="30">
        <f t="shared" ca="1" si="0"/>
        <v>-8.5</v>
      </c>
      <c r="K38" s="31">
        <f t="shared" ca="1" si="1"/>
        <v>-16.25</v>
      </c>
      <c r="L38" s="49">
        <f t="shared" ca="1" si="2"/>
        <v>-12</v>
      </c>
      <c r="M38" s="27">
        <f ca="1">'16'!$AE37</f>
        <v>-29</v>
      </c>
      <c r="N38" s="12">
        <f ca="1">'17'!$AE37</f>
        <v>3.3333333333333335</v>
      </c>
      <c r="O38" s="12">
        <f ca="1">'18'!$AE37</f>
        <v>4.5</v>
      </c>
      <c r="P38" s="12">
        <f ca="1">'19'!$AE37</f>
        <v>-12</v>
      </c>
      <c r="Q38" s="17">
        <f ca="1">'20'!$AE37</f>
        <v>-3</v>
      </c>
      <c r="R38" s="30">
        <f t="shared" ca="1" si="3"/>
        <v>4.5</v>
      </c>
      <c r="S38" s="31">
        <f t="shared" ca="1" si="4"/>
        <v>-29</v>
      </c>
      <c r="T38" s="49">
        <f t="shared" ca="1" si="5"/>
        <v>-7.2333333333333343</v>
      </c>
    </row>
  </sheetData>
  <mergeCells count="20">
    <mergeCell ref="C1:T1"/>
    <mergeCell ref="B3:B4"/>
    <mergeCell ref="N3:N4"/>
    <mergeCell ref="F3:F4"/>
    <mergeCell ref="R3:T3"/>
    <mergeCell ref="Q3:Q4"/>
    <mergeCell ref="A22:A32"/>
    <mergeCell ref="P3:P4"/>
    <mergeCell ref="H3:H4"/>
    <mergeCell ref="A33:A38"/>
    <mergeCell ref="A5:A21"/>
    <mergeCell ref="C3:C4"/>
    <mergeCell ref="O3:O4"/>
    <mergeCell ref="E3:E4"/>
    <mergeCell ref="A3:A4"/>
    <mergeCell ref="G3:G4"/>
    <mergeCell ref="M3:M4"/>
    <mergeCell ref="I3:I4"/>
    <mergeCell ref="D3:D4"/>
    <mergeCell ref="J3:L3"/>
  </mergeCells>
  <pageMargins left="0.75" right="0.25" top="0.25" bottom="0.25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E43"/>
  <sheetViews>
    <sheetView topLeftCell="C1" workbookViewId="0">
      <selection activeCell="AC1" sqref="AC1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"&amp;MID(CELL("filename"),SEARCH(".xlsx",CELL("filename"))-4,4)&amp;"-"&amp;MID(CELL("filename"),SEARCH(".xlsx",CELL("filename"))-7,2)&amp;"-25"</f>
        <v>BIỂU GHI MỰC NƯỚC GIỜ 2023-07-25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16598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16593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16590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16581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16598</v>
      </c>
      <c r="AD4" s="42">
        <f t="shared" ref="AD4:AD37" ca="1" si="1">MIN(E4:AB4)</f>
        <v>16581</v>
      </c>
      <c r="AE4" s="43">
        <f t="shared" ref="AE4:AE37" ca="1" si="2">AVERAGE(E4:AB4)</f>
        <v>16590.5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5422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5437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5381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5479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5479</v>
      </c>
      <c r="AD5" s="44">
        <f t="shared" ca="1" si="1"/>
        <v>5381</v>
      </c>
      <c r="AE5" s="45">
        <f t="shared" ca="1" si="2"/>
        <v>5429.75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1251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1131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1268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1214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1268</v>
      </c>
      <c r="AD6" s="44">
        <f t="shared" ca="1" si="1"/>
        <v>1131</v>
      </c>
      <c r="AE6" s="45">
        <f t="shared" ca="1" si="2"/>
        <v>1216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687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685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683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680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687</v>
      </c>
      <c r="AD7" s="44">
        <f t="shared" ca="1" si="1"/>
        <v>680</v>
      </c>
      <c r="AE7" s="45">
        <f t="shared" ca="1" si="2"/>
        <v>683.75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311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296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287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275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311</v>
      </c>
      <c r="AD8" s="44">
        <f t="shared" ca="1" si="1"/>
        <v>275</v>
      </c>
      <c r="AE8" s="45">
        <f t="shared" ca="1" si="2"/>
        <v>292.25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252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214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172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177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252</v>
      </c>
      <c r="AD9" s="44">
        <f t="shared" ca="1" si="1"/>
        <v>172</v>
      </c>
      <c r="AE9" s="45">
        <f t="shared" ca="1" si="2"/>
        <v>203.75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57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35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-36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97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97</v>
      </c>
      <c r="AD10" s="44">
        <f t="shared" ca="1" si="1"/>
        <v>-36</v>
      </c>
      <c r="AE10" s="45">
        <f t="shared" ca="1" si="2"/>
        <v>38.25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4699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4699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4699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4699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4699</v>
      </c>
      <c r="AD11" s="44">
        <f t="shared" ca="1" si="1"/>
        <v>4699</v>
      </c>
      <c r="AE11" s="45">
        <f t="shared" ca="1" si="2"/>
        <v>4699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2740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2743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2740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2736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2743</v>
      </c>
      <c r="AD12" s="44">
        <f t="shared" ca="1" si="1"/>
        <v>2736</v>
      </c>
      <c r="AE12" s="45">
        <f t="shared" ca="1" si="2"/>
        <v>2739.75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1065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1063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1069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1057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1069</v>
      </c>
      <c r="AD13" s="44">
        <f t="shared" ca="1" si="1"/>
        <v>1057</v>
      </c>
      <c r="AE13" s="45">
        <f t="shared" ca="1" si="2"/>
        <v>1063.5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120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103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87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92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120</v>
      </c>
      <c r="AD14" s="44">
        <f t="shared" ca="1" si="1"/>
        <v>87</v>
      </c>
      <c r="AE14" s="45">
        <f t="shared" ca="1" si="2"/>
        <v>100.5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36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0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-43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59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59</v>
      </c>
      <c r="AD15" s="44">
        <f t="shared" ca="1" si="1"/>
        <v>-43</v>
      </c>
      <c r="AE15" s="45">
        <f t="shared" ca="1" si="2"/>
        <v>13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98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82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7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140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140</v>
      </c>
      <c r="AD16" s="44">
        <f t="shared" ca="1" si="1"/>
        <v>7</v>
      </c>
      <c r="AE16" s="45">
        <f t="shared" ca="1" si="2"/>
        <v>81.75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85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70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-8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126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126</v>
      </c>
      <c r="AD17" s="44">
        <f t="shared" ca="1" si="1"/>
        <v>-8</v>
      </c>
      <c r="AE17" s="45">
        <f t="shared" ca="1" si="2"/>
        <v>68.25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50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31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-17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22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50</v>
      </c>
      <c r="AD18" s="44">
        <f t="shared" ca="1" si="1"/>
        <v>-17</v>
      </c>
      <c r="AE18" s="45">
        <f t="shared" ca="1" si="2"/>
        <v>21.5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31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13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-50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0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31</v>
      </c>
      <c r="AD20" s="46">
        <f t="shared" ca="1" si="1"/>
        <v>-50</v>
      </c>
      <c r="AE20" s="47">
        <f t="shared" ca="1" si="2"/>
        <v>-1.5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8809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8788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8786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8788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8809</v>
      </c>
      <c r="AD21" s="42">
        <f t="shared" ca="1" si="1"/>
        <v>8786</v>
      </c>
      <c r="AE21" s="43">
        <f t="shared" ca="1" si="2"/>
        <v>8792.75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3006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3001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2998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2996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3006</v>
      </c>
      <c r="AD22" s="44">
        <f t="shared" ca="1" si="1"/>
        <v>2996</v>
      </c>
      <c r="AE22" s="45">
        <f t="shared" ca="1" si="2"/>
        <v>3000.25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13512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13602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13511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-3523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13602</v>
      </c>
      <c r="AD23" s="44">
        <f t="shared" ca="1" si="1"/>
        <v>-3523</v>
      </c>
      <c r="AE23" s="45">
        <f t="shared" ca="1" si="2"/>
        <v>9275.5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6471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6475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6466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6485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6485</v>
      </c>
      <c r="AD24" s="44">
        <f t="shared" ca="1" si="1"/>
        <v>6466</v>
      </c>
      <c r="AE24" s="45">
        <f t="shared" ca="1" si="2"/>
        <v>6474.25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2435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2326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2342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2329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2435</v>
      </c>
      <c r="AD25" s="44">
        <f t="shared" ca="1" si="1"/>
        <v>2326</v>
      </c>
      <c r="AE25" s="45">
        <f t="shared" ca="1" si="2"/>
        <v>2358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1379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1433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1378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1382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1433</v>
      </c>
      <c r="AD26" s="44">
        <f t="shared" ca="1" si="1"/>
        <v>1378</v>
      </c>
      <c r="AE26" s="45">
        <f t="shared" ca="1" si="2"/>
        <v>1393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1115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1100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1113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1090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1115</v>
      </c>
      <c r="AD27" s="44">
        <f t="shared" ca="1" si="1"/>
        <v>1090</v>
      </c>
      <c r="AE27" s="45">
        <f t="shared" ca="1" si="2"/>
        <v>1104.5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96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66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29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87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96</v>
      </c>
      <c r="AD28" s="44">
        <f t="shared" ca="1" si="1"/>
        <v>29</v>
      </c>
      <c r="AE28" s="45">
        <f t="shared" ca="1" si="2"/>
        <v>69.5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67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34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-10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50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67</v>
      </c>
      <c r="AD29" s="44">
        <f t="shared" ca="1" si="1"/>
        <v>-10</v>
      </c>
      <c r="AE29" s="45">
        <f t="shared" ca="1" si="2"/>
        <v>35.25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27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33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-46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62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62</v>
      </c>
      <c r="AD30" s="44">
        <f t="shared" ca="1" si="1"/>
        <v>-46</v>
      </c>
      <c r="AE30" s="45">
        <f t="shared" ca="1" si="2"/>
        <v>19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15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-55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42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42</v>
      </c>
      <c r="AD31" s="46">
        <f t="shared" ca="1" si="1"/>
        <v>-55</v>
      </c>
      <c r="AE31" s="47">
        <f t="shared" ca="1" si="2"/>
        <v>0.25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209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209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203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209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209</v>
      </c>
      <c r="AD32" s="180">
        <f t="shared" ca="1" si="1"/>
        <v>203</v>
      </c>
      <c r="AE32" s="181">
        <f t="shared" ca="1" si="2"/>
        <v>207.5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164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158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141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144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164</v>
      </c>
      <c r="AD33" s="44">
        <f t="shared" ca="1" si="1"/>
        <v>141</v>
      </c>
      <c r="AE33" s="45">
        <f t="shared" ca="1" si="2"/>
        <v>151.75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386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388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386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388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388</v>
      </c>
      <c r="AD34" s="44">
        <f t="shared" ca="1" si="1"/>
        <v>386</v>
      </c>
      <c r="AE34" s="45">
        <f t="shared" ca="1" si="2"/>
        <v>387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27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40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-54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59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59</v>
      </c>
      <c r="AD35" s="44">
        <f t="shared" ca="1" si="1"/>
        <v>-54</v>
      </c>
      <c r="AE35" s="45">
        <f t="shared" ca="1" si="2"/>
        <v>18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22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18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-48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56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56</v>
      </c>
      <c r="AD36" s="44">
        <f t="shared" ca="1" si="1"/>
        <v>-48</v>
      </c>
      <c r="AE36" s="45">
        <f t="shared" ca="1" si="2"/>
        <v>12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8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-8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-50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30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30</v>
      </c>
      <c r="AD37" s="46">
        <f t="shared" ca="1" si="1"/>
        <v>-50</v>
      </c>
      <c r="AE37" s="47">
        <f t="shared" ca="1" si="2"/>
        <v>-5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E43"/>
  <sheetViews>
    <sheetView topLeftCell="C1" workbookViewId="0">
      <selection activeCell="AC1" sqref="AC1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"&amp;MID(CELL("filename"),SEARCH(".xlsx",CELL("filename"))-4,4)&amp;"-"&amp;MID(CELL("filename"),SEARCH(".xlsx",CELL("filename"))-7,2)&amp;"-26"</f>
        <v>BIỂU GHI MỰC NƯỚC GIỜ 2023-07-26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16578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16573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16584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16575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16584</v>
      </c>
      <c r="AD4" s="42">
        <f t="shared" ref="AD4:AD37" ca="1" si="1">MIN(E4:AB4)</f>
        <v>16573</v>
      </c>
      <c r="AE4" s="43">
        <f t="shared" ref="AE4:AE37" ca="1" si="2">AVERAGE(E4:AB4)</f>
        <v>16577.5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5448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5392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5384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5445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5448</v>
      </c>
      <c r="AD5" s="44">
        <f t="shared" ca="1" si="1"/>
        <v>5384</v>
      </c>
      <c r="AE5" s="45">
        <f t="shared" ca="1" si="2"/>
        <v>5417.25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1282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1183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1135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1212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1282</v>
      </c>
      <c r="AD6" s="44">
        <f t="shared" ca="1" si="1"/>
        <v>1135</v>
      </c>
      <c r="AE6" s="45">
        <f t="shared" ca="1" si="2"/>
        <v>1203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678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674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673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672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678</v>
      </c>
      <c r="AD7" s="44">
        <f t="shared" ca="1" si="1"/>
        <v>672</v>
      </c>
      <c r="AE7" s="45">
        <f t="shared" ca="1" si="2"/>
        <v>674.25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271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269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259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261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271</v>
      </c>
      <c r="AD8" s="44">
        <f t="shared" ca="1" si="1"/>
        <v>259</v>
      </c>
      <c r="AE8" s="45">
        <f t="shared" ca="1" si="2"/>
        <v>265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221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256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234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182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256</v>
      </c>
      <c r="AD9" s="44">
        <f t="shared" ca="1" si="1"/>
        <v>182</v>
      </c>
      <c r="AE9" s="45">
        <f t="shared" ca="1" si="2"/>
        <v>223.25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32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62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-4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0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62</v>
      </c>
      <c r="AD10" s="44">
        <f t="shared" ca="1" si="1"/>
        <v>-4</v>
      </c>
      <c r="AE10" s="45">
        <f t="shared" ca="1" si="2"/>
        <v>22.5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4699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4698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4698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4698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4699</v>
      </c>
      <c r="AD11" s="44">
        <f t="shared" ca="1" si="1"/>
        <v>4698</v>
      </c>
      <c r="AE11" s="45">
        <f t="shared" ca="1" si="2"/>
        <v>4698.25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2742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2743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2729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2742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2743</v>
      </c>
      <c r="AD12" s="44">
        <f t="shared" ca="1" si="1"/>
        <v>2729</v>
      </c>
      <c r="AE12" s="45">
        <f t="shared" ca="1" si="2"/>
        <v>2739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1063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1058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1069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1063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1069</v>
      </c>
      <c r="AD13" s="44">
        <f t="shared" ca="1" si="1"/>
        <v>1058</v>
      </c>
      <c r="AE13" s="45">
        <f t="shared" ca="1" si="2"/>
        <v>1063.25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95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90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85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80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95</v>
      </c>
      <c r="AD14" s="44">
        <f t="shared" ca="1" si="1"/>
        <v>80</v>
      </c>
      <c r="AE14" s="45">
        <f t="shared" ca="1" si="2"/>
        <v>87.5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10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24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-26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43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43</v>
      </c>
      <c r="AD15" s="44">
        <f t="shared" ca="1" si="1"/>
        <v>-26</v>
      </c>
      <c r="AE15" s="45">
        <f t="shared" ca="1" si="2"/>
        <v>12.75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80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111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43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128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128</v>
      </c>
      <c r="AD16" s="44">
        <f t="shared" ca="1" si="1"/>
        <v>43</v>
      </c>
      <c r="AE16" s="45">
        <f t="shared" ca="1" si="2"/>
        <v>90.5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67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97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29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117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117</v>
      </c>
      <c r="AD17" s="44">
        <f t="shared" ca="1" si="1"/>
        <v>29</v>
      </c>
      <c r="AE17" s="45">
        <f t="shared" ca="1" si="2"/>
        <v>77.5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30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33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0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22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33</v>
      </c>
      <c r="AD18" s="44">
        <f t="shared" ca="1" si="1"/>
        <v>0</v>
      </c>
      <c r="AE18" s="45">
        <f t="shared" ca="1" si="2"/>
        <v>21.25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6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26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-31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42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42</v>
      </c>
      <c r="AD20" s="46">
        <f t="shared" ca="1" si="1"/>
        <v>-31</v>
      </c>
      <c r="AE20" s="47">
        <f t="shared" ca="1" si="2"/>
        <v>10.75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8809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8790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8856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8794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8856</v>
      </c>
      <c r="AD21" s="42">
        <f t="shared" ca="1" si="1"/>
        <v>8790</v>
      </c>
      <c r="AE21" s="43">
        <f t="shared" ca="1" si="2"/>
        <v>8812.25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2999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3002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3004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3002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3004</v>
      </c>
      <c r="AD22" s="44">
        <f t="shared" ca="1" si="1"/>
        <v>2999</v>
      </c>
      <c r="AE22" s="45">
        <f t="shared" ca="1" si="2"/>
        <v>3001.75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13609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-3468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-3567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13587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13609</v>
      </c>
      <c r="AD23" s="44">
        <f t="shared" ca="1" si="1"/>
        <v>-3567</v>
      </c>
      <c r="AE23" s="45">
        <f t="shared" ca="1" si="2"/>
        <v>5040.25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6486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6474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6464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6446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6486</v>
      </c>
      <c r="AD24" s="44">
        <f t="shared" ca="1" si="1"/>
        <v>6446</v>
      </c>
      <c r="AE24" s="45">
        <f t="shared" ca="1" si="2"/>
        <v>6467.5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2368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2336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2325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2340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2368</v>
      </c>
      <c r="AD25" s="44">
        <f t="shared" ca="1" si="1"/>
        <v>2325</v>
      </c>
      <c r="AE25" s="45">
        <f t="shared" ca="1" si="2"/>
        <v>2342.25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1372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1392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1370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1364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1392</v>
      </c>
      <c r="AD26" s="44">
        <f t="shared" ca="1" si="1"/>
        <v>1364</v>
      </c>
      <c r="AE26" s="45">
        <f t="shared" ca="1" si="2"/>
        <v>1374.5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1084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1078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1075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1081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1084</v>
      </c>
      <c r="AD27" s="44">
        <f t="shared" ca="1" si="1"/>
        <v>1075</v>
      </c>
      <c r="AE27" s="45">
        <f t="shared" ca="1" si="2"/>
        <v>1079.5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80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72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32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77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80</v>
      </c>
      <c r="AD28" s="44">
        <f t="shared" ca="1" si="1"/>
        <v>32</v>
      </c>
      <c r="AE28" s="45">
        <f t="shared" ca="1" si="2"/>
        <v>65.25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41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51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5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52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52</v>
      </c>
      <c r="AD29" s="44">
        <f t="shared" ca="1" si="1"/>
        <v>5</v>
      </c>
      <c r="AE29" s="45">
        <f t="shared" ca="1" si="2"/>
        <v>37.25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7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48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-26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52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52</v>
      </c>
      <c r="AD30" s="44">
        <f t="shared" ca="1" si="1"/>
        <v>-26</v>
      </c>
      <c r="AE30" s="45">
        <f t="shared" ca="1" si="2"/>
        <v>20.25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-6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18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-36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0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18</v>
      </c>
      <c r="AD31" s="46">
        <f t="shared" ca="1" si="1"/>
        <v>-36</v>
      </c>
      <c r="AE31" s="47">
        <f t="shared" ca="1" si="2"/>
        <v>-6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205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205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203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195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205</v>
      </c>
      <c r="AD32" s="180">
        <f t="shared" ca="1" si="1"/>
        <v>195</v>
      </c>
      <c r="AE32" s="181">
        <f t="shared" ca="1" si="2"/>
        <v>202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158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158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141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147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158</v>
      </c>
      <c r="AD33" s="44">
        <f t="shared" ca="1" si="1"/>
        <v>141</v>
      </c>
      <c r="AE33" s="45">
        <f t="shared" ca="1" si="2"/>
        <v>151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391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390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389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389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391</v>
      </c>
      <c r="AD34" s="44">
        <f t="shared" ca="1" si="1"/>
        <v>389</v>
      </c>
      <c r="AE34" s="45">
        <f t="shared" ca="1" si="2"/>
        <v>389.75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9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50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-29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53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53</v>
      </c>
      <c r="AD35" s="44">
        <f t="shared" ca="1" si="1"/>
        <v>-29</v>
      </c>
      <c r="AE35" s="45">
        <f t="shared" ca="1" si="2"/>
        <v>20.75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-2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40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-29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47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47</v>
      </c>
      <c r="AD36" s="44">
        <f t="shared" ca="1" si="1"/>
        <v>-29</v>
      </c>
      <c r="AE36" s="45">
        <f t="shared" ca="1" si="2"/>
        <v>14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-12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11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-35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20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20</v>
      </c>
      <c r="AD37" s="46">
        <f t="shared" ca="1" si="1"/>
        <v>-35</v>
      </c>
      <c r="AE37" s="47">
        <f t="shared" ca="1" si="2"/>
        <v>-4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"&amp;MID(CELL("filename"),SEARCH(".xlsx",CELL("filename"))-4,4)&amp;"-"&amp;MID(CELL("filename"),SEARCH(".xlsx",CELL("filename"))-7,2)&amp;"-27"</f>
        <v>BIỂU GHI MỰC NƯỚC GIỜ 2023-07-27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16571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16568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 t="str">
        <f ca="1">IF(ISNA(INDEX(S!$B$3:$AK$497,MATCH(RIGHT($C$1,5)&amp;" "&amp;R$3,S!$A$3:$A$470,0),MATCH($D4,S!$B$2:$AK$2,0))),"",INDEX(S!$B$3:$AK$497,MATCH(RIGHT($C$1,5)&amp;" "&amp;R$3,S!$A$3:$A$470,0),MATCH($D4,S!$B$2:$AK$2,0)))</f>
        <v/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16558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16571</v>
      </c>
      <c r="AD4" s="42">
        <f t="shared" ref="AD4:AD37" ca="1" si="1">MIN(E4:AB4)</f>
        <v>16558</v>
      </c>
      <c r="AE4" s="43">
        <f t="shared" ref="AE4:AE37" ca="1" si="2">AVERAGE(E4:AB4)</f>
        <v>16565.666666666668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5418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5397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 t="str">
        <f ca="1">IF(ISNA(INDEX(S!$B$3:$AK$497,MATCH(RIGHT($C$1,5)&amp;" "&amp;R$3,S!$A$3:$A$470,0),MATCH($D5,S!$B$2:$AK$2,0))),"",INDEX(S!$B$3:$AK$497,MATCH(RIGHT($C$1,5)&amp;" "&amp;R$3,S!$A$3:$A$470,0),MATCH($D5,S!$B$2:$AK$2,0)))</f>
        <v/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5453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5453</v>
      </c>
      <c r="AD5" s="44">
        <f t="shared" ca="1" si="1"/>
        <v>5397</v>
      </c>
      <c r="AE5" s="45">
        <f t="shared" ca="1" si="2"/>
        <v>5422.666666666667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1231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1221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 t="str">
        <f ca="1">IF(ISNA(INDEX(S!$B$3:$AK$497,MATCH(RIGHT($C$1,5)&amp;" "&amp;R$3,S!$A$3:$A$470,0),MATCH($D6,S!$B$2:$AK$2,0))),"",INDEX(S!$B$3:$AK$497,MATCH(RIGHT($C$1,5)&amp;" "&amp;R$3,S!$A$3:$A$470,0),MATCH($D6,S!$B$2:$AK$2,0)))</f>
        <v/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1192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1231</v>
      </c>
      <c r="AD6" s="44">
        <f t="shared" ca="1" si="1"/>
        <v>1192</v>
      </c>
      <c r="AE6" s="45">
        <f t="shared" ca="1" si="2"/>
        <v>1214.6666666666667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671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670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 t="str">
        <f ca="1">IF(ISNA(INDEX(S!$B$3:$AK$497,MATCH(RIGHT($C$1,5)&amp;" "&amp;R$3,S!$A$3:$A$470,0),MATCH($D7,S!$B$2:$AK$2,0))),"",INDEX(S!$B$3:$AK$497,MATCH(RIGHT($C$1,5)&amp;" "&amp;R$3,S!$A$3:$A$470,0),MATCH($D7,S!$B$2:$AK$2,0)))</f>
        <v/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668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671</v>
      </c>
      <c r="AD7" s="44">
        <f t="shared" ca="1" si="1"/>
        <v>668</v>
      </c>
      <c r="AE7" s="45">
        <f t="shared" ca="1" si="2"/>
        <v>669.66666666666663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260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249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 t="str">
        <f ca="1">IF(ISNA(INDEX(S!$B$3:$AK$497,MATCH(RIGHT($C$1,5)&amp;" "&amp;R$3,S!$A$3:$A$470,0),MATCH($D8,S!$B$2:$AK$2,0))),"",INDEX(S!$B$3:$AK$497,MATCH(RIGHT($C$1,5)&amp;" "&amp;R$3,S!$A$3:$A$470,0),MATCH($D8,S!$B$2:$AK$2,0)))</f>
        <v/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243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260</v>
      </c>
      <c r="AD8" s="44">
        <f t="shared" ca="1" si="1"/>
        <v>243</v>
      </c>
      <c r="AE8" s="45">
        <f t="shared" ca="1" si="2"/>
        <v>250.66666666666666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154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210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 t="str">
        <f ca="1">IF(ISNA(INDEX(S!$B$3:$AK$497,MATCH(RIGHT($C$1,5)&amp;" "&amp;R$3,S!$A$3:$A$470,0),MATCH($D9,S!$B$2:$AK$2,0))),"",INDEX(S!$B$3:$AK$497,MATCH(RIGHT($C$1,5)&amp;" "&amp;R$3,S!$A$3:$A$470,0),MATCH($D9,S!$B$2:$AK$2,0)))</f>
        <v/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184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210</v>
      </c>
      <c r="AD9" s="44">
        <f t="shared" ca="1" si="1"/>
        <v>154</v>
      </c>
      <c r="AE9" s="45">
        <f t="shared" ca="1" si="2"/>
        <v>182.66666666666666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-13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69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 t="str">
        <f ca="1">IF(ISNA(INDEX(S!$B$3:$AK$497,MATCH(RIGHT($C$1,5)&amp;" "&amp;R$3,S!$A$3:$A$470,0),MATCH($D10,S!$B$2:$AK$2,0))),"",INDEX(S!$B$3:$AK$497,MATCH(RIGHT($C$1,5)&amp;" "&amp;R$3,S!$A$3:$A$470,0),MATCH($D10,S!$B$2:$AK$2,0)))</f>
        <v/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72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72</v>
      </c>
      <c r="AD10" s="44">
        <f t="shared" ca="1" si="1"/>
        <v>-13</v>
      </c>
      <c r="AE10" s="45">
        <f t="shared" ca="1" si="2"/>
        <v>42.666666666666664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4697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4697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 t="str">
        <f ca="1">IF(ISNA(INDEX(S!$B$3:$AK$497,MATCH(RIGHT($C$1,5)&amp;" "&amp;R$3,S!$A$3:$A$470,0),MATCH($D11,S!$B$2:$AK$2,0))),"",INDEX(S!$B$3:$AK$497,MATCH(RIGHT($C$1,5)&amp;" "&amp;R$3,S!$A$3:$A$470,0),MATCH($D11,S!$B$2:$AK$2,0)))</f>
        <v/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4696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4697</v>
      </c>
      <c r="AD11" s="44">
        <f t="shared" ca="1" si="1"/>
        <v>4696</v>
      </c>
      <c r="AE11" s="45">
        <f t="shared" ca="1" si="2"/>
        <v>4696.666666666667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2743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2741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 t="str">
        <f ca="1">IF(ISNA(INDEX(S!$B$3:$AK$497,MATCH(RIGHT($C$1,5)&amp;" "&amp;R$3,S!$A$3:$A$470,0),MATCH($D12,S!$B$2:$AK$2,0))),"",INDEX(S!$B$3:$AK$497,MATCH(RIGHT($C$1,5)&amp;" "&amp;R$3,S!$A$3:$A$470,0),MATCH($D12,S!$B$2:$AK$2,0)))</f>
        <v/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2743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2743</v>
      </c>
      <c r="AD12" s="44">
        <f t="shared" ca="1" si="1"/>
        <v>2741</v>
      </c>
      <c r="AE12" s="45">
        <f t="shared" ca="1" si="2"/>
        <v>2742.3333333333335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1059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1056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 t="str">
        <f ca="1">IF(ISNA(INDEX(S!$B$3:$AK$497,MATCH(RIGHT($C$1,5)&amp;" "&amp;R$3,S!$A$3:$A$470,0),MATCH($D13,S!$B$2:$AK$2,0))),"",INDEX(S!$B$3:$AK$497,MATCH(RIGHT($C$1,5)&amp;" "&amp;R$3,S!$A$3:$A$470,0),MATCH($D13,S!$B$2:$AK$2,0)))</f>
        <v/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1035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1059</v>
      </c>
      <c r="AD13" s="44">
        <f t="shared" ca="1" si="1"/>
        <v>1035</v>
      </c>
      <c r="AE13" s="45">
        <f t="shared" ca="1" si="2"/>
        <v>1050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79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79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 t="str">
        <f ca="1">IF(ISNA(INDEX(S!$B$3:$AK$497,MATCH(RIGHT($C$1,5)&amp;" "&amp;R$3,S!$A$3:$A$470,0),MATCH($D14,S!$B$2:$AK$2,0))),"",INDEX(S!$B$3:$AK$497,MATCH(RIGHT($C$1,5)&amp;" "&amp;R$3,S!$A$3:$A$470,0),MATCH($D14,S!$B$2:$AK$2,0)))</f>
        <v/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79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79</v>
      </c>
      <c r="AD14" s="44">
        <f t="shared" ca="1" si="1"/>
        <v>79</v>
      </c>
      <c r="AE14" s="45">
        <f t="shared" ca="1" si="2"/>
        <v>79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-38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41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 t="str">
        <f ca="1">IF(ISNA(INDEX(S!$B$3:$AK$497,MATCH(RIGHT($C$1,5)&amp;" "&amp;R$3,S!$A$3:$A$470,0),MATCH($D15,S!$B$2:$AK$2,0))),"",INDEX(S!$B$3:$AK$497,MATCH(RIGHT($C$1,5)&amp;" "&amp;R$3,S!$A$3:$A$470,0),MATCH($D15,S!$B$2:$AK$2,0)))</f>
        <v/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31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41</v>
      </c>
      <c r="AD15" s="44">
        <f t="shared" ca="1" si="1"/>
        <v>-38</v>
      </c>
      <c r="AE15" s="45">
        <f t="shared" ca="1" si="2"/>
        <v>11.333333333333334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33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105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 t="str">
        <f ca="1">IF(ISNA(INDEX(S!$B$3:$AK$497,MATCH(RIGHT($C$1,5)&amp;" "&amp;R$3,S!$A$3:$A$470,0),MATCH($D16,S!$B$2:$AK$2,0))),"",INDEX(S!$B$3:$AK$497,MATCH(RIGHT($C$1,5)&amp;" "&amp;R$3,S!$A$3:$A$470,0),MATCH($D16,S!$B$2:$AK$2,0)))</f>
        <v/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117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117</v>
      </c>
      <c r="AD16" s="44">
        <f t="shared" ca="1" si="1"/>
        <v>33</v>
      </c>
      <c r="AE16" s="45">
        <f t="shared" ca="1" si="2"/>
        <v>85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25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95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 t="str">
        <f ca="1">IF(ISNA(INDEX(S!$B$3:$AK$497,MATCH(RIGHT($C$1,5)&amp;" "&amp;R$3,S!$A$3:$A$470,0),MATCH($D17,S!$B$2:$AK$2,0))),"",INDEX(S!$B$3:$AK$497,MATCH(RIGHT($C$1,5)&amp;" "&amp;R$3,S!$A$3:$A$470,0),MATCH($D17,S!$B$2:$AK$2,0)))</f>
        <v/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107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107</v>
      </c>
      <c r="AD17" s="44">
        <f t="shared" ca="1" si="1"/>
        <v>25</v>
      </c>
      <c r="AE17" s="45">
        <f t="shared" ca="1" si="2"/>
        <v>75.666666666666671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14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6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 t="str">
        <f ca="1">IF(ISNA(INDEX(S!$B$3:$AK$497,MATCH(RIGHT($C$1,5)&amp;" "&amp;R$3,S!$A$3:$A$470,0),MATCH($D18,S!$B$2:$AK$2,0))),"",INDEX(S!$B$3:$AK$497,MATCH(RIGHT($C$1,5)&amp;" "&amp;R$3,S!$A$3:$A$470,0),MATCH($D18,S!$B$2:$AK$2,0)))</f>
        <v/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36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36</v>
      </c>
      <c r="AD18" s="44">
        <f t="shared" ca="1" si="1"/>
        <v>6</v>
      </c>
      <c r="AE18" s="45">
        <f t="shared" ca="1" si="2"/>
        <v>18.666666666666668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 t="str">
        <f ca="1">IF(ISNA(INDEX(S!$B$3:$AK$497,MATCH(RIGHT($C$1,5)&amp;" "&amp;R$3,S!$A$3:$A$470,0),MATCH($D19,S!$B$2:$AK$2,0))),"",INDEX(S!$B$3:$AK$497,MATCH(RIGHT($C$1,5)&amp;" "&amp;R$3,S!$A$3:$A$470,0),MATCH($D19,S!$B$2:$AK$2,0)))</f>
        <v/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-37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35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 t="str">
        <f ca="1">IF(ISNA(INDEX(S!$B$3:$AK$497,MATCH(RIGHT($C$1,5)&amp;" "&amp;R$3,S!$A$3:$A$470,0),MATCH($D20,S!$B$2:$AK$2,0))),"",INDEX(S!$B$3:$AK$497,MATCH(RIGHT($C$1,5)&amp;" "&amp;R$3,S!$A$3:$A$470,0),MATCH($D20,S!$B$2:$AK$2,0)))</f>
        <v/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38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38</v>
      </c>
      <c r="AD20" s="46">
        <f t="shared" ca="1" si="1"/>
        <v>-37</v>
      </c>
      <c r="AE20" s="47">
        <f t="shared" ca="1" si="2"/>
        <v>12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8795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8790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 t="str">
        <f ca="1">IF(ISNA(INDEX(S!$B$3:$AK$497,MATCH(RIGHT($C$1,5)&amp;" "&amp;R$3,S!$A$3:$A$470,0),MATCH($D21,S!$B$2:$AK$2,0))),"",INDEX(S!$B$3:$AK$497,MATCH(RIGHT($C$1,5)&amp;" "&amp;R$3,S!$A$3:$A$470,0),MATCH($D21,S!$B$2:$AK$2,0)))</f>
        <v/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8784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8795</v>
      </c>
      <c r="AD21" s="42">
        <f t="shared" ca="1" si="1"/>
        <v>8784</v>
      </c>
      <c r="AE21" s="43">
        <f t="shared" ca="1" si="2"/>
        <v>8789.6666666666661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2999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2996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 t="str">
        <f ca="1">IF(ISNA(INDEX(S!$B$3:$AK$497,MATCH(RIGHT($C$1,5)&amp;" "&amp;R$3,S!$A$3:$A$470,0),MATCH($D22,S!$B$2:$AK$2,0))),"",INDEX(S!$B$3:$AK$497,MATCH(RIGHT($C$1,5)&amp;" "&amp;R$3,S!$A$3:$A$470,0),MATCH($D22,S!$B$2:$AK$2,0)))</f>
        <v/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2992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2999</v>
      </c>
      <c r="AD22" s="44">
        <f t="shared" ca="1" si="1"/>
        <v>2992</v>
      </c>
      <c r="AE22" s="45">
        <f t="shared" ca="1" si="2"/>
        <v>2995.6666666666665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13605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13470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 t="str">
        <f ca="1">IF(ISNA(INDEX(S!$B$3:$AK$497,MATCH(RIGHT($C$1,5)&amp;" "&amp;R$3,S!$A$3:$A$470,0),MATCH($D23,S!$B$2:$AK$2,0))),"",INDEX(S!$B$3:$AK$497,MATCH(RIGHT($C$1,5)&amp;" "&amp;R$3,S!$A$3:$A$470,0),MATCH($D23,S!$B$2:$AK$2,0)))</f>
        <v/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13511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13605</v>
      </c>
      <c r="AD23" s="44">
        <f t="shared" ca="1" si="1"/>
        <v>13470</v>
      </c>
      <c r="AE23" s="45">
        <f t="shared" ca="1" si="2"/>
        <v>13528.666666666666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6472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6475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 t="str">
        <f ca="1">IF(ISNA(INDEX(S!$B$3:$AK$497,MATCH(RIGHT($C$1,5)&amp;" "&amp;R$3,S!$A$3:$A$470,0),MATCH($D24,S!$B$2:$AK$2,0))),"",INDEX(S!$B$3:$AK$497,MATCH(RIGHT($C$1,5)&amp;" "&amp;R$3,S!$A$3:$A$470,0),MATCH($D24,S!$B$2:$AK$2,0)))</f>
        <v/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6460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6475</v>
      </c>
      <c r="AD24" s="44">
        <f t="shared" ca="1" si="1"/>
        <v>6460</v>
      </c>
      <c r="AE24" s="45">
        <f t="shared" ca="1" si="2"/>
        <v>6469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2365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2338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 t="str">
        <f ca="1">IF(ISNA(INDEX(S!$B$3:$AK$497,MATCH(RIGHT($C$1,5)&amp;" "&amp;R$3,S!$A$3:$A$470,0),MATCH($D25,S!$B$2:$AK$2,0))),"",INDEX(S!$B$3:$AK$497,MATCH(RIGHT($C$1,5)&amp;" "&amp;R$3,S!$A$3:$A$470,0),MATCH($D25,S!$B$2:$AK$2,0)))</f>
        <v/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2340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2365</v>
      </c>
      <c r="AD25" s="44">
        <f t="shared" ca="1" si="1"/>
        <v>2338</v>
      </c>
      <c r="AE25" s="45">
        <f t="shared" ca="1" si="2"/>
        <v>2347.6666666666665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1374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1406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 t="str">
        <f ca="1">IF(ISNA(INDEX(S!$B$3:$AK$497,MATCH(RIGHT($C$1,5)&amp;" "&amp;R$3,S!$A$3:$A$470,0),MATCH($D26,S!$B$2:$AK$2,0))),"",INDEX(S!$B$3:$AK$497,MATCH(RIGHT($C$1,5)&amp;" "&amp;R$3,S!$A$3:$A$470,0),MATCH($D26,S!$B$2:$AK$2,0)))</f>
        <v/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1379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1406</v>
      </c>
      <c r="AD26" s="44">
        <f t="shared" ca="1" si="1"/>
        <v>1374</v>
      </c>
      <c r="AE26" s="45">
        <f t="shared" ca="1" si="2"/>
        <v>1386.3333333333333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1084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1080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 t="str">
        <f ca="1">IF(ISNA(INDEX(S!$B$3:$AK$497,MATCH(RIGHT($C$1,5)&amp;" "&amp;R$3,S!$A$3:$A$470,0),MATCH($D27,S!$B$2:$AK$2,0))),"",INDEX(S!$B$3:$AK$497,MATCH(RIGHT($C$1,5)&amp;" "&amp;R$3,S!$A$3:$A$470,0),MATCH($D27,S!$B$2:$AK$2,0)))</f>
        <v/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1095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1095</v>
      </c>
      <c r="AD27" s="44">
        <f t="shared" ca="1" si="1"/>
        <v>1080</v>
      </c>
      <c r="AE27" s="45">
        <f t="shared" ca="1" si="2"/>
        <v>1086.3333333333333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61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54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 t="str">
        <f ca="1">IF(ISNA(INDEX(S!$B$3:$AK$497,MATCH(RIGHT($C$1,5)&amp;" "&amp;R$3,S!$A$3:$A$470,0),MATCH($D28,S!$B$2:$AK$2,0))),"",INDEX(S!$B$3:$AK$497,MATCH(RIGHT($C$1,5)&amp;" "&amp;R$3,S!$A$3:$A$470,0),MATCH($D28,S!$B$2:$AK$2,0)))</f>
        <v/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79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79</v>
      </c>
      <c r="AD28" s="44">
        <f t="shared" ca="1" si="1"/>
        <v>54</v>
      </c>
      <c r="AE28" s="45">
        <f t="shared" ca="1" si="2"/>
        <v>64.666666666666671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20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25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 t="str">
        <f ca="1">IF(ISNA(INDEX(S!$B$3:$AK$497,MATCH(RIGHT($C$1,5)&amp;" "&amp;R$3,S!$A$3:$A$470,0),MATCH($D29,S!$B$2:$AK$2,0))),"",INDEX(S!$B$3:$AK$497,MATCH(RIGHT($C$1,5)&amp;" "&amp;R$3,S!$A$3:$A$470,0),MATCH($D29,S!$B$2:$AK$2,0)))</f>
        <v/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43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43</v>
      </c>
      <c r="AD29" s="44">
        <f t="shared" ca="1" si="1"/>
        <v>20</v>
      </c>
      <c r="AE29" s="45">
        <f t="shared" ca="1" si="2"/>
        <v>29.333333333333332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-18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36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 t="str">
        <f ca="1">IF(ISNA(INDEX(S!$B$3:$AK$497,MATCH(RIGHT($C$1,5)&amp;" "&amp;R$3,S!$A$3:$A$470,0),MATCH($D30,S!$B$2:$AK$2,0))),"",INDEX(S!$B$3:$AK$497,MATCH(RIGHT($C$1,5)&amp;" "&amp;R$3,S!$A$3:$A$470,0),MATCH($D30,S!$B$2:$AK$2,0)))</f>
        <v/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44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44</v>
      </c>
      <c r="AD30" s="44">
        <f t="shared" ca="1" si="1"/>
        <v>-18</v>
      </c>
      <c r="AE30" s="45">
        <f t="shared" ca="1" si="2"/>
        <v>20.666666666666668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-48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31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 t="str">
        <f ca="1">IF(ISNA(INDEX(S!$B$3:$AK$497,MATCH(RIGHT($C$1,5)&amp;" "&amp;R$3,S!$A$3:$A$470,0),MATCH($D31,S!$B$2:$AK$2,0))),"",INDEX(S!$B$3:$AK$497,MATCH(RIGHT($C$1,5)&amp;" "&amp;R$3,S!$A$3:$A$470,0),MATCH($D31,S!$B$2:$AK$2,0)))</f>
        <v/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26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31</v>
      </c>
      <c r="AD31" s="46">
        <f t="shared" ca="1" si="1"/>
        <v>-48</v>
      </c>
      <c r="AE31" s="47">
        <f t="shared" ca="1" si="2"/>
        <v>3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200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203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 t="str">
        <f ca="1">IF(ISNA(INDEX(S!$B$3:$AK$497,MATCH(RIGHT($C$1,5)&amp;" "&amp;R$3,S!$A$3:$A$470,0),MATCH($D32,S!$B$2:$AK$2,0))),"",INDEX(S!$B$3:$AK$497,MATCH(RIGHT($C$1,5)&amp;" "&amp;R$3,S!$A$3:$A$470,0),MATCH($D32,S!$B$2:$AK$2,0)))</f>
        <v/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195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203</v>
      </c>
      <c r="AD32" s="180">
        <f t="shared" ca="1" si="1"/>
        <v>195</v>
      </c>
      <c r="AE32" s="181">
        <f t="shared" ca="1" si="2"/>
        <v>199.33333333333334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155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154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 t="str">
        <f ca="1">IF(ISNA(INDEX(S!$B$3:$AK$497,MATCH(RIGHT($C$1,5)&amp;" "&amp;R$3,S!$A$3:$A$470,0),MATCH($D33,S!$B$2:$AK$2,0))),"",INDEX(S!$B$3:$AK$497,MATCH(RIGHT($C$1,5)&amp;" "&amp;R$3,S!$A$3:$A$470,0),MATCH($D33,S!$B$2:$AK$2,0)))</f>
        <v/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138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155</v>
      </c>
      <c r="AD33" s="44">
        <f t="shared" ca="1" si="1"/>
        <v>138</v>
      </c>
      <c r="AE33" s="45">
        <f t="shared" ca="1" si="2"/>
        <v>149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389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385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 t="str">
        <f ca="1">IF(ISNA(INDEX(S!$B$3:$AK$497,MATCH(RIGHT($C$1,5)&amp;" "&amp;R$3,S!$A$3:$A$470,0),MATCH($D34,S!$B$2:$AK$2,0))),"",INDEX(S!$B$3:$AK$497,MATCH(RIGHT($C$1,5)&amp;" "&amp;R$3,S!$A$3:$A$470,0),MATCH($D34,S!$B$2:$AK$2,0)))</f>
        <v/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391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391</v>
      </c>
      <c r="AD34" s="44">
        <f t="shared" ca="1" si="1"/>
        <v>385</v>
      </c>
      <c r="AE34" s="45">
        <f t="shared" ca="1" si="2"/>
        <v>388.33333333333331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-20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33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 t="str">
        <f ca="1">IF(ISNA(INDEX(S!$B$3:$AK$497,MATCH(RIGHT($C$1,5)&amp;" "&amp;R$3,S!$A$3:$A$470,0),MATCH($D35,S!$B$2:$AK$2,0))),"",INDEX(S!$B$3:$AK$497,MATCH(RIGHT($C$1,5)&amp;" "&amp;R$3,S!$A$3:$A$470,0),MATCH($D35,S!$B$2:$AK$2,0)))</f>
        <v/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43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43</v>
      </c>
      <c r="AD35" s="44">
        <f t="shared" ca="1" si="1"/>
        <v>-20</v>
      </c>
      <c r="AE35" s="45">
        <f t="shared" ca="1" si="2"/>
        <v>18.666666666666668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-40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46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 t="str">
        <f ca="1">IF(ISNA(INDEX(S!$B$3:$AK$497,MATCH(RIGHT($C$1,5)&amp;" "&amp;R$3,S!$A$3:$A$470,0),MATCH($D36,S!$B$2:$AK$2,0))),"",INDEX(S!$B$3:$AK$497,MATCH(RIGHT($C$1,5)&amp;" "&amp;R$3,S!$A$3:$A$470,0),MATCH($D36,S!$B$2:$AK$2,0)))</f>
        <v/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41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46</v>
      </c>
      <c r="AD36" s="44">
        <f t="shared" ca="1" si="1"/>
        <v>-40</v>
      </c>
      <c r="AE36" s="45">
        <f t="shared" ca="1" si="2"/>
        <v>15.666666666666666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-47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24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 t="str">
        <f ca="1">IF(ISNA(INDEX(S!$B$3:$AK$497,MATCH(RIGHT($C$1,5)&amp;" "&amp;R$3,S!$A$3:$A$470,0),MATCH($D37,S!$B$2:$AK$2,0))),"",INDEX(S!$B$3:$AK$497,MATCH(RIGHT($C$1,5)&amp;" "&amp;R$3,S!$A$3:$A$470,0),MATCH($D37,S!$B$2:$AK$2,0)))</f>
        <v/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16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24</v>
      </c>
      <c r="AD37" s="46">
        <f t="shared" ca="1" si="1"/>
        <v>-47</v>
      </c>
      <c r="AE37" s="47">
        <f t="shared" ca="1" si="2"/>
        <v>-2.3333333333333335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E43"/>
  <sheetViews>
    <sheetView topLeftCell="C1" workbookViewId="0">
      <selection activeCell="AC1" sqref="AC1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"&amp;MID(CELL("filename"),SEARCH(".xlsx",CELL("filename"))-4,4)&amp;"-"&amp;MID(CELL("filename"),SEARCH(".xlsx",CELL("filename"))-7,2)&amp;"-28"</f>
        <v>BIỂU GHI MỰC NƯỚC GIỜ 2023-07-28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16552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16540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16533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16523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16552</v>
      </c>
      <c r="AD4" s="42">
        <f t="shared" ref="AD4:AD37" ca="1" si="1">MIN(E4:AB4)</f>
        <v>16523</v>
      </c>
      <c r="AE4" s="43">
        <f t="shared" ref="AE4:AE37" ca="1" si="2">AVERAGE(E4:AB4)</f>
        <v>16537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5431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5416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5368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5411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5431</v>
      </c>
      <c r="AD5" s="44">
        <f t="shared" ca="1" si="1"/>
        <v>5368</v>
      </c>
      <c r="AE5" s="45">
        <f t="shared" ca="1" si="2"/>
        <v>5406.5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1221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1247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1137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1126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1247</v>
      </c>
      <c r="AD6" s="44">
        <f t="shared" ca="1" si="1"/>
        <v>1126</v>
      </c>
      <c r="AE6" s="45">
        <f t="shared" ca="1" si="2"/>
        <v>1182.75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678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678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677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692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692</v>
      </c>
      <c r="AD7" s="44">
        <f t="shared" ca="1" si="1"/>
        <v>677</v>
      </c>
      <c r="AE7" s="45">
        <f t="shared" ca="1" si="2"/>
        <v>681.25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240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250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260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264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264</v>
      </c>
      <c r="AD8" s="44">
        <f t="shared" ca="1" si="1"/>
        <v>240</v>
      </c>
      <c r="AE8" s="45">
        <f t="shared" ca="1" si="2"/>
        <v>253.5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160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191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236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204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236</v>
      </c>
      <c r="AD9" s="44">
        <f t="shared" ca="1" si="1"/>
        <v>160</v>
      </c>
      <c r="AE9" s="45">
        <f t="shared" ca="1" si="2"/>
        <v>197.75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-42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38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93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82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93</v>
      </c>
      <c r="AD10" s="44">
        <f t="shared" ca="1" si="1"/>
        <v>-42</v>
      </c>
      <c r="AE10" s="45">
        <f t="shared" ca="1" si="2"/>
        <v>42.75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4696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4695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4695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4695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4696</v>
      </c>
      <c r="AD11" s="44">
        <f t="shared" ca="1" si="1"/>
        <v>4695</v>
      </c>
      <c r="AE11" s="45">
        <f t="shared" ca="1" si="2"/>
        <v>4695.25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2700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2726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2740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2737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2740</v>
      </c>
      <c r="AD12" s="44">
        <f t="shared" ca="1" si="1"/>
        <v>2700</v>
      </c>
      <c r="AE12" s="45">
        <f t="shared" ca="1" si="2"/>
        <v>2725.75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1092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1055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1080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1070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1092</v>
      </c>
      <c r="AD13" s="44">
        <f t="shared" ca="1" si="1"/>
        <v>1055</v>
      </c>
      <c r="AE13" s="45">
        <f t="shared" ca="1" si="2"/>
        <v>1074.25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77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76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113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98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113</v>
      </c>
      <c r="AD14" s="44">
        <f t="shared" ca="1" si="1"/>
        <v>76</v>
      </c>
      <c r="AE14" s="45">
        <f t="shared" ca="1" si="2"/>
        <v>91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-79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35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70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46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70</v>
      </c>
      <c r="AD15" s="44">
        <f t="shared" ca="1" si="1"/>
        <v>-79</v>
      </c>
      <c r="AE15" s="45">
        <f t="shared" ca="1" si="2"/>
        <v>18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14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52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133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127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133</v>
      </c>
      <c r="AD16" s="44">
        <f t="shared" ca="1" si="1"/>
        <v>14</v>
      </c>
      <c r="AE16" s="45">
        <f t="shared" ca="1" si="2"/>
        <v>81.5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1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45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126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120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126</v>
      </c>
      <c r="AD17" s="44">
        <f t="shared" ca="1" si="1"/>
        <v>1</v>
      </c>
      <c r="AE17" s="45">
        <f t="shared" ca="1" si="2"/>
        <v>73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6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26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58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66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66</v>
      </c>
      <c r="AD18" s="44">
        <f t="shared" ca="1" si="1"/>
        <v>6</v>
      </c>
      <c r="AE18" s="45">
        <f t="shared" ca="1" si="2"/>
        <v>39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-62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22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66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56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66</v>
      </c>
      <c r="AD20" s="46">
        <f t="shared" ca="1" si="1"/>
        <v>-62</v>
      </c>
      <c r="AE20" s="47">
        <f t="shared" ca="1" si="2"/>
        <v>20.5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8800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8805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8813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8815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8815</v>
      </c>
      <c r="AD21" s="42">
        <f t="shared" ca="1" si="1"/>
        <v>8800</v>
      </c>
      <c r="AE21" s="43">
        <f t="shared" ca="1" si="2"/>
        <v>8808.25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2996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2999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3002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3004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3004</v>
      </c>
      <c r="AD22" s="44">
        <f t="shared" ca="1" si="1"/>
        <v>2996</v>
      </c>
      <c r="AE22" s="45">
        <f t="shared" ca="1" si="2"/>
        <v>3000.25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13600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13470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13599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13480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13600</v>
      </c>
      <c r="AD23" s="44">
        <f t="shared" ca="1" si="1"/>
        <v>13470</v>
      </c>
      <c r="AE23" s="45">
        <f t="shared" ca="1" si="2"/>
        <v>13537.25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6475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6462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6454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6462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6475</v>
      </c>
      <c r="AD24" s="44">
        <f t="shared" ca="1" si="1"/>
        <v>6454</v>
      </c>
      <c r="AE24" s="45">
        <f t="shared" ca="1" si="2"/>
        <v>6463.25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2363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2329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2326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2330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2363</v>
      </c>
      <c r="AD25" s="44">
        <f t="shared" ca="1" si="1"/>
        <v>2326</v>
      </c>
      <c r="AE25" s="45">
        <f t="shared" ca="1" si="2"/>
        <v>2337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1373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1390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1366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1358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1390</v>
      </c>
      <c r="AD26" s="44">
        <f t="shared" ca="1" si="1"/>
        <v>1358</v>
      </c>
      <c r="AE26" s="45">
        <f t="shared" ca="1" si="2"/>
        <v>1371.75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1090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1080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1076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1080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1090</v>
      </c>
      <c r="AD27" s="44">
        <f t="shared" ca="1" si="1"/>
        <v>1076</v>
      </c>
      <c r="AE27" s="45">
        <f t="shared" ca="1" si="2"/>
        <v>1081.5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56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28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109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90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109</v>
      </c>
      <c r="AD28" s="44">
        <f t="shared" ca="1" si="1"/>
        <v>28</v>
      </c>
      <c r="AE28" s="45">
        <f t="shared" ca="1" si="2"/>
        <v>70.75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14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-5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78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59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78</v>
      </c>
      <c r="AD29" s="44">
        <f t="shared" ca="1" si="1"/>
        <v>-5</v>
      </c>
      <c r="AE29" s="45">
        <f t="shared" ca="1" si="2"/>
        <v>36.5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-39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6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76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51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76</v>
      </c>
      <c r="AD30" s="44">
        <f t="shared" ca="1" si="1"/>
        <v>-39</v>
      </c>
      <c r="AE30" s="45">
        <f t="shared" ca="1" si="2"/>
        <v>23.5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-81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23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45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36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45</v>
      </c>
      <c r="AD31" s="46">
        <f t="shared" ca="1" si="1"/>
        <v>-81</v>
      </c>
      <c r="AE31" s="47">
        <f t="shared" ca="1" si="2"/>
        <v>5.75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201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229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233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212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233</v>
      </c>
      <c r="AD32" s="180">
        <f t="shared" ca="1" si="1"/>
        <v>201</v>
      </c>
      <c r="AE32" s="181">
        <f t="shared" ca="1" si="2"/>
        <v>218.75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154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156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144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149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156</v>
      </c>
      <c r="AD33" s="44">
        <f t="shared" ca="1" si="1"/>
        <v>144</v>
      </c>
      <c r="AE33" s="45">
        <f t="shared" ca="1" si="2"/>
        <v>150.75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393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387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383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386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393</v>
      </c>
      <c r="AD34" s="44">
        <f t="shared" ca="1" si="1"/>
        <v>383</v>
      </c>
      <c r="AE34" s="45">
        <f t="shared" ca="1" si="2"/>
        <v>387.25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-32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-11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79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61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79</v>
      </c>
      <c r="AD35" s="44">
        <f t="shared" ca="1" si="1"/>
        <v>-32</v>
      </c>
      <c r="AE35" s="45">
        <f t="shared" ca="1" si="2"/>
        <v>24.25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-63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17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55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50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55</v>
      </c>
      <c r="AD36" s="44">
        <f t="shared" ca="1" si="1"/>
        <v>-63</v>
      </c>
      <c r="AE36" s="45">
        <f t="shared" ca="1" si="2"/>
        <v>14.75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-74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18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30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30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30</v>
      </c>
      <c r="AD37" s="46">
        <f t="shared" ca="1" si="1"/>
        <v>-74</v>
      </c>
      <c r="AE37" s="47">
        <f t="shared" ca="1" si="2"/>
        <v>1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"&amp;MID(CELL("filename"),SEARCH(".xlsx",CELL("filename"))-4,4)&amp;"-"&amp;MID(CELL("filename"),SEARCH(".xlsx",CELL("filename"))-7,2)&amp;"-29"</f>
        <v>BIỂU GHI MỰC NƯỚC GIỜ 2023-07-29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16519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16516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16518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16531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16531</v>
      </c>
      <c r="AD4" s="42">
        <f t="shared" ref="AD4:AD37" ca="1" si="1">MIN(E4:AB4)</f>
        <v>16516</v>
      </c>
      <c r="AE4" s="43">
        <f t="shared" ref="AE4:AE37" ca="1" si="2">AVERAGE(E4:AB4)</f>
        <v>16521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5396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5387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5404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5406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5406</v>
      </c>
      <c r="AD5" s="44">
        <f t="shared" ca="1" si="1"/>
        <v>5387</v>
      </c>
      <c r="AE5" s="45">
        <f t="shared" ca="1" si="2"/>
        <v>5398.25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1224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1192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1134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1138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1224</v>
      </c>
      <c r="AD6" s="44">
        <f t="shared" ca="1" si="1"/>
        <v>1134</v>
      </c>
      <c r="AE6" s="45">
        <f t="shared" ca="1" si="2"/>
        <v>1172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697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691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687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677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697</v>
      </c>
      <c r="AD7" s="44">
        <f t="shared" ca="1" si="1"/>
        <v>677</v>
      </c>
      <c r="AE7" s="45">
        <f t="shared" ca="1" si="2"/>
        <v>688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266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272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278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275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278</v>
      </c>
      <c r="AD8" s="44">
        <f t="shared" ca="1" si="1"/>
        <v>266</v>
      </c>
      <c r="AE8" s="45">
        <f t="shared" ca="1" si="2"/>
        <v>272.75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162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154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206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178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206</v>
      </c>
      <c r="AD9" s="44">
        <f t="shared" ca="1" si="1"/>
        <v>154</v>
      </c>
      <c r="AE9" s="45">
        <f t="shared" ca="1" si="2"/>
        <v>175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-36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-6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138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84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138</v>
      </c>
      <c r="AD10" s="44">
        <f t="shared" ca="1" si="1"/>
        <v>-36</v>
      </c>
      <c r="AE10" s="45">
        <f t="shared" ca="1" si="2"/>
        <v>45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4694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4694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4694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4694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4694</v>
      </c>
      <c r="AD11" s="44">
        <f t="shared" ca="1" si="1"/>
        <v>4694</v>
      </c>
      <c r="AE11" s="45">
        <f t="shared" ca="1" si="2"/>
        <v>4694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2741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2743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2746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2744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2746</v>
      </c>
      <c r="AD12" s="44">
        <f t="shared" ca="1" si="1"/>
        <v>2741</v>
      </c>
      <c r="AE12" s="45">
        <f t="shared" ca="1" si="2"/>
        <v>2743.5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1106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1061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1073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1073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1106</v>
      </c>
      <c r="AD13" s="44">
        <f t="shared" ca="1" si="1"/>
        <v>1061</v>
      </c>
      <c r="AE13" s="45">
        <f t="shared" ca="1" si="2"/>
        <v>1078.25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91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100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140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127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140</v>
      </c>
      <c r="AD14" s="44">
        <f t="shared" ca="1" si="1"/>
        <v>91</v>
      </c>
      <c r="AE14" s="45">
        <f t="shared" ca="1" si="2"/>
        <v>114.5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-88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6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101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54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101</v>
      </c>
      <c r="AD15" s="44">
        <f t="shared" ca="1" si="1"/>
        <v>-88</v>
      </c>
      <c r="AE15" s="45">
        <f t="shared" ca="1" si="2"/>
        <v>18.25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21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0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181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132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181</v>
      </c>
      <c r="AD16" s="44">
        <f t="shared" ca="1" si="1"/>
        <v>0</v>
      </c>
      <c r="AE16" s="45">
        <f t="shared" ca="1" si="2"/>
        <v>83.5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2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8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171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127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171</v>
      </c>
      <c r="AD17" s="44">
        <f t="shared" ca="1" si="1"/>
        <v>2</v>
      </c>
      <c r="AE17" s="45">
        <f t="shared" ca="1" si="2"/>
        <v>77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25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-36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59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83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83</v>
      </c>
      <c r="AD18" s="44">
        <f t="shared" ca="1" si="1"/>
        <v>-36</v>
      </c>
      <c r="AE18" s="45">
        <f t="shared" ca="1" si="2"/>
        <v>32.75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-52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-1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98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67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98</v>
      </c>
      <c r="AD20" s="46">
        <f t="shared" ca="1" si="1"/>
        <v>-52</v>
      </c>
      <c r="AE20" s="47">
        <f t="shared" ca="1" si="2"/>
        <v>28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8825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8811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8821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8810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8825</v>
      </c>
      <c r="AD21" s="42">
        <f t="shared" ca="1" si="1"/>
        <v>8810</v>
      </c>
      <c r="AE21" s="43">
        <f t="shared" ca="1" si="2"/>
        <v>8816.75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3009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3023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3032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3039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3039</v>
      </c>
      <c r="AD22" s="44">
        <f t="shared" ca="1" si="1"/>
        <v>3009</v>
      </c>
      <c r="AE22" s="45">
        <f t="shared" ca="1" si="2"/>
        <v>3025.75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13610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13469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13590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13476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13610</v>
      </c>
      <c r="AD23" s="44">
        <f t="shared" ca="1" si="1"/>
        <v>13469</v>
      </c>
      <c r="AE23" s="45">
        <f t="shared" ca="1" si="2"/>
        <v>13536.25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6485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6463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6467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6470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6485</v>
      </c>
      <c r="AD24" s="44">
        <f t="shared" ca="1" si="1"/>
        <v>6463</v>
      </c>
      <c r="AE24" s="45">
        <f t="shared" ca="1" si="2"/>
        <v>6471.25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2355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2355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2322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2342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2355</v>
      </c>
      <c r="AD25" s="44">
        <f t="shared" ca="1" si="1"/>
        <v>2322</v>
      </c>
      <c r="AE25" s="45">
        <f t="shared" ca="1" si="2"/>
        <v>2343.5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1368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1384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1388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1372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1388</v>
      </c>
      <c r="AD26" s="44">
        <f t="shared" ca="1" si="1"/>
        <v>1368</v>
      </c>
      <c r="AE26" s="45">
        <f t="shared" ca="1" si="2"/>
        <v>1378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1085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1076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1083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1091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1091</v>
      </c>
      <c r="AD27" s="44">
        <f t="shared" ca="1" si="1"/>
        <v>1076</v>
      </c>
      <c r="AE27" s="45">
        <f t="shared" ca="1" si="2"/>
        <v>1083.75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54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3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98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104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104</v>
      </c>
      <c r="AD28" s="44">
        <f t="shared" ca="1" si="1"/>
        <v>3</v>
      </c>
      <c r="AE28" s="45">
        <f t="shared" ca="1" si="2"/>
        <v>64.75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18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-50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67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69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69</v>
      </c>
      <c r="AD29" s="44">
        <f t="shared" ca="1" si="1"/>
        <v>-50</v>
      </c>
      <c r="AE29" s="45">
        <f t="shared" ca="1" si="2"/>
        <v>26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-33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-26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99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59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99</v>
      </c>
      <c r="AD30" s="44">
        <f t="shared" ca="1" si="1"/>
        <v>-33</v>
      </c>
      <c r="AE30" s="45">
        <f t="shared" ca="1" si="2"/>
        <v>24.75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-91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-23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77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44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77</v>
      </c>
      <c r="AD31" s="46">
        <f t="shared" ca="1" si="1"/>
        <v>-91</v>
      </c>
      <c r="AE31" s="47">
        <f t="shared" ca="1" si="2"/>
        <v>1.75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208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208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200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199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208</v>
      </c>
      <c r="AD32" s="180">
        <f t="shared" ca="1" si="1"/>
        <v>199</v>
      </c>
      <c r="AE32" s="181">
        <f t="shared" ca="1" si="2"/>
        <v>203.75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162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159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144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145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162</v>
      </c>
      <c r="AD33" s="44">
        <f t="shared" ca="1" si="1"/>
        <v>144</v>
      </c>
      <c r="AE33" s="45">
        <f t="shared" ca="1" si="2"/>
        <v>152.5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390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386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384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389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390</v>
      </c>
      <c r="AD34" s="44">
        <f t="shared" ca="1" si="1"/>
        <v>384</v>
      </c>
      <c r="AE34" s="45">
        <f t="shared" ca="1" si="2"/>
        <v>387.25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-30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-43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102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58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102</v>
      </c>
      <c r="AD35" s="44">
        <f t="shared" ca="1" si="1"/>
        <v>-43</v>
      </c>
      <c r="AE35" s="45">
        <f t="shared" ca="1" si="2"/>
        <v>21.75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-57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-11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82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51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82</v>
      </c>
      <c r="AD36" s="44">
        <f t="shared" ca="1" si="1"/>
        <v>-57</v>
      </c>
      <c r="AE36" s="45">
        <f t="shared" ca="1" si="2"/>
        <v>16.25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-71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-8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52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29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52</v>
      </c>
      <c r="AD37" s="46">
        <f t="shared" ca="1" si="1"/>
        <v>-71</v>
      </c>
      <c r="AE37" s="47">
        <f t="shared" ca="1" si="2"/>
        <v>0.5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E43"/>
  <sheetViews>
    <sheetView topLeftCell="C1" workbookViewId="0">
      <selection activeCell="C2" sqref="C2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"&amp;MID(CELL("filename"),SEARCH(".xlsx",CELL("filename"))-4,4)&amp;"-"&amp;MID(CELL("filename"),SEARCH(".xlsx",CELL("filename"))-7,2)&amp;"-30"</f>
        <v>BIỂU GHI MỰC NƯỚC GIỜ 2023-07-30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16544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16556</v>
      </c>
      <c r="M4" s="61">
        <f ca="1">IF(ISNA(INDEX(S!$B$3:$AK$497,MATCH(RIGHT($C$1,5)&amp;" "&amp;M$3,S!$A$3:$A$470,0),MATCH($D4,S!$B$2:$AK$2,0))),"",INDEX(S!$B$3:$AK$497,MATCH(RIGHT($C$1,5)&amp;" "&amp;M$3,S!$A$3:$A$470,0),MATCH($D4,S!$B$2:$AK$2,0)))</f>
        <v>0</v>
      </c>
      <c r="N4" s="61">
        <f ca="1">IF(ISNA(INDEX(S!$B$3:$AK$497,MATCH(RIGHT($C$1,5)&amp;" "&amp;N$3,S!$A$3:$A$470,0),MATCH($D4,S!$B$2:$AK$2,0))),"",INDEX(S!$B$3:$AK$497,MATCH(RIGHT($C$1,5)&amp;" "&amp;N$3,S!$A$3:$A$470,0),MATCH($D4,S!$B$2:$AK$2,0)))</f>
        <v>0</v>
      </c>
      <c r="O4" s="61">
        <f ca="1">IF(ISNA(INDEX(S!$B$3:$AK$497,MATCH(RIGHT($C$1,5)&amp;" "&amp;O$3,S!$A$3:$A$470,0),MATCH($D4,S!$B$2:$AK$2,0))),"",INDEX(S!$B$3:$AK$497,MATCH(RIGHT($C$1,5)&amp;" "&amp;O$3,S!$A$3:$A$470,0),MATCH($D4,S!$B$2:$AK$2,0)))</f>
        <v>0</v>
      </c>
      <c r="P4" s="61">
        <f ca="1">IF(ISNA(INDEX(S!$B$3:$AK$497,MATCH(RIGHT($C$1,5)&amp;" "&amp;P$3,S!$A$3:$A$470,0),MATCH($D4,S!$B$2:$AK$2,0))),"",INDEX(S!$B$3:$AK$497,MATCH(RIGHT($C$1,5)&amp;" "&amp;P$3,S!$A$3:$A$470,0),MATCH($D4,S!$B$2:$AK$2,0)))</f>
        <v>0</v>
      </c>
      <c r="Q4" s="61">
        <f ca="1">IF(ISNA(INDEX(S!$B$3:$AK$497,MATCH(RIGHT($C$1,5)&amp;" "&amp;Q$3,S!$A$3:$A$470,0),MATCH($D4,S!$B$2:$AK$2,0))),"",INDEX(S!$B$3:$AK$497,MATCH(RIGHT($C$1,5)&amp;" "&amp;Q$3,S!$A$3:$A$470,0),MATCH($D4,S!$B$2:$AK$2,0)))</f>
        <v>0</v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16570</v>
      </c>
      <c r="S4" s="61">
        <f ca="1">IF(ISNA(INDEX(S!$B$3:$AK$497,MATCH(RIGHT($C$1,5)&amp;" "&amp;S$3,S!$A$3:$A$470,0),MATCH($D4,S!$B$2:$AK$2,0))),"",INDEX(S!$B$3:$AK$497,MATCH(RIGHT($C$1,5)&amp;" "&amp;S$3,S!$A$3:$A$470,0),MATCH($D4,S!$B$2:$AK$2,0)))</f>
        <v>0</v>
      </c>
      <c r="T4" s="61">
        <f ca="1">IF(ISNA(INDEX(S!$B$3:$AK$497,MATCH(RIGHT($C$1,5)&amp;" "&amp;T$3,S!$A$3:$A$470,0),MATCH($D4,S!$B$2:$AK$2,0))),"",INDEX(S!$B$3:$AK$497,MATCH(RIGHT($C$1,5)&amp;" "&amp;T$3,S!$A$3:$A$470,0),MATCH($D4,S!$B$2:$AK$2,0)))</f>
        <v>0</v>
      </c>
      <c r="U4" s="61">
        <f ca="1">IF(ISNA(INDEX(S!$B$3:$AK$497,MATCH(RIGHT($C$1,5)&amp;" "&amp;U$3,S!$A$3:$A$470,0),MATCH($D4,S!$B$2:$AK$2,0))),"",INDEX(S!$B$3:$AK$497,MATCH(RIGHT($C$1,5)&amp;" "&amp;U$3,S!$A$3:$A$470,0),MATCH($D4,S!$B$2:$AK$2,0)))</f>
        <v>0</v>
      </c>
      <c r="V4" s="61">
        <f ca="1">IF(ISNA(INDEX(S!$B$3:$AK$497,MATCH(RIGHT($C$1,5)&amp;" "&amp;V$3,S!$A$3:$A$470,0),MATCH($D4,S!$B$2:$AK$2,0))),"",INDEX(S!$B$3:$AK$497,MATCH(RIGHT($C$1,5)&amp;" "&amp;V$3,S!$A$3:$A$470,0),MATCH($D4,S!$B$2:$AK$2,0)))</f>
        <v>0</v>
      </c>
      <c r="W4" s="61">
        <f ca="1">IF(ISNA(INDEX(S!$B$3:$AK$497,MATCH(RIGHT($C$1,5)&amp;" "&amp;W$3,S!$A$3:$A$470,0),MATCH($D4,S!$B$2:$AK$2,0))),"",INDEX(S!$B$3:$AK$497,MATCH(RIGHT($C$1,5)&amp;" "&amp;W$3,S!$A$3:$A$470,0),MATCH($D4,S!$B$2:$AK$2,0)))</f>
        <v>0</v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16556</v>
      </c>
      <c r="Y4" s="61">
        <f ca="1">IF(ISNA(INDEX(S!$B$3:$AK$497,MATCH(RIGHT($C$1,5)&amp;" "&amp;Y$3,S!$A$3:$A$470,0),MATCH($D4,S!$B$2:$AK$2,0))),"",INDEX(S!$B$3:$AK$497,MATCH(RIGHT($C$1,5)&amp;" "&amp;Y$3,S!$A$3:$A$470,0),MATCH($D4,S!$B$2:$AK$2,0)))</f>
        <v>0</v>
      </c>
      <c r="Z4" s="61">
        <f ca="1">IF(ISNA(INDEX(S!$B$3:$AK$497,MATCH(RIGHT($C$1,5)&amp;" "&amp;Z$3,S!$A$3:$A$470,0),MATCH($D4,S!$B$2:$AK$2,0))),"",INDEX(S!$B$3:$AK$497,MATCH(RIGHT($C$1,5)&amp;" "&amp;Z$3,S!$A$3:$A$470,0),MATCH($D4,S!$B$2:$AK$2,0)))</f>
        <v>0</v>
      </c>
      <c r="AA4" s="61">
        <f ca="1">IF(ISNA(INDEX(S!$B$3:$AK$497,MATCH(RIGHT($C$1,5)&amp;" "&amp;AA$3,S!$A$3:$A$470,0),MATCH($D4,S!$B$2:$AK$2,0))),"",INDEX(S!$B$3:$AK$497,MATCH(RIGHT($C$1,5)&amp;" "&amp;AA$3,S!$A$3:$A$470,0),MATCH($D4,S!$B$2:$AK$2,0)))</f>
        <v>0</v>
      </c>
      <c r="AB4" s="172">
        <f ca="1">IF(ISNA(INDEX(S!$B$3:$AK$497,MATCH(RIGHT($C$1,5)&amp;" "&amp;AB$3,S!$A$3:$A$470,0),MATCH($D4,S!$B$2:$AK$2,0))),"",INDEX(S!$B$3:$AK$497,MATCH(RIGHT($C$1,5)&amp;" "&amp;AB$3,S!$A$3:$A$470,0),MATCH($D4,S!$B$2:$AK$2,0)))</f>
        <v>0</v>
      </c>
      <c r="AC4" s="167">
        <f t="shared" ref="AC4:AC37" ca="1" si="0">MAX(E4:AB4)</f>
        <v>16570</v>
      </c>
      <c r="AD4" s="42">
        <f t="shared" ref="AD4:AD37" ca="1" si="1">MIN(E4:AB4)</f>
        <v>0</v>
      </c>
      <c r="AE4" s="43">
        <f t="shared" ref="AE4:AE37" ca="1" si="2">AVERAGE(E4:AB4)</f>
        <v>3679.2222222222222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5391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5386</v>
      </c>
      <c r="M5" s="63">
        <f ca="1">IF(ISNA(INDEX(S!$B$3:$AK$497,MATCH(RIGHT($C$1,5)&amp;" "&amp;M$3,S!$A$3:$A$470,0),MATCH($D5,S!$B$2:$AK$2,0))),"",INDEX(S!$B$3:$AK$497,MATCH(RIGHT($C$1,5)&amp;" "&amp;M$3,S!$A$3:$A$470,0),MATCH($D5,S!$B$2:$AK$2,0)))</f>
        <v>0</v>
      </c>
      <c r="N5" s="63">
        <f ca="1">IF(ISNA(INDEX(S!$B$3:$AK$497,MATCH(RIGHT($C$1,5)&amp;" "&amp;N$3,S!$A$3:$A$470,0),MATCH($D5,S!$B$2:$AK$2,0))),"",INDEX(S!$B$3:$AK$497,MATCH(RIGHT($C$1,5)&amp;" "&amp;N$3,S!$A$3:$A$470,0),MATCH($D5,S!$B$2:$AK$2,0)))</f>
        <v>0</v>
      </c>
      <c r="O5" s="63">
        <f ca="1">IF(ISNA(INDEX(S!$B$3:$AK$497,MATCH(RIGHT($C$1,5)&amp;" "&amp;O$3,S!$A$3:$A$470,0),MATCH($D5,S!$B$2:$AK$2,0))),"",INDEX(S!$B$3:$AK$497,MATCH(RIGHT($C$1,5)&amp;" "&amp;O$3,S!$A$3:$A$470,0),MATCH($D5,S!$B$2:$AK$2,0)))</f>
        <v>0</v>
      </c>
      <c r="P5" s="63">
        <f ca="1">IF(ISNA(INDEX(S!$B$3:$AK$497,MATCH(RIGHT($C$1,5)&amp;" "&amp;P$3,S!$A$3:$A$470,0),MATCH($D5,S!$B$2:$AK$2,0))),"",INDEX(S!$B$3:$AK$497,MATCH(RIGHT($C$1,5)&amp;" "&amp;P$3,S!$A$3:$A$470,0),MATCH($D5,S!$B$2:$AK$2,0)))</f>
        <v>0</v>
      </c>
      <c r="Q5" s="63">
        <f ca="1">IF(ISNA(INDEX(S!$B$3:$AK$497,MATCH(RIGHT($C$1,5)&amp;" "&amp;Q$3,S!$A$3:$A$470,0),MATCH($D5,S!$B$2:$AK$2,0))),"",INDEX(S!$B$3:$AK$497,MATCH(RIGHT($C$1,5)&amp;" "&amp;Q$3,S!$A$3:$A$470,0),MATCH($D5,S!$B$2:$AK$2,0)))</f>
        <v>0</v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5383</v>
      </c>
      <c r="S5" s="63">
        <f ca="1">IF(ISNA(INDEX(S!$B$3:$AK$497,MATCH(RIGHT($C$1,5)&amp;" "&amp;S$3,S!$A$3:$A$470,0),MATCH($D5,S!$B$2:$AK$2,0))),"",INDEX(S!$B$3:$AK$497,MATCH(RIGHT($C$1,5)&amp;" "&amp;S$3,S!$A$3:$A$470,0),MATCH($D5,S!$B$2:$AK$2,0)))</f>
        <v>0</v>
      </c>
      <c r="T5" s="63">
        <f ca="1">IF(ISNA(INDEX(S!$B$3:$AK$497,MATCH(RIGHT($C$1,5)&amp;" "&amp;T$3,S!$A$3:$A$470,0),MATCH($D5,S!$B$2:$AK$2,0))),"",INDEX(S!$B$3:$AK$497,MATCH(RIGHT($C$1,5)&amp;" "&amp;T$3,S!$A$3:$A$470,0),MATCH($D5,S!$B$2:$AK$2,0)))</f>
        <v>0</v>
      </c>
      <c r="U5" s="63">
        <f ca="1">IF(ISNA(INDEX(S!$B$3:$AK$497,MATCH(RIGHT($C$1,5)&amp;" "&amp;U$3,S!$A$3:$A$470,0),MATCH($D5,S!$B$2:$AK$2,0))),"",INDEX(S!$B$3:$AK$497,MATCH(RIGHT($C$1,5)&amp;" "&amp;U$3,S!$A$3:$A$470,0),MATCH($D5,S!$B$2:$AK$2,0)))</f>
        <v>0</v>
      </c>
      <c r="V5" s="63">
        <f ca="1">IF(ISNA(INDEX(S!$B$3:$AK$497,MATCH(RIGHT($C$1,5)&amp;" "&amp;V$3,S!$A$3:$A$470,0),MATCH($D5,S!$B$2:$AK$2,0))),"",INDEX(S!$B$3:$AK$497,MATCH(RIGHT($C$1,5)&amp;" "&amp;V$3,S!$A$3:$A$470,0),MATCH($D5,S!$B$2:$AK$2,0)))</f>
        <v>0</v>
      </c>
      <c r="W5" s="63">
        <f ca="1">IF(ISNA(INDEX(S!$B$3:$AK$497,MATCH(RIGHT($C$1,5)&amp;" "&amp;W$3,S!$A$3:$A$470,0),MATCH($D5,S!$B$2:$AK$2,0))),"",INDEX(S!$B$3:$AK$497,MATCH(RIGHT($C$1,5)&amp;" "&amp;W$3,S!$A$3:$A$470,0),MATCH($D5,S!$B$2:$AK$2,0)))</f>
        <v>0</v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5435</v>
      </c>
      <c r="Y5" s="63">
        <f ca="1">IF(ISNA(INDEX(S!$B$3:$AK$497,MATCH(RIGHT($C$1,5)&amp;" "&amp;Y$3,S!$A$3:$A$470,0),MATCH($D5,S!$B$2:$AK$2,0))),"",INDEX(S!$B$3:$AK$497,MATCH(RIGHT($C$1,5)&amp;" "&amp;Y$3,S!$A$3:$A$470,0),MATCH($D5,S!$B$2:$AK$2,0)))</f>
        <v>0</v>
      </c>
      <c r="Z5" s="63">
        <f ca="1">IF(ISNA(INDEX(S!$B$3:$AK$497,MATCH(RIGHT($C$1,5)&amp;" "&amp;Z$3,S!$A$3:$A$470,0),MATCH($D5,S!$B$2:$AK$2,0))),"",INDEX(S!$B$3:$AK$497,MATCH(RIGHT($C$1,5)&amp;" "&amp;Z$3,S!$A$3:$A$470,0),MATCH($D5,S!$B$2:$AK$2,0)))</f>
        <v>0</v>
      </c>
      <c r="AA5" s="63">
        <f ca="1">IF(ISNA(INDEX(S!$B$3:$AK$497,MATCH(RIGHT($C$1,5)&amp;" "&amp;AA$3,S!$A$3:$A$470,0),MATCH($D5,S!$B$2:$AK$2,0))),"",INDEX(S!$B$3:$AK$497,MATCH(RIGHT($C$1,5)&amp;" "&amp;AA$3,S!$A$3:$A$470,0),MATCH($D5,S!$B$2:$AK$2,0)))</f>
        <v>0</v>
      </c>
      <c r="AB5" s="173">
        <f ca="1">IF(ISNA(INDEX(S!$B$3:$AK$497,MATCH(RIGHT($C$1,5)&amp;" "&amp;AB$3,S!$A$3:$A$470,0),MATCH($D5,S!$B$2:$AK$2,0))),"",INDEX(S!$B$3:$AK$497,MATCH(RIGHT($C$1,5)&amp;" "&amp;AB$3,S!$A$3:$A$470,0),MATCH($D5,S!$B$2:$AK$2,0)))</f>
        <v>0</v>
      </c>
      <c r="AC5" s="168">
        <f t="shared" ca="1" si="0"/>
        <v>5435</v>
      </c>
      <c r="AD5" s="44">
        <f t="shared" ca="1" si="1"/>
        <v>0</v>
      </c>
      <c r="AE5" s="45">
        <f t="shared" ca="1" si="2"/>
        <v>1199.7222222222222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1223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1225</v>
      </c>
      <c r="M6" s="63">
        <f ca="1">IF(ISNA(INDEX(S!$B$3:$AK$497,MATCH(RIGHT($C$1,5)&amp;" "&amp;M$3,S!$A$3:$A$470,0),MATCH($D6,S!$B$2:$AK$2,0))),"",INDEX(S!$B$3:$AK$497,MATCH(RIGHT($C$1,5)&amp;" "&amp;M$3,S!$A$3:$A$470,0),MATCH($D6,S!$B$2:$AK$2,0)))</f>
        <v>0</v>
      </c>
      <c r="N6" s="63">
        <f ca="1">IF(ISNA(INDEX(S!$B$3:$AK$497,MATCH(RIGHT($C$1,5)&amp;" "&amp;N$3,S!$A$3:$A$470,0),MATCH($D6,S!$B$2:$AK$2,0))),"",INDEX(S!$B$3:$AK$497,MATCH(RIGHT($C$1,5)&amp;" "&amp;N$3,S!$A$3:$A$470,0),MATCH($D6,S!$B$2:$AK$2,0)))</f>
        <v>0</v>
      </c>
      <c r="O6" s="63">
        <f ca="1">IF(ISNA(INDEX(S!$B$3:$AK$497,MATCH(RIGHT($C$1,5)&amp;" "&amp;O$3,S!$A$3:$A$470,0),MATCH($D6,S!$B$2:$AK$2,0))),"",INDEX(S!$B$3:$AK$497,MATCH(RIGHT($C$1,5)&amp;" "&amp;O$3,S!$A$3:$A$470,0),MATCH($D6,S!$B$2:$AK$2,0)))</f>
        <v>0</v>
      </c>
      <c r="P6" s="63">
        <f ca="1">IF(ISNA(INDEX(S!$B$3:$AK$497,MATCH(RIGHT($C$1,5)&amp;" "&amp;P$3,S!$A$3:$A$470,0),MATCH($D6,S!$B$2:$AK$2,0))),"",INDEX(S!$B$3:$AK$497,MATCH(RIGHT($C$1,5)&amp;" "&amp;P$3,S!$A$3:$A$470,0),MATCH($D6,S!$B$2:$AK$2,0)))</f>
        <v>0</v>
      </c>
      <c r="Q6" s="63">
        <f ca="1">IF(ISNA(INDEX(S!$B$3:$AK$497,MATCH(RIGHT($C$1,5)&amp;" "&amp;Q$3,S!$A$3:$A$470,0),MATCH($D6,S!$B$2:$AK$2,0))),"",INDEX(S!$B$3:$AK$497,MATCH(RIGHT($C$1,5)&amp;" "&amp;Q$3,S!$A$3:$A$470,0),MATCH($D6,S!$B$2:$AK$2,0)))</f>
        <v>0</v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1142</v>
      </c>
      <c r="S6" s="63">
        <f ca="1">IF(ISNA(INDEX(S!$B$3:$AK$497,MATCH(RIGHT($C$1,5)&amp;" "&amp;S$3,S!$A$3:$A$470,0),MATCH($D6,S!$B$2:$AK$2,0))),"",INDEX(S!$B$3:$AK$497,MATCH(RIGHT($C$1,5)&amp;" "&amp;S$3,S!$A$3:$A$470,0),MATCH($D6,S!$B$2:$AK$2,0)))</f>
        <v>0</v>
      </c>
      <c r="T6" s="63">
        <f ca="1">IF(ISNA(INDEX(S!$B$3:$AK$497,MATCH(RIGHT($C$1,5)&amp;" "&amp;T$3,S!$A$3:$A$470,0),MATCH($D6,S!$B$2:$AK$2,0))),"",INDEX(S!$B$3:$AK$497,MATCH(RIGHT($C$1,5)&amp;" "&amp;T$3,S!$A$3:$A$470,0),MATCH($D6,S!$B$2:$AK$2,0)))</f>
        <v>0</v>
      </c>
      <c r="U6" s="63">
        <f ca="1">IF(ISNA(INDEX(S!$B$3:$AK$497,MATCH(RIGHT($C$1,5)&amp;" "&amp;U$3,S!$A$3:$A$470,0),MATCH($D6,S!$B$2:$AK$2,0))),"",INDEX(S!$B$3:$AK$497,MATCH(RIGHT($C$1,5)&amp;" "&amp;U$3,S!$A$3:$A$470,0),MATCH($D6,S!$B$2:$AK$2,0)))</f>
        <v>0</v>
      </c>
      <c r="V6" s="63">
        <f ca="1">IF(ISNA(INDEX(S!$B$3:$AK$497,MATCH(RIGHT($C$1,5)&amp;" "&amp;V$3,S!$A$3:$A$470,0),MATCH($D6,S!$B$2:$AK$2,0))),"",INDEX(S!$B$3:$AK$497,MATCH(RIGHT($C$1,5)&amp;" "&amp;V$3,S!$A$3:$A$470,0),MATCH($D6,S!$B$2:$AK$2,0)))</f>
        <v>0</v>
      </c>
      <c r="W6" s="63">
        <f ca="1">IF(ISNA(INDEX(S!$B$3:$AK$497,MATCH(RIGHT($C$1,5)&amp;" "&amp;W$3,S!$A$3:$A$470,0),MATCH($D6,S!$B$2:$AK$2,0))),"",INDEX(S!$B$3:$AK$497,MATCH(RIGHT($C$1,5)&amp;" "&amp;W$3,S!$A$3:$A$470,0),MATCH($D6,S!$B$2:$AK$2,0)))</f>
        <v>0</v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1134</v>
      </c>
      <c r="Y6" s="63">
        <f ca="1">IF(ISNA(INDEX(S!$B$3:$AK$497,MATCH(RIGHT($C$1,5)&amp;" "&amp;Y$3,S!$A$3:$A$470,0),MATCH($D6,S!$B$2:$AK$2,0))),"",INDEX(S!$B$3:$AK$497,MATCH(RIGHT($C$1,5)&amp;" "&amp;Y$3,S!$A$3:$A$470,0),MATCH($D6,S!$B$2:$AK$2,0)))</f>
        <v>0</v>
      </c>
      <c r="Z6" s="63">
        <f ca="1">IF(ISNA(INDEX(S!$B$3:$AK$497,MATCH(RIGHT($C$1,5)&amp;" "&amp;Z$3,S!$A$3:$A$470,0),MATCH($D6,S!$B$2:$AK$2,0))),"",INDEX(S!$B$3:$AK$497,MATCH(RIGHT($C$1,5)&amp;" "&amp;Z$3,S!$A$3:$A$470,0),MATCH($D6,S!$B$2:$AK$2,0)))</f>
        <v>0</v>
      </c>
      <c r="AA6" s="63">
        <f ca="1">IF(ISNA(INDEX(S!$B$3:$AK$497,MATCH(RIGHT($C$1,5)&amp;" "&amp;AA$3,S!$A$3:$A$470,0),MATCH($D6,S!$B$2:$AK$2,0))),"",INDEX(S!$B$3:$AK$497,MATCH(RIGHT($C$1,5)&amp;" "&amp;AA$3,S!$A$3:$A$470,0),MATCH($D6,S!$B$2:$AK$2,0)))</f>
        <v>0</v>
      </c>
      <c r="AB6" s="173">
        <f ca="1">IF(ISNA(INDEX(S!$B$3:$AK$497,MATCH(RIGHT($C$1,5)&amp;" "&amp;AB$3,S!$A$3:$A$470,0),MATCH($D6,S!$B$2:$AK$2,0))),"",INDEX(S!$B$3:$AK$497,MATCH(RIGHT($C$1,5)&amp;" "&amp;AB$3,S!$A$3:$A$470,0),MATCH($D6,S!$B$2:$AK$2,0)))</f>
        <v>0</v>
      </c>
      <c r="AC6" s="168">
        <f t="shared" ca="1" si="0"/>
        <v>1225</v>
      </c>
      <c r="AD6" s="44">
        <f t="shared" ca="1" si="1"/>
        <v>0</v>
      </c>
      <c r="AE6" s="45">
        <f t="shared" ca="1" si="2"/>
        <v>262.44444444444446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673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682</v>
      </c>
      <c r="M7" s="63">
        <f ca="1">IF(ISNA(INDEX(S!$B$3:$AK$497,MATCH(RIGHT($C$1,5)&amp;" "&amp;M$3,S!$A$3:$A$470,0),MATCH($D7,S!$B$2:$AK$2,0))),"",INDEX(S!$B$3:$AK$497,MATCH(RIGHT($C$1,5)&amp;" "&amp;M$3,S!$A$3:$A$470,0),MATCH($D7,S!$B$2:$AK$2,0)))</f>
        <v>0</v>
      </c>
      <c r="N7" s="63">
        <f ca="1">IF(ISNA(INDEX(S!$B$3:$AK$497,MATCH(RIGHT($C$1,5)&amp;" "&amp;N$3,S!$A$3:$A$470,0),MATCH($D7,S!$B$2:$AK$2,0))),"",INDEX(S!$B$3:$AK$497,MATCH(RIGHT($C$1,5)&amp;" "&amp;N$3,S!$A$3:$A$470,0),MATCH($D7,S!$B$2:$AK$2,0)))</f>
        <v>0</v>
      </c>
      <c r="O7" s="63">
        <f ca="1">IF(ISNA(INDEX(S!$B$3:$AK$497,MATCH(RIGHT($C$1,5)&amp;" "&amp;O$3,S!$A$3:$A$470,0),MATCH($D7,S!$B$2:$AK$2,0))),"",INDEX(S!$B$3:$AK$497,MATCH(RIGHT($C$1,5)&amp;" "&amp;O$3,S!$A$3:$A$470,0),MATCH($D7,S!$B$2:$AK$2,0)))</f>
        <v>0</v>
      </c>
      <c r="P7" s="63">
        <f ca="1">IF(ISNA(INDEX(S!$B$3:$AK$497,MATCH(RIGHT($C$1,5)&amp;" "&amp;P$3,S!$A$3:$A$470,0),MATCH($D7,S!$B$2:$AK$2,0))),"",INDEX(S!$B$3:$AK$497,MATCH(RIGHT($C$1,5)&amp;" "&amp;P$3,S!$A$3:$A$470,0),MATCH($D7,S!$B$2:$AK$2,0)))</f>
        <v>0</v>
      </c>
      <c r="Q7" s="63">
        <f ca="1">IF(ISNA(INDEX(S!$B$3:$AK$497,MATCH(RIGHT($C$1,5)&amp;" "&amp;Q$3,S!$A$3:$A$470,0),MATCH($D7,S!$B$2:$AK$2,0))),"",INDEX(S!$B$3:$AK$497,MATCH(RIGHT($C$1,5)&amp;" "&amp;Q$3,S!$A$3:$A$470,0),MATCH($D7,S!$B$2:$AK$2,0)))</f>
        <v>0</v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676</v>
      </c>
      <c r="S7" s="63">
        <f ca="1">IF(ISNA(INDEX(S!$B$3:$AK$497,MATCH(RIGHT($C$1,5)&amp;" "&amp;S$3,S!$A$3:$A$470,0),MATCH($D7,S!$B$2:$AK$2,0))),"",INDEX(S!$B$3:$AK$497,MATCH(RIGHT($C$1,5)&amp;" "&amp;S$3,S!$A$3:$A$470,0),MATCH($D7,S!$B$2:$AK$2,0)))</f>
        <v>0</v>
      </c>
      <c r="T7" s="63">
        <f ca="1">IF(ISNA(INDEX(S!$B$3:$AK$497,MATCH(RIGHT($C$1,5)&amp;" "&amp;T$3,S!$A$3:$A$470,0),MATCH($D7,S!$B$2:$AK$2,0))),"",INDEX(S!$B$3:$AK$497,MATCH(RIGHT($C$1,5)&amp;" "&amp;T$3,S!$A$3:$A$470,0),MATCH($D7,S!$B$2:$AK$2,0)))</f>
        <v>0</v>
      </c>
      <c r="U7" s="63">
        <f ca="1">IF(ISNA(INDEX(S!$B$3:$AK$497,MATCH(RIGHT($C$1,5)&amp;" "&amp;U$3,S!$A$3:$A$470,0),MATCH($D7,S!$B$2:$AK$2,0))),"",INDEX(S!$B$3:$AK$497,MATCH(RIGHT($C$1,5)&amp;" "&amp;U$3,S!$A$3:$A$470,0),MATCH($D7,S!$B$2:$AK$2,0)))</f>
        <v>0</v>
      </c>
      <c r="V7" s="63">
        <f ca="1">IF(ISNA(INDEX(S!$B$3:$AK$497,MATCH(RIGHT($C$1,5)&amp;" "&amp;V$3,S!$A$3:$A$470,0),MATCH($D7,S!$B$2:$AK$2,0))),"",INDEX(S!$B$3:$AK$497,MATCH(RIGHT($C$1,5)&amp;" "&amp;V$3,S!$A$3:$A$470,0),MATCH($D7,S!$B$2:$AK$2,0)))</f>
        <v>0</v>
      </c>
      <c r="W7" s="63">
        <f ca="1">IF(ISNA(INDEX(S!$B$3:$AK$497,MATCH(RIGHT($C$1,5)&amp;" "&amp;W$3,S!$A$3:$A$470,0),MATCH($D7,S!$B$2:$AK$2,0))),"",INDEX(S!$B$3:$AK$497,MATCH(RIGHT($C$1,5)&amp;" "&amp;W$3,S!$A$3:$A$470,0),MATCH($D7,S!$B$2:$AK$2,0)))</f>
        <v>0</v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679</v>
      </c>
      <c r="Y7" s="63">
        <f ca="1">IF(ISNA(INDEX(S!$B$3:$AK$497,MATCH(RIGHT($C$1,5)&amp;" "&amp;Y$3,S!$A$3:$A$470,0),MATCH($D7,S!$B$2:$AK$2,0))),"",INDEX(S!$B$3:$AK$497,MATCH(RIGHT($C$1,5)&amp;" "&amp;Y$3,S!$A$3:$A$470,0),MATCH($D7,S!$B$2:$AK$2,0)))</f>
        <v>0</v>
      </c>
      <c r="Z7" s="63">
        <f ca="1">IF(ISNA(INDEX(S!$B$3:$AK$497,MATCH(RIGHT($C$1,5)&amp;" "&amp;Z$3,S!$A$3:$A$470,0),MATCH($D7,S!$B$2:$AK$2,0))),"",INDEX(S!$B$3:$AK$497,MATCH(RIGHT($C$1,5)&amp;" "&amp;Z$3,S!$A$3:$A$470,0),MATCH($D7,S!$B$2:$AK$2,0)))</f>
        <v>0</v>
      </c>
      <c r="AA7" s="63">
        <f ca="1">IF(ISNA(INDEX(S!$B$3:$AK$497,MATCH(RIGHT($C$1,5)&amp;" "&amp;AA$3,S!$A$3:$A$470,0),MATCH($D7,S!$B$2:$AK$2,0))),"",INDEX(S!$B$3:$AK$497,MATCH(RIGHT($C$1,5)&amp;" "&amp;AA$3,S!$A$3:$A$470,0),MATCH($D7,S!$B$2:$AK$2,0)))</f>
        <v>0</v>
      </c>
      <c r="AB7" s="173">
        <f ca="1">IF(ISNA(INDEX(S!$B$3:$AK$497,MATCH(RIGHT($C$1,5)&amp;" "&amp;AB$3,S!$A$3:$A$470,0),MATCH($D7,S!$B$2:$AK$2,0))),"",INDEX(S!$B$3:$AK$497,MATCH(RIGHT($C$1,5)&amp;" "&amp;AB$3,S!$A$3:$A$470,0),MATCH($D7,S!$B$2:$AK$2,0)))</f>
        <v>0</v>
      </c>
      <c r="AC7" s="168">
        <f t="shared" ca="1" si="0"/>
        <v>682</v>
      </c>
      <c r="AD7" s="44">
        <f t="shared" ca="1" si="1"/>
        <v>0</v>
      </c>
      <c r="AE7" s="45">
        <f t="shared" ca="1" si="2"/>
        <v>150.55555555555554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265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259</v>
      </c>
      <c r="M8" s="63">
        <f ca="1">IF(ISNA(INDEX(S!$B$3:$AK$497,MATCH(RIGHT($C$1,5)&amp;" "&amp;M$3,S!$A$3:$A$470,0),MATCH($D8,S!$B$2:$AK$2,0))),"",INDEX(S!$B$3:$AK$497,MATCH(RIGHT($C$1,5)&amp;" "&amp;M$3,S!$A$3:$A$470,0),MATCH($D8,S!$B$2:$AK$2,0)))</f>
        <v>0</v>
      </c>
      <c r="N8" s="63">
        <f ca="1">IF(ISNA(INDEX(S!$B$3:$AK$497,MATCH(RIGHT($C$1,5)&amp;" "&amp;N$3,S!$A$3:$A$470,0),MATCH($D8,S!$B$2:$AK$2,0))),"",INDEX(S!$B$3:$AK$497,MATCH(RIGHT($C$1,5)&amp;" "&amp;N$3,S!$A$3:$A$470,0),MATCH($D8,S!$B$2:$AK$2,0)))</f>
        <v>0</v>
      </c>
      <c r="O8" s="63">
        <f ca="1">IF(ISNA(INDEX(S!$B$3:$AK$497,MATCH(RIGHT($C$1,5)&amp;" "&amp;O$3,S!$A$3:$A$470,0),MATCH($D8,S!$B$2:$AK$2,0))),"",INDEX(S!$B$3:$AK$497,MATCH(RIGHT($C$1,5)&amp;" "&amp;O$3,S!$A$3:$A$470,0),MATCH($D8,S!$B$2:$AK$2,0)))</f>
        <v>0</v>
      </c>
      <c r="P8" s="63">
        <f ca="1">IF(ISNA(INDEX(S!$B$3:$AK$497,MATCH(RIGHT($C$1,5)&amp;" "&amp;P$3,S!$A$3:$A$470,0),MATCH($D8,S!$B$2:$AK$2,0))),"",INDEX(S!$B$3:$AK$497,MATCH(RIGHT($C$1,5)&amp;" "&amp;P$3,S!$A$3:$A$470,0),MATCH($D8,S!$B$2:$AK$2,0)))</f>
        <v>0</v>
      </c>
      <c r="Q8" s="63">
        <f ca="1">IF(ISNA(INDEX(S!$B$3:$AK$497,MATCH(RIGHT($C$1,5)&amp;" "&amp;Q$3,S!$A$3:$A$470,0),MATCH($D8,S!$B$2:$AK$2,0))),"",INDEX(S!$B$3:$AK$497,MATCH(RIGHT($C$1,5)&amp;" "&amp;Q$3,S!$A$3:$A$470,0),MATCH($D8,S!$B$2:$AK$2,0)))</f>
        <v>0</v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255</v>
      </c>
      <c r="S8" s="63">
        <f ca="1">IF(ISNA(INDEX(S!$B$3:$AK$497,MATCH(RIGHT($C$1,5)&amp;" "&amp;S$3,S!$A$3:$A$470,0),MATCH($D8,S!$B$2:$AK$2,0))),"",INDEX(S!$B$3:$AK$497,MATCH(RIGHT($C$1,5)&amp;" "&amp;S$3,S!$A$3:$A$470,0),MATCH($D8,S!$B$2:$AK$2,0)))</f>
        <v>0</v>
      </c>
      <c r="T8" s="63">
        <f ca="1">IF(ISNA(INDEX(S!$B$3:$AK$497,MATCH(RIGHT($C$1,5)&amp;" "&amp;T$3,S!$A$3:$A$470,0),MATCH($D8,S!$B$2:$AK$2,0))),"",INDEX(S!$B$3:$AK$497,MATCH(RIGHT($C$1,5)&amp;" "&amp;T$3,S!$A$3:$A$470,0),MATCH($D8,S!$B$2:$AK$2,0)))</f>
        <v>0</v>
      </c>
      <c r="U8" s="63">
        <f ca="1">IF(ISNA(INDEX(S!$B$3:$AK$497,MATCH(RIGHT($C$1,5)&amp;" "&amp;U$3,S!$A$3:$A$470,0),MATCH($D8,S!$B$2:$AK$2,0))),"",INDEX(S!$B$3:$AK$497,MATCH(RIGHT($C$1,5)&amp;" "&amp;U$3,S!$A$3:$A$470,0),MATCH($D8,S!$B$2:$AK$2,0)))</f>
        <v>0</v>
      </c>
      <c r="V8" s="63">
        <f ca="1">IF(ISNA(INDEX(S!$B$3:$AK$497,MATCH(RIGHT($C$1,5)&amp;" "&amp;V$3,S!$A$3:$A$470,0),MATCH($D8,S!$B$2:$AK$2,0))),"",INDEX(S!$B$3:$AK$497,MATCH(RIGHT($C$1,5)&amp;" "&amp;V$3,S!$A$3:$A$470,0),MATCH($D8,S!$B$2:$AK$2,0)))</f>
        <v>0</v>
      </c>
      <c r="W8" s="63">
        <f ca="1">IF(ISNA(INDEX(S!$B$3:$AK$497,MATCH(RIGHT($C$1,5)&amp;" "&amp;W$3,S!$A$3:$A$470,0),MATCH($D8,S!$B$2:$AK$2,0))),"",INDEX(S!$B$3:$AK$497,MATCH(RIGHT($C$1,5)&amp;" "&amp;W$3,S!$A$3:$A$470,0),MATCH($D8,S!$B$2:$AK$2,0)))</f>
        <v>0</v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249</v>
      </c>
      <c r="Y8" s="63">
        <f ca="1">IF(ISNA(INDEX(S!$B$3:$AK$497,MATCH(RIGHT($C$1,5)&amp;" "&amp;Y$3,S!$A$3:$A$470,0),MATCH($D8,S!$B$2:$AK$2,0))),"",INDEX(S!$B$3:$AK$497,MATCH(RIGHT($C$1,5)&amp;" "&amp;Y$3,S!$A$3:$A$470,0),MATCH($D8,S!$B$2:$AK$2,0)))</f>
        <v>0</v>
      </c>
      <c r="Z8" s="63">
        <f ca="1">IF(ISNA(INDEX(S!$B$3:$AK$497,MATCH(RIGHT($C$1,5)&amp;" "&amp;Z$3,S!$A$3:$A$470,0),MATCH($D8,S!$B$2:$AK$2,0))),"",INDEX(S!$B$3:$AK$497,MATCH(RIGHT($C$1,5)&amp;" "&amp;Z$3,S!$A$3:$A$470,0),MATCH($D8,S!$B$2:$AK$2,0)))</f>
        <v>0</v>
      </c>
      <c r="AA8" s="63">
        <f ca="1">IF(ISNA(INDEX(S!$B$3:$AK$497,MATCH(RIGHT($C$1,5)&amp;" "&amp;AA$3,S!$A$3:$A$470,0),MATCH($D8,S!$B$2:$AK$2,0))),"",INDEX(S!$B$3:$AK$497,MATCH(RIGHT($C$1,5)&amp;" "&amp;AA$3,S!$A$3:$A$470,0),MATCH($D8,S!$B$2:$AK$2,0)))</f>
        <v>0</v>
      </c>
      <c r="AB8" s="173">
        <f ca="1">IF(ISNA(INDEX(S!$B$3:$AK$497,MATCH(RIGHT($C$1,5)&amp;" "&amp;AB$3,S!$A$3:$A$470,0),MATCH($D8,S!$B$2:$AK$2,0))),"",INDEX(S!$B$3:$AK$497,MATCH(RIGHT($C$1,5)&amp;" "&amp;AB$3,S!$A$3:$A$470,0),MATCH($D8,S!$B$2:$AK$2,0)))</f>
        <v>0</v>
      </c>
      <c r="AC8" s="168">
        <f t="shared" ca="1" si="0"/>
        <v>265</v>
      </c>
      <c r="AD8" s="44">
        <f t="shared" ca="1" si="1"/>
        <v>0</v>
      </c>
      <c r="AE8" s="45">
        <f t="shared" ca="1" si="2"/>
        <v>57.111111111111114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149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185</v>
      </c>
      <c r="M9" s="63">
        <f ca="1">IF(ISNA(INDEX(S!$B$3:$AK$497,MATCH(RIGHT($C$1,5)&amp;" "&amp;M$3,S!$A$3:$A$470,0),MATCH($D9,S!$B$2:$AK$2,0))),"",INDEX(S!$B$3:$AK$497,MATCH(RIGHT($C$1,5)&amp;" "&amp;M$3,S!$A$3:$A$470,0),MATCH($D9,S!$B$2:$AK$2,0)))</f>
        <v>0</v>
      </c>
      <c r="N9" s="63">
        <f ca="1">IF(ISNA(INDEX(S!$B$3:$AK$497,MATCH(RIGHT($C$1,5)&amp;" "&amp;N$3,S!$A$3:$A$470,0),MATCH($D9,S!$B$2:$AK$2,0))),"",INDEX(S!$B$3:$AK$497,MATCH(RIGHT($C$1,5)&amp;" "&amp;N$3,S!$A$3:$A$470,0),MATCH($D9,S!$B$2:$AK$2,0)))</f>
        <v>0</v>
      </c>
      <c r="O9" s="63">
        <f ca="1">IF(ISNA(INDEX(S!$B$3:$AK$497,MATCH(RIGHT($C$1,5)&amp;" "&amp;O$3,S!$A$3:$A$470,0),MATCH($D9,S!$B$2:$AK$2,0))),"",INDEX(S!$B$3:$AK$497,MATCH(RIGHT($C$1,5)&amp;" "&amp;O$3,S!$A$3:$A$470,0),MATCH($D9,S!$B$2:$AK$2,0)))</f>
        <v>0</v>
      </c>
      <c r="P9" s="63">
        <f ca="1">IF(ISNA(INDEX(S!$B$3:$AK$497,MATCH(RIGHT($C$1,5)&amp;" "&amp;P$3,S!$A$3:$A$470,0),MATCH($D9,S!$B$2:$AK$2,0))),"",INDEX(S!$B$3:$AK$497,MATCH(RIGHT($C$1,5)&amp;" "&amp;P$3,S!$A$3:$A$470,0),MATCH($D9,S!$B$2:$AK$2,0)))</f>
        <v>0</v>
      </c>
      <c r="Q9" s="63">
        <f ca="1">IF(ISNA(INDEX(S!$B$3:$AK$497,MATCH(RIGHT($C$1,5)&amp;" "&amp;Q$3,S!$A$3:$A$470,0),MATCH($D9,S!$B$2:$AK$2,0))),"",INDEX(S!$B$3:$AK$497,MATCH(RIGHT($C$1,5)&amp;" "&amp;Q$3,S!$A$3:$A$470,0),MATCH($D9,S!$B$2:$AK$2,0)))</f>
        <v>0</v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216</v>
      </c>
      <c r="S9" s="63">
        <f ca="1">IF(ISNA(INDEX(S!$B$3:$AK$497,MATCH(RIGHT($C$1,5)&amp;" "&amp;S$3,S!$A$3:$A$470,0),MATCH($D9,S!$B$2:$AK$2,0))),"",INDEX(S!$B$3:$AK$497,MATCH(RIGHT($C$1,5)&amp;" "&amp;S$3,S!$A$3:$A$470,0),MATCH($D9,S!$B$2:$AK$2,0)))</f>
        <v>0</v>
      </c>
      <c r="T9" s="63">
        <f ca="1">IF(ISNA(INDEX(S!$B$3:$AK$497,MATCH(RIGHT($C$1,5)&amp;" "&amp;T$3,S!$A$3:$A$470,0),MATCH($D9,S!$B$2:$AK$2,0))),"",INDEX(S!$B$3:$AK$497,MATCH(RIGHT($C$1,5)&amp;" "&amp;T$3,S!$A$3:$A$470,0),MATCH($D9,S!$B$2:$AK$2,0)))</f>
        <v>0</v>
      </c>
      <c r="U9" s="63">
        <f ca="1">IF(ISNA(INDEX(S!$B$3:$AK$497,MATCH(RIGHT($C$1,5)&amp;" "&amp;U$3,S!$A$3:$A$470,0),MATCH($D9,S!$B$2:$AK$2,0))),"",INDEX(S!$B$3:$AK$497,MATCH(RIGHT($C$1,5)&amp;" "&amp;U$3,S!$A$3:$A$470,0),MATCH($D9,S!$B$2:$AK$2,0)))</f>
        <v>0</v>
      </c>
      <c r="V9" s="63">
        <f ca="1">IF(ISNA(INDEX(S!$B$3:$AK$497,MATCH(RIGHT($C$1,5)&amp;" "&amp;V$3,S!$A$3:$A$470,0),MATCH($D9,S!$B$2:$AK$2,0))),"",INDEX(S!$B$3:$AK$497,MATCH(RIGHT($C$1,5)&amp;" "&amp;V$3,S!$A$3:$A$470,0),MATCH($D9,S!$B$2:$AK$2,0)))</f>
        <v>0</v>
      </c>
      <c r="W9" s="63">
        <f ca="1">IF(ISNA(INDEX(S!$B$3:$AK$497,MATCH(RIGHT($C$1,5)&amp;" "&amp;W$3,S!$A$3:$A$470,0),MATCH($D9,S!$B$2:$AK$2,0))),"",INDEX(S!$B$3:$AK$497,MATCH(RIGHT($C$1,5)&amp;" "&amp;W$3,S!$A$3:$A$470,0),MATCH($D9,S!$B$2:$AK$2,0)))</f>
        <v>0</v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193</v>
      </c>
      <c r="Y9" s="63">
        <f ca="1">IF(ISNA(INDEX(S!$B$3:$AK$497,MATCH(RIGHT($C$1,5)&amp;" "&amp;Y$3,S!$A$3:$A$470,0),MATCH($D9,S!$B$2:$AK$2,0))),"",INDEX(S!$B$3:$AK$497,MATCH(RIGHT($C$1,5)&amp;" "&amp;Y$3,S!$A$3:$A$470,0),MATCH($D9,S!$B$2:$AK$2,0)))</f>
        <v>0</v>
      </c>
      <c r="Z9" s="63">
        <f ca="1">IF(ISNA(INDEX(S!$B$3:$AK$497,MATCH(RIGHT($C$1,5)&amp;" "&amp;Z$3,S!$A$3:$A$470,0),MATCH($D9,S!$B$2:$AK$2,0))),"",INDEX(S!$B$3:$AK$497,MATCH(RIGHT($C$1,5)&amp;" "&amp;Z$3,S!$A$3:$A$470,0),MATCH($D9,S!$B$2:$AK$2,0)))</f>
        <v>0</v>
      </c>
      <c r="AA9" s="63">
        <f ca="1">IF(ISNA(INDEX(S!$B$3:$AK$497,MATCH(RIGHT($C$1,5)&amp;" "&amp;AA$3,S!$A$3:$A$470,0),MATCH($D9,S!$B$2:$AK$2,0))),"",INDEX(S!$B$3:$AK$497,MATCH(RIGHT($C$1,5)&amp;" "&amp;AA$3,S!$A$3:$A$470,0),MATCH($D9,S!$B$2:$AK$2,0)))</f>
        <v>0</v>
      </c>
      <c r="AB9" s="173">
        <f ca="1">IF(ISNA(INDEX(S!$B$3:$AK$497,MATCH(RIGHT($C$1,5)&amp;" "&amp;AB$3,S!$A$3:$A$470,0),MATCH($D9,S!$B$2:$AK$2,0))),"",INDEX(S!$B$3:$AK$497,MATCH(RIGHT($C$1,5)&amp;" "&amp;AB$3,S!$A$3:$A$470,0),MATCH($D9,S!$B$2:$AK$2,0)))</f>
        <v>0</v>
      </c>
      <c r="AC9" s="168">
        <f t="shared" ca="1" si="0"/>
        <v>216</v>
      </c>
      <c r="AD9" s="44">
        <f t="shared" ca="1" si="1"/>
        <v>0</v>
      </c>
      <c r="AE9" s="45">
        <f t="shared" ca="1" si="2"/>
        <v>41.277777777777779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-35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-47</v>
      </c>
      <c r="M10" s="63">
        <f ca="1">IF(ISNA(INDEX(S!$B$3:$AK$497,MATCH(RIGHT($C$1,5)&amp;" "&amp;M$3,S!$A$3:$A$470,0),MATCH($D10,S!$B$2:$AK$2,0))),"",INDEX(S!$B$3:$AK$497,MATCH(RIGHT($C$1,5)&amp;" "&amp;M$3,S!$A$3:$A$470,0),MATCH($D10,S!$B$2:$AK$2,0)))</f>
        <v>0</v>
      </c>
      <c r="N10" s="63">
        <f ca="1">IF(ISNA(INDEX(S!$B$3:$AK$497,MATCH(RIGHT($C$1,5)&amp;" "&amp;N$3,S!$A$3:$A$470,0),MATCH($D10,S!$B$2:$AK$2,0))),"",INDEX(S!$B$3:$AK$497,MATCH(RIGHT($C$1,5)&amp;" "&amp;N$3,S!$A$3:$A$470,0),MATCH($D10,S!$B$2:$AK$2,0)))</f>
        <v>0</v>
      </c>
      <c r="O10" s="63">
        <f ca="1">IF(ISNA(INDEX(S!$B$3:$AK$497,MATCH(RIGHT($C$1,5)&amp;" "&amp;O$3,S!$A$3:$A$470,0),MATCH($D10,S!$B$2:$AK$2,0))),"",INDEX(S!$B$3:$AK$497,MATCH(RIGHT($C$1,5)&amp;" "&amp;O$3,S!$A$3:$A$470,0),MATCH($D10,S!$B$2:$AK$2,0)))</f>
        <v>0</v>
      </c>
      <c r="P10" s="63">
        <f ca="1">IF(ISNA(INDEX(S!$B$3:$AK$497,MATCH(RIGHT($C$1,5)&amp;" "&amp;P$3,S!$A$3:$A$470,0),MATCH($D10,S!$B$2:$AK$2,0))),"",INDEX(S!$B$3:$AK$497,MATCH(RIGHT($C$1,5)&amp;" "&amp;P$3,S!$A$3:$A$470,0),MATCH($D10,S!$B$2:$AK$2,0)))</f>
        <v>0</v>
      </c>
      <c r="Q10" s="63">
        <f ca="1">IF(ISNA(INDEX(S!$B$3:$AK$497,MATCH(RIGHT($C$1,5)&amp;" "&amp;Q$3,S!$A$3:$A$470,0),MATCH($D10,S!$B$2:$AK$2,0))),"",INDEX(S!$B$3:$AK$497,MATCH(RIGHT($C$1,5)&amp;" "&amp;Q$3,S!$A$3:$A$470,0),MATCH($D10,S!$B$2:$AK$2,0)))</f>
        <v>0</v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158</v>
      </c>
      <c r="S10" s="63">
        <f ca="1">IF(ISNA(INDEX(S!$B$3:$AK$497,MATCH(RIGHT($C$1,5)&amp;" "&amp;S$3,S!$A$3:$A$470,0),MATCH($D10,S!$B$2:$AK$2,0))),"",INDEX(S!$B$3:$AK$497,MATCH(RIGHT($C$1,5)&amp;" "&amp;S$3,S!$A$3:$A$470,0),MATCH($D10,S!$B$2:$AK$2,0)))</f>
        <v>0</v>
      </c>
      <c r="T10" s="63">
        <f ca="1">IF(ISNA(INDEX(S!$B$3:$AK$497,MATCH(RIGHT($C$1,5)&amp;" "&amp;T$3,S!$A$3:$A$470,0),MATCH($D10,S!$B$2:$AK$2,0))),"",INDEX(S!$B$3:$AK$497,MATCH(RIGHT($C$1,5)&amp;" "&amp;T$3,S!$A$3:$A$470,0),MATCH($D10,S!$B$2:$AK$2,0)))</f>
        <v>0</v>
      </c>
      <c r="U10" s="63">
        <f ca="1">IF(ISNA(INDEX(S!$B$3:$AK$497,MATCH(RIGHT($C$1,5)&amp;" "&amp;U$3,S!$A$3:$A$470,0),MATCH($D10,S!$B$2:$AK$2,0))),"",INDEX(S!$B$3:$AK$497,MATCH(RIGHT($C$1,5)&amp;" "&amp;U$3,S!$A$3:$A$470,0),MATCH($D10,S!$B$2:$AK$2,0)))</f>
        <v>0</v>
      </c>
      <c r="V10" s="63">
        <f ca="1">IF(ISNA(INDEX(S!$B$3:$AK$497,MATCH(RIGHT($C$1,5)&amp;" "&amp;V$3,S!$A$3:$A$470,0),MATCH($D10,S!$B$2:$AK$2,0))),"",INDEX(S!$B$3:$AK$497,MATCH(RIGHT($C$1,5)&amp;" "&amp;V$3,S!$A$3:$A$470,0),MATCH($D10,S!$B$2:$AK$2,0)))</f>
        <v>0</v>
      </c>
      <c r="W10" s="63">
        <f ca="1">IF(ISNA(INDEX(S!$B$3:$AK$497,MATCH(RIGHT($C$1,5)&amp;" "&amp;W$3,S!$A$3:$A$470,0),MATCH($D10,S!$B$2:$AK$2,0))),"",INDEX(S!$B$3:$AK$497,MATCH(RIGHT($C$1,5)&amp;" "&amp;W$3,S!$A$3:$A$470,0),MATCH($D10,S!$B$2:$AK$2,0)))</f>
        <v>0</v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96</v>
      </c>
      <c r="Y10" s="63">
        <f ca="1">IF(ISNA(INDEX(S!$B$3:$AK$497,MATCH(RIGHT($C$1,5)&amp;" "&amp;Y$3,S!$A$3:$A$470,0),MATCH($D10,S!$B$2:$AK$2,0))),"",INDEX(S!$B$3:$AK$497,MATCH(RIGHT($C$1,5)&amp;" "&amp;Y$3,S!$A$3:$A$470,0),MATCH($D10,S!$B$2:$AK$2,0)))</f>
        <v>0</v>
      </c>
      <c r="Z10" s="63">
        <f ca="1">IF(ISNA(INDEX(S!$B$3:$AK$497,MATCH(RIGHT($C$1,5)&amp;" "&amp;Z$3,S!$A$3:$A$470,0),MATCH($D10,S!$B$2:$AK$2,0))),"",INDEX(S!$B$3:$AK$497,MATCH(RIGHT($C$1,5)&amp;" "&amp;Z$3,S!$A$3:$A$470,0),MATCH($D10,S!$B$2:$AK$2,0)))</f>
        <v>0</v>
      </c>
      <c r="AA10" s="63">
        <f ca="1">IF(ISNA(INDEX(S!$B$3:$AK$497,MATCH(RIGHT($C$1,5)&amp;" "&amp;AA$3,S!$A$3:$A$470,0),MATCH($D10,S!$B$2:$AK$2,0))),"",INDEX(S!$B$3:$AK$497,MATCH(RIGHT($C$1,5)&amp;" "&amp;AA$3,S!$A$3:$A$470,0),MATCH($D10,S!$B$2:$AK$2,0)))</f>
        <v>0</v>
      </c>
      <c r="AB10" s="173">
        <f ca="1">IF(ISNA(INDEX(S!$B$3:$AK$497,MATCH(RIGHT($C$1,5)&amp;" "&amp;AB$3,S!$A$3:$A$470,0),MATCH($D10,S!$B$2:$AK$2,0))),"",INDEX(S!$B$3:$AK$497,MATCH(RIGHT($C$1,5)&amp;" "&amp;AB$3,S!$A$3:$A$470,0),MATCH($D10,S!$B$2:$AK$2,0)))</f>
        <v>0</v>
      </c>
      <c r="AC10" s="168">
        <f t="shared" ca="1" si="0"/>
        <v>158</v>
      </c>
      <c r="AD10" s="44">
        <f t="shared" ca="1" si="1"/>
        <v>-47</v>
      </c>
      <c r="AE10" s="45">
        <f t="shared" ca="1" si="2"/>
        <v>9.5555555555555554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4694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4694</v>
      </c>
      <c r="M11" s="63">
        <f ca="1">IF(ISNA(INDEX(S!$B$3:$AK$497,MATCH(RIGHT($C$1,5)&amp;" "&amp;M$3,S!$A$3:$A$470,0),MATCH($D11,S!$B$2:$AK$2,0))),"",INDEX(S!$B$3:$AK$497,MATCH(RIGHT($C$1,5)&amp;" "&amp;M$3,S!$A$3:$A$470,0),MATCH($D11,S!$B$2:$AK$2,0)))</f>
        <v>0</v>
      </c>
      <c r="N11" s="63">
        <f ca="1">IF(ISNA(INDEX(S!$B$3:$AK$497,MATCH(RIGHT($C$1,5)&amp;" "&amp;N$3,S!$A$3:$A$470,0),MATCH($D11,S!$B$2:$AK$2,0))),"",INDEX(S!$B$3:$AK$497,MATCH(RIGHT($C$1,5)&amp;" "&amp;N$3,S!$A$3:$A$470,0),MATCH($D11,S!$B$2:$AK$2,0)))</f>
        <v>0</v>
      </c>
      <c r="O11" s="63">
        <f ca="1">IF(ISNA(INDEX(S!$B$3:$AK$497,MATCH(RIGHT($C$1,5)&amp;" "&amp;O$3,S!$A$3:$A$470,0),MATCH($D11,S!$B$2:$AK$2,0))),"",INDEX(S!$B$3:$AK$497,MATCH(RIGHT($C$1,5)&amp;" "&amp;O$3,S!$A$3:$A$470,0),MATCH($D11,S!$B$2:$AK$2,0)))</f>
        <v>0</v>
      </c>
      <c r="P11" s="63">
        <f ca="1">IF(ISNA(INDEX(S!$B$3:$AK$497,MATCH(RIGHT($C$1,5)&amp;" "&amp;P$3,S!$A$3:$A$470,0),MATCH($D11,S!$B$2:$AK$2,0))),"",INDEX(S!$B$3:$AK$497,MATCH(RIGHT($C$1,5)&amp;" "&amp;P$3,S!$A$3:$A$470,0),MATCH($D11,S!$B$2:$AK$2,0)))</f>
        <v>0</v>
      </c>
      <c r="Q11" s="63">
        <f ca="1">IF(ISNA(INDEX(S!$B$3:$AK$497,MATCH(RIGHT($C$1,5)&amp;" "&amp;Q$3,S!$A$3:$A$470,0),MATCH($D11,S!$B$2:$AK$2,0))),"",INDEX(S!$B$3:$AK$497,MATCH(RIGHT($C$1,5)&amp;" "&amp;Q$3,S!$A$3:$A$470,0),MATCH($D11,S!$B$2:$AK$2,0)))</f>
        <v>0</v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4693</v>
      </c>
      <c r="S11" s="63">
        <f ca="1">IF(ISNA(INDEX(S!$B$3:$AK$497,MATCH(RIGHT($C$1,5)&amp;" "&amp;S$3,S!$A$3:$A$470,0),MATCH($D11,S!$B$2:$AK$2,0))),"",INDEX(S!$B$3:$AK$497,MATCH(RIGHT($C$1,5)&amp;" "&amp;S$3,S!$A$3:$A$470,0),MATCH($D11,S!$B$2:$AK$2,0)))</f>
        <v>0</v>
      </c>
      <c r="T11" s="63">
        <f ca="1">IF(ISNA(INDEX(S!$B$3:$AK$497,MATCH(RIGHT($C$1,5)&amp;" "&amp;T$3,S!$A$3:$A$470,0),MATCH($D11,S!$B$2:$AK$2,0))),"",INDEX(S!$B$3:$AK$497,MATCH(RIGHT($C$1,5)&amp;" "&amp;T$3,S!$A$3:$A$470,0),MATCH($D11,S!$B$2:$AK$2,0)))</f>
        <v>0</v>
      </c>
      <c r="U11" s="63">
        <f ca="1">IF(ISNA(INDEX(S!$B$3:$AK$497,MATCH(RIGHT($C$1,5)&amp;" "&amp;U$3,S!$A$3:$A$470,0),MATCH($D11,S!$B$2:$AK$2,0))),"",INDEX(S!$B$3:$AK$497,MATCH(RIGHT($C$1,5)&amp;" "&amp;U$3,S!$A$3:$A$470,0),MATCH($D11,S!$B$2:$AK$2,0)))</f>
        <v>0</v>
      </c>
      <c r="V11" s="63">
        <f ca="1">IF(ISNA(INDEX(S!$B$3:$AK$497,MATCH(RIGHT($C$1,5)&amp;" "&amp;V$3,S!$A$3:$A$470,0),MATCH($D11,S!$B$2:$AK$2,0))),"",INDEX(S!$B$3:$AK$497,MATCH(RIGHT($C$1,5)&amp;" "&amp;V$3,S!$A$3:$A$470,0),MATCH($D11,S!$B$2:$AK$2,0)))</f>
        <v>0</v>
      </c>
      <c r="W11" s="63">
        <f ca="1">IF(ISNA(INDEX(S!$B$3:$AK$497,MATCH(RIGHT($C$1,5)&amp;" "&amp;W$3,S!$A$3:$A$470,0),MATCH($D11,S!$B$2:$AK$2,0))),"",INDEX(S!$B$3:$AK$497,MATCH(RIGHT($C$1,5)&amp;" "&amp;W$3,S!$A$3:$A$470,0),MATCH($D11,S!$B$2:$AK$2,0)))</f>
        <v>0</v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4693</v>
      </c>
      <c r="Y11" s="63">
        <f ca="1">IF(ISNA(INDEX(S!$B$3:$AK$497,MATCH(RIGHT($C$1,5)&amp;" "&amp;Y$3,S!$A$3:$A$470,0),MATCH($D11,S!$B$2:$AK$2,0))),"",INDEX(S!$B$3:$AK$497,MATCH(RIGHT($C$1,5)&amp;" "&amp;Y$3,S!$A$3:$A$470,0),MATCH($D11,S!$B$2:$AK$2,0)))</f>
        <v>0</v>
      </c>
      <c r="Z11" s="63">
        <f ca="1">IF(ISNA(INDEX(S!$B$3:$AK$497,MATCH(RIGHT($C$1,5)&amp;" "&amp;Z$3,S!$A$3:$A$470,0),MATCH($D11,S!$B$2:$AK$2,0))),"",INDEX(S!$B$3:$AK$497,MATCH(RIGHT($C$1,5)&amp;" "&amp;Z$3,S!$A$3:$A$470,0),MATCH($D11,S!$B$2:$AK$2,0)))</f>
        <v>0</v>
      </c>
      <c r="AA11" s="63">
        <f ca="1">IF(ISNA(INDEX(S!$B$3:$AK$497,MATCH(RIGHT($C$1,5)&amp;" "&amp;AA$3,S!$A$3:$A$470,0),MATCH($D11,S!$B$2:$AK$2,0))),"",INDEX(S!$B$3:$AK$497,MATCH(RIGHT($C$1,5)&amp;" "&amp;AA$3,S!$A$3:$A$470,0),MATCH($D11,S!$B$2:$AK$2,0)))</f>
        <v>0</v>
      </c>
      <c r="AB11" s="173">
        <f ca="1">IF(ISNA(INDEX(S!$B$3:$AK$497,MATCH(RIGHT($C$1,5)&amp;" "&amp;AB$3,S!$A$3:$A$470,0),MATCH($D11,S!$B$2:$AK$2,0))),"",INDEX(S!$B$3:$AK$497,MATCH(RIGHT($C$1,5)&amp;" "&amp;AB$3,S!$A$3:$A$470,0),MATCH($D11,S!$B$2:$AK$2,0)))</f>
        <v>0</v>
      </c>
      <c r="AC11" s="168">
        <f t="shared" ca="1" si="0"/>
        <v>4694</v>
      </c>
      <c r="AD11" s="44">
        <f t="shared" ca="1" si="1"/>
        <v>0</v>
      </c>
      <c r="AE11" s="45">
        <f t="shared" ca="1" si="2"/>
        <v>1043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2740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2746</v>
      </c>
      <c r="M12" s="63">
        <f ca="1">IF(ISNA(INDEX(S!$B$3:$AK$497,MATCH(RIGHT($C$1,5)&amp;" "&amp;M$3,S!$A$3:$A$470,0),MATCH($D12,S!$B$2:$AK$2,0))),"",INDEX(S!$B$3:$AK$497,MATCH(RIGHT($C$1,5)&amp;" "&amp;M$3,S!$A$3:$A$470,0),MATCH($D12,S!$B$2:$AK$2,0)))</f>
        <v>0</v>
      </c>
      <c r="N12" s="63">
        <f ca="1">IF(ISNA(INDEX(S!$B$3:$AK$497,MATCH(RIGHT($C$1,5)&amp;" "&amp;N$3,S!$A$3:$A$470,0),MATCH($D12,S!$B$2:$AK$2,0))),"",INDEX(S!$B$3:$AK$497,MATCH(RIGHT($C$1,5)&amp;" "&amp;N$3,S!$A$3:$A$470,0),MATCH($D12,S!$B$2:$AK$2,0)))</f>
        <v>0</v>
      </c>
      <c r="O12" s="63">
        <f ca="1">IF(ISNA(INDEX(S!$B$3:$AK$497,MATCH(RIGHT($C$1,5)&amp;" "&amp;O$3,S!$A$3:$A$470,0),MATCH($D12,S!$B$2:$AK$2,0))),"",INDEX(S!$B$3:$AK$497,MATCH(RIGHT($C$1,5)&amp;" "&amp;O$3,S!$A$3:$A$470,0),MATCH($D12,S!$B$2:$AK$2,0)))</f>
        <v>0</v>
      </c>
      <c r="P12" s="63">
        <f ca="1">IF(ISNA(INDEX(S!$B$3:$AK$497,MATCH(RIGHT($C$1,5)&amp;" "&amp;P$3,S!$A$3:$A$470,0),MATCH($D12,S!$B$2:$AK$2,0))),"",INDEX(S!$B$3:$AK$497,MATCH(RIGHT($C$1,5)&amp;" "&amp;P$3,S!$A$3:$A$470,0),MATCH($D12,S!$B$2:$AK$2,0)))</f>
        <v>0</v>
      </c>
      <c r="Q12" s="63">
        <f ca="1">IF(ISNA(INDEX(S!$B$3:$AK$497,MATCH(RIGHT($C$1,5)&amp;" "&amp;Q$3,S!$A$3:$A$470,0),MATCH($D12,S!$B$2:$AK$2,0))),"",INDEX(S!$B$3:$AK$497,MATCH(RIGHT($C$1,5)&amp;" "&amp;Q$3,S!$A$3:$A$470,0),MATCH($D12,S!$B$2:$AK$2,0)))</f>
        <v>0</v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2743</v>
      </c>
      <c r="S12" s="63">
        <f ca="1">IF(ISNA(INDEX(S!$B$3:$AK$497,MATCH(RIGHT($C$1,5)&amp;" "&amp;S$3,S!$A$3:$A$470,0),MATCH($D12,S!$B$2:$AK$2,0))),"",INDEX(S!$B$3:$AK$497,MATCH(RIGHT($C$1,5)&amp;" "&amp;S$3,S!$A$3:$A$470,0),MATCH($D12,S!$B$2:$AK$2,0)))</f>
        <v>0</v>
      </c>
      <c r="T12" s="63">
        <f ca="1">IF(ISNA(INDEX(S!$B$3:$AK$497,MATCH(RIGHT($C$1,5)&amp;" "&amp;T$3,S!$A$3:$A$470,0),MATCH($D12,S!$B$2:$AK$2,0))),"",INDEX(S!$B$3:$AK$497,MATCH(RIGHT($C$1,5)&amp;" "&amp;T$3,S!$A$3:$A$470,0),MATCH($D12,S!$B$2:$AK$2,0)))</f>
        <v>0</v>
      </c>
      <c r="U12" s="63">
        <f ca="1">IF(ISNA(INDEX(S!$B$3:$AK$497,MATCH(RIGHT($C$1,5)&amp;" "&amp;U$3,S!$A$3:$A$470,0),MATCH($D12,S!$B$2:$AK$2,0))),"",INDEX(S!$B$3:$AK$497,MATCH(RIGHT($C$1,5)&amp;" "&amp;U$3,S!$A$3:$A$470,0),MATCH($D12,S!$B$2:$AK$2,0)))</f>
        <v>0</v>
      </c>
      <c r="V12" s="63">
        <f ca="1">IF(ISNA(INDEX(S!$B$3:$AK$497,MATCH(RIGHT($C$1,5)&amp;" "&amp;V$3,S!$A$3:$A$470,0),MATCH($D12,S!$B$2:$AK$2,0))),"",INDEX(S!$B$3:$AK$497,MATCH(RIGHT($C$1,5)&amp;" "&amp;V$3,S!$A$3:$A$470,0),MATCH($D12,S!$B$2:$AK$2,0)))</f>
        <v>0</v>
      </c>
      <c r="W12" s="63">
        <f ca="1">IF(ISNA(INDEX(S!$B$3:$AK$497,MATCH(RIGHT($C$1,5)&amp;" "&amp;W$3,S!$A$3:$A$470,0),MATCH($D12,S!$B$2:$AK$2,0))),"",INDEX(S!$B$3:$AK$497,MATCH(RIGHT($C$1,5)&amp;" "&amp;W$3,S!$A$3:$A$470,0),MATCH($D12,S!$B$2:$AK$2,0)))</f>
        <v>0</v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2740</v>
      </c>
      <c r="Y12" s="63">
        <f ca="1">IF(ISNA(INDEX(S!$B$3:$AK$497,MATCH(RIGHT($C$1,5)&amp;" "&amp;Y$3,S!$A$3:$A$470,0),MATCH($D12,S!$B$2:$AK$2,0))),"",INDEX(S!$B$3:$AK$497,MATCH(RIGHT($C$1,5)&amp;" "&amp;Y$3,S!$A$3:$A$470,0),MATCH($D12,S!$B$2:$AK$2,0)))</f>
        <v>0</v>
      </c>
      <c r="Z12" s="63">
        <f ca="1">IF(ISNA(INDEX(S!$B$3:$AK$497,MATCH(RIGHT($C$1,5)&amp;" "&amp;Z$3,S!$A$3:$A$470,0),MATCH($D12,S!$B$2:$AK$2,0))),"",INDEX(S!$B$3:$AK$497,MATCH(RIGHT($C$1,5)&amp;" "&amp;Z$3,S!$A$3:$A$470,0),MATCH($D12,S!$B$2:$AK$2,0)))</f>
        <v>0</v>
      </c>
      <c r="AA12" s="63">
        <f ca="1">IF(ISNA(INDEX(S!$B$3:$AK$497,MATCH(RIGHT($C$1,5)&amp;" "&amp;AA$3,S!$A$3:$A$470,0),MATCH($D12,S!$B$2:$AK$2,0))),"",INDEX(S!$B$3:$AK$497,MATCH(RIGHT($C$1,5)&amp;" "&amp;AA$3,S!$A$3:$A$470,0),MATCH($D12,S!$B$2:$AK$2,0)))</f>
        <v>0</v>
      </c>
      <c r="AB12" s="173">
        <f ca="1">IF(ISNA(INDEX(S!$B$3:$AK$497,MATCH(RIGHT($C$1,5)&amp;" "&amp;AB$3,S!$A$3:$A$470,0),MATCH($D12,S!$B$2:$AK$2,0))),"",INDEX(S!$B$3:$AK$497,MATCH(RIGHT($C$1,5)&amp;" "&amp;AB$3,S!$A$3:$A$470,0),MATCH($D12,S!$B$2:$AK$2,0)))</f>
        <v>0</v>
      </c>
      <c r="AC12" s="168">
        <f t="shared" ca="1" si="0"/>
        <v>2746</v>
      </c>
      <c r="AD12" s="44">
        <f t="shared" ca="1" si="1"/>
        <v>0</v>
      </c>
      <c r="AE12" s="45">
        <f t="shared" ca="1" si="2"/>
        <v>609.38888888888891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1059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1072</v>
      </c>
      <c r="M13" s="63">
        <f ca="1">IF(ISNA(INDEX(S!$B$3:$AK$497,MATCH(RIGHT($C$1,5)&amp;" "&amp;M$3,S!$A$3:$A$470,0),MATCH($D13,S!$B$2:$AK$2,0))),"",INDEX(S!$B$3:$AK$497,MATCH(RIGHT($C$1,5)&amp;" "&amp;M$3,S!$A$3:$A$470,0),MATCH($D13,S!$B$2:$AK$2,0)))</f>
        <v>0</v>
      </c>
      <c r="N13" s="63">
        <f ca="1">IF(ISNA(INDEX(S!$B$3:$AK$497,MATCH(RIGHT($C$1,5)&amp;" "&amp;N$3,S!$A$3:$A$470,0),MATCH($D13,S!$B$2:$AK$2,0))),"",INDEX(S!$B$3:$AK$497,MATCH(RIGHT($C$1,5)&amp;" "&amp;N$3,S!$A$3:$A$470,0),MATCH($D13,S!$B$2:$AK$2,0)))</f>
        <v>0</v>
      </c>
      <c r="O13" s="63">
        <f ca="1">IF(ISNA(INDEX(S!$B$3:$AK$497,MATCH(RIGHT($C$1,5)&amp;" "&amp;O$3,S!$A$3:$A$470,0),MATCH($D13,S!$B$2:$AK$2,0))),"",INDEX(S!$B$3:$AK$497,MATCH(RIGHT($C$1,5)&amp;" "&amp;O$3,S!$A$3:$A$470,0),MATCH($D13,S!$B$2:$AK$2,0)))</f>
        <v>0</v>
      </c>
      <c r="P13" s="63">
        <f ca="1">IF(ISNA(INDEX(S!$B$3:$AK$497,MATCH(RIGHT($C$1,5)&amp;" "&amp;P$3,S!$A$3:$A$470,0),MATCH($D13,S!$B$2:$AK$2,0))),"",INDEX(S!$B$3:$AK$497,MATCH(RIGHT($C$1,5)&amp;" "&amp;P$3,S!$A$3:$A$470,0),MATCH($D13,S!$B$2:$AK$2,0)))</f>
        <v>0</v>
      </c>
      <c r="Q13" s="63">
        <f ca="1">IF(ISNA(INDEX(S!$B$3:$AK$497,MATCH(RIGHT($C$1,5)&amp;" "&amp;Q$3,S!$A$3:$A$470,0),MATCH($D13,S!$B$2:$AK$2,0))),"",INDEX(S!$B$3:$AK$497,MATCH(RIGHT($C$1,5)&amp;" "&amp;Q$3,S!$A$3:$A$470,0),MATCH($D13,S!$B$2:$AK$2,0)))</f>
        <v>0</v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1072</v>
      </c>
      <c r="S13" s="63">
        <f ca="1">IF(ISNA(INDEX(S!$B$3:$AK$497,MATCH(RIGHT($C$1,5)&amp;" "&amp;S$3,S!$A$3:$A$470,0),MATCH($D13,S!$B$2:$AK$2,0))),"",INDEX(S!$B$3:$AK$497,MATCH(RIGHT($C$1,5)&amp;" "&amp;S$3,S!$A$3:$A$470,0),MATCH($D13,S!$B$2:$AK$2,0)))</f>
        <v>0</v>
      </c>
      <c r="T13" s="63">
        <f ca="1">IF(ISNA(INDEX(S!$B$3:$AK$497,MATCH(RIGHT($C$1,5)&amp;" "&amp;T$3,S!$A$3:$A$470,0),MATCH($D13,S!$B$2:$AK$2,0))),"",INDEX(S!$B$3:$AK$497,MATCH(RIGHT($C$1,5)&amp;" "&amp;T$3,S!$A$3:$A$470,0),MATCH($D13,S!$B$2:$AK$2,0)))</f>
        <v>0</v>
      </c>
      <c r="U13" s="63">
        <f ca="1">IF(ISNA(INDEX(S!$B$3:$AK$497,MATCH(RIGHT($C$1,5)&amp;" "&amp;U$3,S!$A$3:$A$470,0),MATCH($D13,S!$B$2:$AK$2,0))),"",INDEX(S!$B$3:$AK$497,MATCH(RIGHT($C$1,5)&amp;" "&amp;U$3,S!$A$3:$A$470,0),MATCH($D13,S!$B$2:$AK$2,0)))</f>
        <v>0</v>
      </c>
      <c r="V13" s="63">
        <f ca="1">IF(ISNA(INDEX(S!$B$3:$AK$497,MATCH(RIGHT($C$1,5)&amp;" "&amp;V$3,S!$A$3:$A$470,0),MATCH($D13,S!$B$2:$AK$2,0))),"",INDEX(S!$B$3:$AK$497,MATCH(RIGHT($C$1,5)&amp;" "&amp;V$3,S!$A$3:$A$470,0),MATCH($D13,S!$B$2:$AK$2,0)))</f>
        <v>0</v>
      </c>
      <c r="W13" s="63">
        <f ca="1">IF(ISNA(INDEX(S!$B$3:$AK$497,MATCH(RIGHT($C$1,5)&amp;" "&amp;W$3,S!$A$3:$A$470,0),MATCH($D13,S!$B$2:$AK$2,0))),"",INDEX(S!$B$3:$AK$497,MATCH(RIGHT($C$1,5)&amp;" "&amp;W$3,S!$A$3:$A$470,0),MATCH($D13,S!$B$2:$AK$2,0)))</f>
        <v>0</v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1073</v>
      </c>
      <c r="Y13" s="63">
        <f ca="1">IF(ISNA(INDEX(S!$B$3:$AK$497,MATCH(RIGHT($C$1,5)&amp;" "&amp;Y$3,S!$A$3:$A$470,0),MATCH($D13,S!$B$2:$AK$2,0))),"",INDEX(S!$B$3:$AK$497,MATCH(RIGHT($C$1,5)&amp;" "&amp;Y$3,S!$A$3:$A$470,0),MATCH($D13,S!$B$2:$AK$2,0)))</f>
        <v>0</v>
      </c>
      <c r="Z13" s="63">
        <f ca="1">IF(ISNA(INDEX(S!$B$3:$AK$497,MATCH(RIGHT($C$1,5)&amp;" "&amp;Z$3,S!$A$3:$A$470,0),MATCH($D13,S!$B$2:$AK$2,0))),"",INDEX(S!$B$3:$AK$497,MATCH(RIGHT($C$1,5)&amp;" "&amp;Z$3,S!$A$3:$A$470,0),MATCH($D13,S!$B$2:$AK$2,0)))</f>
        <v>0</v>
      </c>
      <c r="AA13" s="63">
        <f ca="1">IF(ISNA(INDEX(S!$B$3:$AK$497,MATCH(RIGHT($C$1,5)&amp;" "&amp;AA$3,S!$A$3:$A$470,0),MATCH($D13,S!$B$2:$AK$2,0))),"",INDEX(S!$B$3:$AK$497,MATCH(RIGHT($C$1,5)&amp;" "&amp;AA$3,S!$A$3:$A$470,0),MATCH($D13,S!$B$2:$AK$2,0)))</f>
        <v>0</v>
      </c>
      <c r="AB13" s="173">
        <f ca="1">IF(ISNA(INDEX(S!$B$3:$AK$497,MATCH(RIGHT($C$1,5)&amp;" "&amp;AB$3,S!$A$3:$A$470,0),MATCH($D13,S!$B$2:$AK$2,0))),"",INDEX(S!$B$3:$AK$497,MATCH(RIGHT($C$1,5)&amp;" "&amp;AB$3,S!$A$3:$A$470,0),MATCH($D13,S!$B$2:$AK$2,0)))</f>
        <v>0</v>
      </c>
      <c r="AC13" s="168">
        <f t="shared" ca="1" si="0"/>
        <v>1073</v>
      </c>
      <c r="AD13" s="44">
        <f t="shared" ca="1" si="1"/>
        <v>0</v>
      </c>
      <c r="AE13" s="45">
        <f t="shared" ca="1" si="2"/>
        <v>237.55555555555554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114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106</v>
      </c>
      <c r="M14" s="63">
        <f ca="1">IF(ISNA(INDEX(S!$B$3:$AK$497,MATCH(RIGHT($C$1,5)&amp;" "&amp;M$3,S!$A$3:$A$470,0),MATCH($D14,S!$B$2:$AK$2,0))),"",INDEX(S!$B$3:$AK$497,MATCH(RIGHT($C$1,5)&amp;" "&amp;M$3,S!$A$3:$A$470,0),MATCH($D14,S!$B$2:$AK$2,0)))</f>
        <v>0</v>
      </c>
      <c r="N14" s="63">
        <f ca="1">IF(ISNA(INDEX(S!$B$3:$AK$497,MATCH(RIGHT($C$1,5)&amp;" "&amp;N$3,S!$A$3:$A$470,0),MATCH($D14,S!$B$2:$AK$2,0))),"",INDEX(S!$B$3:$AK$497,MATCH(RIGHT($C$1,5)&amp;" "&amp;N$3,S!$A$3:$A$470,0),MATCH($D14,S!$B$2:$AK$2,0)))</f>
        <v>0</v>
      </c>
      <c r="O14" s="63">
        <f ca="1">IF(ISNA(INDEX(S!$B$3:$AK$497,MATCH(RIGHT($C$1,5)&amp;" "&amp;O$3,S!$A$3:$A$470,0),MATCH($D14,S!$B$2:$AK$2,0))),"",INDEX(S!$B$3:$AK$497,MATCH(RIGHT($C$1,5)&amp;" "&amp;O$3,S!$A$3:$A$470,0),MATCH($D14,S!$B$2:$AK$2,0)))</f>
        <v>0</v>
      </c>
      <c r="P14" s="63">
        <f ca="1">IF(ISNA(INDEX(S!$B$3:$AK$497,MATCH(RIGHT($C$1,5)&amp;" "&amp;P$3,S!$A$3:$A$470,0),MATCH($D14,S!$B$2:$AK$2,0))),"",INDEX(S!$B$3:$AK$497,MATCH(RIGHT($C$1,5)&amp;" "&amp;P$3,S!$A$3:$A$470,0),MATCH($D14,S!$B$2:$AK$2,0)))</f>
        <v>0</v>
      </c>
      <c r="Q14" s="63">
        <f ca="1">IF(ISNA(INDEX(S!$B$3:$AK$497,MATCH(RIGHT($C$1,5)&amp;" "&amp;Q$3,S!$A$3:$A$470,0),MATCH($D14,S!$B$2:$AK$2,0))),"",INDEX(S!$B$3:$AK$497,MATCH(RIGHT($C$1,5)&amp;" "&amp;Q$3,S!$A$3:$A$470,0),MATCH($D14,S!$B$2:$AK$2,0)))</f>
        <v>0</v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137</v>
      </c>
      <c r="S14" s="63">
        <f ca="1">IF(ISNA(INDEX(S!$B$3:$AK$497,MATCH(RIGHT($C$1,5)&amp;" "&amp;S$3,S!$A$3:$A$470,0),MATCH($D14,S!$B$2:$AK$2,0))),"",INDEX(S!$B$3:$AK$497,MATCH(RIGHT($C$1,5)&amp;" "&amp;S$3,S!$A$3:$A$470,0),MATCH($D14,S!$B$2:$AK$2,0)))</f>
        <v>0</v>
      </c>
      <c r="T14" s="63">
        <f ca="1">IF(ISNA(INDEX(S!$B$3:$AK$497,MATCH(RIGHT($C$1,5)&amp;" "&amp;T$3,S!$A$3:$A$470,0),MATCH($D14,S!$B$2:$AK$2,0))),"",INDEX(S!$B$3:$AK$497,MATCH(RIGHT($C$1,5)&amp;" "&amp;T$3,S!$A$3:$A$470,0),MATCH($D14,S!$B$2:$AK$2,0)))</f>
        <v>0</v>
      </c>
      <c r="U14" s="63">
        <f ca="1">IF(ISNA(INDEX(S!$B$3:$AK$497,MATCH(RIGHT($C$1,5)&amp;" "&amp;U$3,S!$A$3:$A$470,0),MATCH($D14,S!$B$2:$AK$2,0))),"",INDEX(S!$B$3:$AK$497,MATCH(RIGHT($C$1,5)&amp;" "&amp;U$3,S!$A$3:$A$470,0),MATCH($D14,S!$B$2:$AK$2,0)))</f>
        <v>0</v>
      </c>
      <c r="V14" s="63">
        <f ca="1">IF(ISNA(INDEX(S!$B$3:$AK$497,MATCH(RIGHT($C$1,5)&amp;" "&amp;V$3,S!$A$3:$A$470,0),MATCH($D14,S!$B$2:$AK$2,0))),"",INDEX(S!$B$3:$AK$497,MATCH(RIGHT($C$1,5)&amp;" "&amp;V$3,S!$A$3:$A$470,0),MATCH($D14,S!$B$2:$AK$2,0)))</f>
        <v>0</v>
      </c>
      <c r="W14" s="63">
        <f ca="1">IF(ISNA(INDEX(S!$B$3:$AK$497,MATCH(RIGHT($C$1,5)&amp;" "&amp;W$3,S!$A$3:$A$470,0),MATCH($D14,S!$B$2:$AK$2,0))),"",INDEX(S!$B$3:$AK$497,MATCH(RIGHT($C$1,5)&amp;" "&amp;W$3,S!$A$3:$A$470,0),MATCH($D14,S!$B$2:$AK$2,0)))</f>
        <v>0</v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135</v>
      </c>
      <c r="Y14" s="63">
        <f ca="1">IF(ISNA(INDEX(S!$B$3:$AK$497,MATCH(RIGHT($C$1,5)&amp;" "&amp;Y$3,S!$A$3:$A$470,0),MATCH($D14,S!$B$2:$AK$2,0))),"",INDEX(S!$B$3:$AK$497,MATCH(RIGHT($C$1,5)&amp;" "&amp;Y$3,S!$A$3:$A$470,0),MATCH($D14,S!$B$2:$AK$2,0)))</f>
        <v>0</v>
      </c>
      <c r="Z14" s="63">
        <f ca="1">IF(ISNA(INDEX(S!$B$3:$AK$497,MATCH(RIGHT($C$1,5)&amp;" "&amp;Z$3,S!$A$3:$A$470,0),MATCH($D14,S!$B$2:$AK$2,0))),"",INDEX(S!$B$3:$AK$497,MATCH(RIGHT($C$1,5)&amp;" "&amp;Z$3,S!$A$3:$A$470,0),MATCH($D14,S!$B$2:$AK$2,0)))</f>
        <v>0</v>
      </c>
      <c r="AA14" s="63">
        <f ca="1">IF(ISNA(INDEX(S!$B$3:$AK$497,MATCH(RIGHT($C$1,5)&amp;" "&amp;AA$3,S!$A$3:$A$470,0),MATCH($D14,S!$B$2:$AK$2,0))),"",INDEX(S!$B$3:$AK$497,MATCH(RIGHT($C$1,5)&amp;" "&amp;AA$3,S!$A$3:$A$470,0),MATCH($D14,S!$B$2:$AK$2,0)))</f>
        <v>0</v>
      </c>
      <c r="AB14" s="173">
        <f ca="1">IF(ISNA(INDEX(S!$B$3:$AK$497,MATCH(RIGHT($C$1,5)&amp;" "&amp;AB$3,S!$A$3:$A$470,0),MATCH($D14,S!$B$2:$AK$2,0))),"",INDEX(S!$B$3:$AK$497,MATCH(RIGHT($C$1,5)&amp;" "&amp;AB$3,S!$A$3:$A$470,0),MATCH($D14,S!$B$2:$AK$2,0)))</f>
        <v>0</v>
      </c>
      <c r="AC14" s="168">
        <f t="shared" ca="1" si="0"/>
        <v>137</v>
      </c>
      <c r="AD14" s="44">
        <f t="shared" ca="1" si="1"/>
        <v>0</v>
      </c>
      <c r="AE14" s="45">
        <f t="shared" ca="1" si="2"/>
        <v>27.333333333333332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-82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-23</v>
      </c>
      <c r="M15" s="63">
        <f ca="1">IF(ISNA(INDEX(S!$B$3:$AK$497,MATCH(RIGHT($C$1,5)&amp;" "&amp;M$3,S!$A$3:$A$470,0),MATCH($D15,S!$B$2:$AK$2,0))),"",INDEX(S!$B$3:$AK$497,MATCH(RIGHT($C$1,5)&amp;" "&amp;M$3,S!$A$3:$A$470,0),MATCH($D15,S!$B$2:$AK$2,0)))</f>
        <v>0</v>
      </c>
      <c r="N15" s="63">
        <f ca="1">IF(ISNA(INDEX(S!$B$3:$AK$497,MATCH(RIGHT($C$1,5)&amp;" "&amp;N$3,S!$A$3:$A$470,0),MATCH($D15,S!$B$2:$AK$2,0))),"",INDEX(S!$B$3:$AK$497,MATCH(RIGHT($C$1,5)&amp;" "&amp;N$3,S!$A$3:$A$470,0),MATCH($D15,S!$B$2:$AK$2,0)))</f>
        <v>0</v>
      </c>
      <c r="O15" s="63">
        <f ca="1">IF(ISNA(INDEX(S!$B$3:$AK$497,MATCH(RIGHT($C$1,5)&amp;" "&amp;O$3,S!$A$3:$A$470,0),MATCH($D15,S!$B$2:$AK$2,0))),"",INDEX(S!$B$3:$AK$497,MATCH(RIGHT($C$1,5)&amp;" "&amp;O$3,S!$A$3:$A$470,0),MATCH($D15,S!$B$2:$AK$2,0)))</f>
        <v>0</v>
      </c>
      <c r="P15" s="63">
        <f ca="1">IF(ISNA(INDEX(S!$B$3:$AK$497,MATCH(RIGHT($C$1,5)&amp;" "&amp;P$3,S!$A$3:$A$470,0),MATCH($D15,S!$B$2:$AK$2,0))),"",INDEX(S!$B$3:$AK$497,MATCH(RIGHT($C$1,5)&amp;" "&amp;P$3,S!$A$3:$A$470,0),MATCH($D15,S!$B$2:$AK$2,0)))</f>
        <v>0</v>
      </c>
      <c r="Q15" s="63">
        <f ca="1">IF(ISNA(INDEX(S!$B$3:$AK$497,MATCH(RIGHT($C$1,5)&amp;" "&amp;Q$3,S!$A$3:$A$470,0),MATCH($D15,S!$B$2:$AK$2,0))),"",INDEX(S!$B$3:$AK$497,MATCH(RIGHT($C$1,5)&amp;" "&amp;Q$3,S!$A$3:$A$470,0),MATCH($D15,S!$B$2:$AK$2,0)))</f>
        <v>0</v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138</v>
      </c>
      <c r="S15" s="63">
        <f ca="1">IF(ISNA(INDEX(S!$B$3:$AK$497,MATCH(RIGHT($C$1,5)&amp;" "&amp;S$3,S!$A$3:$A$470,0),MATCH($D15,S!$B$2:$AK$2,0))),"",INDEX(S!$B$3:$AK$497,MATCH(RIGHT($C$1,5)&amp;" "&amp;S$3,S!$A$3:$A$470,0),MATCH($D15,S!$B$2:$AK$2,0)))</f>
        <v>0</v>
      </c>
      <c r="T15" s="63">
        <f ca="1">IF(ISNA(INDEX(S!$B$3:$AK$497,MATCH(RIGHT($C$1,5)&amp;" "&amp;T$3,S!$A$3:$A$470,0),MATCH($D15,S!$B$2:$AK$2,0))),"",INDEX(S!$B$3:$AK$497,MATCH(RIGHT($C$1,5)&amp;" "&amp;T$3,S!$A$3:$A$470,0),MATCH($D15,S!$B$2:$AK$2,0)))</f>
        <v>0</v>
      </c>
      <c r="U15" s="63">
        <f ca="1">IF(ISNA(INDEX(S!$B$3:$AK$497,MATCH(RIGHT($C$1,5)&amp;" "&amp;U$3,S!$A$3:$A$470,0),MATCH($D15,S!$B$2:$AK$2,0))),"",INDEX(S!$B$3:$AK$497,MATCH(RIGHT($C$1,5)&amp;" "&amp;U$3,S!$A$3:$A$470,0),MATCH($D15,S!$B$2:$AK$2,0)))</f>
        <v>0</v>
      </c>
      <c r="V15" s="63">
        <f ca="1">IF(ISNA(INDEX(S!$B$3:$AK$497,MATCH(RIGHT($C$1,5)&amp;" "&amp;V$3,S!$A$3:$A$470,0),MATCH($D15,S!$B$2:$AK$2,0))),"",INDEX(S!$B$3:$AK$497,MATCH(RIGHT($C$1,5)&amp;" "&amp;V$3,S!$A$3:$A$470,0),MATCH($D15,S!$B$2:$AK$2,0)))</f>
        <v>0</v>
      </c>
      <c r="W15" s="63">
        <f ca="1">IF(ISNA(INDEX(S!$B$3:$AK$497,MATCH(RIGHT($C$1,5)&amp;" "&amp;W$3,S!$A$3:$A$470,0),MATCH($D15,S!$B$2:$AK$2,0))),"",INDEX(S!$B$3:$AK$497,MATCH(RIGHT($C$1,5)&amp;" "&amp;W$3,S!$A$3:$A$470,0),MATCH($D15,S!$B$2:$AK$2,0)))</f>
        <v>0</v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74</v>
      </c>
      <c r="Y15" s="63">
        <f ca="1">IF(ISNA(INDEX(S!$B$3:$AK$497,MATCH(RIGHT($C$1,5)&amp;" "&amp;Y$3,S!$A$3:$A$470,0),MATCH($D15,S!$B$2:$AK$2,0))),"",INDEX(S!$B$3:$AK$497,MATCH(RIGHT($C$1,5)&amp;" "&amp;Y$3,S!$A$3:$A$470,0),MATCH($D15,S!$B$2:$AK$2,0)))</f>
        <v>0</v>
      </c>
      <c r="Z15" s="63">
        <f ca="1">IF(ISNA(INDEX(S!$B$3:$AK$497,MATCH(RIGHT($C$1,5)&amp;" "&amp;Z$3,S!$A$3:$A$470,0),MATCH($D15,S!$B$2:$AK$2,0))),"",INDEX(S!$B$3:$AK$497,MATCH(RIGHT($C$1,5)&amp;" "&amp;Z$3,S!$A$3:$A$470,0),MATCH($D15,S!$B$2:$AK$2,0)))</f>
        <v>0</v>
      </c>
      <c r="AA15" s="63">
        <f ca="1">IF(ISNA(INDEX(S!$B$3:$AK$497,MATCH(RIGHT($C$1,5)&amp;" "&amp;AA$3,S!$A$3:$A$470,0),MATCH($D15,S!$B$2:$AK$2,0))),"",INDEX(S!$B$3:$AK$497,MATCH(RIGHT($C$1,5)&amp;" "&amp;AA$3,S!$A$3:$A$470,0),MATCH($D15,S!$B$2:$AK$2,0)))</f>
        <v>0</v>
      </c>
      <c r="AB15" s="173">
        <f ca="1">IF(ISNA(INDEX(S!$B$3:$AK$497,MATCH(RIGHT($C$1,5)&amp;" "&amp;AB$3,S!$A$3:$A$470,0),MATCH($D15,S!$B$2:$AK$2,0))),"",INDEX(S!$B$3:$AK$497,MATCH(RIGHT($C$1,5)&amp;" "&amp;AB$3,S!$A$3:$A$470,0),MATCH($D15,S!$B$2:$AK$2,0)))</f>
        <v>0</v>
      </c>
      <c r="AC15" s="168">
        <f t="shared" ca="1" si="0"/>
        <v>138</v>
      </c>
      <c r="AD15" s="44">
        <f t="shared" ca="1" si="1"/>
        <v>-82</v>
      </c>
      <c r="AE15" s="45">
        <f t="shared" ca="1" si="2"/>
        <v>5.9444444444444446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27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-32</v>
      </c>
      <c r="M16" s="63">
        <f ca="1">IF(ISNA(INDEX(S!$B$3:$AK$497,MATCH(RIGHT($C$1,5)&amp;" "&amp;M$3,S!$A$3:$A$470,0),MATCH($D16,S!$B$2:$AK$2,0))),"",INDEX(S!$B$3:$AK$497,MATCH(RIGHT($C$1,5)&amp;" "&amp;M$3,S!$A$3:$A$470,0),MATCH($D16,S!$B$2:$AK$2,0)))</f>
        <v>0</v>
      </c>
      <c r="N16" s="63">
        <f ca="1">IF(ISNA(INDEX(S!$B$3:$AK$497,MATCH(RIGHT($C$1,5)&amp;" "&amp;N$3,S!$A$3:$A$470,0),MATCH($D16,S!$B$2:$AK$2,0))),"",INDEX(S!$B$3:$AK$497,MATCH(RIGHT($C$1,5)&amp;" "&amp;N$3,S!$A$3:$A$470,0),MATCH($D16,S!$B$2:$AK$2,0)))</f>
        <v>0</v>
      </c>
      <c r="O16" s="63">
        <f ca="1">IF(ISNA(INDEX(S!$B$3:$AK$497,MATCH(RIGHT($C$1,5)&amp;" "&amp;O$3,S!$A$3:$A$470,0),MATCH($D16,S!$B$2:$AK$2,0))),"",INDEX(S!$B$3:$AK$497,MATCH(RIGHT($C$1,5)&amp;" "&amp;O$3,S!$A$3:$A$470,0),MATCH($D16,S!$B$2:$AK$2,0)))</f>
        <v>0</v>
      </c>
      <c r="P16" s="63">
        <f ca="1">IF(ISNA(INDEX(S!$B$3:$AK$497,MATCH(RIGHT($C$1,5)&amp;" "&amp;P$3,S!$A$3:$A$470,0),MATCH($D16,S!$B$2:$AK$2,0))),"",INDEX(S!$B$3:$AK$497,MATCH(RIGHT($C$1,5)&amp;" "&amp;P$3,S!$A$3:$A$470,0),MATCH($D16,S!$B$2:$AK$2,0)))</f>
        <v>0</v>
      </c>
      <c r="Q16" s="63">
        <f ca="1">IF(ISNA(INDEX(S!$B$3:$AK$497,MATCH(RIGHT($C$1,5)&amp;" "&amp;Q$3,S!$A$3:$A$470,0),MATCH($D16,S!$B$2:$AK$2,0))),"",INDEX(S!$B$3:$AK$497,MATCH(RIGHT($C$1,5)&amp;" "&amp;Q$3,S!$A$3:$A$470,0),MATCH($D16,S!$B$2:$AK$2,0)))</f>
        <v>0</v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200</v>
      </c>
      <c r="S16" s="63">
        <f ca="1">IF(ISNA(INDEX(S!$B$3:$AK$497,MATCH(RIGHT($C$1,5)&amp;" "&amp;S$3,S!$A$3:$A$470,0),MATCH($D16,S!$B$2:$AK$2,0))),"",INDEX(S!$B$3:$AK$497,MATCH(RIGHT($C$1,5)&amp;" "&amp;S$3,S!$A$3:$A$470,0),MATCH($D16,S!$B$2:$AK$2,0)))</f>
        <v>0</v>
      </c>
      <c r="T16" s="63">
        <f ca="1">IF(ISNA(INDEX(S!$B$3:$AK$497,MATCH(RIGHT($C$1,5)&amp;" "&amp;T$3,S!$A$3:$A$470,0),MATCH($D16,S!$B$2:$AK$2,0))),"",INDEX(S!$B$3:$AK$497,MATCH(RIGHT($C$1,5)&amp;" "&amp;T$3,S!$A$3:$A$470,0),MATCH($D16,S!$B$2:$AK$2,0)))</f>
        <v>0</v>
      </c>
      <c r="U16" s="63">
        <f ca="1">IF(ISNA(INDEX(S!$B$3:$AK$497,MATCH(RIGHT($C$1,5)&amp;" "&amp;U$3,S!$A$3:$A$470,0),MATCH($D16,S!$B$2:$AK$2,0))),"",INDEX(S!$B$3:$AK$497,MATCH(RIGHT($C$1,5)&amp;" "&amp;U$3,S!$A$3:$A$470,0),MATCH($D16,S!$B$2:$AK$2,0)))</f>
        <v>0</v>
      </c>
      <c r="V16" s="63">
        <f ca="1">IF(ISNA(INDEX(S!$B$3:$AK$497,MATCH(RIGHT($C$1,5)&amp;" "&amp;V$3,S!$A$3:$A$470,0),MATCH($D16,S!$B$2:$AK$2,0))),"",INDEX(S!$B$3:$AK$497,MATCH(RIGHT($C$1,5)&amp;" "&amp;V$3,S!$A$3:$A$470,0),MATCH($D16,S!$B$2:$AK$2,0)))</f>
        <v>0</v>
      </c>
      <c r="W16" s="63">
        <f ca="1">IF(ISNA(INDEX(S!$B$3:$AK$497,MATCH(RIGHT($C$1,5)&amp;" "&amp;W$3,S!$A$3:$A$470,0),MATCH($D16,S!$B$2:$AK$2,0))),"",INDEX(S!$B$3:$AK$497,MATCH(RIGHT($C$1,5)&amp;" "&amp;W$3,S!$A$3:$A$470,0),MATCH($D16,S!$B$2:$AK$2,0)))</f>
        <v>0</v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147</v>
      </c>
      <c r="Y16" s="63">
        <f ca="1">IF(ISNA(INDEX(S!$B$3:$AK$497,MATCH(RIGHT($C$1,5)&amp;" "&amp;Y$3,S!$A$3:$A$470,0),MATCH($D16,S!$B$2:$AK$2,0))),"",INDEX(S!$B$3:$AK$497,MATCH(RIGHT($C$1,5)&amp;" "&amp;Y$3,S!$A$3:$A$470,0),MATCH($D16,S!$B$2:$AK$2,0)))</f>
        <v>0</v>
      </c>
      <c r="Z16" s="63">
        <f ca="1">IF(ISNA(INDEX(S!$B$3:$AK$497,MATCH(RIGHT($C$1,5)&amp;" "&amp;Z$3,S!$A$3:$A$470,0),MATCH($D16,S!$B$2:$AK$2,0))),"",INDEX(S!$B$3:$AK$497,MATCH(RIGHT($C$1,5)&amp;" "&amp;Z$3,S!$A$3:$A$470,0),MATCH($D16,S!$B$2:$AK$2,0)))</f>
        <v>0</v>
      </c>
      <c r="AA16" s="63">
        <f ca="1">IF(ISNA(INDEX(S!$B$3:$AK$497,MATCH(RIGHT($C$1,5)&amp;" "&amp;AA$3,S!$A$3:$A$470,0),MATCH($D16,S!$B$2:$AK$2,0))),"",INDEX(S!$B$3:$AK$497,MATCH(RIGHT($C$1,5)&amp;" "&amp;AA$3,S!$A$3:$A$470,0),MATCH($D16,S!$B$2:$AK$2,0)))</f>
        <v>0</v>
      </c>
      <c r="AB16" s="173">
        <f ca="1">IF(ISNA(INDEX(S!$B$3:$AK$497,MATCH(RIGHT($C$1,5)&amp;" "&amp;AB$3,S!$A$3:$A$470,0),MATCH($D16,S!$B$2:$AK$2,0))),"",INDEX(S!$B$3:$AK$497,MATCH(RIGHT($C$1,5)&amp;" "&amp;AB$3,S!$A$3:$A$470,0),MATCH($D16,S!$B$2:$AK$2,0)))</f>
        <v>0</v>
      </c>
      <c r="AC16" s="168">
        <f t="shared" ca="1" si="0"/>
        <v>200</v>
      </c>
      <c r="AD16" s="44">
        <f t="shared" ca="1" si="1"/>
        <v>-32</v>
      </c>
      <c r="AE16" s="45">
        <f t="shared" ca="1" si="2"/>
        <v>19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6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-25</v>
      </c>
      <c r="M17" s="63">
        <f ca="1">IF(ISNA(INDEX(S!$B$3:$AK$497,MATCH(RIGHT($C$1,5)&amp;" "&amp;M$3,S!$A$3:$A$470,0),MATCH($D17,S!$B$2:$AK$2,0))),"",INDEX(S!$B$3:$AK$497,MATCH(RIGHT($C$1,5)&amp;" "&amp;M$3,S!$A$3:$A$470,0),MATCH($D17,S!$B$2:$AK$2,0)))</f>
        <v>0</v>
      </c>
      <c r="N17" s="63">
        <f ca="1">IF(ISNA(INDEX(S!$B$3:$AK$497,MATCH(RIGHT($C$1,5)&amp;" "&amp;N$3,S!$A$3:$A$470,0),MATCH($D17,S!$B$2:$AK$2,0))),"",INDEX(S!$B$3:$AK$497,MATCH(RIGHT($C$1,5)&amp;" "&amp;N$3,S!$A$3:$A$470,0),MATCH($D17,S!$B$2:$AK$2,0)))</f>
        <v>0</v>
      </c>
      <c r="O17" s="63">
        <f ca="1">IF(ISNA(INDEX(S!$B$3:$AK$497,MATCH(RIGHT($C$1,5)&amp;" "&amp;O$3,S!$A$3:$A$470,0),MATCH($D17,S!$B$2:$AK$2,0))),"",INDEX(S!$B$3:$AK$497,MATCH(RIGHT($C$1,5)&amp;" "&amp;O$3,S!$A$3:$A$470,0),MATCH($D17,S!$B$2:$AK$2,0)))</f>
        <v>0</v>
      </c>
      <c r="P17" s="63">
        <f ca="1">IF(ISNA(INDEX(S!$B$3:$AK$497,MATCH(RIGHT($C$1,5)&amp;" "&amp;P$3,S!$A$3:$A$470,0),MATCH($D17,S!$B$2:$AK$2,0))),"",INDEX(S!$B$3:$AK$497,MATCH(RIGHT($C$1,5)&amp;" "&amp;P$3,S!$A$3:$A$470,0),MATCH($D17,S!$B$2:$AK$2,0)))</f>
        <v>0</v>
      </c>
      <c r="Q17" s="63">
        <f ca="1">IF(ISNA(INDEX(S!$B$3:$AK$497,MATCH(RIGHT($C$1,5)&amp;" "&amp;Q$3,S!$A$3:$A$470,0),MATCH($D17,S!$B$2:$AK$2,0))),"",INDEX(S!$B$3:$AK$497,MATCH(RIGHT($C$1,5)&amp;" "&amp;Q$3,S!$A$3:$A$470,0),MATCH($D17,S!$B$2:$AK$2,0)))</f>
        <v>0</v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187</v>
      </c>
      <c r="S17" s="63">
        <f ca="1">IF(ISNA(INDEX(S!$B$3:$AK$497,MATCH(RIGHT($C$1,5)&amp;" "&amp;S$3,S!$A$3:$A$470,0),MATCH($D17,S!$B$2:$AK$2,0))),"",INDEX(S!$B$3:$AK$497,MATCH(RIGHT($C$1,5)&amp;" "&amp;S$3,S!$A$3:$A$470,0),MATCH($D17,S!$B$2:$AK$2,0)))</f>
        <v>0</v>
      </c>
      <c r="T17" s="63">
        <f ca="1">IF(ISNA(INDEX(S!$B$3:$AK$497,MATCH(RIGHT($C$1,5)&amp;" "&amp;T$3,S!$A$3:$A$470,0),MATCH($D17,S!$B$2:$AK$2,0))),"",INDEX(S!$B$3:$AK$497,MATCH(RIGHT($C$1,5)&amp;" "&amp;T$3,S!$A$3:$A$470,0),MATCH($D17,S!$B$2:$AK$2,0)))</f>
        <v>0</v>
      </c>
      <c r="U17" s="63">
        <f ca="1">IF(ISNA(INDEX(S!$B$3:$AK$497,MATCH(RIGHT($C$1,5)&amp;" "&amp;U$3,S!$A$3:$A$470,0),MATCH($D17,S!$B$2:$AK$2,0))),"",INDEX(S!$B$3:$AK$497,MATCH(RIGHT($C$1,5)&amp;" "&amp;U$3,S!$A$3:$A$470,0),MATCH($D17,S!$B$2:$AK$2,0)))</f>
        <v>0</v>
      </c>
      <c r="V17" s="63">
        <f ca="1">IF(ISNA(INDEX(S!$B$3:$AK$497,MATCH(RIGHT($C$1,5)&amp;" "&amp;V$3,S!$A$3:$A$470,0),MATCH($D17,S!$B$2:$AK$2,0))),"",INDEX(S!$B$3:$AK$497,MATCH(RIGHT($C$1,5)&amp;" "&amp;V$3,S!$A$3:$A$470,0),MATCH($D17,S!$B$2:$AK$2,0)))</f>
        <v>0</v>
      </c>
      <c r="W17" s="63">
        <f ca="1">IF(ISNA(INDEX(S!$B$3:$AK$497,MATCH(RIGHT($C$1,5)&amp;" "&amp;W$3,S!$A$3:$A$470,0),MATCH($D17,S!$B$2:$AK$2,0))),"",INDEX(S!$B$3:$AK$497,MATCH(RIGHT($C$1,5)&amp;" "&amp;W$3,S!$A$3:$A$470,0),MATCH($D17,S!$B$2:$AK$2,0)))</f>
        <v>0</v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134</v>
      </c>
      <c r="Y17" s="63">
        <f ca="1">IF(ISNA(INDEX(S!$B$3:$AK$497,MATCH(RIGHT($C$1,5)&amp;" "&amp;Y$3,S!$A$3:$A$470,0),MATCH($D17,S!$B$2:$AK$2,0))),"",INDEX(S!$B$3:$AK$497,MATCH(RIGHT($C$1,5)&amp;" "&amp;Y$3,S!$A$3:$A$470,0),MATCH($D17,S!$B$2:$AK$2,0)))</f>
        <v>0</v>
      </c>
      <c r="Z17" s="63">
        <f ca="1">IF(ISNA(INDEX(S!$B$3:$AK$497,MATCH(RIGHT($C$1,5)&amp;" "&amp;Z$3,S!$A$3:$A$470,0),MATCH($D17,S!$B$2:$AK$2,0))),"",INDEX(S!$B$3:$AK$497,MATCH(RIGHT($C$1,5)&amp;" "&amp;Z$3,S!$A$3:$A$470,0),MATCH($D17,S!$B$2:$AK$2,0)))</f>
        <v>0</v>
      </c>
      <c r="AA17" s="63">
        <f ca="1">IF(ISNA(INDEX(S!$B$3:$AK$497,MATCH(RIGHT($C$1,5)&amp;" "&amp;AA$3,S!$A$3:$A$470,0),MATCH($D17,S!$B$2:$AK$2,0))),"",INDEX(S!$B$3:$AK$497,MATCH(RIGHT($C$1,5)&amp;" "&amp;AA$3,S!$A$3:$A$470,0),MATCH($D17,S!$B$2:$AK$2,0)))</f>
        <v>0</v>
      </c>
      <c r="AB17" s="173">
        <f ca="1">IF(ISNA(INDEX(S!$B$3:$AK$497,MATCH(RIGHT($C$1,5)&amp;" "&amp;AB$3,S!$A$3:$A$470,0),MATCH($D17,S!$B$2:$AK$2,0))),"",INDEX(S!$B$3:$AK$497,MATCH(RIGHT($C$1,5)&amp;" "&amp;AB$3,S!$A$3:$A$470,0),MATCH($D17,S!$B$2:$AK$2,0)))</f>
        <v>0</v>
      </c>
      <c r="AC17" s="168">
        <f t="shared" ca="1" si="0"/>
        <v>187</v>
      </c>
      <c r="AD17" s="44">
        <f t="shared" ca="1" si="1"/>
        <v>-25</v>
      </c>
      <c r="AE17" s="45">
        <f t="shared" ca="1" si="2"/>
        <v>16.777777777777779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32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-33</v>
      </c>
      <c r="M18" s="63">
        <f ca="1">IF(ISNA(INDEX(S!$B$3:$AK$497,MATCH(RIGHT($C$1,5)&amp;" "&amp;M$3,S!$A$3:$A$470,0),MATCH($D18,S!$B$2:$AK$2,0))),"",INDEX(S!$B$3:$AK$497,MATCH(RIGHT($C$1,5)&amp;" "&amp;M$3,S!$A$3:$A$470,0),MATCH($D18,S!$B$2:$AK$2,0)))</f>
        <v>0</v>
      </c>
      <c r="N18" s="63">
        <f ca="1">IF(ISNA(INDEX(S!$B$3:$AK$497,MATCH(RIGHT($C$1,5)&amp;" "&amp;N$3,S!$A$3:$A$470,0),MATCH($D18,S!$B$2:$AK$2,0))),"",INDEX(S!$B$3:$AK$497,MATCH(RIGHT($C$1,5)&amp;" "&amp;N$3,S!$A$3:$A$470,0),MATCH($D18,S!$B$2:$AK$2,0)))</f>
        <v>0</v>
      </c>
      <c r="O18" s="63">
        <f ca="1">IF(ISNA(INDEX(S!$B$3:$AK$497,MATCH(RIGHT($C$1,5)&amp;" "&amp;O$3,S!$A$3:$A$470,0),MATCH($D18,S!$B$2:$AK$2,0))),"",INDEX(S!$B$3:$AK$497,MATCH(RIGHT($C$1,5)&amp;" "&amp;O$3,S!$A$3:$A$470,0),MATCH($D18,S!$B$2:$AK$2,0)))</f>
        <v>0</v>
      </c>
      <c r="P18" s="63">
        <f ca="1">IF(ISNA(INDEX(S!$B$3:$AK$497,MATCH(RIGHT($C$1,5)&amp;" "&amp;P$3,S!$A$3:$A$470,0),MATCH($D18,S!$B$2:$AK$2,0))),"",INDEX(S!$B$3:$AK$497,MATCH(RIGHT($C$1,5)&amp;" "&amp;P$3,S!$A$3:$A$470,0),MATCH($D18,S!$B$2:$AK$2,0)))</f>
        <v>0</v>
      </c>
      <c r="Q18" s="63">
        <f ca="1">IF(ISNA(INDEX(S!$B$3:$AK$497,MATCH(RIGHT($C$1,5)&amp;" "&amp;Q$3,S!$A$3:$A$470,0),MATCH($D18,S!$B$2:$AK$2,0))),"",INDEX(S!$B$3:$AK$497,MATCH(RIGHT($C$1,5)&amp;" "&amp;Q$3,S!$A$3:$A$470,0),MATCH($D18,S!$B$2:$AK$2,0)))</f>
        <v>0</v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48</v>
      </c>
      <c r="S18" s="63">
        <f ca="1">IF(ISNA(INDEX(S!$B$3:$AK$497,MATCH(RIGHT($C$1,5)&amp;" "&amp;S$3,S!$A$3:$A$470,0),MATCH($D18,S!$B$2:$AK$2,0))),"",INDEX(S!$B$3:$AK$497,MATCH(RIGHT($C$1,5)&amp;" "&amp;S$3,S!$A$3:$A$470,0),MATCH($D18,S!$B$2:$AK$2,0)))</f>
        <v>0</v>
      </c>
      <c r="T18" s="63">
        <f ca="1">IF(ISNA(INDEX(S!$B$3:$AK$497,MATCH(RIGHT($C$1,5)&amp;" "&amp;T$3,S!$A$3:$A$470,0),MATCH($D18,S!$B$2:$AK$2,0))),"",INDEX(S!$B$3:$AK$497,MATCH(RIGHT($C$1,5)&amp;" "&amp;T$3,S!$A$3:$A$470,0),MATCH($D18,S!$B$2:$AK$2,0)))</f>
        <v>0</v>
      </c>
      <c r="U18" s="63">
        <f ca="1">IF(ISNA(INDEX(S!$B$3:$AK$497,MATCH(RIGHT($C$1,5)&amp;" "&amp;U$3,S!$A$3:$A$470,0),MATCH($D18,S!$B$2:$AK$2,0))),"",INDEX(S!$B$3:$AK$497,MATCH(RIGHT($C$1,5)&amp;" "&amp;U$3,S!$A$3:$A$470,0),MATCH($D18,S!$B$2:$AK$2,0)))</f>
        <v>0</v>
      </c>
      <c r="V18" s="63">
        <f ca="1">IF(ISNA(INDEX(S!$B$3:$AK$497,MATCH(RIGHT($C$1,5)&amp;" "&amp;V$3,S!$A$3:$A$470,0),MATCH($D18,S!$B$2:$AK$2,0))),"",INDEX(S!$B$3:$AK$497,MATCH(RIGHT($C$1,5)&amp;" "&amp;V$3,S!$A$3:$A$470,0),MATCH($D18,S!$B$2:$AK$2,0)))</f>
        <v>0</v>
      </c>
      <c r="W18" s="63">
        <f ca="1">IF(ISNA(INDEX(S!$B$3:$AK$497,MATCH(RIGHT($C$1,5)&amp;" "&amp;W$3,S!$A$3:$A$470,0),MATCH($D18,S!$B$2:$AK$2,0))),"",INDEX(S!$B$3:$AK$497,MATCH(RIGHT($C$1,5)&amp;" "&amp;W$3,S!$A$3:$A$470,0),MATCH($D18,S!$B$2:$AK$2,0)))</f>
        <v>0</v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101</v>
      </c>
      <c r="Y18" s="63">
        <f ca="1">IF(ISNA(INDEX(S!$B$3:$AK$497,MATCH(RIGHT($C$1,5)&amp;" "&amp;Y$3,S!$A$3:$A$470,0),MATCH($D18,S!$B$2:$AK$2,0))),"",INDEX(S!$B$3:$AK$497,MATCH(RIGHT($C$1,5)&amp;" "&amp;Y$3,S!$A$3:$A$470,0),MATCH($D18,S!$B$2:$AK$2,0)))</f>
        <v>0</v>
      </c>
      <c r="Z18" s="63">
        <f ca="1">IF(ISNA(INDEX(S!$B$3:$AK$497,MATCH(RIGHT($C$1,5)&amp;" "&amp;Z$3,S!$A$3:$A$470,0),MATCH($D18,S!$B$2:$AK$2,0))),"",INDEX(S!$B$3:$AK$497,MATCH(RIGHT($C$1,5)&amp;" "&amp;Z$3,S!$A$3:$A$470,0),MATCH($D18,S!$B$2:$AK$2,0)))</f>
        <v>0</v>
      </c>
      <c r="AA18" s="63">
        <f ca="1">IF(ISNA(INDEX(S!$B$3:$AK$497,MATCH(RIGHT($C$1,5)&amp;" "&amp;AA$3,S!$A$3:$A$470,0),MATCH($D18,S!$B$2:$AK$2,0))),"",INDEX(S!$B$3:$AK$497,MATCH(RIGHT($C$1,5)&amp;" "&amp;AA$3,S!$A$3:$A$470,0),MATCH($D18,S!$B$2:$AK$2,0)))</f>
        <v>0</v>
      </c>
      <c r="AB18" s="173">
        <f ca="1">IF(ISNA(INDEX(S!$B$3:$AK$497,MATCH(RIGHT($C$1,5)&amp;" "&amp;AB$3,S!$A$3:$A$470,0),MATCH($D18,S!$B$2:$AK$2,0))),"",INDEX(S!$B$3:$AK$497,MATCH(RIGHT($C$1,5)&amp;" "&amp;AB$3,S!$A$3:$A$470,0),MATCH($D18,S!$B$2:$AK$2,0)))</f>
        <v>0</v>
      </c>
      <c r="AC18" s="168">
        <f t="shared" ca="1" si="0"/>
        <v>101</v>
      </c>
      <c r="AD18" s="44">
        <f t="shared" ca="1" si="1"/>
        <v>-33</v>
      </c>
      <c r="AE18" s="45">
        <f t="shared" ca="1" si="2"/>
        <v>8.2222222222222214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>
        <f ca="1">IF(ISNA(INDEX(S!$B$3:$AK$497,MATCH(RIGHT($C$1,5)&amp;" "&amp;M$3,S!$A$3:$A$470,0),MATCH($D19,S!$B$2:$AK$2,0))),"",INDEX(S!$B$3:$AK$497,MATCH(RIGHT($C$1,5)&amp;" "&amp;M$3,S!$A$3:$A$470,0),MATCH($D19,S!$B$2:$AK$2,0)))</f>
        <v>0</v>
      </c>
      <c r="N19" s="63">
        <f ca="1">IF(ISNA(INDEX(S!$B$3:$AK$497,MATCH(RIGHT($C$1,5)&amp;" "&amp;N$3,S!$A$3:$A$470,0),MATCH($D19,S!$B$2:$AK$2,0))),"",INDEX(S!$B$3:$AK$497,MATCH(RIGHT($C$1,5)&amp;" "&amp;N$3,S!$A$3:$A$470,0),MATCH($D19,S!$B$2:$AK$2,0)))</f>
        <v>0</v>
      </c>
      <c r="O19" s="63">
        <f ca="1">IF(ISNA(INDEX(S!$B$3:$AK$497,MATCH(RIGHT($C$1,5)&amp;" "&amp;O$3,S!$A$3:$A$470,0),MATCH($D19,S!$B$2:$AK$2,0))),"",INDEX(S!$B$3:$AK$497,MATCH(RIGHT($C$1,5)&amp;" "&amp;O$3,S!$A$3:$A$470,0),MATCH($D19,S!$B$2:$AK$2,0)))</f>
        <v>0</v>
      </c>
      <c r="P19" s="63">
        <f ca="1">IF(ISNA(INDEX(S!$B$3:$AK$497,MATCH(RIGHT($C$1,5)&amp;" "&amp;P$3,S!$A$3:$A$470,0),MATCH($D19,S!$B$2:$AK$2,0))),"",INDEX(S!$B$3:$AK$497,MATCH(RIGHT($C$1,5)&amp;" "&amp;P$3,S!$A$3:$A$470,0),MATCH($D19,S!$B$2:$AK$2,0)))</f>
        <v>0</v>
      </c>
      <c r="Q19" s="63">
        <f ca="1">IF(ISNA(INDEX(S!$B$3:$AK$497,MATCH(RIGHT($C$1,5)&amp;" "&amp;Q$3,S!$A$3:$A$470,0),MATCH($D19,S!$B$2:$AK$2,0))),"",INDEX(S!$B$3:$AK$497,MATCH(RIGHT($C$1,5)&amp;" "&amp;Q$3,S!$A$3:$A$470,0),MATCH($D19,S!$B$2:$AK$2,0)))</f>
        <v>0</v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>
        <f ca="1">IF(ISNA(INDEX(S!$B$3:$AK$497,MATCH(RIGHT($C$1,5)&amp;" "&amp;S$3,S!$A$3:$A$470,0),MATCH($D19,S!$B$2:$AK$2,0))),"",INDEX(S!$B$3:$AK$497,MATCH(RIGHT($C$1,5)&amp;" "&amp;S$3,S!$A$3:$A$470,0),MATCH($D19,S!$B$2:$AK$2,0)))</f>
        <v>0</v>
      </c>
      <c r="T19" s="63">
        <f ca="1">IF(ISNA(INDEX(S!$B$3:$AK$497,MATCH(RIGHT($C$1,5)&amp;" "&amp;T$3,S!$A$3:$A$470,0),MATCH($D19,S!$B$2:$AK$2,0))),"",INDEX(S!$B$3:$AK$497,MATCH(RIGHT($C$1,5)&amp;" "&amp;T$3,S!$A$3:$A$470,0),MATCH($D19,S!$B$2:$AK$2,0)))</f>
        <v>0</v>
      </c>
      <c r="U19" s="63">
        <f ca="1">IF(ISNA(INDEX(S!$B$3:$AK$497,MATCH(RIGHT($C$1,5)&amp;" "&amp;U$3,S!$A$3:$A$470,0),MATCH($D19,S!$B$2:$AK$2,0))),"",INDEX(S!$B$3:$AK$497,MATCH(RIGHT($C$1,5)&amp;" "&amp;U$3,S!$A$3:$A$470,0),MATCH($D19,S!$B$2:$AK$2,0)))</f>
        <v>0</v>
      </c>
      <c r="V19" s="63">
        <f ca="1">IF(ISNA(INDEX(S!$B$3:$AK$497,MATCH(RIGHT($C$1,5)&amp;" "&amp;V$3,S!$A$3:$A$470,0),MATCH($D19,S!$B$2:$AK$2,0))),"",INDEX(S!$B$3:$AK$497,MATCH(RIGHT($C$1,5)&amp;" "&amp;V$3,S!$A$3:$A$470,0),MATCH($D19,S!$B$2:$AK$2,0)))</f>
        <v>0</v>
      </c>
      <c r="W19" s="63">
        <f ca="1">IF(ISNA(INDEX(S!$B$3:$AK$497,MATCH(RIGHT($C$1,5)&amp;" "&amp;W$3,S!$A$3:$A$470,0),MATCH($D19,S!$B$2:$AK$2,0))),"",INDEX(S!$B$3:$AK$497,MATCH(RIGHT($C$1,5)&amp;" "&amp;W$3,S!$A$3:$A$470,0),MATCH($D19,S!$B$2:$AK$2,0)))</f>
        <v>0</v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>
        <f ca="1">IF(ISNA(INDEX(S!$B$3:$AK$497,MATCH(RIGHT($C$1,5)&amp;" "&amp;Y$3,S!$A$3:$A$470,0),MATCH($D19,S!$B$2:$AK$2,0))),"",INDEX(S!$B$3:$AK$497,MATCH(RIGHT($C$1,5)&amp;" "&amp;Y$3,S!$A$3:$A$470,0),MATCH($D19,S!$B$2:$AK$2,0)))</f>
        <v>0</v>
      </c>
      <c r="Z19" s="63">
        <f ca="1">IF(ISNA(INDEX(S!$B$3:$AK$497,MATCH(RIGHT($C$1,5)&amp;" "&amp;Z$3,S!$A$3:$A$470,0),MATCH($D19,S!$B$2:$AK$2,0))),"",INDEX(S!$B$3:$AK$497,MATCH(RIGHT($C$1,5)&amp;" "&amp;Z$3,S!$A$3:$A$470,0),MATCH($D19,S!$B$2:$AK$2,0)))</f>
        <v>0</v>
      </c>
      <c r="AA19" s="63">
        <f ca="1">IF(ISNA(INDEX(S!$B$3:$AK$497,MATCH(RIGHT($C$1,5)&amp;" "&amp;AA$3,S!$A$3:$A$470,0),MATCH($D19,S!$B$2:$AK$2,0))),"",INDEX(S!$B$3:$AK$497,MATCH(RIGHT($C$1,5)&amp;" "&amp;AA$3,S!$A$3:$A$470,0),MATCH($D19,S!$B$2:$AK$2,0)))</f>
        <v>0</v>
      </c>
      <c r="AB19" s="173">
        <f ca="1">IF(ISNA(INDEX(S!$B$3:$AK$497,MATCH(RIGHT($C$1,5)&amp;" "&amp;AB$3,S!$A$3:$A$470,0),MATCH($D19,S!$B$2:$AK$2,0))),"",INDEX(S!$B$3:$AK$497,MATCH(RIGHT($C$1,5)&amp;" "&amp;AB$3,S!$A$3:$A$470,0),MATCH($D19,S!$B$2:$AK$2,0)))</f>
        <v>0</v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-39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-36</v>
      </c>
      <c r="M20" s="65">
        <f ca="1">IF(ISNA(INDEX(S!$B$3:$AK$497,MATCH(RIGHT($C$1,5)&amp;" "&amp;M$3,S!$A$3:$A$470,0),MATCH($D20,S!$B$2:$AK$2,0))),"",INDEX(S!$B$3:$AK$497,MATCH(RIGHT($C$1,5)&amp;" "&amp;M$3,S!$A$3:$A$470,0),MATCH($D20,S!$B$2:$AK$2,0)))</f>
        <v>0</v>
      </c>
      <c r="N20" s="65">
        <f ca="1">IF(ISNA(INDEX(S!$B$3:$AK$497,MATCH(RIGHT($C$1,5)&amp;" "&amp;N$3,S!$A$3:$A$470,0),MATCH($D20,S!$B$2:$AK$2,0))),"",INDEX(S!$B$3:$AK$497,MATCH(RIGHT($C$1,5)&amp;" "&amp;N$3,S!$A$3:$A$470,0),MATCH($D20,S!$B$2:$AK$2,0)))</f>
        <v>0</v>
      </c>
      <c r="O20" s="65">
        <f ca="1">IF(ISNA(INDEX(S!$B$3:$AK$497,MATCH(RIGHT($C$1,5)&amp;" "&amp;O$3,S!$A$3:$A$470,0),MATCH($D20,S!$B$2:$AK$2,0))),"",INDEX(S!$B$3:$AK$497,MATCH(RIGHT($C$1,5)&amp;" "&amp;O$3,S!$A$3:$A$470,0),MATCH($D20,S!$B$2:$AK$2,0)))</f>
        <v>0</v>
      </c>
      <c r="P20" s="65">
        <f ca="1">IF(ISNA(INDEX(S!$B$3:$AK$497,MATCH(RIGHT($C$1,5)&amp;" "&amp;P$3,S!$A$3:$A$470,0),MATCH($D20,S!$B$2:$AK$2,0))),"",INDEX(S!$B$3:$AK$497,MATCH(RIGHT($C$1,5)&amp;" "&amp;P$3,S!$A$3:$A$470,0),MATCH($D20,S!$B$2:$AK$2,0)))</f>
        <v>0</v>
      </c>
      <c r="Q20" s="65">
        <f ca="1">IF(ISNA(INDEX(S!$B$3:$AK$497,MATCH(RIGHT($C$1,5)&amp;" "&amp;Q$3,S!$A$3:$A$470,0),MATCH($D20,S!$B$2:$AK$2,0))),"",INDEX(S!$B$3:$AK$497,MATCH(RIGHT($C$1,5)&amp;" "&amp;Q$3,S!$A$3:$A$470,0),MATCH($D20,S!$B$2:$AK$2,0)))</f>
        <v>0</v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102</v>
      </c>
      <c r="S20" s="65">
        <f ca="1">IF(ISNA(INDEX(S!$B$3:$AK$497,MATCH(RIGHT($C$1,5)&amp;" "&amp;S$3,S!$A$3:$A$470,0),MATCH($D20,S!$B$2:$AK$2,0))),"",INDEX(S!$B$3:$AK$497,MATCH(RIGHT($C$1,5)&amp;" "&amp;S$3,S!$A$3:$A$470,0),MATCH($D20,S!$B$2:$AK$2,0)))</f>
        <v>0</v>
      </c>
      <c r="T20" s="65">
        <f ca="1">IF(ISNA(INDEX(S!$B$3:$AK$497,MATCH(RIGHT($C$1,5)&amp;" "&amp;T$3,S!$A$3:$A$470,0),MATCH($D20,S!$B$2:$AK$2,0))),"",INDEX(S!$B$3:$AK$497,MATCH(RIGHT($C$1,5)&amp;" "&amp;T$3,S!$A$3:$A$470,0),MATCH($D20,S!$B$2:$AK$2,0)))</f>
        <v>0</v>
      </c>
      <c r="U20" s="65">
        <f ca="1">IF(ISNA(INDEX(S!$B$3:$AK$497,MATCH(RIGHT($C$1,5)&amp;" "&amp;U$3,S!$A$3:$A$470,0),MATCH($D20,S!$B$2:$AK$2,0))),"",INDEX(S!$B$3:$AK$497,MATCH(RIGHT($C$1,5)&amp;" "&amp;U$3,S!$A$3:$A$470,0),MATCH($D20,S!$B$2:$AK$2,0)))</f>
        <v>0</v>
      </c>
      <c r="V20" s="65">
        <f ca="1">IF(ISNA(INDEX(S!$B$3:$AK$497,MATCH(RIGHT($C$1,5)&amp;" "&amp;V$3,S!$A$3:$A$470,0),MATCH($D20,S!$B$2:$AK$2,0))),"",INDEX(S!$B$3:$AK$497,MATCH(RIGHT($C$1,5)&amp;" "&amp;V$3,S!$A$3:$A$470,0),MATCH($D20,S!$B$2:$AK$2,0)))</f>
        <v>0</v>
      </c>
      <c r="W20" s="65">
        <f ca="1">IF(ISNA(INDEX(S!$B$3:$AK$497,MATCH(RIGHT($C$1,5)&amp;" "&amp;W$3,S!$A$3:$A$470,0),MATCH($D20,S!$B$2:$AK$2,0))),"",INDEX(S!$B$3:$AK$497,MATCH(RIGHT($C$1,5)&amp;" "&amp;W$3,S!$A$3:$A$470,0),MATCH($D20,S!$B$2:$AK$2,0)))</f>
        <v>0</v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74</v>
      </c>
      <c r="Y20" s="65">
        <f ca="1">IF(ISNA(INDEX(S!$B$3:$AK$497,MATCH(RIGHT($C$1,5)&amp;" "&amp;Y$3,S!$A$3:$A$470,0),MATCH($D20,S!$B$2:$AK$2,0))),"",INDEX(S!$B$3:$AK$497,MATCH(RIGHT($C$1,5)&amp;" "&amp;Y$3,S!$A$3:$A$470,0),MATCH($D20,S!$B$2:$AK$2,0)))</f>
        <v>0</v>
      </c>
      <c r="Z20" s="65">
        <f ca="1">IF(ISNA(INDEX(S!$B$3:$AK$497,MATCH(RIGHT($C$1,5)&amp;" "&amp;Z$3,S!$A$3:$A$470,0),MATCH($D20,S!$B$2:$AK$2,0))),"",INDEX(S!$B$3:$AK$497,MATCH(RIGHT($C$1,5)&amp;" "&amp;Z$3,S!$A$3:$A$470,0),MATCH($D20,S!$B$2:$AK$2,0)))</f>
        <v>0</v>
      </c>
      <c r="AA20" s="65">
        <f ca="1">IF(ISNA(INDEX(S!$B$3:$AK$497,MATCH(RIGHT($C$1,5)&amp;" "&amp;AA$3,S!$A$3:$A$470,0),MATCH($D20,S!$B$2:$AK$2,0))),"",INDEX(S!$B$3:$AK$497,MATCH(RIGHT($C$1,5)&amp;" "&amp;AA$3,S!$A$3:$A$470,0),MATCH($D20,S!$B$2:$AK$2,0)))</f>
        <v>0</v>
      </c>
      <c r="AB20" s="174">
        <f ca="1">IF(ISNA(INDEX(S!$B$3:$AK$497,MATCH(RIGHT($C$1,5)&amp;" "&amp;AB$3,S!$A$3:$A$470,0),MATCH($D20,S!$B$2:$AK$2,0))),"",INDEX(S!$B$3:$AK$497,MATCH(RIGHT($C$1,5)&amp;" "&amp;AB$3,S!$A$3:$A$470,0),MATCH($D20,S!$B$2:$AK$2,0)))</f>
        <v>0</v>
      </c>
      <c r="AC20" s="169">
        <f t="shared" ca="1" si="0"/>
        <v>102</v>
      </c>
      <c r="AD20" s="46">
        <f t="shared" ca="1" si="1"/>
        <v>-39</v>
      </c>
      <c r="AE20" s="47">
        <f t="shared" ca="1" si="2"/>
        <v>5.6111111111111107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8833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8827</v>
      </c>
      <c r="M21" s="61">
        <f ca="1">IF(ISNA(INDEX(S!$B$3:$AK$497,MATCH(RIGHT($C$1,5)&amp;" "&amp;M$3,S!$A$3:$A$470,0),MATCH($D21,S!$B$2:$AK$2,0))),"",INDEX(S!$B$3:$AK$497,MATCH(RIGHT($C$1,5)&amp;" "&amp;M$3,S!$A$3:$A$470,0),MATCH($D21,S!$B$2:$AK$2,0)))</f>
        <v>0</v>
      </c>
      <c r="N21" s="61">
        <f ca="1">IF(ISNA(INDEX(S!$B$3:$AK$497,MATCH(RIGHT($C$1,5)&amp;" "&amp;N$3,S!$A$3:$A$470,0),MATCH($D21,S!$B$2:$AK$2,0))),"",INDEX(S!$B$3:$AK$497,MATCH(RIGHT($C$1,5)&amp;" "&amp;N$3,S!$A$3:$A$470,0),MATCH($D21,S!$B$2:$AK$2,0)))</f>
        <v>0</v>
      </c>
      <c r="O21" s="61">
        <f ca="1">IF(ISNA(INDEX(S!$B$3:$AK$497,MATCH(RIGHT($C$1,5)&amp;" "&amp;O$3,S!$A$3:$A$470,0),MATCH($D21,S!$B$2:$AK$2,0))),"",INDEX(S!$B$3:$AK$497,MATCH(RIGHT($C$1,5)&amp;" "&amp;O$3,S!$A$3:$A$470,0),MATCH($D21,S!$B$2:$AK$2,0)))</f>
        <v>0</v>
      </c>
      <c r="P21" s="61">
        <f ca="1">IF(ISNA(INDEX(S!$B$3:$AK$497,MATCH(RIGHT($C$1,5)&amp;" "&amp;P$3,S!$A$3:$A$470,0),MATCH($D21,S!$B$2:$AK$2,0))),"",INDEX(S!$B$3:$AK$497,MATCH(RIGHT($C$1,5)&amp;" "&amp;P$3,S!$A$3:$A$470,0),MATCH($D21,S!$B$2:$AK$2,0)))</f>
        <v>0</v>
      </c>
      <c r="Q21" s="61">
        <f ca="1">IF(ISNA(INDEX(S!$B$3:$AK$497,MATCH(RIGHT($C$1,5)&amp;" "&amp;Q$3,S!$A$3:$A$470,0),MATCH($D21,S!$B$2:$AK$2,0))),"",INDEX(S!$B$3:$AK$497,MATCH(RIGHT($C$1,5)&amp;" "&amp;Q$3,S!$A$3:$A$470,0),MATCH($D21,S!$B$2:$AK$2,0)))</f>
        <v>0</v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8817</v>
      </c>
      <c r="S21" s="61">
        <f ca="1">IF(ISNA(INDEX(S!$B$3:$AK$497,MATCH(RIGHT($C$1,5)&amp;" "&amp;S$3,S!$A$3:$A$470,0),MATCH($D21,S!$B$2:$AK$2,0))),"",INDEX(S!$B$3:$AK$497,MATCH(RIGHT($C$1,5)&amp;" "&amp;S$3,S!$A$3:$A$470,0),MATCH($D21,S!$B$2:$AK$2,0)))</f>
        <v>0</v>
      </c>
      <c r="T21" s="61">
        <f ca="1">IF(ISNA(INDEX(S!$B$3:$AK$497,MATCH(RIGHT($C$1,5)&amp;" "&amp;T$3,S!$A$3:$A$470,0),MATCH($D21,S!$B$2:$AK$2,0))),"",INDEX(S!$B$3:$AK$497,MATCH(RIGHT($C$1,5)&amp;" "&amp;T$3,S!$A$3:$A$470,0),MATCH($D21,S!$B$2:$AK$2,0)))</f>
        <v>0</v>
      </c>
      <c r="U21" s="61">
        <f ca="1">IF(ISNA(INDEX(S!$B$3:$AK$497,MATCH(RIGHT($C$1,5)&amp;" "&amp;U$3,S!$A$3:$A$470,0),MATCH($D21,S!$B$2:$AK$2,0))),"",INDEX(S!$B$3:$AK$497,MATCH(RIGHT($C$1,5)&amp;" "&amp;U$3,S!$A$3:$A$470,0),MATCH($D21,S!$B$2:$AK$2,0)))</f>
        <v>0</v>
      </c>
      <c r="V21" s="61">
        <f ca="1">IF(ISNA(INDEX(S!$B$3:$AK$497,MATCH(RIGHT($C$1,5)&amp;" "&amp;V$3,S!$A$3:$A$470,0),MATCH($D21,S!$B$2:$AK$2,0))),"",INDEX(S!$B$3:$AK$497,MATCH(RIGHT($C$1,5)&amp;" "&amp;V$3,S!$A$3:$A$470,0),MATCH($D21,S!$B$2:$AK$2,0)))</f>
        <v>0</v>
      </c>
      <c r="W21" s="61">
        <f ca="1">IF(ISNA(INDEX(S!$B$3:$AK$497,MATCH(RIGHT($C$1,5)&amp;" "&amp;W$3,S!$A$3:$A$470,0),MATCH($D21,S!$B$2:$AK$2,0))),"",INDEX(S!$B$3:$AK$497,MATCH(RIGHT($C$1,5)&amp;" "&amp;W$3,S!$A$3:$A$470,0),MATCH($D21,S!$B$2:$AK$2,0)))</f>
        <v>0</v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8814</v>
      </c>
      <c r="Y21" s="61">
        <f ca="1">IF(ISNA(INDEX(S!$B$3:$AK$497,MATCH(RIGHT($C$1,5)&amp;" "&amp;Y$3,S!$A$3:$A$470,0),MATCH($D21,S!$B$2:$AK$2,0))),"",INDEX(S!$B$3:$AK$497,MATCH(RIGHT($C$1,5)&amp;" "&amp;Y$3,S!$A$3:$A$470,0),MATCH($D21,S!$B$2:$AK$2,0)))</f>
        <v>0</v>
      </c>
      <c r="Z21" s="61">
        <f ca="1">IF(ISNA(INDEX(S!$B$3:$AK$497,MATCH(RIGHT($C$1,5)&amp;" "&amp;Z$3,S!$A$3:$A$470,0),MATCH($D21,S!$B$2:$AK$2,0))),"",INDEX(S!$B$3:$AK$497,MATCH(RIGHT($C$1,5)&amp;" "&amp;Z$3,S!$A$3:$A$470,0),MATCH($D21,S!$B$2:$AK$2,0)))</f>
        <v>0</v>
      </c>
      <c r="AA21" s="61">
        <f ca="1">IF(ISNA(INDEX(S!$B$3:$AK$497,MATCH(RIGHT($C$1,5)&amp;" "&amp;AA$3,S!$A$3:$A$470,0),MATCH($D21,S!$B$2:$AK$2,0))),"",INDEX(S!$B$3:$AK$497,MATCH(RIGHT($C$1,5)&amp;" "&amp;AA$3,S!$A$3:$A$470,0),MATCH($D21,S!$B$2:$AK$2,0)))</f>
        <v>0</v>
      </c>
      <c r="AB21" s="172">
        <f ca="1">IF(ISNA(INDEX(S!$B$3:$AK$497,MATCH(RIGHT($C$1,5)&amp;" "&amp;AB$3,S!$A$3:$A$470,0),MATCH($D21,S!$B$2:$AK$2,0))),"",INDEX(S!$B$3:$AK$497,MATCH(RIGHT($C$1,5)&amp;" "&amp;AB$3,S!$A$3:$A$470,0),MATCH($D21,S!$B$2:$AK$2,0)))</f>
        <v>0</v>
      </c>
      <c r="AC21" s="167">
        <f t="shared" ca="1" si="0"/>
        <v>8833</v>
      </c>
      <c r="AD21" s="42">
        <f t="shared" ca="1" si="1"/>
        <v>0</v>
      </c>
      <c r="AE21" s="43">
        <f t="shared" ca="1" si="2"/>
        <v>1960.6111111111111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3035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3031</v>
      </c>
      <c r="M22" s="63">
        <f ca="1">IF(ISNA(INDEX(S!$B$3:$AK$497,MATCH(RIGHT($C$1,5)&amp;" "&amp;M$3,S!$A$3:$A$470,0),MATCH($D22,S!$B$2:$AK$2,0))),"",INDEX(S!$B$3:$AK$497,MATCH(RIGHT($C$1,5)&amp;" "&amp;M$3,S!$A$3:$A$470,0),MATCH($D22,S!$B$2:$AK$2,0)))</f>
        <v>0</v>
      </c>
      <c r="N22" s="63">
        <f ca="1">IF(ISNA(INDEX(S!$B$3:$AK$497,MATCH(RIGHT($C$1,5)&amp;" "&amp;N$3,S!$A$3:$A$470,0),MATCH($D22,S!$B$2:$AK$2,0))),"",INDEX(S!$B$3:$AK$497,MATCH(RIGHT($C$1,5)&amp;" "&amp;N$3,S!$A$3:$A$470,0),MATCH($D22,S!$B$2:$AK$2,0)))</f>
        <v>0</v>
      </c>
      <c r="O22" s="63">
        <f ca="1">IF(ISNA(INDEX(S!$B$3:$AK$497,MATCH(RIGHT($C$1,5)&amp;" "&amp;O$3,S!$A$3:$A$470,0),MATCH($D22,S!$B$2:$AK$2,0))),"",INDEX(S!$B$3:$AK$497,MATCH(RIGHT($C$1,5)&amp;" "&amp;O$3,S!$A$3:$A$470,0),MATCH($D22,S!$B$2:$AK$2,0)))</f>
        <v>0</v>
      </c>
      <c r="P22" s="63">
        <f ca="1">IF(ISNA(INDEX(S!$B$3:$AK$497,MATCH(RIGHT($C$1,5)&amp;" "&amp;P$3,S!$A$3:$A$470,0),MATCH($D22,S!$B$2:$AK$2,0))),"",INDEX(S!$B$3:$AK$497,MATCH(RIGHT($C$1,5)&amp;" "&amp;P$3,S!$A$3:$A$470,0),MATCH($D22,S!$B$2:$AK$2,0)))</f>
        <v>0</v>
      </c>
      <c r="Q22" s="63">
        <f ca="1">IF(ISNA(INDEX(S!$B$3:$AK$497,MATCH(RIGHT($C$1,5)&amp;" "&amp;Q$3,S!$A$3:$A$470,0),MATCH($D22,S!$B$2:$AK$2,0))),"",INDEX(S!$B$3:$AK$497,MATCH(RIGHT($C$1,5)&amp;" "&amp;Q$3,S!$A$3:$A$470,0),MATCH($D22,S!$B$2:$AK$2,0)))</f>
        <v>0</v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3029</v>
      </c>
      <c r="S22" s="63">
        <f ca="1">IF(ISNA(INDEX(S!$B$3:$AK$497,MATCH(RIGHT($C$1,5)&amp;" "&amp;S$3,S!$A$3:$A$470,0),MATCH($D22,S!$B$2:$AK$2,0))),"",INDEX(S!$B$3:$AK$497,MATCH(RIGHT($C$1,5)&amp;" "&amp;S$3,S!$A$3:$A$470,0),MATCH($D22,S!$B$2:$AK$2,0)))</f>
        <v>0</v>
      </c>
      <c r="T22" s="63">
        <f ca="1">IF(ISNA(INDEX(S!$B$3:$AK$497,MATCH(RIGHT($C$1,5)&amp;" "&amp;T$3,S!$A$3:$A$470,0),MATCH($D22,S!$B$2:$AK$2,0))),"",INDEX(S!$B$3:$AK$497,MATCH(RIGHT($C$1,5)&amp;" "&amp;T$3,S!$A$3:$A$470,0),MATCH($D22,S!$B$2:$AK$2,0)))</f>
        <v>0</v>
      </c>
      <c r="U22" s="63">
        <f ca="1">IF(ISNA(INDEX(S!$B$3:$AK$497,MATCH(RIGHT($C$1,5)&amp;" "&amp;U$3,S!$A$3:$A$470,0),MATCH($D22,S!$B$2:$AK$2,0))),"",INDEX(S!$B$3:$AK$497,MATCH(RIGHT($C$1,5)&amp;" "&amp;U$3,S!$A$3:$A$470,0),MATCH($D22,S!$B$2:$AK$2,0)))</f>
        <v>0</v>
      </c>
      <c r="V22" s="63">
        <f ca="1">IF(ISNA(INDEX(S!$B$3:$AK$497,MATCH(RIGHT($C$1,5)&amp;" "&amp;V$3,S!$A$3:$A$470,0),MATCH($D22,S!$B$2:$AK$2,0))),"",INDEX(S!$B$3:$AK$497,MATCH(RIGHT($C$1,5)&amp;" "&amp;V$3,S!$A$3:$A$470,0),MATCH($D22,S!$B$2:$AK$2,0)))</f>
        <v>0</v>
      </c>
      <c r="W22" s="63">
        <f ca="1">IF(ISNA(INDEX(S!$B$3:$AK$497,MATCH(RIGHT($C$1,5)&amp;" "&amp;W$3,S!$A$3:$A$470,0),MATCH($D22,S!$B$2:$AK$2,0))),"",INDEX(S!$B$3:$AK$497,MATCH(RIGHT($C$1,5)&amp;" "&amp;W$3,S!$A$3:$A$470,0),MATCH($D22,S!$B$2:$AK$2,0)))</f>
        <v>0</v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3027</v>
      </c>
      <c r="Y22" s="63">
        <f ca="1">IF(ISNA(INDEX(S!$B$3:$AK$497,MATCH(RIGHT($C$1,5)&amp;" "&amp;Y$3,S!$A$3:$A$470,0),MATCH($D22,S!$B$2:$AK$2,0))),"",INDEX(S!$B$3:$AK$497,MATCH(RIGHT($C$1,5)&amp;" "&amp;Y$3,S!$A$3:$A$470,0),MATCH($D22,S!$B$2:$AK$2,0)))</f>
        <v>0</v>
      </c>
      <c r="Z22" s="63">
        <f ca="1">IF(ISNA(INDEX(S!$B$3:$AK$497,MATCH(RIGHT($C$1,5)&amp;" "&amp;Z$3,S!$A$3:$A$470,0),MATCH($D22,S!$B$2:$AK$2,0))),"",INDEX(S!$B$3:$AK$497,MATCH(RIGHT($C$1,5)&amp;" "&amp;Z$3,S!$A$3:$A$470,0),MATCH($D22,S!$B$2:$AK$2,0)))</f>
        <v>0</v>
      </c>
      <c r="AA22" s="63">
        <f ca="1">IF(ISNA(INDEX(S!$B$3:$AK$497,MATCH(RIGHT($C$1,5)&amp;" "&amp;AA$3,S!$A$3:$A$470,0),MATCH($D22,S!$B$2:$AK$2,0))),"",INDEX(S!$B$3:$AK$497,MATCH(RIGHT($C$1,5)&amp;" "&amp;AA$3,S!$A$3:$A$470,0),MATCH($D22,S!$B$2:$AK$2,0)))</f>
        <v>0</v>
      </c>
      <c r="AB22" s="173">
        <f ca="1">IF(ISNA(INDEX(S!$B$3:$AK$497,MATCH(RIGHT($C$1,5)&amp;" "&amp;AB$3,S!$A$3:$A$470,0),MATCH($D22,S!$B$2:$AK$2,0))),"",INDEX(S!$B$3:$AK$497,MATCH(RIGHT($C$1,5)&amp;" "&amp;AB$3,S!$A$3:$A$470,0),MATCH($D22,S!$B$2:$AK$2,0)))</f>
        <v>0</v>
      </c>
      <c r="AC22" s="168">
        <f t="shared" ca="1" si="0"/>
        <v>3035</v>
      </c>
      <c r="AD22" s="44">
        <f t="shared" ca="1" si="1"/>
        <v>0</v>
      </c>
      <c r="AE22" s="45">
        <f t="shared" ca="1" si="2"/>
        <v>673.44444444444446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13596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13479</v>
      </c>
      <c r="M23" s="63">
        <f ca="1">IF(ISNA(INDEX(S!$B$3:$AK$497,MATCH(RIGHT($C$1,5)&amp;" "&amp;M$3,S!$A$3:$A$470,0),MATCH($D23,S!$B$2:$AK$2,0))),"",INDEX(S!$B$3:$AK$497,MATCH(RIGHT($C$1,5)&amp;" "&amp;M$3,S!$A$3:$A$470,0),MATCH($D23,S!$B$2:$AK$2,0)))</f>
        <v>0</v>
      </c>
      <c r="N23" s="63">
        <f ca="1">IF(ISNA(INDEX(S!$B$3:$AK$497,MATCH(RIGHT($C$1,5)&amp;" "&amp;N$3,S!$A$3:$A$470,0),MATCH($D23,S!$B$2:$AK$2,0))),"",INDEX(S!$B$3:$AK$497,MATCH(RIGHT($C$1,5)&amp;" "&amp;N$3,S!$A$3:$A$470,0),MATCH($D23,S!$B$2:$AK$2,0)))</f>
        <v>0</v>
      </c>
      <c r="O23" s="63">
        <f ca="1">IF(ISNA(INDEX(S!$B$3:$AK$497,MATCH(RIGHT($C$1,5)&amp;" "&amp;O$3,S!$A$3:$A$470,0),MATCH($D23,S!$B$2:$AK$2,0))),"",INDEX(S!$B$3:$AK$497,MATCH(RIGHT($C$1,5)&amp;" "&amp;O$3,S!$A$3:$A$470,0),MATCH($D23,S!$B$2:$AK$2,0)))</f>
        <v>0</v>
      </c>
      <c r="P23" s="63">
        <f ca="1">IF(ISNA(INDEX(S!$B$3:$AK$497,MATCH(RIGHT($C$1,5)&amp;" "&amp;P$3,S!$A$3:$A$470,0),MATCH($D23,S!$B$2:$AK$2,0))),"",INDEX(S!$B$3:$AK$497,MATCH(RIGHT($C$1,5)&amp;" "&amp;P$3,S!$A$3:$A$470,0),MATCH($D23,S!$B$2:$AK$2,0)))</f>
        <v>0</v>
      </c>
      <c r="Q23" s="63">
        <f ca="1">IF(ISNA(INDEX(S!$B$3:$AK$497,MATCH(RIGHT($C$1,5)&amp;" "&amp;Q$3,S!$A$3:$A$470,0),MATCH($D23,S!$B$2:$AK$2,0))),"",INDEX(S!$B$3:$AK$497,MATCH(RIGHT($C$1,5)&amp;" "&amp;Q$3,S!$A$3:$A$470,0),MATCH($D23,S!$B$2:$AK$2,0)))</f>
        <v>0</v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13590</v>
      </c>
      <c r="S23" s="63">
        <f ca="1">IF(ISNA(INDEX(S!$B$3:$AK$497,MATCH(RIGHT($C$1,5)&amp;" "&amp;S$3,S!$A$3:$A$470,0),MATCH($D23,S!$B$2:$AK$2,0))),"",INDEX(S!$B$3:$AK$497,MATCH(RIGHT($C$1,5)&amp;" "&amp;S$3,S!$A$3:$A$470,0),MATCH($D23,S!$B$2:$AK$2,0)))</f>
        <v>0</v>
      </c>
      <c r="T23" s="63">
        <f ca="1">IF(ISNA(INDEX(S!$B$3:$AK$497,MATCH(RIGHT($C$1,5)&amp;" "&amp;T$3,S!$A$3:$A$470,0),MATCH($D23,S!$B$2:$AK$2,0))),"",INDEX(S!$B$3:$AK$497,MATCH(RIGHT($C$1,5)&amp;" "&amp;T$3,S!$A$3:$A$470,0),MATCH($D23,S!$B$2:$AK$2,0)))</f>
        <v>0</v>
      </c>
      <c r="U23" s="63">
        <f ca="1">IF(ISNA(INDEX(S!$B$3:$AK$497,MATCH(RIGHT($C$1,5)&amp;" "&amp;U$3,S!$A$3:$A$470,0),MATCH($D23,S!$B$2:$AK$2,0))),"",INDEX(S!$B$3:$AK$497,MATCH(RIGHT($C$1,5)&amp;" "&amp;U$3,S!$A$3:$A$470,0),MATCH($D23,S!$B$2:$AK$2,0)))</f>
        <v>0</v>
      </c>
      <c r="V23" s="63">
        <f ca="1">IF(ISNA(INDEX(S!$B$3:$AK$497,MATCH(RIGHT($C$1,5)&amp;" "&amp;V$3,S!$A$3:$A$470,0),MATCH($D23,S!$B$2:$AK$2,0))),"",INDEX(S!$B$3:$AK$497,MATCH(RIGHT($C$1,5)&amp;" "&amp;V$3,S!$A$3:$A$470,0),MATCH($D23,S!$B$2:$AK$2,0)))</f>
        <v>0</v>
      </c>
      <c r="W23" s="63">
        <f ca="1">IF(ISNA(INDEX(S!$B$3:$AK$497,MATCH(RIGHT($C$1,5)&amp;" "&amp;W$3,S!$A$3:$A$470,0),MATCH($D23,S!$B$2:$AK$2,0))),"",INDEX(S!$B$3:$AK$497,MATCH(RIGHT($C$1,5)&amp;" "&amp;W$3,S!$A$3:$A$470,0),MATCH($D23,S!$B$2:$AK$2,0)))</f>
        <v>0</v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13600</v>
      </c>
      <c r="Y23" s="63">
        <f ca="1">IF(ISNA(INDEX(S!$B$3:$AK$497,MATCH(RIGHT($C$1,5)&amp;" "&amp;Y$3,S!$A$3:$A$470,0),MATCH($D23,S!$B$2:$AK$2,0))),"",INDEX(S!$B$3:$AK$497,MATCH(RIGHT($C$1,5)&amp;" "&amp;Y$3,S!$A$3:$A$470,0),MATCH($D23,S!$B$2:$AK$2,0)))</f>
        <v>0</v>
      </c>
      <c r="Z23" s="63">
        <f ca="1">IF(ISNA(INDEX(S!$B$3:$AK$497,MATCH(RIGHT($C$1,5)&amp;" "&amp;Z$3,S!$A$3:$A$470,0),MATCH($D23,S!$B$2:$AK$2,0))),"",INDEX(S!$B$3:$AK$497,MATCH(RIGHT($C$1,5)&amp;" "&amp;Z$3,S!$A$3:$A$470,0),MATCH($D23,S!$B$2:$AK$2,0)))</f>
        <v>0</v>
      </c>
      <c r="AA23" s="63">
        <f ca="1">IF(ISNA(INDEX(S!$B$3:$AK$497,MATCH(RIGHT($C$1,5)&amp;" "&amp;AA$3,S!$A$3:$A$470,0),MATCH($D23,S!$B$2:$AK$2,0))),"",INDEX(S!$B$3:$AK$497,MATCH(RIGHT($C$1,5)&amp;" "&amp;AA$3,S!$A$3:$A$470,0),MATCH($D23,S!$B$2:$AK$2,0)))</f>
        <v>0</v>
      </c>
      <c r="AB23" s="173">
        <f ca="1">IF(ISNA(INDEX(S!$B$3:$AK$497,MATCH(RIGHT($C$1,5)&amp;" "&amp;AB$3,S!$A$3:$A$470,0),MATCH($D23,S!$B$2:$AK$2,0))),"",INDEX(S!$B$3:$AK$497,MATCH(RIGHT($C$1,5)&amp;" "&amp;AB$3,S!$A$3:$A$470,0),MATCH($D23,S!$B$2:$AK$2,0)))</f>
        <v>0</v>
      </c>
      <c r="AC23" s="168">
        <f t="shared" ca="1" si="0"/>
        <v>13600</v>
      </c>
      <c r="AD23" s="44">
        <f t="shared" ca="1" si="1"/>
        <v>0</v>
      </c>
      <c r="AE23" s="45">
        <f t="shared" ca="1" si="2"/>
        <v>3014.7222222222222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6465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6413</v>
      </c>
      <c r="M24" s="63">
        <f ca="1">IF(ISNA(INDEX(S!$B$3:$AK$497,MATCH(RIGHT($C$1,5)&amp;" "&amp;M$3,S!$A$3:$A$470,0),MATCH($D24,S!$B$2:$AK$2,0))),"",INDEX(S!$B$3:$AK$497,MATCH(RIGHT($C$1,5)&amp;" "&amp;M$3,S!$A$3:$A$470,0),MATCH($D24,S!$B$2:$AK$2,0)))</f>
        <v>0</v>
      </c>
      <c r="N24" s="63">
        <f ca="1">IF(ISNA(INDEX(S!$B$3:$AK$497,MATCH(RIGHT($C$1,5)&amp;" "&amp;N$3,S!$A$3:$A$470,0),MATCH($D24,S!$B$2:$AK$2,0))),"",INDEX(S!$B$3:$AK$497,MATCH(RIGHT($C$1,5)&amp;" "&amp;N$3,S!$A$3:$A$470,0),MATCH($D24,S!$B$2:$AK$2,0)))</f>
        <v>0</v>
      </c>
      <c r="O24" s="63">
        <f ca="1">IF(ISNA(INDEX(S!$B$3:$AK$497,MATCH(RIGHT($C$1,5)&amp;" "&amp;O$3,S!$A$3:$A$470,0),MATCH($D24,S!$B$2:$AK$2,0))),"",INDEX(S!$B$3:$AK$497,MATCH(RIGHT($C$1,5)&amp;" "&amp;O$3,S!$A$3:$A$470,0),MATCH($D24,S!$B$2:$AK$2,0)))</f>
        <v>0</v>
      </c>
      <c r="P24" s="63">
        <f ca="1">IF(ISNA(INDEX(S!$B$3:$AK$497,MATCH(RIGHT($C$1,5)&amp;" "&amp;P$3,S!$A$3:$A$470,0),MATCH($D24,S!$B$2:$AK$2,0))),"",INDEX(S!$B$3:$AK$497,MATCH(RIGHT($C$1,5)&amp;" "&amp;P$3,S!$A$3:$A$470,0),MATCH($D24,S!$B$2:$AK$2,0)))</f>
        <v>0</v>
      </c>
      <c r="Q24" s="63">
        <f ca="1">IF(ISNA(INDEX(S!$B$3:$AK$497,MATCH(RIGHT($C$1,5)&amp;" "&amp;Q$3,S!$A$3:$A$470,0),MATCH($D24,S!$B$2:$AK$2,0))),"",INDEX(S!$B$3:$AK$497,MATCH(RIGHT($C$1,5)&amp;" "&amp;Q$3,S!$A$3:$A$470,0),MATCH($D24,S!$B$2:$AK$2,0)))</f>
        <v>0</v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6416</v>
      </c>
      <c r="S24" s="63">
        <f ca="1">IF(ISNA(INDEX(S!$B$3:$AK$497,MATCH(RIGHT($C$1,5)&amp;" "&amp;S$3,S!$A$3:$A$470,0),MATCH($D24,S!$B$2:$AK$2,0))),"",INDEX(S!$B$3:$AK$497,MATCH(RIGHT($C$1,5)&amp;" "&amp;S$3,S!$A$3:$A$470,0),MATCH($D24,S!$B$2:$AK$2,0)))</f>
        <v>0</v>
      </c>
      <c r="T24" s="63">
        <f ca="1">IF(ISNA(INDEX(S!$B$3:$AK$497,MATCH(RIGHT($C$1,5)&amp;" "&amp;T$3,S!$A$3:$A$470,0),MATCH($D24,S!$B$2:$AK$2,0))),"",INDEX(S!$B$3:$AK$497,MATCH(RIGHT($C$1,5)&amp;" "&amp;T$3,S!$A$3:$A$470,0),MATCH($D24,S!$B$2:$AK$2,0)))</f>
        <v>0</v>
      </c>
      <c r="U24" s="63">
        <f ca="1">IF(ISNA(INDEX(S!$B$3:$AK$497,MATCH(RIGHT($C$1,5)&amp;" "&amp;U$3,S!$A$3:$A$470,0),MATCH($D24,S!$B$2:$AK$2,0))),"",INDEX(S!$B$3:$AK$497,MATCH(RIGHT($C$1,5)&amp;" "&amp;U$3,S!$A$3:$A$470,0),MATCH($D24,S!$B$2:$AK$2,0)))</f>
        <v>0</v>
      </c>
      <c r="V24" s="63">
        <f ca="1">IF(ISNA(INDEX(S!$B$3:$AK$497,MATCH(RIGHT($C$1,5)&amp;" "&amp;V$3,S!$A$3:$A$470,0),MATCH($D24,S!$B$2:$AK$2,0))),"",INDEX(S!$B$3:$AK$497,MATCH(RIGHT($C$1,5)&amp;" "&amp;V$3,S!$A$3:$A$470,0),MATCH($D24,S!$B$2:$AK$2,0)))</f>
        <v>0</v>
      </c>
      <c r="W24" s="63">
        <f ca="1">IF(ISNA(INDEX(S!$B$3:$AK$497,MATCH(RIGHT($C$1,5)&amp;" "&amp;W$3,S!$A$3:$A$470,0),MATCH($D24,S!$B$2:$AK$2,0))),"",INDEX(S!$B$3:$AK$497,MATCH(RIGHT($C$1,5)&amp;" "&amp;W$3,S!$A$3:$A$470,0),MATCH($D24,S!$B$2:$AK$2,0)))</f>
        <v>0</v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6404</v>
      </c>
      <c r="Y24" s="63">
        <f ca="1">IF(ISNA(INDEX(S!$B$3:$AK$497,MATCH(RIGHT($C$1,5)&amp;" "&amp;Y$3,S!$A$3:$A$470,0),MATCH($D24,S!$B$2:$AK$2,0))),"",INDEX(S!$B$3:$AK$497,MATCH(RIGHT($C$1,5)&amp;" "&amp;Y$3,S!$A$3:$A$470,0),MATCH($D24,S!$B$2:$AK$2,0)))</f>
        <v>0</v>
      </c>
      <c r="Z24" s="63">
        <f ca="1">IF(ISNA(INDEX(S!$B$3:$AK$497,MATCH(RIGHT($C$1,5)&amp;" "&amp;Z$3,S!$A$3:$A$470,0),MATCH($D24,S!$B$2:$AK$2,0))),"",INDEX(S!$B$3:$AK$497,MATCH(RIGHT($C$1,5)&amp;" "&amp;Z$3,S!$A$3:$A$470,0),MATCH($D24,S!$B$2:$AK$2,0)))</f>
        <v>0</v>
      </c>
      <c r="AA24" s="63">
        <f ca="1">IF(ISNA(INDEX(S!$B$3:$AK$497,MATCH(RIGHT($C$1,5)&amp;" "&amp;AA$3,S!$A$3:$A$470,0),MATCH($D24,S!$B$2:$AK$2,0))),"",INDEX(S!$B$3:$AK$497,MATCH(RIGHT($C$1,5)&amp;" "&amp;AA$3,S!$A$3:$A$470,0),MATCH($D24,S!$B$2:$AK$2,0)))</f>
        <v>0</v>
      </c>
      <c r="AB24" s="173">
        <f ca="1">IF(ISNA(INDEX(S!$B$3:$AK$497,MATCH(RIGHT($C$1,5)&amp;" "&amp;AB$3,S!$A$3:$A$470,0),MATCH($D24,S!$B$2:$AK$2,0))),"",INDEX(S!$B$3:$AK$497,MATCH(RIGHT($C$1,5)&amp;" "&amp;AB$3,S!$A$3:$A$470,0),MATCH($D24,S!$B$2:$AK$2,0)))</f>
        <v>0</v>
      </c>
      <c r="AC24" s="168">
        <f t="shared" ca="1" si="0"/>
        <v>6465</v>
      </c>
      <c r="AD24" s="44">
        <f t="shared" ca="1" si="1"/>
        <v>0</v>
      </c>
      <c r="AE24" s="45">
        <f t="shared" ca="1" si="2"/>
        <v>1427.6666666666667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2360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2337</v>
      </c>
      <c r="M25" s="63">
        <f ca="1">IF(ISNA(INDEX(S!$B$3:$AK$497,MATCH(RIGHT($C$1,5)&amp;" "&amp;M$3,S!$A$3:$A$470,0),MATCH($D25,S!$B$2:$AK$2,0))),"",INDEX(S!$B$3:$AK$497,MATCH(RIGHT($C$1,5)&amp;" "&amp;M$3,S!$A$3:$A$470,0),MATCH($D25,S!$B$2:$AK$2,0)))</f>
        <v>0</v>
      </c>
      <c r="N25" s="63">
        <f ca="1">IF(ISNA(INDEX(S!$B$3:$AK$497,MATCH(RIGHT($C$1,5)&amp;" "&amp;N$3,S!$A$3:$A$470,0),MATCH($D25,S!$B$2:$AK$2,0))),"",INDEX(S!$B$3:$AK$497,MATCH(RIGHT($C$1,5)&amp;" "&amp;N$3,S!$A$3:$A$470,0),MATCH($D25,S!$B$2:$AK$2,0)))</f>
        <v>0</v>
      </c>
      <c r="O25" s="63">
        <f ca="1">IF(ISNA(INDEX(S!$B$3:$AK$497,MATCH(RIGHT($C$1,5)&amp;" "&amp;O$3,S!$A$3:$A$470,0),MATCH($D25,S!$B$2:$AK$2,0))),"",INDEX(S!$B$3:$AK$497,MATCH(RIGHT($C$1,5)&amp;" "&amp;O$3,S!$A$3:$A$470,0),MATCH($D25,S!$B$2:$AK$2,0)))</f>
        <v>0</v>
      </c>
      <c r="P25" s="63">
        <f ca="1">IF(ISNA(INDEX(S!$B$3:$AK$497,MATCH(RIGHT($C$1,5)&amp;" "&amp;P$3,S!$A$3:$A$470,0),MATCH($D25,S!$B$2:$AK$2,0))),"",INDEX(S!$B$3:$AK$497,MATCH(RIGHT($C$1,5)&amp;" "&amp;P$3,S!$A$3:$A$470,0),MATCH($D25,S!$B$2:$AK$2,0)))</f>
        <v>0</v>
      </c>
      <c r="Q25" s="63">
        <f ca="1">IF(ISNA(INDEX(S!$B$3:$AK$497,MATCH(RIGHT($C$1,5)&amp;" "&amp;Q$3,S!$A$3:$A$470,0),MATCH($D25,S!$B$2:$AK$2,0))),"",INDEX(S!$B$3:$AK$497,MATCH(RIGHT($C$1,5)&amp;" "&amp;Q$3,S!$A$3:$A$470,0),MATCH($D25,S!$B$2:$AK$2,0)))</f>
        <v>0</v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2320</v>
      </c>
      <c r="S25" s="63">
        <f ca="1">IF(ISNA(INDEX(S!$B$3:$AK$497,MATCH(RIGHT($C$1,5)&amp;" "&amp;S$3,S!$A$3:$A$470,0),MATCH($D25,S!$B$2:$AK$2,0))),"",INDEX(S!$B$3:$AK$497,MATCH(RIGHT($C$1,5)&amp;" "&amp;S$3,S!$A$3:$A$470,0),MATCH($D25,S!$B$2:$AK$2,0)))</f>
        <v>0</v>
      </c>
      <c r="T25" s="63">
        <f ca="1">IF(ISNA(INDEX(S!$B$3:$AK$497,MATCH(RIGHT($C$1,5)&amp;" "&amp;T$3,S!$A$3:$A$470,0),MATCH($D25,S!$B$2:$AK$2,0))),"",INDEX(S!$B$3:$AK$497,MATCH(RIGHT($C$1,5)&amp;" "&amp;T$3,S!$A$3:$A$470,0),MATCH($D25,S!$B$2:$AK$2,0)))</f>
        <v>0</v>
      </c>
      <c r="U25" s="63">
        <f ca="1">IF(ISNA(INDEX(S!$B$3:$AK$497,MATCH(RIGHT($C$1,5)&amp;" "&amp;U$3,S!$A$3:$A$470,0),MATCH($D25,S!$B$2:$AK$2,0))),"",INDEX(S!$B$3:$AK$497,MATCH(RIGHT($C$1,5)&amp;" "&amp;U$3,S!$A$3:$A$470,0),MATCH($D25,S!$B$2:$AK$2,0)))</f>
        <v>0</v>
      </c>
      <c r="V25" s="63">
        <f ca="1">IF(ISNA(INDEX(S!$B$3:$AK$497,MATCH(RIGHT($C$1,5)&amp;" "&amp;V$3,S!$A$3:$A$470,0),MATCH($D25,S!$B$2:$AK$2,0))),"",INDEX(S!$B$3:$AK$497,MATCH(RIGHT($C$1,5)&amp;" "&amp;V$3,S!$A$3:$A$470,0),MATCH($D25,S!$B$2:$AK$2,0)))</f>
        <v>0</v>
      </c>
      <c r="W25" s="63">
        <f ca="1">IF(ISNA(INDEX(S!$B$3:$AK$497,MATCH(RIGHT($C$1,5)&amp;" "&amp;W$3,S!$A$3:$A$470,0),MATCH($D25,S!$B$2:$AK$2,0))),"",INDEX(S!$B$3:$AK$497,MATCH(RIGHT($C$1,5)&amp;" "&amp;W$3,S!$A$3:$A$470,0),MATCH($D25,S!$B$2:$AK$2,0)))</f>
        <v>0</v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2330</v>
      </c>
      <c r="Y25" s="63">
        <f ca="1">IF(ISNA(INDEX(S!$B$3:$AK$497,MATCH(RIGHT($C$1,5)&amp;" "&amp;Y$3,S!$A$3:$A$470,0),MATCH($D25,S!$B$2:$AK$2,0))),"",INDEX(S!$B$3:$AK$497,MATCH(RIGHT($C$1,5)&amp;" "&amp;Y$3,S!$A$3:$A$470,0),MATCH($D25,S!$B$2:$AK$2,0)))</f>
        <v>0</v>
      </c>
      <c r="Z25" s="63">
        <f ca="1">IF(ISNA(INDEX(S!$B$3:$AK$497,MATCH(RIGHT($C$1,5)&amp;" "&amp;Z$3,S!$A$3:$A$470,0),MATCH($D25,S!$B$2:$AK$2,0))),"",INDEX(S!$B$3:$AK$497,MATCH(RIGHT($C$1,5)&amp;" "&amp;Z$3,S!$A$3:$A$470,0),MATCH($D25,S!$B$2:$AK$2,0)))</f>
        <v>0</v>
      </c>
      <c r="AA25" s="63">
        <f ca="1">IF(ISNA(INDEX(S!$B$3:$AK$497,MATCH(RIGHT($C$1,5)&amp;" "&amp;AA$3,S!$A$3:$A$470,0),MATCH($D25,S!$B$2:$AK$2,0))),"",INDEX(S!$B$3:$AK$497,MATCH(RIGHT($C$1,5)&amp;" "&amp;AA$3,S!$A$3:$A$470,0),MATCH($D25,S!$B$2:$AK$2,0)))</f>
        <v>0</v>
      </c>
      <c r="AB25" s="173">
        <f ca="1">IF(ISNA(INDEX(S!$B$3:$AK$497,MATCH(RIGHT($C$1,5)&amp;" "&amp;AB$3,S!$A$3:$A$470,0),MATCH($D25,S!$B$2:$AK$2,0))),"",INDEX(S!$B$3:$AK$497,MATCH(RIGHT($C$1,5)&amp;" "&amp;AB$3,S!$A$3:$A$470,0),MATCH($D25,S!$B$2:$AK$2,0)))</f>
        <v>0</v>
      </c>
      <c r="AC25" s="168">
        <f t="shared" ca="1" si="0"/>
        <v>2360</v>
      </c>
      <c r="AD25" s="44">
        <f t="shared" ca="1" si="1"/>
        <v>0</v>
      </c>
      <c r="AE25" s="45">
        <f t="shared" ca="1" si="2"/>
        <v>519.27777777777783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1388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1422</v>
      </c>
      <c r="M26" s="63">
        <f ca="1">IF(ISNA(INDEX(S!$B$3:$AK$497,MATCH(RIGHT($C$1,5)&amp;" "&amp;M$3,S!$A$3:$A$470,0),MATCH($D26,S!$B$2:$AK$2,0))),"",INDEX(S!$B$3:$AK$497,MATCH(RIGHT($C$1,5)&amp;" "&amp;M$3,S!$A$3:$A$470,0),MATCH($D26,S!$B$2:$AK$2,0)))</f>
        <v>0</v>
      </c>
      <c r="N26" s="63">
        <f ca="1">IF(ISNA(INDEX(S!$B$3:$AK$497,MATCH(RIGHT($C$1,5)&amp;" "&amp;N$3,S!$A$3:$A$470,0),MATCH($D26,S!$B$2:$AK$2,0))),"",INDEX(S!$B$3:$AK$497,MATCH(RIGHT($C$1,5)&amp;" "&amp;N$3,S!$A$3:$A$470,0),MATCH($D26,S!$B$2:$AK$2,0)))</f>
        <v>0</v>
      </c>
      <c r="O26" s="63">
        <f ca="1">IF(ISNA(INDEX(S!$B$3:$AK$497,MATCH(RIGHT($C$1,5)&amp;" "&amp;O$3,S!$A$3:$A$470,0),MATCH($D26,S!$B$2:$AK$2,0))),"",INDEX(S!$B$3:$AK$497,MATCH(RIGHT($C$1,5)&amp;" "&amp;O$3,S!$A$3:$A$470,0),MATCH($D26,S!$B$2:$AK$2,0)))</f>
        <v>0</v>
      </c>
      <c r="P26" s="63">
        <f ca="1">IF(ISNA(INDEX(S!$B$3:$AK$497,MATCH(RIGHT($C$1,5)&amp;" "&amp;P$3,S!$A$3:$A$470,0),MATCH($D26,S!$B$2:$AK$2,0))),"",INDEX(S!$B$3:$AK$497,MATCH(RIGHT($C$1,5)&amp;" "&amp;P$3,S!$A$3:$A$470,0),MATCH($D26,S!$B$2:$AK$2,0)))</f>
        <v>0</v>
      </c>
      <c r="Q26" s="63">
        <f ca="1">IF(ISNA(INDEX(S!$B$3:$AK$497,MATCH(RIGHT($C$1,5)&amp;" "&amp;Q$3,S!$A$3:$A$470,0),MATCH($D26,S!$B$2:$AK$2,0))),"",INDEX(S!$B$3:$AK$497,MATCH(RIGHT($C$1,5)&amp;" "&amp;Q$3,S!$A$3:$A$470,0),MATCH($D26,S!$B$2:$AK$2,0)))</f>
        <v>0</v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1396</v>
      </c>
      <c r="S26" s="63">
        <f ca="1">IF(ISNA(INDEX(S!$B$3:$AK$497,MATCH(RIGHT($C$1,5)&amp;" "&amp;S$3,S!$A$3:$A$470,0),MATCH($D26,S!$B$2:$AK$2,0))),"",INDEX(S!$B$3:$AK$497,MATCH(RIGHT($C$1,5)&amp;" "&amp;S$3,S!$A$3:$A$470,0),MATCH($D26,S!$B$2:$AK$2,0)))</f>
        <v>0</v>
      </c>
      <c r="T26" s="63">
        <f ca="1">IF(ISNA(INDEX(S!$B$3:$AK$497,MATCH(RIGHT($C$1,5)&amp;" "&amp;T$3,S!$A$3:$A$470,0),MATCH($D26,S!$B$2:$AK$2,0))),"",INDEX(S!$B$3:$AK$497,MATCH(RIGHT($C$1,5)&amp;" "&amp;T$3,S!$A$3:$A$470,0),MATCH($D26,S!$B$2:$AK$2,0)))</f>
        <v>0</v>
      </c>
      <c r="U26" s="63">
        <f ca="1">IF(ISNA(INDEX(S!$B$3:$AK$497,MATCH(RIGHT($C$1,5)&amp;" "&amp;U$3,S!$A$3:$A$470,0),MATCH($D26,S!$B$2:$AK$2,0))),"",INDEX(S!$B$3:$AK$497,MATCH(RIGHT($C$1,5)&amp;" "&amp;U$3,S!$A$3:$A$470,0),MATCH($D26,S!$B$2:$AK$2,0)))</f>
        <v>0</v>
      </c>
      <c r="V26" s="63">
        <f ca="1">IF(ISNA(INDEX(S!$B$3:$AK$497,MATCH(RIGHT($C$1,5)&amp;" "&amp;V$3,S!$A$3:$A$470,0),MATCH($D26,S!$B$2:$AK$2,0))),"",INDEX(S!$B$3:$AK$497,MATCH(RIGHT($C$1,5)&amp;" "&amp;V$3,S!$A$3:$A$470,0),MATCH($D26,S!$B$2:$AK$2,0)))</f>
        <v>0</v>
      </c>
      <c r="W26" s="63">
        <f ca="1">IF(ISNA(INDEX(S!$B$3:$AK$497,MATCH(RIGHT($C$1,5)&amp;" "&amp;W$3,S!$A$3:$A$470,0),MATCH($D26,S!$B$2:$AK$2,0))),"",INDEX(S!$B$3:$AK$497,MATCH(RIGHT($C$1,5)&amp;" "&amp;W$3,S!$A$3:$A$470,0),MATCH($D26,S!$B$2:$AK$2,0)))</f>
        <v>0</v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1383</v>
      </c>
      <c r="Y26" s="63">
        <f ca="1">IF(ISNA(INDEX(S!$B$3:$AK$497,MATCH(RIGHT($C$1,5)&amp;" "&amp;Y$3,S!$A$3:$A$470,0),MATCH($D26,S!$B$2:$AK$2,0))),"",INDEX(S!$B$3:$AK$497,MATCH(RIGHT($C$1,5)&amp;" "&amp;Y$3,S!$A$3:$A$470,0),MATCH($D26,S!$B$2:$AK$2,0)))</f>
        <v>0</v>
      </c>
      <c r="Z26" s="63">
        <f ca="1">IF(ISNA(INDEX(S!$B$3:$AK$497,MATCH(RIGHT($C$1,5)&amp;" "&amp;Z$3,S!$A$3:$A$470,0),MATCH($D26,S!$B$2:$AK$2,0))),"",INDEX(S!$B$3:$AK$497,MATCH(RIGHT($C$1,5)&amp;" "&amp;Z$3,S!$A$3:$A$470,0),MATCH($D26,S!$B$2:$AK$2,0)))</f>
        <v>0</v>
      </c>
      <c r="AA26" s="63">
        <f ca="1">IF(ISNA(INDEX(S!$B$3:$AK$497,MATCH(RIGHT($C$1,5)&amp;" "&amp;AA$3,S!$A$3:$A$470,0),MATCH($D26,S!$B$2:$AK$2,0))),"",INDEX(S!$B$3:$AK$497,MATCH(RIGHT($C$1,5)&amp;" "&amp;AA$3,S!$A$3:$A$470,0),MATCH($D26,S!$B$2:$AK$2,0)))</f>
        <v>0</v>
      </c>
      <c r="AB26" s="173">
        <f ca="1">IF(ISNA(INDEX(S!$B$3:$AK$497,MATCH(RIGHT($C$1,5)&amp;" "&amp;AB$3,S!$A$3:$A$470,0),MATCH($D26,S!$B$2:$AK$2,0))),"",INDEX(S!$B$3:$AK$497,MATCH(RIGHT($C$1,5)&amp;" "&amp;AB$3,S!$A$3:$A$470,0),MATCH($D26,S!$B$2:$AK$2,0)))</f>
        <v>0</v>
      </c>
      <c r="AC26" s="168">
        <f t="shared" ca="1" si="0"/>
        <v>1422</v>
      </c>
      <c r="AD26" s="44">
        <f t="shared" ca="1" si="1"/>
        <v>0</v>
      </c>
      <c r="AE26" s="45">
        <f t="shared" ca="1" si="2"/>
        <v>310.5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1082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1092</v>
      </c>
      <c r="M27" s="63">
        <f ca="1">IF(ISNA(INDEX(S!$B$3:$AK$497,MATCH(RIGHT($C$1,5)&amp;" "&amp;M$3,S!$A$3:$A$470,0),MATCH($D27,S!$B$2:$AK$2,0))),"",INDEX(S!$B$3:$AK$497,MATCH(RIGHT($C$1,5)&amp;" "&amp;M$3,S!$A$3:$A$470,0),MATCH($D27,S!$B$2:$AK$2,0)))</f>
        <v>0</v>
      </c>
      <c r="N27" s="63">
        <f ca="1">IF(ISNA(INDEX(S!$B$3:$AK$497,MATCH(RIGHT($C$1,5)&amp;" "&amp;N$3,S!$A$3:$A$470,0),MATCH($D27,S!$B$2:$AK$2,0))),"",INDEX(S!$B$3:$AK$497,MATCH(RIGHT($C$1,5)&amp;" "&amp;N$3,S!$A$3:$A$470,0),MATCH($D27,S!$B$2:$AK$2,0)))</f>
        <v>0</v>
      </c>
      <c r="O27" s="63">
        <f ca="1">IF(ISNA(INDEX(S!$B$3:$AK$497,MATCH(RIGHT($C$1,5)&amp;" "&amp;O$3,S!$A$3:$A$470,0),MATCH($D27,S!$B$2:$AK$2,0))),"",INDEX(S!$B$3:$AK$497,MATCH(RIGHT($C$1,5)&amp;" "&amp;O$3,S!$A$3:$A$470,0),MATCH($D27,S!$B$2:$AK$2,0)))</f>
        <v>0</v>
      </c>
      <c r="P27" s="63">
        <f ca="1">IF(ISNA(INDEX(S!$B$3:$AK$497,MATCH(RIGHT($C$1,5)&amp;" "&amp;P$3,S!$A$3:$A$470,0),MATCH($D27,S!$B$2:$AK$2,0))),"",INDEX(S!$B$3:$AK$497,MATCH(RIGHT($C$1,5)&amp;" "&amp;P$3,S!$A$3:$A$470,0),MATCH($D27,S!$B$2:$AK$2,0)))</f>
        <v>0</v>
      </c>
      <c r="Q27" s="63">
        <f ca="1">IF(ISNA(INDEX(S!$B$3:$AK$497,MATCH(RIGHT($C$1,5)&amp;" "&amp;Q$3,S!$A$3:$A$470,0),MATCH($D27,S!$B$2:$AK$2,0))),"",INDEX(S!$B$3:$AK$497,MATCH(RIGHT($C$1,5)&amp;" "&amp;Q$3,S!$A$3:$A$470,0),MATCH($D27,S!$B$2:$AK$2,0)))</f>
        <v>0</v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1100</v>
      </c>
      <c r="S27" s="63">
        <f ca="1">IF(ISNA(INDEX(S!$B$3:$AK$497,MATCH(RIGHT($C$1,5)&amp;" "&amp;S$3,S!$A$3:$A$470,0),MATCH($D27,S!$B$2:$AK$2,0))),"",INDEX(S!$B$3:$AK$497,MATCH(RIGHT($C$1,5)&amp;" "&amp;S$3,S!$A$3:$A$470,0),MATCH($D27,S!$B$2:$AK$2,0)))</f>
        <v>0</v>
      </c>
      <c r="T27" s="63">
        <f ca="1">IF(ISNA(INDEX(S!$B$3:$AK$497,MATCH(RIGHT($C$1,5)&amp;" "&amp;T$3,S!$A$3:$A$470,0),MATCH($D27,S!$B$2:$AK$2,0))),"",INDEX(S!$B$3:$AK$497,MATCH(RIGHT($C$1,5)&amp;" "&amp;T$3,S!$A$3:$A$470,0),MATCH($D27,S!$B$2:$AK$2,0)))</f>
        <v>0</v>
      </c>
      <c r="U27" s="63">
        <f ca="1">IF(ISNA(INDEX(S!$B$3:$AK$497,MATCH(RIGHT($C$1,5)&amp;" "&amp;U$3,S!$A$3:$A$470,0),MATCH($D27,S!$B$2:$AK$2,0))),"",INDEX(S!$B$3:$AK$497,MATCH(RIGHT($C$1,5)&amp;" "&amp;U$3,S!$A$3:$A$470,0),MATCH($D27,S!$B$2:$AK$2,0)))</f>
        <v>0</v>
      </c>
      <c r="V27" s="63">
        <f ca="1">IF(ISNA(INDEX(S!$B$3:$AK$497,MATCH(RIGHT($C$1,5)&amp;" "&amp;V$3,S!$A$3:$A$470,0),MATCH($D27,S!$B$2:$AK$2,0))),"",INDEX(S!$B$3:$AK$497,MATCH(RIGHT($C$1,5)&amp;" "&amp;V$3,S!$A$3:$A$470,0),MATCH($D27,S!$B$2:$AK$2,0)))</f>
        <v>0</v>
      </c>
      <c r="W27" s="63">
        <f ca="1">IF(ISNA(INDEX(S!$B$3:$AK$497,MATCH(RIGHT($C$1,5)&amp;" "&amp;W$3,S!$A$3:$A$470,0),MATCH($D27,S!$B$2:$AK$2,0))),"",INDEX(S!$B$3:$AK$497,MATCH(RIGHT($C$1,5)&amp;" "&amp;W$3,S!$A$3:$A$470,0),MATCH($D27,S!$B$2:$AK$2,0)))</f>
        <v>0</v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1100</v>
      </c>
      <c r="Y27" s="63">
        <f ca="1">IF(ISNA(INDEX(S!$B$3:$AK$497,MATCH(RIGHT($C$1,5)&amp;" "&amp;Y$3,S!$A$3:$A$470,0),MATCH($D27,S!$B$2:$AK$2,0))),"",INDEX(S!$B$3:$AK$497,MATCH(RIGHT($C$1,5)&amp;" "&amp;Y$3,S!$A$3:$A$470,0),MATCH($D27,S!$B$2:$AK$2,0)))</f>
        <v>0</v>
      </c>
      <c r="Z27" s="63">
        <f ca="1">IF(ISNA(INDEX(S!$B$3:$AK$497,MATCH(RIGHT($C$1,5)&amp;" "&amp;Z$3,S!$A$3:$A$470,0),MATCH($D27,S!$B$2:$AK$2,0))),"",INDEX(S!$B$3:$AK$497,MATCH(RIGHT($C$1,5)&amp;" "&amp;Z$3,S!$A$3:$A$470,0),MATCH($D27,S!$B$2:$AK$2,0)))</f>
        <v>0</v>
      </c>
      <c r="AA27" s="63">
        <f ca="1">IF(ISNA(INDEX(S!$B$3:$AK$497,MATCH(RIGHT($C$1,5)&amp;" "&amp;AA$3,S!$A$3:$A$470,0),MATCH($D27,S!$B$2:$AK$2,0))),"",INDEX(S!$B$3:$AK$497,MATCH(RIGHT($C$1,5)&amp;" "&amp;AA$3,S!$A$3:$A$470,0),MATCH($D27,S!$B$2:$AK$2,0)))</f>
        <v>0</v>
      </c>
      <c r="AB27" s="173">
        <f ca="1">IF(ISNA(INDEX(S!$B$3:$AK$497,MATCH(RIGHT($C$1,5)&amp;" "&amp;AB$3,S!$A$3:$A$470,0),MATCH($D27,S!$B$2:$AK$2,0))),"",INDEX(S!$B$3:$AK$497,MATCH(RIGHT($C$1,5)&amp;" "&amp;AB$3,S!$A$3:$A$470,0),MATCH($D27,S!$B$2:$AK$2,0)))</f>
        <v>0</v>
      </c>
      <c r="AC27" s="168">
        <f t="shared" ca="1" si="0"/>
        <v>1100</v>
      </c>
      <c r="AD27" s="44">
        <f t="shared" ca="1" si="1"/>
        <v>0</v>
      </c>
      <c r="AE27" s="45">
        <f t="shared" ca="1" si="2"/>
        <v>243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54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6</v>
      </c>
      <c r="M28" s="63">
        <f ca="1">IF(ISNA(INDEX(S!$B$3:$AK$497,MATCH(RIGHT($C$1,5)&amp;" "&amp;M$3,S!$A$3:$A$470,0),MATCH($D28,S!$B$2:$AK$2,0))),"",INDEX(S!$B$3:$AK$497,MATCH(RIGHT($C$1,5)&amp;" "&amp;M$3,S!$A$3:$A$470,0),MATCH($D28,S!$B$2:$AK$2,0)))</f>
        <v>0</v>
      </c>
      <c r="N28" s="63">
        <f ca="1">IF(ISNA(INDEX(S!$B$3:$AK$497,MATCH(RIGHT($C$1,5)&amp;" "&amp;N$3,S!$A$3:$A$470,0),MATCH($D28,S!$B$2:$AK$2,0))),"",INDEX(S!$B$3:$AK$497,MATCH(RIGHT($C$1,5)&amp;" "&amp;N$3,S!$A$3:$A$470,0),MATCH($D28,S!$B$2:$AK$2,0)))</f>
        <v>0</v>
      </c>
      <c r="O28" s="63">
        <f ca="1">IF(ISNA(INDEX(S!$B$3:$AK$497,MATCH(RIGHT($C$1,5)&amp;" "&amp;O$3,S!$A$3:$A$470,0),MATCH($D28,S!$B$2:$AK$2,0))),"",INDEX(S!$B$3:$AK$497,MATCH(RIGHT($C$1,5)&amp;" "&amp;O$3,S!$A$3:$A$470,0),MATCH($D28,S!$B$2:$AK$2,0)))</f>
        <v>0</v>
      </c>
      <c r="P28" s="63">
        <f ca="1">IF(ISNA(INDEX(S!$B$3:$AK$497,MATCH(RIGHT($C$1,5)&amp;" "&amp;P$3,S!$A$3:$A$470,0),MATCH($D28,S!$B$2:$AK$2,0))),"",INDEX(S!$B$3:$AK$497,MATCH(RIGHT($C$1,5)&amp;" "&amp;P$3,S!$A$3:$A$470,0),MATCH($D28,S!$B$2:$AK$2,0)))</f>
        <v>0</v>
      </c>
      <c r="Q28" s="63">
        <f ca="1">IF(ISNA(INDEX(S!$B$3:$AK$497,MATCH(RIGHT($C$1,5)&amp;" "&amp;Q$3,S!$A$3:$A$470,0),MATCH($D28,S!$B$2:$AK$2,0))),"",INDEX(S!$B$3:$AK$497,MATCH(RIGHT($C$1,5)&amp;" "&amp;Q$3,S!$A$3:$A$470,0),MATCH($D28,S!$B$2:$AK$2,0)))</f>
        <v>0</v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94</v>
      </c>
      <c r="S28" s="63">
        <f ca="1">IF(ISNA(INDEX(S!$B$3:$AK$497,MATCH(RIGHT($C$1,5)&amp;" "&amp;S$3,S!$A$3:$A$470,0),MATCH($D28,S!$B$2:$AK$2,0))),"",INDEX(S!$B$3:$AK$497,MATCH(RIGHT($C$1,5)&amp;" "&amp;S$3,S!$A$3:$A$470,0),MATCH($D28,S!$B$2:$AK$2,0)))</f>
        <v>0</v>
      </c>
      <c r="T28" s="63">
        <f ca="1">IF(ISNA(INDEX(S!$B$3:$AK$497,MATCH(RIGHT($C$1,5)&amp;" "&amp;T$3,S!$A$3:$A$470,0),MATCH($D28,S!$B$2:$AK$2,0))),"",INDEX(S!$B$3:$AK$497,MATCH(RIGHT($C$1,5)&amp;" "&amp;T$3,S!$A$3:$A$470,0),MATCH($D28,S!$B$2:$AK$2,0)))</f>
        <v>0</v>
      </c>
      <c r="U28" s="63">
        <f ca="1">IF(ISNA(INDEX(S!$B$3:$AK$497,MATCH(RIGHT($C$1,5)&amp;" "&amp;U$3,S!$A$3:$A$470,0),MATCH($D28,S!$B$2:$AK$2,0))),"",INDEX(S!$B$3:$AK$497,MATCH(RIGHT($C$1,5)&amp;" "&amp;U$3,S!$A$3:$A$470,0),MATCH($D28,S!$B$2:$AK$2,0)))</f>
        <v>0</v>
      </c>
      <c r="V28" s="63">
        <f ca="1">IF(ISNA(INDEX(S!$B$3:$AK$497,MATCH(RIGHT($C$1,5)&amp;" "&amp;V$3,S!$A$3:$A$470,0),MATCH($D28,S!$B$2:$AK$2,0))),"",INDEX(S!$B$3:$AK$497,MATCH(RIGHT($C$1,5)&amp;" "&amp;V$3,S!$A$3:$A$470,0),MATCH($D28,S!$B$2:$AK$2,0)))</f>
        <v>0</v>
      </c>
      <c r="W28" s="63">
        <f ca="1">IF(ISNA(INDEX(S!$B$3:$AK$497,MATCH(RIGHT($C$1,5)&amp;" "&amp;W$3,S!$A$3:$A$470,0),MATCH($D28,S!$B$2:$AK$2,0))),"",INDEX(S!$B$3:$AK$497,MATCH(RIGHT($C$1,5)&amp;" "&amp;W$3,S!$A$3:$A$470,0),MATCH($D28,S!$B$2:$AK$2,0)))</f>
        <v>0</v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120</v>
      </c>
      <c r="Y28" s="63">
        <f ca="1">IF(ISNA(INDEX(S!$B$3:$AK$497,MATCH(RIGHT($C$1,5)&amp;" "&amp;Y$3,S!$A$3:$A$470,0),MATCH($D28,S!$B$2:$AK$2,0))),"",INDEX(S!$B$3:$AK$497,MATCH(RIGHT($C$1,5)&amp;" "&amp;Y$3,S!$A$3:$A$470,0),MATCH($D28,S!$B$2:$AK$2,0)))</f>
        <v>0</v>
      </c>
      <c r="Z28" s="63">
        <f ca="1">IF(ISNA(INDEX(S!$B$3:$AK$497,MATCH(RIGHT($C$1,5)&amp;" "&amp;Z$3,S!$A$3:$A$470,0),MATCH($D28,S!$B$2:$AK$2,0))),"",INDEX(S!$B$3:$AK$497,MATCH(RIGHT($C$1,5)&amp;" "&amp;Z$3,S!$A$3:$A$470,0),MATCH($D28,S!$B$2:$AK$2,0)))</f>
        <v>0</v>
      </c>
      <c r="AA28" s="63">
        <f ca="1">IF(ISNA(INDEX(S!$B$3:$AK$497,MATCH(RIGHT($C$1,5)&amp;" "&amp;AA$3,S!$A$3:$A$470,0),MATCH($D28,S!$B$2:$AK$2,0))),"",INDEX(S!$B$3:$AK$497,MATCH(RIGHT($C$1,5)&amp;" "&amp;AA$3,S!$A$3:$A$470,0),MATCH($D28,S!$B$2:$AK$2,0)))</f>
        <v>0</v>
      </c>
      <c r="AB28" s="173">
        <f ca="1">IF(ISNA(INDEX(S!$B$3:$AK$497,MATCH(RIGHT($C$1,5)&amp;" "&amp;AB$3,S!$A$3:$A$470,0),MATCH($D28,S!$B$2:$AK$2,0))),"",INDEX(S!$B$3:$AK$497,MATCH(RIGHT($C$1,5)&amp;" "&amp;AB$3,S!$A$3:$A$470,0),MATCH($D28,S!$B$2:$AK$2,0)))</f>
        <v>0</v>
      </c>
      <c r="AC28" s="168">
        <f t="shared" ca="1" si="0"/>
        <v>120</v>
      </c>
      <c r="AD28" s="44">
        <f t="shared" ca="1" si="1"/>
        <v>0</v>
      </c>
      <c r="AE28" s="45">
        <f t="shared" ca="1" si="2"/>
        <v>15.222222222222221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16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-50</v>
      </c>
      <c r="M29" s="63">
        <f ca="1">IF(ISNA(INDEX(S!$B$3:$AK$497,MATCH(RIGHT($C$1,5)&amp;" "&amp;M$3,S!$A$3:$A$470,0),MATCH($D29,S!$B$2:$AK$2,0))),"",INDEX(S!$B$3:$AK$497,MATCH(RIGHT($C$1,5)&amp;" "&amp;M$3,S!$A$3:$A$470,0),MATCH($D29,S!$B$2:$AK$2,0)))</f>
        <v>0</v>
      </c>
      <c r="N29" s="63">
        <f ca="1">IF(ISNA(INDEX(S!$B$3:$AK$497,MATCH(RIGHT($C$1,5)&amp;" "&amp;N$3,S!$A$3:$A$470,0),MATCH($D29,S!$B$2:$AK$2,0))),"",INDEX(S!$B$3:$AK$497,MATCH(RIGHT($C$1,5)&amp;" "&amp;N$3,S!$A$3:$A$470,0),MATCH($D29,S!$B$2:$AK$2,0)))</f>
        <v>0</v>
      </c>
      <c r="O29" s="63">
        <f ca="1">IF(ISNA(INDEX(S!$B$3:$AK$497,MATCH(RIGHT($C$1,5)&amp;" "&amp;O$3,S!$A$3:$A$470,0),MATCH($D29,S!$B$2:$AK$2,0))),"",INDEX(S!$B$3:$AK$497,MATCH(RIGHT($C$1,5)&amp;" "&amp;O$3,S!$A$3:$A$470,0),MATCH($D29,S!$B$2:$AK$2,0)))</f>
        <v>0</v>
      </c>
      <c r="P29" s="63">
        <f ca="1">IF(ISNA(INDEX(S!$B$3:$AK$497,MATCH(RIGHT($C$1,5)&amp;" "&amp;P$3,S!$A$3:$A$470,0),MATCH($D29,S!$B$2:$AK$2,0))),"",INDEX(S!$B$3:$AK$497,MATCH(RIGHT($C$1,5)&amp;" "&amp;P$3,S!$A$3:$A$470,0),MATCH($D29,S!$B$2:$AK$2,0)))</f>
        <v>0</v>
      </c>
      <c r="Q29" s="63">
        <f ca="1">IF(ISNA(INDEX(S!$B$3:$AK$497,MATCH(RIGHT($C$1,5)&amp;" "&amp;Q$3,S!$A$3:$A$470,0),MATCH($D29,S!$B$2:$AK$2,0))),"",INDEX(S!$B$3:$AK$497,MATCH(RIGHT($C$1,5)&amp;" "&amp;Q$3,S!$A$3:$A$470,0),MATCH($D29,S!$B$2:$AK$2,0)))</f>
        <v>0</v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60</v>
      </c>
      <c r="S29" s="63">
        <f ca="1">IF(ISNA(INDEX(S!$B$3:$AK$497,MATCH(RIGHT($C$1,5)&amp;" "&amp;S$3,S!$A$3:$A$470,0),MATCH($D29,S!$B$2:$AK$2,0))),"",INDEX(S!$B$3:$AK$497,MATCH(RIGHT($C$1,5)&amp;" "&amp;S$3,S!$A$3:$A$470,0),MATCH($D29,S!$B$2:$AK$2,0)))</f>
        <v>0</v>
      </c>
      <c r="T29" s="63">
        <f ca="1">IF(ISNA(INDEX(S!$B$3:$AK$497,MATCH(RIGHT($C$1,5)&amp;" "&amp;T$3,S!$A$3:$A$470,0),MATCH($D29,S!$B$2:$AK$2,0))),"",INDEX(S!$B$3:$AK$497,MATCH(RIGHT($C$1,5)&amp;" "&amp;T$3,S!$A$3:$A$470,0),MATCH($D29,S!$B$2:$AK$2,0)))</f>
        <v>0</v>
      </c>
      <c r="U29" s="63">
        <f ca="1">IF(ISNA(INDEX(S!$B$3:$AK$497,MATCH(RIGHT($C$1,5)&amp;" "&amp;U$3,S!$A$3:$A$470,0),MATCH($D29,S!$B$2:$AK$2,0))),"",INDEX(S!$B$3:$AK$497,MATCH(RIGHT($C$1,5)&amp;" "&amp;U$3,S!$A$3:$A$470,0),MATCH($D29,S!$B$2:$AK$2,0)))</f>
        <v>0</v>
      </c>
      <c r="V29" s="63">
        <f ca="1">IF(ISNA(INDEX(S!$B$3:$AK$497,MATCH(RIGHT($C$1,5)&amp;" "&amp;V$3,S!$A$3:$A$470,0),MATCH($D29,S!$B$2:$AK$2,0))),"",INDEX(S!$B$3:$AK$497,MATCH(RIGHT($C$1,5)&amp;" "&amp;V$3,S!$A$3:$A$470,0),MATCH($D29,S!$B$2:$AK$2,0)))</f>
        <v>0</v>
      </c>
      <c r="W29" s="63">
        <f ca="1">IF(ISNA(INDEX(S!$B$3:$AK$497,MATCH(RIGHT($C$1,5)&amp;" "&amp;W$3,S!$A$3:$A$470,0),MATCH($D29,S!$B$2:$AK$2,0))),"",INDEX(S!$B$3:$AK$497,MATCH(RIGHT($C$1,5)&amp;" "&amp;W$3,S!$A$3:$A$470,0),MATCH($D29,S!$B$2:$AK$2,0)))</f>
        <v>0</v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91</v>
      </c>
      <c r="Y29" s="63">
        <f ca="1">IF(ISNA(INDEX(S!$B$3:$AK$497,MATCH(RIGHT($C$1,5)&amp;" "&amp;Y$3,S!$A$3:$A$470,0),MATCH($D29,S!$B$2:$AK$2,0))),"",INDEX(S!$B$3:$AK$497,MATCH(RIGHT($C$1,5)&amp;" "&amp;Y$3,S!$A$3:$A$470,0),MATCH($D29,S!$B$2:$AK$2,0)))</f>
        <v>0</v>
      </c>
      <c r="Z29" s="63">
        <f ca="1">IF(ISNA(INDEX(S!$B$3:$AK$497,MATCH(RIGHT($C$1,5)&amp;" "&amp;Z$3,S!$A$3:$A$470,0),MATCH($D29,S!$B$2:$AK$2,0))),"",INDEX(S!$B$3:$AK$497,MATCH(RIGHT($C$1,5)&amp;" "&amp;Z$3,S!$A$3:$A$470,0),MATCH($D29,S!$B$2:$AK$2,0)))</f>
        <v>0</v>
      </c>
      <c r="AA29" s="63">
        <f ca="1">IF(ISNA(INDEX(S!$B$3:$AK$497,MATCH(RIGHT($C$1,5)&amp;" "&amp;AA$3,S!$A$3:$A$470,0),MATCH($D29,S!$B$2:$AK$2,0))),"",INDEX(S!$B$3:$AK$497,MATCH(RIGHT($C$1,5)&amp;" "&amp;AA$3,S!$A$3:$A$470,0),MATCH($D29,S!$B$2:$AK$2,0)))</f>
        <v>0</v>
      </c>
      <c r="AB29" s="173">
        <f ca="1">IF(ISNA(INDEX(S!$B$3:$AK$497,MATCH(RIGHT($C$1,5)&amp;" "&amp;AB$3,S!$A$3:$A$470,0),MATCH($D29,S!$B$2:$AK$2,0))),"",INDEX(S!$B$3:$AK$497,MATCH(RIGHT($C$1,5)&amp;" "&amp;AB$3,S!$A$3:$A$470,0),MATCH($D29,S!$B$2:$AK$2,0)))</f>
        <v>0</v>
      </c>
      <c r="AC29" s="168">
        <f t="shared" ca="1" si="0"/>
        <v>91</v>
      </c>
      <c r="AD29" s="44">
        <f t="shared" ca="1" si="1"/>
        <v>-50</v>
      </c>
      <c r="AE29" s="45">
        <f t="shared" ca="1" si="2"/>
        <v>6.5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-32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-69</v>
      </c>
      <c r="M30" s="63">
        <f ca="1">IF(ISNA(INDEX(S!$B$3:$AK$497,MATCH(RIGHT($C$1,5)&amp;" "&amp;M$3,S!$A$3:$A$470,0),MATCH($D30,S!$B$2:$AK$2,0))),"",INDEX(S!$B$3:$AK$497,MATCH(RIGHT($C$1,5)&amp;" "&amp;M$3,S!$A$3:$A$470,0),MATCH($D30,S!$B$2:$AK$2,0)))</f>
        <v>0</v>
      </c>
      <c r="N30" s="63">
        <f ca="1">IF(ISNA(INDEX(S!$B$3:$AK$497,MATCH(RIGHT($C$1,5)&amp;" "&amp;N$3,S!$A$3:$A$470,0),MATCH($D30,S!$B$2:$AK$2,0))),"",INDEX(S!$B$3:$AK$497,MATCH(RIGHT($C$1,5)&amp;" "&amp;N$3,S!$A$3:$A$470,0),MATCH($D30,S!$B$2:$AK$2,0)))</f>
        <v>0</v>
      </c>
      <c r="O30" s="63">
        <f ca="1">IF(ISNA(INDEX(S!$B$3:$AK$497,MATCH(RIGHT($C$1,5)&amp;" "&amp;O$3,S!$A$3:$A$470,0),MATCH($D30,S!$B$2:$AK$2,0))),"",INDEX(S!$B$3:$AK$497,MATCH(RIGHT($C$1,5)&amp;" "&amp;O$3,S!$A$3:$A$470,0),MATCH($D30,S!$B$2:$AK$2,0)))</f>
        <v>0</v>
      </c>
      <c r="P30" s="63">
        <f ca="1">IF(ISNA(INDEX(S!$B$3:$AK$497,MATCH(RIGHT($C$1,5)&amp;" "&amp;P$3,S!$A$3:$A$470,0),MATCH($D30,S!$B$2:$AK$2,0))),"",INDEX(S!$B$3:$AK$497,MATCH(RIGHT($C$1,5)&amp;" "&amp;P$3,S!$A$3:$A$470,0),MATCH($D30,S!$B$2:$AK$2,0)))</f>
        <v>0</v>
      </c>
      <c r="Q30" s="63">
        <f ca="1">IF(ISNA(INDEX(S!$B$3:$AK$497,MATCH(RIGHT($C$1,5)&amp;" "&amp;Q$3,S!$A$3:$A$470,0),MATCH($D30,S!$B$2:$AK$2,0))),"",INDEX(S!$B$3:$AK$497,MATCH(RIGHT($C$1,5)&amp;" "&amp;Q$3,S!$A$3:$A$470,0),MATCH($D30,S!$B$2:$AK$2,0)))</f>
        <v>0</v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96</v>
      </c>
      <c r="S30" s="63">
        <f ca="1">IF(ISNA(INDEX(S!$B$3:$AK$497,MATCH(RIGHT($C$1,5)&amp;" "&amp;S$3,S!$A$3:$A$470,0),MATCH($D30,S!$B$2:$AK$2,0))),"",INDEX(S!$B$3:$AK$497,MATCH(RIGHT($C$1,5)&amp;" "&amp;S$3,S!$A$3:$A$470,0),MATCH($D30,S!$B$2:$AK$2,0)))</f>
        <v>0</v>
      </c>
      <c r="T30" s="63">
        <f ca="1">IF(ISNA(INDEX(S!$B$3:$AK$497,MATCH(RIGHT($C$1,5)&amp;" "&amp;T$3,S!$A$3:$A$470,0),MATCH($D30,S!$B$2:$AK$2,0))),"",INDEX(S!$B$3:$AK$497,MATCH(RIGHT($C$1,5)&amp;" "&amp;T$3,S!$A$3:$A$470,0),MATCH($D30,S!$B$2:$AK$2,0)))</f>
        <v>0</v>
      </c>
      <c r="U30" s="63">
        <f ca="1">IF(ISNA(INDEX(S!$B$3:$AK$497,MATCH(RIGHT($C$1,5)&amp;" "&amp;U$3,S!$A$3:$A$470,0),MATCH($D30,S!$B$2:$AK$2,0))),"",INDEX(S!$B$3:$AK$497,MATCH(RIGHT($C$1,5)&amp;" "&amp;U$3,S!$A$3:$A$470,0),MATCH($D30,S!$B$2:$AK$2,0)))</f>
        <v>0</v>
      </c>
      <c r="V30" s="63">
        <f ca="1">IF(ISNA(INDEX(S!$B$3:$AK$497,MATCH(RIGHT($C$1,5)&amp;" "&amp;V$3,S!$A$3:$A$470,0),MATCH($D30,S!$B$2:$AK$2,0))),"",INDEX(S!$B$3:$AK$497,MATCH(RIGHT($C$1,5)&amp;" "&amp;V$3,S!$A$3:$A$470,0),MATCH($D30,S!$B$2:$AK$2,0)))</f>
        <v>0</v>
      </c>
      <c r="W30" s="63">
        <f ca="1">IF(ISNA(INDEX(S!$B$3:$AK$497,MATCH(RIGHT($C$1,5)&amp;" "&amp;W$3,S!$A$3:$A$470,0),MATCH($D30,S!$B$2:$AK$2,0))),"",INDEX(S!$B$3:$AK$497,MATCH(RIGHT($C$1,5)&amp;" "&amp;W$3,S!$A$3:$A$470,0),MATCH($D30,S!$B$2:$AK$2,0)))</f>
        <v>0</v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69</v>
      </c>
      <c r="Y30" s="63">
        <f ca="1">IF(ISNA(INDEX(S!$B$3:$AK$497,MATCH(RIGHT($C$1,5)&amp;" "&amp;Y$3,S!$A$3:$A$470,0),MATCH($D30,S!$B$2:$AK$2,0))),"",INDEX(S!$B$3:$AK$497,MATCH(RIGHT($C$1,5)&amp;" "&amp;Y$3,S!$A$3:$A$470,0),MATCH($D30,S!$B$2:$AK$2,0)))</f>
        <v>0</v>
      </c>
      <c r="Z30" s="63">
        <f ca="1">IF(ISNA(INDEX(S!$B$3:$AK$497,MATCH(RIGHT($C$1,5)&amp;" "&amp;Z$3,S!$A$3:$A$470,0),MATCH($D30,S!$B$2:$AK$2,0))),"",INDEX(S!$B$3:$AK$497,MATCH(RIGHT($C$1,5)&amp;" "&amp;Z$3,S!$A$3:$A$470,0),MATCH($D30,S!$B$2:$AK$2,0)))</f>
        <v>0</v>
      </c>
      <c r="AA30" s="63">
        <f ca="1">IF(ISNA(INDEX(S!$B$3:$AK$497,MATCH(RIGHT($C$1,5)&amp;" "&amp;AA$3,S!$A$3:$A$470,0),MATCH($D30,S!$B$2:$AK$2,0))),"",INDEX(S!$B$3:$AK$497,MATCH(RIGHT($C$1,5)&amp;" "&amp;AA$3,S!$A$3:$A$470,0),MATCH($D30,S!$B$2:$AK$2,0)))</f>
        <v>0</v>
      </c>
      <c r="AB30" s="173">
        <f ca="1">IF(ISNA(INDEX(S!$B$3:$AK$497,MATCH(RIGHT($C$1,5)&amp;" "&amp;AB$3,S!$A$3:$A$470,0),MATCH($D30,S!$B$2:$AK$2,0))),"",INDEX(S!$B$3:$AK$497,MATCH(RIGHT($C$1,5)&amp;" "&amp;AB$3,S!$A$3:$A$470,0),MATCH($D30,S!$B$2:$AK$2,0)))</f>
        <v>0</v>
      </c>
      <c r="AC30" s="168">
        <f t="shared" ca="1" si="0"/>
        <v>96</v>
      </c>
      <c r="AD30" s="44">
        <f t="shared" ca="1" si="1"/>
        <v>-69</v>
      </c>
      <c r="AE30" s="45">
        <f t="shared" ca="1" si="2"/>
        <v>3.5555555555555554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-71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-54</v>
      </c>
      <c r="M31" s="65">
        <f ca="1">IF(ISNA(INDEX(S!$B$3:$AK$497,MATCH(RIGHT($C$1,5)&amp;" "&amp;M$3,S!$A$3:$A$470,0),MATCH($D31,S!$B$2:$AK$2,0))),"",INDEX(S!$B$3:$AK$497,MATCH(RIGHT($C$1,5)&amp;" "&amp;M$3,S!$A$3:$A$470,0),MATCH($D31,S!$B$2:$AK$2,0)))</f>
        <v>0</v>
      </c>
      <c r="N31" s="65">
        <f ca="1">IF(ISNA(INDEX(S!$B$3:$AK$497,MATCH(RIGHT($C$1,5)&amp;" "&amp;N$3,S!$A$3:$A$470,0),MATCH($D31,S!$B$2:$AK$2,0))),"",INDEX(S!$B$3:$AK$497,MATCH(RIGHT($C$1,5)&amp;" "&amp;N$3,S!$A$3:$A$470,0),MATCH($D31,S!$B$2:$AK$2,0)))</f>
        <v>0</v>
      </c>
      <c r="O31" s="65">
        <f ca="1">IF(ISNA(INDEX(S!$B$3:$AK$497,MATCH(RIGHT($C$1,5)&amp;" "&amp;O$3,S!$A$3:$A$470,0),MATCH($D31,S!$B$2:$AK$2,0))),"",INDEX(S!$B$3:$AK$497,MATCH(RIGHT($C$1,5)&amp;" "&amp;O$3,S!$A$3:$A$470,0),MATCH($D31,S!$B$2:$AK$2,0)))</f>
        <v>0</v>
      </c>
      <c r="P31" s="65">
        <f ca="1">IF(ISNA(INDEX(S!$B$3:$AK$497,MATCH(RIGHT($C$1,5)&amp;" "&amp;P$3,S!$A$3:$A$470,0),MATCH($D31,S!$B$2:$AK$2,0))),"",INDEX(S!$B$3:$AK$497,MATCH(RIGHT($C$1,5)&amp;" "&amp;P$3,S!$A$3:$A$470,0),MATCH($D31,S!$B$2:$AK$2,0)))</f>
        <v>0</v>
      </c>
      <c r="Q31" s="65">
        <f ca="1">IF(ISNA(INDEX(S!$B$3:$AK$497,MATCH(RIGHT($C$1,5)&amp;" "&amp;Q$3,S!$A$3:$A$470,0),MATCH($D31,S!$B$2:$AK$2,0))),"",INDEX(S!$B$3:$AK$497,MATCH(RIGHT($C$1,5)&amp;" "&amp;Q$3,S!$A$3:$A$470,0),MATCH($D31,S!$B$2:$AK$2,0)))</f>
        <v>0</v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90</v>
      </c>
      <c r="S31" s="65">
        <f ca="1">IF(ISNA(INDEX(S!$B$3:$AK$497,MATCH(RIGHT($C$1,5)&amp;" "&amp;S$3,S!$A$3:$A$470,0),MATCH($D31,S!$B$2:$AK$2,0))),"",INDEX(S!$B$3:$AK$497,MATCH(RIGHT($C$1,5)&amp;" "&amp;S$3,S!$A$3:$A$470,0),MATCH($D31,S!$B$2:$AK$2,0)))</f>
        <v>0</v>
      </c>
      <c r="T31" s="65">
        <f ca="1">IF(ISNA(INDEX(S!$B$3:$AK$497,MATCH(RIGHT($C$1,5)&amp;" "&amp;T$3,S!$A$3:$A$470,0),MATCH($D31,S!$B$2:$AK$2,0))),"",INDEX(S!$B$3:$AK$497,MATCH(RIGHT($C$1,5)&amp;" "&amp;T$3,S!$A$3:$A$470,0),MATCH($D31,S!$B$2:$AK$2,0)))</f>
        <v>0</v>
      </c>
      <c r="U31" s="65">
        <f ca="1">IF(ISNA(INDEX(S!$B$3:$AK$497,MATCH(RIGHT($C$1,5)&amp;" "&amp;U$3,S!$A$3:$A$470,0),MATCH($D31,S!$B$2:$AK$2,0))),"",INDEX(S!$B$3:$AK$497,MATCH(RIGHT($C$1,5)&amp;" "&amp;U$3,S!$A$3:$A$470,0),MATCH($D31,S!$B$2:$AK$2,0)))</f>
        <v>0</v>
      </c>
      <c r="V31" s="65">
        <f ca="1">IF(ISNA(INDEX(S!$B$3:$AK$497,MATCH(RIGHT($C$1,5)&amp;" "&amp;V$3,S!$A$3:$A$470,0),MATCH($D31,S!$B$2:$AK$2,0))),"",INDEX(S!$B$3:$AK$497,MATCH(RIGHT($C$1,5)&amp;" "&amp;V$3,S!$A$3:$A$470,0),MATCH($D31,S!$B$2:$AK$2,0)))</f>
        <v>0</v>
      </c>
      <c r="W31" s="65">
        <f ca="1">IF(ISNA(INDEX(S!$B$3:$AK$497,MATCH(RIGHT($C$1,5)&amp;" "&amp;W$3,S!$A$3:$A$470,0),MATCH($D31,S!$B$2:$AK$2,0))),"",INDEX(S!$B$3:$AK$497,MATCH(RIGHT($C$1,5)&amp;" "&amp;W$3,S!$A$3:$A$470,0),MATCH($D31,S!$B$2:$AK$2,0)))</f>
        <v>0</v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45</v>
      </c>
      <c r="Y31" s="65">
        <f ca="1">IF(ISNA(INDEX(S!$B$3:$AK$497,MATCH(RIGHT($C$1,5)&amp;" "&amp;Y$3,S!$A$3:$A$470,0),MATCH($D31,S!$B$2:$AK$2,0))),"",INDEX(S!$B$3:$AK$497,MATCH(RIGHT($C$1,5)&amp;" "&amp;Y$3,S!$A$3:$A$470,0),MATCH($D31,S!$B$2:$AK$2,0)))</f>
        <v>0</v>
      </c>
      <c r="Z31" s="65">
        <f ca="1">IF(ISNA(INDEX(S!$B$3:$AK$497,MATCH(RIGHT($C$1,5)&amp;" "&amp;Z$3,S!$A$3:$A$470,0),MATCH($D31,S!$B$2:$AK$2,0))),"",INDEX(S!$B$3:$AK$497,MATCH(RIGHT($C$1,5)&amp;" "&amp;Z$3,S!$A$3:$A$470,0),MATCH($D31,S!$B$2:$AK$2,0)))</f>
        <v>0</v>
      </c>
      <c r="AA31" s="65">
        <f ca="1">IF(ISNA(INDEX(S!$B$3:$AK$497,MATCH(RIGHT($C$1,5)&amp;" "&amp;AA$3,S!$A$3:$A$470,0),MATCH($D31,S!$B$2:$AK$2,0))),"",INDEX(S!$B$3:$AK$497,MATCH(RIGHT($C$1,5)&amp;" "&amp;AA$3,S!$A$3:$A$470,0),MATCH($D31,S!$B$2:$AK$2,0)))</f>
        <v>0</v>
      </c>
      <c r="AB31" s="174">
        <f ca="1">IF(ISNA(INDEX(S!$B$3:$AK$497,MATCH(RIGHT($C$1,5)&amp;" "&amp;AB$3,S!$A$3:$A$470,0),MATCH($D31,S!$B$2:$AK$2,0))),"",INDEX(S!$B$3:$AK$497,MATCH(RIGHT($C$1,5)&amp;" "&amp;AB$3,S!$A$3:$A$470,0),MATCH($D31,S!$B$2:$AK$2,0)))</f>
        <v>0</v>
      </c>
      <c r="AC31" s="169">
        <f t="shared" ca="1" si="0"/>
        <v>90</v>
      </c>
      <c r="AD31" s="46">
        <f t="shared" ca="1" si="1"/>
        <v>-71</v>
      </c>
      <c r="AE31" s="47">
        <f t="shared" ca="1" si="2"/>
        <v>0.55555555555555558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198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197</v>
      </c>
      <c r="M32" s="177">
        <f ca="1">IF(ISNA(INDEX(S!$B$3:$AK$497,MATCH(RIGHT($C$1,5)&amp;" "&amp;M$3,S!$A$3:$A$470,0),MATCH($D32,S!$B$2:$AK$2,0))),"",INDEX(S!$B$3:$AK$497,MATCH(RIGHT($C$1,5)&amp;" "&amp;M$3,S!$A$3:$A$470,0),MATCH($D32,S!$B$2:$AK$2,0)))</f>
        <v>0</v>
      </c>
      <c r="N32" s="177">
        <f ca="1">IF(ISNA(INDEX(S!$B$3:$AK$497,MATCH(RIGHT($C$1,5)&amp;" "&amp;N$3,S!$A$3:$A$470,0),MATCH($D32,S!$B$2:$AK$2,0))),"",INDEX(S!$B$3:$AK$497,MATCH(RIGHT($C$1,5)&amp;" "&amp;N$3,S!$A$3:$A$470,0),MATCH($D32,S!$B$2:$AK$2,0)))</f>
        <v>0</v>
      </c>
      <c r="O32" s="177">
        <f ca="1">IF(ISNA(INDEX(S!$B$3:$AK$497,MATCH(RIGHT($C$1,5)&amp;" "&amp;O$3,S!$A$3:$A$470,0),MATCH($D32,S!$B$2:$AK$2,0))),"",INDEX(S!$B$3:$AK$497,MATCH(RIGHT($C$1,5)&amp;" "&amp;O$3,S!$A$3:$A$470,0),MATCH($D32,S!$B$2:$AK$2,0)))</f>
        <v>0</v>
      </c>
      <c r="P32" s="177">
        <f ca="1">IF(ISNA(INDEX(S!$B$3:$AK$497,MATCH(RIGHT($C$1,5)&amp;" "&amp;P$3,S!$A$3:$A$470,0),MATCH($D32,S!$B$2:$AK$2,0))),"",INDEX(S!$B$3:$AK$497,MATCH(RIGHT($C$1,5)&amp;" "&amp;P$3,S!$A$3:$A$470,0),MATCH($D32,S!$B$2:$AK$2,0)))</f>
        <v>0</v>
      </c>
      <c r="Q32" s="177">
        <f ca="1">IF(ISNA(INDEX(S!$B$3:$AK$497,MATCH(RIGHT($C$1,5)&amp;" "&amp;Q$3,S!$A$3:$A$470,0),MATCH($D32,S!$B$2:$AK$2,0))),"",INDEX(S!$B$3:$AK$497,MATCH(RIGHT($C$1,5)&amp;" "&amp;Q$3,S!$A$3:$A$470,0),MATCH($D32,S!$B$2:$AK$2,0)))</f>
        <v>0</v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199</v>
      </c>
      <c r="S32" s="177">
        <f ca="1">IF(ISNA(INDEX(S!$B$3:$AK$497,MATCH(RIGHT($C$1,5)&amp;" "&amp;S$3,S!$A$3:$A$470,0),MATCH($D32,S!$B$2:$AK$2,0))),"",INDEX(S!$B$3:$AK$497,MATCH(RIGHT($C$1,5)&amp;" "&amp;S$3,S!$A$3:$A$470,0),MATCH($D32,S!$B$2:$AK$2,0)))</f>
        <v>0</v>
      </c>
      <c r="T32" s="177">
        <f ca="1">IF(ISNA(INDEX(S!$B$3:$AK$497,MATCH(RIGHT($C$1,5)&amp;" "&amp;T$3,S!$A$3:$A$470,0),MATCH($D32,S!$B$2:$AK$2,0))),"",INDEX(S!$B$3:$AK$497,MATCH(RIGHT($C$1,5)&amp;" "&amp;T$3,S!$A$3:$A$470,0),MATCH($D32,S!$B$2:$AK$2,0)))</f>
        <v>0</v>
      </c>
      <c r="U32" s="177">
        <f ca="1">IF(ISNA(INDEX(S!$B$3:$AK$497,MATCH(RIGHT($C$1,5)&amp;" "&amp;U$3,S!$A$3:$A$470,0),MATCH($D32,S!$B$2:$AK$2,0))),"",INDEX(S!$B$3:$AK$497,MATCH(RIGHT($C$1,5)&amp;" "&amp;U$3,S!$A$3:$A$470,0),MATCH($D32,S!$B$2:$AK$2,0)))</f>
        <v>0</v>
      </c>
      <c r="V32" s="177">
        <f ca="1">IF(ISNA(INDEX(S!$B$3:$AK$497,MATCH(RIGHT($C$1,5)&amp;" "&amp;V$3,S!$A$3:$A$470,0),MATCH($D32,S!$B$2:$AK$2,0))),"",INDEX(S!$B$3:$AK$497,MATCH(RIGHT($C$1,5)&amp;" "&amp;V$3,S!$A$3:$A$470,0),MATCH($D32,S!$B$2:$AK$2,0)))</f>
        <v>0</v>
      </c>
      <c r="W32" s="177">
        <f ca="1">IF(ISNA(INDEX(S!$B$3:$AK$497,MATCH(RIGHT($C$1,5)&amp;" "&amp;W$3,S!$A$3:$A$470,0),MATCH($D32,S!$B$2:$AK$2,0))),"",INDEX(S!$B$3:$AK$497,MATCH(RIGHT($C$1,5)&amp;" "&amp;W$3,S!$A$3:$A$470,0),MATCH($D32,S!$B$2:$AK$2,0)))</f>
        <v>0</v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194</v>
      </c>
      <c r="Y32" s="177">
        <f ca="1">IF(ISNA(INDEX(S!$B$3:$AK$497,MATCH(RIGHT($C$1,5)&amp;" "&amp;Y$3,S!$A$3:$A$470,0),MATCH($D32,S!$B$2:$AK$2,0))),"",INDEX(S!$B$3:$AK$497,MATCH(RIGHT($C$1,5)&amp;" "&amp;Y$3,S!$A$3:$A$470,0),MATCH($D32,S!$B$2:$AK$2,0)))</f>
        <v>0</v>
      </c>
      <c r="Z32" s="177">
        <f ca="1">IF(ISNA(INDEX(S!$B$3:$AK$497,MATCH(RIGHT($C$1,5)&amp;" "&amp;Z$3,S!$A$3:$A$470,0),MATCH($D32,S!$B$2:$AK$2,0))),"",INDEX(S!$B$3:$AK$497,MATCH(RIGHT($C$1,5)&amp;" "&amp;Z$3,S!$A$3:$A$470,0),MATCH($D32,S!$B$2:$AK$2,0)))</f>
        <v>0</v>
      </c>
      <c r="AA32" s="177">
        <f ca="1">IF(ISNA(INDEX(S!$B$3:$AK$497,MATCH(RIGHT($C$1,5)&amp;" "&amp;AA$3,S!$A$3:$A$470,0),MATCH($D32,S!$B$2:$AK$2,0))),"",INDEX(S!$B$3:$AK$497,MATCH(RIGHT($C$1,5)&amp;" "&amp;AA$3,S!$A$3:$A$470,0),MATCH($D32,S!$B$2:$AK$2,0)))</f>
        <v>0</v>
      </c>
      <c r="AB32" s="178">
        <f ca="1">IF(ISNA(INDEX(S!$B$3:$AK$497,MATCH(RIGHT($C$1,5)&amp;" "&amp;AB$3,S!$A$3:$A$470,0),MATCH($D32,S!$B$2:$AK$2,0))),"",INDEX(S!$B$3:$AK$497,MATCH(RIGHT($C$1,5)&amp;" "&amp;AB$3,S!$A$3:$A$470,0),MATCH($D32,S!$B$2:$AK$2,0)))</f>
        <v>0</v>
      </c>
      <c r="AC32" s="179">
        <f t="shared" ca="1" si="0"/>
        <v>199</v>
      </c>
      <c r="AD32" s="180">
        <f t="shared" ca="1" si="1"/>
        <v>0</v>
      </c>
      <c r="AE32" s="181">
        <f t="shared" ca="1" si="2"/>
        <v>43.777777777777779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155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158</v>
      </c>
      <c r="M33" s="63">
        <f ca="1">IF(ISNA(INDEX(S!$B$3:$AK$497,MATCH(RIGHT($C$1,5)&amp;" "&amp;M$3,S!$A$3:$A$470,0),MATCH($D33,S!$B$2:$AK$2,0))),"",INDEX(S!$B$3:$AK$497,MATCH(RIGHT($C$1,5)&amp;" "&amp;M$3,S!$A$3:$A$470,0),MATCH($D33,S!$B$2:$AK$2,0)))</f>
        <v>0</v>
      </c>
      <c r="N33" s="63">
        <f ca="1">IF(ISNA(INDEX(S!$B$3:$AK$497,MATCH(RIGHT($C$1,5)&amp;" "&amp;N$3,S!$A$3:$A$470,0),MATCH($D33,S!$B$2:$AK$2,0))),"",INDEX(S!$B$3:$AK$497,MATCH(RIGHT($C$1,5)&amp;" "&amp;N$3,S!$A$3:$A$470,0),MATCH($D33,S!$B$2:$AK$2,0)))</f>
        <v>0</v>
      </c>
      <c r="O33" s="63">
        <f ca="1">IF(ISNA(INDEX(S!$B$3:$AK$497,MATCH(RIGHT($C$1,5)&amp;" "&amp;O$3,S!$A$3:$A$470,0),MATCH($D33,S!$B$2:$AK$2,0))),"",INDEX(S!$B$3:$AK$497,MATCH(RIGHT($C$1,5)&amp;" "&amp;O$3,S!$A$3:$A$470,0),MATCH($D33,S!$B$2:$AK$2,0)))</f>
        <v>0</v>
      </c>
      <c r="P33" s="63">
        <f ca="1">IF(ISNA(INDEX(S!$B$3:$AK$497,MATCH(RIGHT($C$1,5)&amp;" "&amp;P$3,S!$A$3:$A$470,0),MATCH($D33,S!$B$2:$AK$2,0))),"",INDEX(S!$B$3:$AK$497,MATCH(RIGHT($C$1,5)&amp;" "&amp;P$3,S!$A$3:$A$470,0),MATCH($D33,S!$B$2:$AK$2,0)))</f>
        <v>0</v>
      </c>
      <c r="Q33" s="63">
        <f ca="1">IF(ISNA(INDEX(S!$B$3:$AK$497,MATCH(RIGHT($C$1,5)&amp;" "&amp;Q$3,S!$A$3:$A$470,0),MATCH($D33,S!$B$2:$AK$2,0))),"",INDEX(S!$B$3:$AK$497,MATCH(RIGHT($C$1,5)&amp;" "&amp;Q$3,S!$A$3:$A$470,0),MATCH($D33,S!$B$2:$AK$2,0)))</f>
        <v>0</v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140</v>
      </c>
      <c r="S33" s="63">
        <f ca="1">IF(ISNA(INDEX(S!$B$3:$AK$497,MATCH(RIGHT($C$1,5)&amp;" "&amp;S$3,S!$A$3:$A$470,0),MATCH($D33,S!$B$2:$AK$2,0))),"",INDEX(S!$B$3:$AK$497,MATCH(RIGHT($C$1,5)&amp;" "&amp;S$3,S!$A$3:$A$470,0),MATCH($D33,S!$B$2:$AK$2,0)))</f>
        <v>0</v>
      </c>
      <c r="T33" s="63">
        <f ca="1">IF(ISNA(INDEX(S!$B$3:$AK$497,MATCH(RIGHT($C$1,5)&amp;" "&amp;T$3,S!$A$3:$A$470,0),MATCH($D33,S!$B$2:$AK$2,0))),"",INDEX(S!$B$3:$AK$497,MATCH(RIGHT($C$1,5)&amp;" "&amp;T$3,S!$A$3:$A$470,0),MATCH($D33,S!$B$2:$AK$2,0)))</f>
        <v>0</v>
      </c>
      <c r="U33" s="63">
        <f ca="1">IF(ISNA(INDEX(S!$B$3:$AK$497,MATCH(RIGHT($C$1,5)&amp;" "&amp;U$3,S!$A$3:$A$470,0),MATCH($D33,S!$B$2:$AK$2,0))),"",INDEX(S!$B$3:$AK$497,MATCH(RIGHT($C$1,5)&amp;" "&amp;U$3,S!$A$3:$A$470,0),MATCH($D33,S!$B$2:$AK$2,0)))</f>
        <v>0</v>
      </c>
      <c r="V33" s="63">
        <f ca="1">IF(ISNA(INDEX(S!$B$3:$AK$497,MATCH(RIGHT($C$1,5)&amp;" "&amp;V$3,S!$A$3:$A$470,0),MATCH($D33,S!$B$2:$AK$2,0))),"",INDEX(S!$B$3:$AK$497,MATCH(RIGHT($C$1,5)&amp;" "&amp;V$3,S!$A$3:$A$470,0),MATCH($D33,S!$B$2:$AK$2,0)))</f>
        <v>0</v>
      </c>
      <c r="W33" s="63">
        <f ca="1">IF(ISNA(INDEX(S!$B$3:$AK$497,MATCH(RIGHT($C$1,5)&amp;" "&amp;W$3,S!$A$3:$A$470,0),MATCH($D33,S!$B$2:$AK$2,0))),"",INDEX(S!$B$3:$AK$497,MATCH(RIGHT($C$1,5)&amp;" "&amp;W$3,S!$A$3:$A$470,0),MATCH($D33,S!$B$2:$AK$2,0)))</f>
        <v>0</v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146</v>
      </c>
      <c r="Y33" s="63">
        <f ca="1">IF(ISNA(INDEX(S!$B$3:$AK$497,MATCH(RIGHT($C$1,5)&amp;" "&amp;Y$3,S!$A$3:$A$470,0),MATCH($D33,S!$B$2:$AK$2,0))),"",INDEX(S!$B$3:$AK$497,MATCH(RIGHT($C$1,5)&amp;" "&amp;Y$3,S!$A$3:$A$470,0),MATCH($D33,S!$B$2:$AK$2,0)))</f>
        <v>0</v>
      </c>
      <c r="Z33" s="63">
        <f ca="1">IF(ISNA(INDEX(S!$B$3:$AK$497,MATCH(RIGHT($C$1,5)&amp;" "&amp;Z$3,S!$A$3:$A$470,0),MATCH($D33,S!$B$2:$AK$2,0))),"",INDEX(S!$B$3:$AK$497,MATCH(RIGHT($C$1,5)&amp;" "&amp;Z$3,S!$A$3:$A$470,0),MATCH($D33,S!$B$2:$AK$2,0)))</f>
        <v>0</v>
      </c>
      <c r="AA33" s="63">
        <f ca="1">IF(ISNA(INDEX(S!$B$3:$AK$497,MATCH(RIGHT($C$1,5)&amp;" "&amp;AA$3,S!$A$3:$A$470,0),MATCH($D33,S!$B$2:$AK$2,0))),"",INDEX(S!$B$3:$AK$497,MATCH(RIGHT($C$1,5)&amp;" "&amp;AA$3,S!$A$3:$A$470,0),MATCH($D33,S!$B$2:$AK$2,0)))</f>
        <v>0</v>
      </c>
      <c r="AB33" s="173">
        <f ca="1">IF(ISNA(INDEX(S!$B$3:$AK$497,MATCH(RIGHT($C$1,5)&amp;" "&amp;AB$3,S!$A$3:$A$470,0),MATCH($D33,S!$B$2:$AK$2,0))),"",INDEX(S!$B$3:$AK$497,MATCH(RIGHT($C$1,5)&amp;" "&amp;AB$3,S!$A$3:$A$470,0),MATCH($D33,S!$B$2:$AK$2,0)))</f>
        <v>0</v>
      </c>
      <c r="AC33" s="168">
        <f t="shared" ca="1" si="0"/>
        <v>158</v>
      </c>
      <c r="AD33" s="44">
        <f t="shared" ca="1" si="1"/>
        <v>0</v>
      </c>
      <c r="AE33" s="45">
        <f t="shared" ca="1" si="2"/>
        <v>33.277777777777779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386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384</v>
      </c>
      <c r="M34" s="63">
        <f ca="1">IF(ISNA(INDEX(S!$B$3:$AK$497,MATCH(RIGHT($C$1,5)&amp;" "&amp;M$3,S!$A$3:$A$470,0),MATCH($D34,S!$B$2:$AK$2,0))),"",INDEX(S!$B$3:$AK$497,MATCH(RIGHT($C$1,5)&amp;" "&amp;M$3,S!$A$3:$A$470,0),MATCH($D34,S!$B$2:$AK$2,0)))</f>
        <v>0</v>
      </c>
      <c r="N34" s="63">
        <f ca="1">IF(ISNA(INDEX(S!$B$3:$AK$497,MATCH(RIGHT($C$1,5)&amp;" "&amp;N$3,S!$A$3:$A$470,0),MATCH($D34,S!$B$2:$AK$2,0))),"",INDEX(S!$B$3:$AK$497,MATCH(RIGHT($C$1,5)&amp;" "&amp;N$3,S!$A$3:$A$470,0),MATCH($D34,S!$B$2:$AK$2,0)))</f>
        <v>0</v>
      </c>
      <c r="O34" s="63">
        <f ca="1">IF(ISNA(INDEX(S!$B$3:$AK$497,MATCH(RIGHT($C$1,5)&amp;" "&amp;O$3,S!$A$3:$A$470,0),MATCH($D34,S!$B$2:$AK$2,0))),"",INDEX(S!$B$3:$AK$497,MATCH(RIGHT($C$1,5)&amp;" "&amp;O$3,S!$A$3:$A$470,0),MATCH($D34,S!$B$2:$AK$2,0)))</f>
        <v>0</v>
      </c>
      <c r="P34" s="63">
        <f ca="1">IF(ISNA(INDEX(S!$B$3:$AK$497,MATCH(RIGHT($C$1,5)&amp;" "&amp;P$3,S!$A$3:$A$470,0),MATCH($D34,S!$B$2:$AK$2,0))),"",INDEX(S!$B$3:$AK$497,MATCH(RIGHT($C$1,5)&amp;" "&amp;P$3,S!$A$3:$A$470,0),MATCH($D34,S!$B$2:$AK$2,0)))</f>
        <v>0</v>
      </c>
      <c r="Q34" s="63">
        <f ca="1">IF(ISNA(INDEX(S!$B$3:$AK$497,MATCH(RIGHT($C$1,5)&amp;" "&amp;Q$3,S!$A$3:$A$470,0),MATCH($D34,S!$B$2:$AK$2,0))),"",INDEX(S!$B$3:$AK$497,MATCH(RIGHT($C$1,5)&amp;" "&amp;Q$3,S!$A$3:$A$470,0),MATCH($D34,S!$B$2:$AK$2,0)))</f>
        <v>0</v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385</v>
      </c>
      <c r="S34" s="63">
        <f ca="1">IF(ISNA(INDEX(S!$B$3:$AK$497,MATCH(RIGHT($C$1,5)&amp;" "&amp;S$3,S!$A$3:$A$470,0),MATCH($D34,S!$B$2:$AK$2,0))),"",INDEX(S!$B$3:$AK$497,MATCH(RIGHT($C$1,5)&amp;" "&amp;S$3,S!$A$3:$A$470,0),MATCH($D34,S!$B$2:$AK$2,0)))</f>
        <v>0</v>
      </c>
      <c r="T34" s="63">
        <f ca="1">IF(ISNA(INDEX(S!$B$3:$AK$497,MATCH(RIGHT($C$1,5)&amp;" "&amp;T$3,S!$A$3:$A$470,0),MATCH($D34,S!$B$2:$AK$2,0))),"",INDEX(S!$B$3:$AK$497,MATCH(RIGHT($C$1,5)&amp;" "&amp;T$3,S!$A$3:$A$470,0),MATCH($D34,S!$B$2:$AK$2,0)))</f>
        <v>0</v>
      </c>
      <c r="U34" s="63">
        <f ca="1">IF(ISNA(INDEX(S!$B$3:$AK$497,MATCH(RIGHT($C$1,5)&amp;" "&amp;U$3,S!$A$3:$A$470,0),MATCH($D34,S!$B$2:$AK$2,0))),"",INDEX(S!$B$3:$AK$497,MATCH(RIGHT($C$1,5)&amp;" "&amp;U$3,S!$A$3:$A$470,0),MATCH($D34,S!$B$2:$AK$2,0)))</f>
        <v>0</v>
      </c>
      <c r="V34" s="63">
        <f ca="1">IF(ISNA(INDEX(S!$B$3:$AK$497,MATCH(RIGHT($C$1,5)&amp;" "&amp;V$3,S!$A$3:$A$470,0),MATCH($D34,S!$B$2:$AK$2,0))),"",INDEX(S!$B$3:$AK$497,MATCH(RIGHT($C$1,5)&amp;" "&amp;V$3,S!$A$3:$A$470,0),MATCH($D34,S!$B$2:$AK$2,0)))</f>
        <v>0</v>
      </c>
      <c r="W34" s="63">
        <f ca="1">IF(ISNA(INDEX(S!$B$3:$AK$497,MATCH(RIGHT($C$1,5)&amp;" "&amp;W$3,S!$A$3:$A$470,0),MATCH($D34,S!$B$2:$AK$2,0))),"",INDEX(S!$B$3:$AK$497,MATCH(RIGHT($C$1,5)&amp;" "&amp;W$3,S!$A$3:$A$470,0),MATCH($D34,S!$B$2:$AK$2,0)))</f>
        <v>0</v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383</v>
      </c>
      <c r="Y34" s="63">
        <f ca="1">IF(ISNA(INDEX(S!$B$3:$AK$497,MATCH(RIGHT($C$1,5)&amp;" "&amp;Y$3,S!$A$3:$A$470,0),MATCH($D34,S!$B$2:$AK$2,0))),"",INDEX(S!$B$3:$AK$497,MATCH(RIGHT($C$1,5)&amp;" "&amp;Y$3,S!$A$3:$A$470,0),MATCH($D34,S!$B$2:$AK$2,0)))</f>
        <v>0</v>
      </c>
      <c r="Z34" s="63">
        <f ca="1">IF(ISNA(INDEX(S!$B$3:$AK$497,MATCH(RIGHT($C$1,5)&amp;" "&amp;Z$3,S!$A$3:$A$470,0),MATCH($D34,S!$B$2:$AK$2,0))),"",INDEX(S!$B$3:$AK$497,MATCH(RIGHT($C$1,5)&amp;" "&amp;Z$3,S!$A$3:$A$470,0),MATCH($D34,S!$B$2:$AK$2,0)))</f>
        <v>0</v>
      </c>
      <c r="AA34" s="63">
        <f ca="1">IF(ISNA(INDEX(S!$B$3:$AK$497,MATCH(RIGHT($C$1,5)&amp;" "&amp;AA$3,S!$A$3:$A$470,0),MATCH($D34,S!$B$2:$AK$2,0))),"",INDEX(S!$B$3:$AK$497,MATCH(RIGHT($C$1,5)&amp;" "&amp;AA$3,S!$A$3:$A$470,0),MATCH($D34,S!$B$2:$AK$2,0)))</f>
        <v>0</v>
      </c>
      <c r="AB34" s="173">
        <f ca="1">IF(ISNA(INDEX(S!$B$3:$AK$497,MATCH(RIGHT($C$1,5)&amp;" "&amp;AB$3,S!$A$3:$A$470,0),MATCH($D34,S!$B$2:$AK$2,0))),"",INDEX(S!$B$3:$AK$497,MATCH(RIGHT($C$1,5)&amp;" "&amp;AB$3,S!$A$3:$A$470,0),MATCH($D34,S!$B$2:$AK$2,0)))</f>
        <v>0</v>
      </c>
      <c r="AC34" s="168">
        <f t="shared" ca="1" si="0"/>
        <v>386</v>
      </c>
      <c r="AD34" s="44">
        <f t="shared" ca="1" si="1"/>
        <v>0</v>
      </c>
      <c r="AE34" s="45">
        <f t="shared" ca="1" si="2"/>
        <v>85.444444444444443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-27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-85</v>
      </c>
      <c r="M35" s="63">
        <f ca="1">IF(ISNA(INDEX(S!$B$3:$AK$497,MATCH(RIGHT($C$1,5)&amp;" "&amp;M$3,S!$A$3:$A$470,0),MATCH($D35,S!$B$2:$AK$2,0))),"",INDEX(S!$B$3:$AK$497,MATCH(RIGHT($C$1,5)&amp;" "&amp;M$3,S!$A$3:$A$470,0),MATCH($D35,S!$B$2:$AK$2,0)))</f>
        <v>-54</v>
      </c>
      <c r="N35" s="63">
        <f ca="1">IF(ISNA(INDEX(S!$B$3:$AK$497,MATCH(RIGHT($C$1,5)&amp;" "&amp;N$3,S!$A$3:$A$470,0),MATCH($D35,S!$B$2:$AK$2,0))),"",INDEX(S!$B$3:$AK$497,MATCH(RIGHT($C$1,5)&amp;" "&amp;N$3,S!$A$3:$A$470,0),MATCH($D35,S!$B$2:$AK$2,0)))</f>
        <v>-19</v>
      </c>
      <c r="O35" s="63">
        <f ca="1">IF(ISNA(INDEX(S!$B$3:$AK$497,MATCH(RIGHT($C$1,5)&amp;" "&amp;O$3,S!$A$3:$A$470,0),MATCH($D35,S!$B$2:$AK$2,0))),"",INDEX(S!$B$3:$AK$497,MATCH(RIGHT($C$1,5)&amp;" "&amp;O$3,S!$A$3:$A$470,0),MATCH($D35,S!$B$2:$AK$2,0)))</f>
        <v>17</v>
      </c>
      <c r="P35" s="63">
        <f ca="1">IF(ISNA(INDEX(S!$B$3:$AK$497,MATCH(RIGHT($C$1,5)&amp;" "&amp;P$3,S!$A$3:$A$470,0),MATCH($D35,S!$B$2:$AK$2,0))),"",INDEX(S!$B$3:$AK$497,MATCH(RIGHT($C$1,5)&amp;" "&amp;P$3,S!$A$3:$A$470,0),MATCH($D35,S!$B$2:$AK$2,0)))</f>
        <v>48</v>
      </c>
      <c r="Q35" s="63">
        <f ca="1">IF(ISNA(INDEX(S!$B$3:$AK$497,MATCH(RIGHT($C$1,5)&amp;" "&amp;Q$3,S!$A$3:$A$470,0),MATCH($D35,S!$B$2:$AK$2,0))),"",INDEX(S!$B$3:$AK$497,MATCH(RIGHT($C$1,5)&amp;" "&amp;Q$3,S!$A$3:$A$470,0),MATCH($D35,S!$B$2:$AK$2,0)))</f>
        <v>75</v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95</v>
      </c>
      <c r="S35" s="63">
        <f ca="1">IF(ISNA(INDEX(S!$B$3:$AK$497,MATCH(RIGHT($C$1,5)&amp;" "&amp;S$3,S!$A$3:$A$470,0),MATCH($D35,S!$B$2:$AK$2,0))),"",INDEX(S!$B$3:$AK$497,MATCH(RIGHT($C$1,5)&amp;" "&amp;S$3,S!$A$3:$A$470,0),MATCH($D35,S!$B$2:$AK$2,0)))</f>
        <v>0</v>
      </c>
      <c r="T35" s="63">
        <f ca="1">IF(ISNA(INDEX(S!$B$3:$AK$497,MATCH(RIGHT($C$1,5)&amp;" "&amp;T$3,S!$A$3:$A$470,0),MATCH($D35,S!$B$2:$AK$2,0))),"",INDEX(S!$B$3:$AK$497,MATCH(RIGHT($C$1,5)&amp;" "&amp;T$3,S!$A$3:$A$470,0),MATCH($D35,S!$B$2:$AK$2,0)))</f>
        <v>0</v>
      </c>
      <c r="U35" s="63">
        <f ca="1">IF(ISNA(INDEX(S!$B$3:$AK$497,MATCH(RIGHT($C$1,5)&amp;" "&amp;U$3,S!$A$3:$A$470,0),MATCH($D35,S!$B$2:$AK$2,0))),"",INDEX(S!$B$3:$AK$497,MATCH(RIGHT($C$1,5)&amp;" "&amp;U$3,S!$A$3:$A$470,0),MATCH($D35,S!$B$2:$AK$2,0)))</f>
        <v>0</v>
      </c>
      <c r="V35" s="63">
        <f ca="1">IF(ISNA(INDEX(S!$B$3:$AK$497,MATCH(RIGHT($C$1,5)&amp;" "&amp;V$3,S!$A$3:$A$470,0),MATCH($D35,S!$B$2:$AK$2,0))),"",INDEX(S!$B$3:$AK$497,MATCH(RIGHT($C$1,5)&amp;" "&amp;V$3,S!$A$3:$A$470,0),MATCH($D35,S!$B$2:$AK$2,0)))</f>
        <v>0</v>
      </c>
      <c r="W35" s="63">
        <f ca="1">IF(ISNA(INDEX(S!$B$3:$AK$497,MATCH(RIGHT($C$1,5)&amp;" "&amp;W$3,S!$A$3:$A$470,0),MATCH($D35,S!$B$2:$AK$2,0))),"",INDEX(S!$B$3:$AK$497,MATCH(RIGHT($C$1,5)&amp;" "&amp;W$3,S!$A$3:$A$470,0),MATCH($D35,S!$B$2:$AK$2,0)))</f>
        <v>0</v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76</v>
      </c>
      <c r="Y35" s="63">
        <f ca="1">IF(ISNA(INDEX(S!$B$3:$AK$497,MATCH(RIGHT($C$1,5)&amp;" "&amp;Y$3,S!$A$3:$A$470,0),MATCH($D35,S!$B$2:$AK$2,0))),"",INDEX(S!$B$3:$AK$497,MATCH(RIGHT($C$1,5)&amp;" "&amp;Y$3,S!$A$3:$A$470,0),MATCH($D35,S!$B$2:$AK$2,0)))</f>
        <v>0</v>
      </c>
      <c r="Z35" s="63">
        <f ca="1">IF(ISNA(INDEX(S!$B$3:$AK$497,MATCH(RIGHT($C$1,5)&amp;" "&amp;Z$3,S!$A$3:$A$470,0),MATCH($D35,S!$B$2:$AK$2,0))),"",INDEX(S!$B$3:$AK$497,MATCH(RIGHT($C$1,5)&amp;" "&amp;Z$3,S!$A$3:$A$470,0),MATCH($D35,S!$B$2:$AK$2,0)))</f>
        <v>0</v>
      </c>
      <c r="AA35" s="63">
        <f ca="1">IF(ISNA(INDEX(S!$B$3:$AK$497,MATCH(RIGHT($C$1,5)&amp;" "&amp;AA$3,S!$A$3:$A$470,0),MATCH($D35,S!$B$2:$AK$2,0))),"",INDEX(S!$B$3:$AK$497,MATCH(RIGHT($C$1,5)&amp;" "&amp;AA$3,S!$A$3:$A$470,0),MATCH($D35,S!$B$2:$AK$2,0)))</f>
        <v>0</v>
      </c>
      <c r="AB35" s="173">
        <f ca="1">IF(ISNA(INDEX(S!$B$3:$AK$497,MATCH(RIGHT($C$1,5)&amp;" "&amp;AB$3,S!$A$3:$A$470,0),MATCH($D35,S!$B$2:$AK$2,0))),"",INDEX(S!$B$3:$AK$497,MATCH(RIGHT($C$1,5)&amp;" "&amp;AB$3,S!$A$3:$A$470,0),MATCH($D35,S!$B$2:$AK$2,0)))</f>
        <v>0</v>
      </c>
      <c r="AC35" s="168">
        <f t="shared" ca="1" si="0"/>
        <v>95</v>
      </c>
      <c r="AD35" s="44">
        <f t="shared" ca="1" si="1"/>
        <v>-85</v>
      </c>
      <c r="AE35" s="45">
        <f t="shared" ca="1" si="2"/>
        <v>7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-47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-49</v>
      </c>
      <c r="M36" s="63">
        <f ca="1">IF(ISNA(INDEX(S!$B$3:$AK$497,MATCH(RIGHT($C$1,5)&amp;" "&amp;M$3,S!$A$3:$A$470,0),MATCH($D36,S!$B$2:$AK$2,0))),"",INDEX(S!$B$3:$AK$497,MATCH(RIGHT($C$1,5)&amp;" "&amp;M$3,S!$A$3:$A$470,0),MATCH($D36,S!$B$2:$AK$2,0)))</f>
        <v>0</v>
      </c>
      <c r="N36" s="63">
        <f ca="1">IF(ISNA(INDEX(S!$B$3:$AK$497,MATCH(RIGHT($C$1,5)&amp;" "&amp;N$3,S!$A$3:$A$470,0),MATCH($D36,S!$B$2:$AK$2,0))),"",INDEX(S!$B$3:$AK$497,MATCH(RIGHT($C$1,5)&amp;" "&amp;N$3,S!$A$3:$A$470,0),MATCH($D36,S!$B$2:$AK$2,0)))</f>
        <v>0</v>
      </c>
      <c r="O36" s="63">
        <f ca="1">IF(ISNA(INDEX(S!$B$3:$AK$497,MATCH(RIGHT($C$1,5)&amp;" "&amp;O$3,S!$A$3:$A$470,0),MATCH($D36,S!$B$2:$AK$2,0))),"",INDEX(S!$B$3:$AK$497,MATCH(RIGHT($C$1,5)&amp;" "&amp;O$3,S!$A$3:$A$470,0),MATCH($D36,S!$B$2:$AK$2,0)))</f>
        <v>0</v>
      </c>
      <c r="P36" s="63">
        <f ca="1">IF(ISNA(INDEX(S!$B$3:$AK$497,MATCH(RIGHT($C$1,5)&amp;" "&amp;P$3,S!$A$3:$A$470,0),MATCH($D36,S!$B$2:$AK$2,0))),"",INDEX(S!$B$3:$AK$497,MATCH(RIGHT($C$1,5)&amp;" "&amp;P$3,S!$A$3:$A$470,0),MATCH($D36,S!$B$2:$AK$2,0)))</f>
        <v>0</v>
      </c>
      <c r="Q36" s="63">
        <f ca="1">IF(ISNA(INDEX(S!$B$3:$AK$497,MATCH(RIGHT($C$1,5)&amp;" "&amp;Q$3,S!$A$3:$A$470,0),MATCH($D36,S!$B$2:$AK$2,0))),"",INDEX(S!$B$3:$AK$497,MATCH(RIGHT($C$1,5)&amp;" "&amp;Q$3,S!$A$3:$A$470,0),MATCH($D36,S!$B$2:$AK$2,0)))</f>
        <v>0</v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99</v>
      </c>
      <c r="S36" s="63">
        <f ca="1">IF(ISNA(INDEX(S!$B$3:$AK$497,MATCH(RIGHT($C$1,5)&amp;" "&amp;S$3,S!$A$3:$A$470,0),MATCH($D36,S!$B$2:$AK$2,0))),"",INDEX(S!$B$3:$AK$497,MATCH(RIGHT($C$1,5)&amp;" "&amp;S$3,S!$A$3:$A$470,0),MATCH($D36,S!$B$2:$AK$2,0)))</f>
        <v>0</v>
      </c>
      <c r="T36" s="63">
        <f ca="1">IF(ISNA(INDEX(S!$B$3:$AK$497,MATCH(RIGHT($C$1,5)&amp;" "&amp;T$3,S!$A$3:$A$470,0),MATCH($D36,S!$B$2:$AK$2,0))),"",INDEX(S!$B$3:$AK$497,MATCH(RIGHT($C$1,5)&amp;" "&amp;T$3,S!$A$3:$A$470,0),MATCH($D36,S!$B$2:$AK$2,0)))</f>
        <v>0</v>
      </c>
      <c r="U36" s="63">
        <f ca="1">IF(ISNA(INDEX(S!$B$3:$AK$497,MATCH(RIGHT($C$1,5)&amp;" "&amp;U$3,S!$A$3:$A$470,0),MATCH($D36,S!$B$2:$AK$2,0))),"",INDEX(S!$B$3:$AK$497,MATCH(RIGHT($C$1,5)&amp;" "&amp;U$3,S!$A$3:$A$470,0),MATCH($D36,S!$B$2:$AK$2,0)))</f>
        <v>0</v>
      </c>
      <c r="V36" s="63">
        <f ca="1">IF(ISNA(INDEX(S!$B$3:$AK$497,MATCH(RIGHT($C$1,5)&amp;" "&amp;V$3,S!$A$3:$A$470,0),MATCH($D36,S!$B$2:$AK$2,0))),"",INDEX(S!$B$3:$AK$497,MATCH(RIGHT($C$1,5)&amp;" "&amp;V$3,S!$A$3:$A$470,0),MATCH($D36,S!$B$2:$AK$2,0)))</f>
        <v>0</v>
      </c>
      <c r="W36" s="63">
        <f ca="1">IF(ISNA(INDEX(S!$B$3:$AK$497,MATCH(RIGHT($C$1,5)&amp;" "&amp;W$3,S!$A$3:$A$470,0),MATCH($D36,S!$B$2:$AK$2,0))),"",INDEX(S!$B$3:$AK$497,MATCH(RIGHT($C$1,5)&amp;" "&amp;W$3,S!$A$3:$A$470,0),MATCH($D36,S!$B$2:$AK$2,0)))</f>
        <v>0</v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54</v>
      </c>
      <c r="Y36" s="63">
        <f ca="1">IF(ISNA(INDEX(S!$B$3:$AK$497,MATCH(RIGHT($C$1,5)&amp;" "&amp;Y$3,S!$A$3:$A$470,0),MATCH($D36,S!$B$2:$AK$2,0))),"",INDEX(S!$B$3:$AK$497,MATCH(RIGHT($C$1,5)&amp;" "&amp;Y$3,S!$A$3:$A$470,0),MATCH($D36,S!$B$2:$AK$2,0)))</f>
        <v>0</v>
      </c>
      <c r="Z36" s="63">
        <f ca="1">IF(ISNA(INDEX(S!$B$3:$AK$497,MATCH(RIGHT($C$1,5)&amp;" "&amp;Z$3,S!$A$3:$A$470,0),MATCH($D36,S!$B$2:$AK$2,0))),"",INDEX(S!$B$3:$AK$497,MATCH(RIGHT($C$1,5)&amp;" "&amp;Z$3,S!$A$3:$A$470,0),MATCH($D36,S!$B$2:$AK$2,0)))</f>
        <v>0</v>
      </c>
      <c r="AA36" s="63">
        <f ca="1">IF(ISNA(INDEX(S!$B$3:$AK$497,MATCH(RIGHT($C$1,5)&amp;" "&amp;AA$3,S!$A$3:$A$470,0),MATCH($D36,S!$B$2:$AK$2,0))),"",INDEX(S!$B$3:$AK$497,MATCH(RIGHT($C$1,5)&amp;" "&amp;AA$3,S!$A$3:$A$470,0),MATCH($D36,S!$B$2:$AK$2,0)))</f>
        <v>0</v>
      </c>
      <c r="AB36" s="173">
        <f ca="1">IF(ISNA(INDEX(S!$B$3:$AK$497,MATCH(RIGHT($C$1,5)&amp;" "&amp;AB$3,S!$A$3:$A$470,0),MATCH($D36,S!$B$2:$AK$2,0))),"",INDEX(S!$B$3:$AK$497,MATCH(RIGHT($C$1,5)&amp;" "&amp;AB$3,S!$A$3:$A$470,0),MATCH($D36,S!$B$2:$AK$2,0)))</f>
        <v>0</v>
      </c>
      <c r="AC36" s="168">
        <f t="shared" ca="1" si="0"/>
        <v>99</v>
      </c>
      <c r="AD36" s="44">
        <f t="shared" ca="1" si="1"/>
        <v>-49</v>
      </c>
      <c r="AE36" s="45">
        <f t="shared" ca="1" si="2"/>
        <v>3.1666666666666665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-71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-48</v>
      </c>
      <c r="M37" s="65">
        <f ca="1">IF(ISNA(INDEX(S!$B$3:$AK$497,MATCH(RIGHT($C$1,5)&amp;" "&amp;M$3,S!$A$3:$A$470,0),MATCH($D37,S!$B$2:$AK$2,0))),"",INDEX(S!$B$3:$AK$497,MATCH(RIGHT($C$1,5)&amp;" "&amp;M$3,S!$A$3:$A$470,0),MATCH($D37,S!$B$2:$AK$2,0)))</f>
        <v>-22</v>
      </c>
      <c r="N37" s="65">
        <f ca="1">IF(ISNA(INDEX(S!$B$3:$AK$497,MATCH(RIGHT($C$1,5)&amp;" "&amp;N$3,S!$A$3:$A$470,0),MATCH($D37,S!$B$2:$AK$2,0))),"",INDEX(S!$B$3:$AK$497,MATCH(RIGHT($C$1,5)&amp;" "&amp;N$3,S!$A$3:$A$470,0),MATCH($D37,S!$B$2:$AK$2,0)))</f>
        <v>7</v>
      </c>
      <c r="O37" s="65">
        <f ca="1">IF(ISNA(INDEX(S!$B$3:$AK$497,MATCH(RIGHT($C$1,5)&amp;" "&amp;O$3,S!$A$3:$A$470,0),MATCH($D37,S!$B$2:$AK$2,0))),"",INDEX(S!$B$3:$AK$497,MATCH(RIGHT($C$1,5)&amp;" "&amp;O$3,S!$A$3:$A$470,0),MATCH($D37,S!$B$2:$AK$2,0)))</f>
        <v>33</v>
      </c>
      <c r="P37" s="65">
        <f ca="1">IF(ISNA(INDEX(S!$B$3:$AK$497,MATCH(RIGHT($C$1,5)&amp;" "&amp;P$3,S!$A$3:$A$470,0),MATCH($D37,S!$B$2:$AK$2,0))),"",INDEX(S!$B$3:$AK$497,MATCH(RIGHT($C$1,5)&amp;" "&amp;P$3,S!$A$3:$A$470,0),MATCH($D37,S!$B$2:$AK$2,0)))</f>
        <v>55</v>
      </c>
      <c r="Q37" s="65">
        <f ca="1">IF(ISNA(INDEX(S!$B$3:$AK$497,MATCH(RIGHT($C$1,5)&amp;" "&amp;Q$3,S!$A$3:$A$470,0),MATCH($D37,S!$B$2:$AK$2,0))),"",INDEX(S!$B$3:$AK$497,MATCH(RIGHT($C$1,5)&amp;" "&amp;Q$3,S!$A$3:$A$470,0),MATCH($D37,S!$B$2:$AK$2,0)))</f>
        <v>70</v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77</v>
      </c>
      <c r="S37" s="65">
        <f ca="1">IF(ISNA(INDEX(S!$B$3:$AK$497,MATCH(RIGHT($C$1,5)&amp;" "&amp;S$3,S!$A$3:$A$470,0),MATCH($D37,S!$B$2:$AK$2,0))),"",INDEX(S!$B$3:$AK$497,MATCH(RIGHT($C$1,5)&amp;" "&amp;S$3,S!$A$3:$A$470,0),MATCH($D37,S!$B$2:$AK$2,0)))</f>
        <v>67</v>
      </c>
      <c r="T37" s="65">
        <f ca="1">IF(ISNA(INDEX(S!$B$3:$AK$497,MATCH(RIGHT($C$1,5)&amp;" "&amp;T$3,S!$A$3:$A$470,0),MATCH($D37,S!$B$2:$AK$2,0))),"",INDEX(S!$B$3:$AK$497,MATCH(RIGHT($C$1,5)&amp;" "&amp;T$3,S!$A$3:$A$470,0),MATCH($D37,S!$B$2:$AK$2,0)))</f>
        <v>55</v>
      </c>
      <c r="U37" s="65">
        <f ca="1">IF(ISNA(INDEX(S!$B$3:$AK$497,MATCH(RIGHT($C$1,5)&amp;" "&amp;U$3,S!$A$3:$A$470,0),MATCH($D37,S!$B$2:$AK$2,0))),"",INDEX(S!$B$3:$AK$497,MATCH(RIGHT($C$1,5)&amp;" "&amp;U$3,S!$A$3:$A$470,0),MATCH($D37,S!$B$2:$AK$2,0)))</f>
        <v>45</v>
      </c>
      <c r="V37" s="65">
        <f ca="1">IF(ISNA(INDEX(S!$B$3:$AK$497,MATCH(RIGHT($C$1,5)&amp;" "&amp;V$3,S!$A$3:$A$470,0),MATCH($D37,S!$B$2:$AK$2,0))),"",INDEX(S!$B$3:$AK$497,MATCH(RIGHT($C$1,5)&amp;" "&amp;V$3,S!$A$3:$A$470,0),MATCH($D37,S!$B$2:$AK$2,0)))</f>
        <v>39</v>
      </c>
      <c r="W37" s="65">
        <f ca="1">IF(ISNA(INDEX(S!$B$3:$AK$497,MATCH(RIGHT($C$1,5)&amp;" "&amp;W$3,S!$A$3:$A$470,0),MATCH($D37,S!$B$2:$AK$2,0))),"",INDEX(S!$B$3:$AK$497,MATCH(RIGHT($C$1,5)&amp;" "&amp;W$3,S!$A$3:$A$470,0),MATCH($D37,S!$B$2:$AK$2,0)))</f>
        <v>33</v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26</v>
      </c>
      <c r="Y37" s="65">
        <f ca="1">IF(ISNA(INDEX(S!$B$3:$AK$497,MATCH(RIGHT($C$1,5)&amp;" "&amp;Y$3,S!$A$3:$A$470,0),MATCH($D37,S!$B$2:$AK$2,0))),"",INDEX(S!$B$3:$AK$497,MATCH(RIGHT($C$1,5)&amp;" "&amp;Y$3,S!$A$3:$A$470,0),MATCH($D37,S!$B$2:$AK$2,0)))</f>
        <v>15</v>
      </c>
      <c r="Z37" s="65">
        <f ca="1">IF(ISNA(INDEX(S!$B$3:$AK$497,MATCH(RIGHT($C$1,5)&amp;" "&amp;Z$3,S!$A$3:$A$470,0),MATCH($D37,S!$B$2:$AK$2,0))),"",INDEX(S!$B$3:$AK$497,MATCH(RIGHT($C$1,5)&amp;" "&amp;Z$3,S!$A$3:$A$470,0),MATCH($D37,S!$B$2:$AK$2,0)))</f>
        <v>1</v>
      </c>
      <c r="AA37" s="65">
        <f ca="1">IF(ISNA(INDEX(S!$B$3:$AK$497,MATCH(RIGHT($C$1,5)&amp;" "&amp;AA$3,S!$A$3:$A$470,0),MATCH($D37,S!$B$2:$AK$2,0))),"",INDEX(S!$B$3:$AK$497,MATCH(RIGHT($C$1,5)&amp;" "&amp;AA$3,S!$A$3:$A$470,0),MATCH($D37,S!$B$2:$AK$2,0)))</f>
        <v>-16</v>
      </c>
      <c r="AB37" s="174">
        <f ca="1">IF(ISNA(INDEX(S!$B$3:$AK$497,MATCH(RIGHT($C$1,5)&amp;" "&amp;AB$3,S!$A$3:$A$470,0),MATCH($D37,S!$B$2:$AK$2,0))),"",INDEX(S!$B$3:$AK$497,MATCH(RIGHT($C$1,5)&amp;" "&amp;AB$3,S!$A$3:$A$470,0),MATCH($D37,S!$B$2:$AK$2,0)))</f>
        <v>-34</v>
      </c>
      <c r="AC37" s="169">
        <f t="shared" ca="1" si="0"/>
        <v>77</v>
      </c>
      <c r="AD37" s="46">
        <f t="shared" ca="1" si="1"/>
        <v>-71</v>
      </c>
      <c r="AE37" s="47">
        <f t="shared" ca="1" si="2"/>
        <v>18.444444444444443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E43"/>
  <sheetViews>
    <sheetView tabSelected="1" workbookViewId="0">
      <selection activeCell="T16" sqref="T16"/>
    </sheetView>
  </sheetViews>
  <sheetFormatPr defaultRowHeight="15.75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"&amp;MID(CELL("filename"),SEARCH(".xlsx",CELL("filename"))-4,4)&amp;"-"&amp;MID(CELL("filename"),SEARCH(".xlsx",CELL("filename"))-7,2)&amp;"-31"</f>
        <v>BIỂU GHI MỰC NƯỚC GIỜ 2023-07-31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>
        <f ca="1">IF(ISNA(INDEX(S!$B$3:$AK$497,MATCH(RIGHT($C$1,5)&amp;" "&amp;E$3,S!$A$3:$A$470,0),MATCH($D4,S!$B$2:$AK$2,0))),"",INDEX(S!$B$3:$AK$497,MATCH(RIGHT($C$1,5)&amp;" "&amp;E$3,S!$A$3:$A$470,0),MATCH($D4,S!$B$2:$AK$2,0)))</f>
        <v>0</v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16547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16559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16567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16574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16574</v>
      </c>
      <c r="AD4" s="42">
        <f t="shared" ref="AD4:AD37" ca="1" si="1">MIN(E4:AB4)</f>
        <v>0</v>
      </c>
      <c r="AE4" s="43">
        <f t="shared" ref="AE4:AE37" ca="1" si="2">AVERAGE(E4:AB4)</f>
        <v>13249.4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>
        <f ca="1">IF(ISNA(INDEX(S!$B$3:$AK$497,MATCH(RIGHT($C$1,5)&amp;" "&amp;E$3,S!$A$3:$A$470,0),MATCH($D5,S!$B$2:$AK$2,0))),"",INDEX(S!$B$3:$AK$497,MATCH(RIGHT($C$1,5)&amp;" "&amp;E$3,S!$A$3:$A$470,0),MATCH($D5,S!$B$2:$AK$2,0)))</f>
        <v>0</v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5423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5462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5368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5476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5476</v>
      </c>
      <c r="AD5" s="44">
        <f t="shared" ca="1" si="1"/>
        <v>0</v>
      </c>
      <c r="AE5" s="45">
        <f t="shared" ca="1" si="2"/>
        <v>4345.8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>
        <f ca="1">IF(ISNA(INDEX(S!$B$3:$AK$497,MATCH(RIGHT($C$1,5)&amp;" "&amp;E$3,S!$A$3:$A$470,0),MATCH($D6,S!$B$2:$AK$2,0))),"",INDEX(S!$B$3:$AK$497,MATCH(RIGHT($C$1,5)&amp;" "&amp;E$3,S!$A$3:$A$470,0),MATCH($D6,S!$B$2:$AK$2,0)))</f>
        <v>0</v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1290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1236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1290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1236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1290</v>
      </c>
      <c r="AD6" s="44">
        <f t="shared" ca="1" si="1"/>
        <v>0</v>
      </c>
      <c r="AE6" s="45">
        <f t="shared" ca="1" si="2"/>
        <v>1010.4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>
        <f ca="1">IF(ISNA(INDEX(S!$B$3:$AK$497,MATCH(RIGHT($C$1,5)&amp;" "&amp;E$3,S!$A$3:$A$470,0),MATCH($D7,S!$B$2:$AK$2,0))),"",INDEX(S!$B$3:$AK$497,MATCH(RIGHT($C$1,5)&amp;" "&amp;E$3,S!$A$3:$A$470,0),MATCH($D7,S!$B$2:$AK$2,0)))</f>
        <v>0</v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675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692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712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732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732</v>
      </c>
      <c r="AD7" s="44">
        <f t="shared" ca="1" si="1"/>
        <v>0</v>
      </c>
      <c r="AE7" s="45">
        <f t="shared" ca="1" si="2"/>
        <v>562.20000000000005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>
        <f ca="1">IF(ISNA(INDEX(S!$B$3:$AK$497,MATCH(RIGHT($C$1,5)&amp;" "&amp;E$3,S!$A$3:$A$470,0),MATCH($D8,S!$B$2:$AK$2,0))),"",INDEX(S!$B$3:$AK$497,MATCH(RIGHT($C$1,5)&amp;" "&amp;E$3,S!$A$3:$A$470,0),MATCH($D8,S!$B$2:$AK$2,0)))</f>
        <v>0</v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252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260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270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297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297</v>
      </c>
      <c r="AD8" s="44">
        <f t="shared" ca="1" si="1"/>
        <v>0</v>
      </c>
      <c r="AE8" s="45">
        <f t="shared" ca="1" si="2"/>
        <v>215.8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>
        <f ca="1">IF(ISNA(INDEX(S!$B$3:$AK$497,MATCH(RIGHT($C$1,5)&amp;" "&amp;E$3,S!$A$3:$A$470,0),MATCH($D9,S!$B$2:$AK$2,0))),"",INDEX(S!$B$3:$AK$497,MATCH(RIGHT($C$1,5)&amp;" "&amp;E$3,S!$A$3:$A$470,0),MATCH($D9,S!$B$2:$AK$2,0)))</f>
        <v>0</v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154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189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238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287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287</v>
      </c>
      <c r="AD9" s="44">
        <f t="shared" ca="1" si="1"/>
        <v>0</v>
      </c>
      <c r="AE9" s="45">
        <f t="shared" ca="1" si="2"/>
        <v>173.6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>
        <f ca="1">IF(ISNA(INDEX(S!$B$3:$AK$497,MATCH(RIGHT($C$1,5)&amp;" "&amp;E$3,S!$A$3:$A$470,0),MATCH($D10,S!$B$2:$AK$2,0))),"",INDEX(S!$B$3:$AK$497,MATCH(RIGHT($C$1,5)&amp;" "&amp;E$3,S!$A$3:$A$470,0),MATCH($D10,S!$B$2:$AK$2,0)))</f>
        <v>0</v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-30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-96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141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120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141</v>
      </c>
      <c r="AD10" s="44">
        <f t="shared" ca="1" si="1"/>
        <v>-96</v>
      </c>
      <c r="AE10" s="45">
        <f t="shared" ca="1" si="2"/>
        <v>27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>
        <f ca="1">IF(ISNA(INDEX(S!$B$3:$AK$497,MATCH(RIGHT($C$1,5)&amp;" "&amp;E$3,S!$A$3:$A$470,0),MATCH($D11,S!$B$2:$AK$2,0))),"",INDEX(S!$B$3:$AK$497,MATCH(RIGHT($C$1,5)&amp;" "&amp;E$3,S!$A$3:$A$470,0),MATCH($D11,S!$B$2:$AK$2,0)))</f>
        <v>0</v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4693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4710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4705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4702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4710</v>
      </c>
      <c r="AD11" s="44">
        <f t="shared" ca="1" si="1"/>
        <v>0</v>
      </c>
      <c r="AE11" s="45">
        <f t="shared" ca="1" si="2"/>
        <v>3762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>
        <f ca="1">IF(ISNA(INDEX(S!$B$3:$AK$497,MATCH(RIGHT($C$1,5)&amp;" "&amp;E$3,S!$A$3:$A$470,0),MATCH($D12,S!$B$2:$AK$2,0))),"",INDEX(S!$B$3:$AK$497,MATCH(RIGHT($C$1,5)&amp;" "&amp;E$3,S!$A$3:$A$470,0),MATCH($D12,S!$B$2:$AK$2,0)))</f>
        <v>0</v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2741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2740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2742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2680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2742</v>
      </c>
      <c r="AD12" s="44">
        <f t="shared" ca="1" si="1"/>
        <v>0</v>
      </c>
      <c r="AE12" s="45">
        <f t="shared" ca="1" si="2"/>
        <v>2180.6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>
        <f ca="1">IF(ISNA(INDEX(S!$B$3:$AK$497,MATCH(RIGHT($C$1,5)&amp;" "&amp;E$3,S!$A$3:$A$470,0),MATCH($D13,S!$B$2:$AK$2,0))),"",INDEX(S!$B$3:$AK$497,MATCH(RIGHT($C$1,5)&amp;" "&amp;E$3,S!$A$3:$A$470,0),MATCH($D13,S!$B$2:$AK$2,0)))</f>
        <v>0</v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1069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1072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1071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1117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1117</v>
      </c>
      <c r="AD13" s="44">
        <f t="shared" ca="1" si="1"/>
        <v>0</v>
      </c>
      <c r="AE13" s="45">
        <f t="shared" ca="1" si="2"/>
        <v>865.8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>
        <f ca="1">IF(ISNA(INDEX(S!$B$3:$AK$497,MATCH(RIGHT($C$1,5)&amp;" "&amp;E$3,S!$A$3:$A$470,0),MATCH($D14,S!$B$2:$AK$2,0))),"",INDEX(S!$B$3:$AK$497,MATCH(RIGHT($C$1,5)&amp;" "&amp;E$3,S!$A$3:$A$470,0),MATCH($D14,S!$B$2:$AK$2,0)))</f>
        <v>0</v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117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106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100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162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162</v>
      </c>
      <c r="AD14" s="44">
        <f t="shared" ca="1" si="1"/>
        <v>0</v>
      </c>
      <c r="AE14" s="45">
        <f t="shared" ca="1" si="2"/>
        <v>97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>
        <f ca="1">IF(ISNA(INDEX(S!$B$3:$AK$497,MATCH(RIGHT($C$1,5)&amp;" "&amp;E$3,S!$A$3:$A$470,0),MATCH($D15,S!$B$2:$AK$2,0))),"",INDEX(S!$B$3:$AK$497,MATCH(RIGHT($C$1,5)&amp;" "&amp;E$3,S!$A$3:$A$470,0),MATCH($D15,S!$B$2:$AK$2,0)))</f>
        <v>0</v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-72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-71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140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91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140</v>
      </c>
      <c r="AD15" s="44">
        <f t="shared" ca="1" si="1"/>
        <v>-72</v>
      </c>
      <c r="AE15" s="45">
        <f t="shared" ca="1" si="2"/>
        <v>17.600000000000001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>
        <f ca="1">IF(ISNA(INDEX(S!$B$3:$AK$497,MATCH(RIGHT($C$1,5)&amp;" "&amp;E$3,S!$A$3:$A$470,0),MATCH($D16,S!$B$2:$AK$2,0))),"",INDEX(S!$B$3:$AK$497,MATCH(RIGHT($C$1,5)&amp;" "&amp;E$3,S!$A$3:$A$470,0),MATCH($D16,S!$B$2:$AK$2,0)))</f>
        <v>0</v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40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-39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168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180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180</v>
      </c>
      <c r="AD16" s="44">
        <f t="shared" ca="1" si="1"/>
        <v>-39</v>
      </c>
      <c r="AE16" s="45">
        <f t="shared" ca="1" si="2"/>
        <v>69.8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>
        <f ca="1">IF(ISNA(INDEX(S!$B$3:$AK$497,MATCH(RIGHT($C$1,5)&amp;" "&amp;E$3,S!$A$3:$A$470,0),MATCH($D17,S!$B$2:$AK$2,0))),"",INDEX(S!$B$3:$AK$497,MATCH(RIGHT($C$1,5)&amp;" "&amp;E$3,S!$A$3:$A$470,0),MATCH($D17,S!$B$2:$AK$2,0)))</f>
        <v>0</v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25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-53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158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158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158</v>
      </c>
      <c r="AD17" s="44">
        <f t="shared" ca="1" si="1"/>
        <v>-53</v>
      </c>
      <c r="AE17" s="45">
        <f t="shared" ca="1" si="2"/>
        <v>57.6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>
        <f ca="1">IF(ISNA(INDEX(S!$B$3:$AK$497,MATCH(RIGHT($C$1,5)&amp;" "&amp;E$3,S!$A$3:$A$470,0),MATCH($D18,S!$B$2:$AK$2,0))),"",INDEX(S!$B$3:$AK$497,MATCH(RIGHT($C$1,5)&amp;" "&amp;E$3,S!$A$3:$A$470,0),MATCH($D18,S!$B$2:$AK$2,0)))</f>
        <v>0</v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50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-20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28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104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104</v>
      </c>
      <c r="AD18" s="44">
        <f t="shared" ca="1" si="1"/>
        <v>-20</v>
      </c>
      <c r="AE18" s="45">
        <f t="shared" ca="1" si="2"/>
        <v>32.4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>
        <f ca="1">IF(ISNA(INDEX(S!$B$3:$AK$497,MATCH(RIGHT($C$1,5)&amp;" "&amp;E$3,S!$A$3:$A$470,0),MATCH($D19,S!$B$2:$AK$2,0))),"",INDEX(S!$B$3:$AK$497,MATCH(RIGHT($C$1,5)&amp;" "&amp;E$3,S!$A$3:$A$470,0),MATCH($D19,S!$B$2:$AK$2,0)))</f>
        <v>0</v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>
        <f ca="1">IF(ISNA(INDEX(S!$B$3:$AK$497,MATCH(RIGHT($C$1,5)&amp;" "&amp;E$3,S!$A$3:$A$470,0),MATCH($D20,S!$B$2:$AK$2,0))),"",INDEX(S!$B$3:$AK$497,MATCH(RIGHT($C$1,5)&amp;" "&amp;E$3,S!$A$3:$A$470,0),MATCH($D20,S!$B$2:$AK$2,0)))</f>
        <v>0</v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-30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-81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96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87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96</v>
      </c>
      <c r="AD20" s="46">
        <f t="shared" ca="1" si="1"/>
        <v>-81</v>
      </c>
      <c r="AE20" s="47">
        <f t="shared" ca="1" si="2"/>
        <v>14.4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>
        <f ca="1">IF(ISNA(INDEX(S!$B$3:$AK$497,MATCH(RIGHT($C$1,5)&amp;" "&amp;E$3,S!$A$3:$A$470,0),MATCH($D21,S!$B$2:$AK$2,0))),"",INDEX(S!$B$3:$AK$497,MATCH(RIGHT($C$1,5)&amp;" "&amp;E$3,S!$A$3:$A$470,0),MATCH($D21,S!$B$2:$AK$2,0)))</f>
        <v>0</v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8809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8800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8834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8821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8834</v>
      </c>
      <c r="AD21" s="42">
        <f t="shared" ca="1" si="1"/>
        <v>0</v>
      </c>
      <c r="AE21" s="43">
        <f t="shared" ca="1" si="2"/>
        <v>7052.8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>
        <f ca="1">IF(ISNA(INDEX(S!$B$3:$AK$497,MATCH(RIGHT($C$1,5)&amp;" "&amp;E$3,S!$A$3:$A$470,0),MATCH($D22,S!$B$2:$AK$2,0))),"",INDEX(S!$B$3:$AK$497,MATCH(RIGHT($C$1,5)&amp;" "&amp;E$3,S!$A$3:$A$470,0),MATCH($D22,S!$B$2:$AK$2,0)))</f>
        <v>0</v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3025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3032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3036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3039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3039</v>
      </c>
      <c r="AD22" s="44">
        <f t="shared" ca="1" si="1"/>
        <v>0</v>
      </c>
      <c r="AE22" s="45">
        <f t="shared" ca="1" si="2"/>
        <v>2426.4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>
        <f ca="1">IF(ISNA(INDEX(S!$B$3:$AK$497,MATCH(RIGHT($C$1,5)&amp;" "&amp;E$3,S!$A$3:$A$470,0),MATCH($D23,S!$B$2:$AK$2,0))),"",INDEX(S!$B$3:$AK$497,MATCH(RIGHT($C$1,5)&amp;" "&amp;E$3,S!$A$3:$A$470,0),MATCH($D23,S!$B$2:$AK$2,0)))</f>
        <v>0</v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13598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13606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13587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13592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13606</v>
      </c>
      <c r="AD23" s="44">
        <f t="shared" ca="1" si="1"/>
        <v>0</v>
      </c>
      <c r="AE23" s="45">
        <f t="shared" ca="1" si="2"/>
        <v>10876.6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>
        <f ca="1">IF(ISNA(INDEX(S!$B$3:$AK$497,MATCH(RIGHT($C$1,5)&amp;" "&amp;E$3,S!$A$3:$A$470,0),MATCH($D24,S!$B$2:$AK$2,0))),"",INDEX(S!$B$3:$AK$497,MATCH(RIGHT($C$1,5)&amp;" "&amp;E$3,S!$A$3:$A$470,0),MATCH($D24,S!$B$2:$AK$2,0)))</f>
        <v>0</v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6399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6399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6398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0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6399</v>
      </c>
      <c r="AD24" s="44">
        <f t="shared" ca="1" si="1"/>
        <v>0</v>
      </c>
      <c r="AE24" s="45">
        <f t="shared" ca="1" si="2"/>
        <v>3839.2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>
        <f ca="1">IF(ISNA(INDEX(S!$B$3:$AK$497,MATCH(RIGHT($C$1,5)&amp;" "&amp;E$3,S!$A$3:$A$470,0),MATCH($D25,S!$B$2:$AK$2,0))),"",INDEX(S!$B$3:$AK$497,MATCH(RIGHT($C$1,5)&amp;" "&amp;E$3,S!$A$3:$A$470,0),MATCH($D25,S!$B$2:$AK$2,0)))</f>
        <v>0</v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2336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2318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2326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2326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2336</v>
      </c>
      <c r="AD25" s="44">
        <f t="shared" ca="1" si="1"/>
        <v>0</v>
      </c>
      <c r="AE25" s="45">
        <f t="shared" ca="1" si="2"/>
        <v>1861.2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>
        <f ca="1">IF(ISNA(INDEX(S!$B$3:$AK$497,MATCH(RIGHT($C$1,5)&amp;" "&amp;E$3,S!$A$3:$A$470,0),MATCH($D26,S!$B$2:$AK$2,0))),"",INDEX(S!$B$3:$AK$497,MATCH(RIGHT($C$1,5)&amp;" "&amp;E$3,S!$A$3:$A$470,0),MATCH($D26,S!$B$2:$AK$2,0)))</f>
        <v>0</v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1380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1380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1376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1374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1380</v>
      </c>
      <c r="AD26" s="44">
        <f t="shared" ca="1" si="1"/>
        <v>0</v>
      </c>
      <c r="AE26" s="45">
        <f t="shared" ca="1" si="2"/>
        <v>1102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>
        <f ca="1">IF(ISNA(INDEX(S!$B$3:$AK$497,MATCH(RIGHT($C$1,5)&amp;" "&amp;E$3,S!$A$3:$A$470,0),MATCH($D27,S!$B$2:$AK$2,0))),"",INDEX(S!$B$3:$AK$497,MATCH(RIGHT($C$1,5)&amp;" "&amp;E$3,S!$A$3:$A$470,0),MATCH($D27,S!$B$2:$AK$2,0)))</f>
        <v>0</v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1090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1085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1080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1085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1090</v>
      </c>
      <c r="AD27" s="44">
        <f t="shared" ca="1" si="1"/>
        <v>0</v>
      </c>
      <c r="AE27" s="45">
        <f t="shared" ca="1" si="2"/>
        <v>868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>
        <f ca="1">IF(ISNA(INDEX(S!$B$3:$AK$497,MATCH(RIGHT($C$1,5)&amp;" "&amp;E$3,S!$A$3:$A$470,0),MATCH($D28,S!$B$2:$AK$2,0))),"",INDEX(S!$B$3:$AK$497,MATCH(RIGHT($C$1,5)&amp;" "&amp;E$3,S!$A$3:$A$470,0),MATCH($D28,S!$B$2:$AK$2,0)))</f>
        <v>0</v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62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18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70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147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147</v>
      </c>
      <c r="AD28" s="44">
        <f t="shared" ca="1" si="1"/>
        <v>0</v>
      </c>
      <c r="AE28" s="45">
        <f t="shared" ca="1" si="2"/>
        <v>59.4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>
        <f ca="1">IF(ISNA(INDEX(S!$B$3:$AK$497,MATCH(RIGHT($C$1,5)&amp;" "&amp;E$3,S!$A$3:$A$470,0),MATCH($D29,S!$B$2:$AK$2,0))),"",INDEX(S!$B$3:$AK$497,MATCH(RIGHT($C$1,5)&amp;" "&amp;E$3,S!$A$3:$A$470,0),MATCH($D29,S!$B$2:$AK$2,0)))</f>
        <v>0</v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31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-40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30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111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111</v>
      </c>
      <c r="AD29" s="44">
        <f t="shared" ca="1" si="1"/>
        <v>-40</v>
      </c>
      <c r="AE29" s="45">
        <f t="shared" ca="1" si="2"/>
        <v>26.4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>
        <f ca="1">IF(ISNA(INDEX(S!$B$3:$AK$497,MATCH(RIGHT($C$1,5)&amp;" "&amp;E$3,S!$A$3:$A$470,0),MATCH($D30,S!$B$2:$AK$2,0))),"",INDEX(S!$B$3:$AK$497,MATCH(RIGHT($C$1,5)&amp;" "&amp;E$3,S!$A$3:$A$470,0),MATCH($D30,S!$B$2:$AK$2,0)))</f>
        <v>0</v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-29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-101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70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95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95</v>
      </c>
      <c r="AD30" s="44">
        <f t="shared" ca="1" si="1"/>
        <v>-101</v>
      </c>
      <c r="AE30" s="45">
        <f t="shared" ca="1" si="2"/>
        <v>7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>
        <f ca="1">IF(ISNA(INDEX(S!$B$3:$AK$497,MATCH(RIGHT($C$1,5)&amp;" "&amp;E$3,S!$A$3:$A$470,0),MATCH($D31,S!$B$2:$AK$2,0))),"",INDEX(S!$B$3:$AK$497,MATCH(RIGHT($C$1,5)&amp;" "&amp;E$3,S!$A$3:$A$470,0),MATCH($D31,S!$B$2:$AK$2,0)))</f>
        <v>0</v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-75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-99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94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66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94</v>
      </c>
      <c r="AD31" s="46">
        <f t="shared" ca="1" si="1"/>
        <v>-99</v>
      </c>
      <c r="AE31" s="47">
        <f t="shared" ca="1" si="2"/>
        <v>-2.8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>
        <f ca="1">IF(ISNA(INDEX(S!$B$3:$AK$497,MATCH(RIGHT($C$1,5)&amp;" "&amp;E$3,S!$A$3:$A$470,0),MATCH($D32,S!$B$2:$AK$2,0))),"",INDEX(S!$B$3:$AK$497,MATCH(RIGHT($C$1,5)&amp;" "&amp;E$3,S!$A$3:$A$470,0),MATCH($D32,S!$B$2:$AK$2,0)))</f>
        <v>0</v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194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195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194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186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195</v>
      </c>
      <c r="AD32" s="180">
        <f t="shared" ca="1" si="1"/>
        <v>0</v>
      </c>
      <c r="AE32" s="181">
        <f t="shared" ca="1" si="2"/>
        <v>153.80000000000001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>
        <f ca="1">IF(ISNA(INDEX(S!$B$3:$AK$497,MATCH(RIGHT($C$1,5)&amp;" "&amp;E$3,S!$A$3:$A$470,0),MATCH($D33,S!$B$2:$AK$2,0))),"",INDEX(S!$B$3:$AK$497,MATCH(RIGHT($C$1,5)&amp;" "&amp;E$3,S!$A$3:$A$470,0),MATCH($D33,S!$B$2:$AK$2,0)))</f>
        <v>0</v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144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141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127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131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144</v>
      </c>
      <c r="AD33" s="44">
        <f t="shared" ca="1" si="1"/>
        <v>0</v>
      </c>
      <c r="AE33" s="45">
        <f t="shared" ca="1" si="2"/>
        <v>108.6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>
        <f ca="1">IF(ISNA(INDEX(S!$B$3:$AK$497,MATCH(RIGHT($C$1,5)&amp;" "&amp;E$3,S!$A$3:$A$470,0),MATCH($D34,S!$B$2:$AK$2,0))),"",INDEX(S!$B$3:$AK$497,MATCH(RIGHT($C$1,5)&amp;" "&amp;E$3,S!$A$3:$A$470,0),MATCH($D34,S!$B$2:$AK$2,0)))</f>
        <v>0</v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382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383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382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386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386</v>
      </c>
      <c r="AD34" s="44">
        <f t="shared" ca="1" si="1"/>
        <v>0</v>
      </c>
      <c r="AE34" s="45">
        <f t="shared" ca="1" si="2"/>
        <v>306.60000000000002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>
        <f ca="1">IF(ISNA(INDEX(S!$B$3:$AK$497,MATCH(RIGHT($C$1,5)&amp;" "&amp;E$3,S!$A$3:$A$470,0),MATCH($D35,S!$B$2:$AK$2,0))),"",INDEX(S!$B$3:$AK$497,MATCH(RIGHT($C$1,5)&amp;" "&amp;E$3,S!$A$3:$A$470,0),MATCH($D35,S!$B$2:$AK$2,0)))</f>
        <v>0</v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-24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-118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66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102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102</v>
      </c>
      <c r="AD35" s="44">
        <f t="shared" ca="1" si="1"/>
        <v>-118</v>
      </c>
      <c r="AE35" s="45">
        <f t="shared" ca="1" si="2"/>
        <v>5.2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>
        <f ca="1">IF(ISNA(INDEX(S!$B$3:$AK$497,MATCH(RIGHT($C$1,5)&amp;" "&amp;E$3,S!$A$3:$A$470,0),MATCH($D36,S!$B$2:$AK$2,0))),"",INDEX(S!$B$3:$AK$497,MATCH(RIGHT($C$1,5)&amp;" "&amp;E$3,S!$A$3:$A$470,0),MATCH($D36,S!$B$2:$AK$2,0)))</f>
        <v>0</v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-52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-95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89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70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89</v>
      </c>
      <c r="AD36" s="44">
        <f t="shared" ca="1" si="1"/>
        <v>-95</v>
      </c>
      <c r="AE36" s="45">
        <f t="shared" ca="1" si="2"/>
        <v>2.4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>
        <f ca="1">IF(ISNA(INDEX(S!$B$3:$AK$497,MATCH(RIGHT($C$1,5)&amp;" "&amp;E$3,S!$A$3:$A$470,0),MATCH($D37,S!$B$2:$AK$2,0))),"",INDEX(S!$B$3:$AK$497,MATCH(RIGHT($C$1,5)&amp;" "&amp;E$3,S!$A$3:$A$470,0),MATCH($D37,S!$B$2:$AK$2,0)))</f>
        <v>-52</v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-69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-86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81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39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81</v>
      </c>
      <c r="AD37" s="46">
        <f t="shared" ca="1" si="1"/>
        <v>-86</v>
      </c>
      <c r="AE37" s="47">
        <f t="shared" ca="1" si="2"/>
        <v>-17.399999999999999</v>
      </c>
    </row>
    <row r="38" spans="1:31" ht="11.25" customHeight="1" x14ac:dyDescent="0.25"/>
    <row r="39" spans="1:31" ht="11.25" customHeight="1" x14ac:dyDescent="0.25"/>
    <row r="40" spans="1:31" ht="11.25" customHeight="1" x14ac:dyDescent="0.25"/>
    <row r="41" spans="1:31" ht="11.25" customHeight="1" x14ac:dyDescent="0.25"/>
    <row r="42" spans="1:31" ht="11.25" customHeight="1" x14ac:dyDescent="0.25"/>
    <row r="43" spans="1:31" ht="11.25" customHeight="1" x14ac:dyDescent="0.25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47"/>
  <sheetViews>
    <sheetView workbookViewId="0">
      <selection activeCell="C4" sqref="C4"/>
    </sheetView>
  </sheetViews>
  <sheetFormatPr defaultRowHeight="12.75" x14ac:dyDescent="0.2"/>
  <cols>
    <col min="2" max="2" width="13.140625" customWidth="1"/>
  </cols>
  <sheetData>
    <row r="1" spans="1:6" ht="16.5" customHeight="1" thickBot="1" x14ac:dyDescent="0.25">
      <c r="A1" s="221" t="s">
        <v>58</v>
      </c>
      <c r="B1" s="222"/>
      <c r="C1" s="222"/>
      <c r="D1" s="222"/>
      <c r="E1" s="222"/>
      <c r="F1" s="222"/>
    </row>
    <row r="2" spans="1:6" ht="15.75" customHeight="1" x14ac:dyDescent="0.2">
      <c r="A2" s="226" t="s">
        <v>59</v>
      </c>
      <c r="B2" s="223" t="s">
        <v>60</v>
      </c>
      <c r="C2" s="217">
        <f ca="1">TODAY()-1</f>
        <v>45139</v>
      </c>
      <c r="D2" s="218"/>
      <c r="E2" s="217">
        <f ca="1">+TODAY()</f>
        <v>45140</v>
      </c>
      <c r="F2" s="218"/>
    </row>
    <row r="3" spans="1:6" ht="15.75" customHeight="1" x14ac:dyDescent="0.2">
      <c r="A3" s="227"/>
      <c r="B3" s="224"/>
      <c r="C3" s="160" t="s">
        <v>61</v>
      </c>
      <c r="D3" s="160" t="s">
        <v>62</v>
      </c>
      <c r="E3" s="160" t="s">
        <v>63</v>
      </c>
      <c r="F3" s="161" t="s">
        <v>64</v>
      </c>
    </row>
    <row r="4" spans="1:6" ht="15.75" customHeight="1" x14ac:dyDescent="0.2">
      <c r="A4" s="112">
        <v>1</v>
      </c>
      <c r="B4" s="113" t="s">
        <v>65</v>
      </c>
      <c r="C4" s="114">
        <v>8774</v>
      </c>
      <c r="D4" s="115">
        <v>8771</v>
      </c>
      <c r="E4" s="115">
        <v>8770</v>
      </c>
      <c r="F4" s="115">
        <v>8769</v>
      </c>
    </row>
    <row r="5" spans="1:6" ht="15.75" customHeight="1" x14ac:dyDescent="0.2">
      <c r="A5" s="112">
        <v>2</v>
      </c>
      <c r="B5" s="113" t="s">
        <v>66</v>
      </c>
      <c r="C5" s="114">
        <v>3003</v>
      </c>
      <c r="D5" s="115">
        <v>2999</v>
      </c>
      <c r="E5" s="115">
        <v>3001</v>
      </c>
      <c r="F5" s="115">
        <v>3005</v>
      </c>
    </row>
    <row r="6" spans="1:6" ht="15.75" customHeight="1" x14ac:dyDescent="0.2">
      <c r="A6" s="112">
        <v>3</v>
      </c>
      <c r="B6" s="113" t="s">
        <v>67</v>
      </c>
      <c r="C6" s="114">
        <v>13508</v>
      </c>
      <c r="D6" s="115">
        <v>13606</v>
      </c>
      <c r="E6" s="115">
        <v>13472</v>
      </c>
      <c r="F6" s="115">
        <v>13468</v>
      </c>
    </row>
    <row r="7" spans="1:6" ht="15.75" customHeight="1" x14ac:dyDescent="0.2">
      <c r="A7" s="112">
        <v>4</v>
      </c>
      <c r="B7" s="113" t="s">
        <v>68</v>
      </c>
      <c r="C7" s="114">
        <v>6492</v>
      </c>
      <c r="D7" s="115">
        <v>6493</v>
      </c>
      <c r="E7" s="115">
        <v>6470</v>
      </c>
      <c r="F7" s="115">
        <v>6460</v>
      </c>
    </row>
    <row r="8" spans="1:6" ht="25.5" customHeight="1" x14ac:dyDescent="0.2">
      <c r="A8" s="112">
        <v>5</v>
      </c>
      <c r="B8" s="113" t="s">
        <v>69</v>
      </c>
      <c r="C8" s="114">
        <v>2335</v>
      </c>
      <c r="D8" s="115">
        <v>2360</v>
      </c>
      <c r="E8" s="115">
        <v>2360</v>
      </c>
      <c r="F8" s="115">
        <v>2327</v>
      </c>
    </row>
    <row r="9" spans="1:6" ht="28.5" customHeight="1" x14ac:dyDescent="0.2">
      <c r="A9" s="112">
        <v>6</v>
      </c>
      <c r="B9" s="113" t="s">
        <v>70</v>
      </c>
      <c r="C9" s="114">
        <v>1372</v>
      </c>
      <c r="D9" s="115">
        <v>1384</v>
      </c>
      <c r="E9" s="115">
        <v>1396</v>
      </c>
      <c r="F9" s="115">
        <v>1408</v>
      </c>
    </row>
    <row r="10" spans="1:6" ht="15.75" customHeight="1" x14ac:dyDescent="0.2">
      <c r="A10" s="112">
        <v>7</v>
      </c>
      <c r="B10" s="113" t="s">
        <v>71</v>
      </c>
      <c r="C10" s="114">
        <v>1048</v>
      </c>
      <c r="D10" s="115">
        <v>1045</v>
      </c>
      <c r="E10" s="115">
        <v>1053</v>
      </c>
      <c r="F10" s="115">
        <v>1059</v>
      </c>
    </row>
    <row r="11" spans="1:6" ht="15.75" customHeight="1" x14ac:dyDescent="0.2">
      <c r="A11" s="112">
        <v>8</v>
      </c>
      <c r="B11" s="113" t="s">
        <v>72</v>
      </c>
      <c r="C11" s="114">
        <v>32</v>
      </c>
      <c r="D11" s="115">
        <v>36</v>
      </c>
      <c r="E11" s="115">
        <v>118</v>
      </c>
      <c r="F11" s="115">
        <v>47</v>
      </c>
    </row>
    <row r="12" spans="1:6" ht="15.75" customHeight="1" x14ac:dyDescent="0.2">
      <c r="A12" s="112">
        <v>9</v>
      </c>
      <c r="B12" s="113" t="s">
        <v>73</v>
      </c>
      <c r="C12" s="114">
        <v>-15</v>
      </c>
      <c r="D12" s="115">
        <v>-10</v>
      </c>
      <c r="E12" s="115">
        <v>84</v>
      </c>
      <c r="F12" s="115">
        <v>17</v>
      </c>
    </row>
    <row r="13" spans="1:6" ht="15.75" customHeight="1" x14ac:dyDescent="0.2">
      <c r="A13" s="112">
        <v>10</v>
      </c>
      <c r="B13" s="113" t="s">
        <v>74</v>
      </c>
      <c r="C13" s="114">
        <v>-40</v>
      </c>
      <c r="D13" s="115">
        <v>4</v>
      </c>
      <c r="E13" s="115">
        <v>63</v>
      </c>
      <c r="F13" s="115">
        <v>0</v>
      </c>
    </row>
    <row r="14" spans="1:6" ht="16.5" customHeight="1" thickBot="1" x14ac:dyDescent="0.25">
      <c r="A14" s="116">
        <v>11</v>
      </c>
      <c r="B14" s="117" t="s">
        <v>75</v>
      </c>
      <c r="C14" s="114">
        <v>-47</v>
      </c>
      <c r="D14" s="115">
        <v>-2</v>
      </c>
      <c r="E14" s="115">
        <v>35</v>
      </c>
      <c r="F14" s="115">
        <v>-3</v>
      </c>
    </row>
    <row r="15" spans="1:6" ht="15.75" customHeight="1" x14ac:dyDescent="0.2">
      <c r="A15" s="118"/>
      <c r="B15" s="118"/>
      <c r="C15" s="118"/>
      <c r="D15" s="118"/>
      <c r="E15" s="118"/>
      <c r="F15" s="118"/>
    </row>
    <row r="16" spans="1:6" ht="16.5" customHeight="1" thickBot="1" x14ac:dyDescent="0.25">
      <c r="A16" s="225" t="s">
        <v>76</v>
      </c>
      <c r="B16" s="222"/>
      <c r="C16" s="222"/>
      <c r="D16" s="222"/>
      <c r="E16" s="222"/>
      <c r="F16" s="222"/>
    </row>
    <row r="17" spans="1:6" ht="15.75" customHeight="1" x14ac:dyDescent="0.2">
      <c r="A17" s="226" t="s">
        <v>59</v>
      </c>
      <c r="B17" s="223" t="s">
        <v>60</v>
      </c>
      <c r="C17" s="217">
        <f ca="1">TODAY()-1</f>
        <v>45139</v>
      </c>
      <c r="D17" s="218"/>
      <c r="E17" s="217">
        <f ca="1">+TODAY()</f>
        <v>45140</v>
      </c>
      <c r="F17" s="218"/>
    </row>
    <row r="18" spans="1:6" ht="15.75" customHeight="1" x14ac:dyDescent="0.2">
      <c r="A18" s="227"/>
      <c r="B18" s="224"/>
      <c r="C18" s="160" t="s">
        <v>61</v>
      </c>
      <c r="D18" s="160" t="s">
        <v>62</v>
      </c>
      <c r="E18" s="160" t="s">
        <v>63</v>
      </c>
      <c r="F18" s="161" t="s">
        <v>64</v>
      </c>
    </row>
    <row r="19" spans="1:6" ht="15.75" customHeight="1" x14ac:dyDescent="0.2">
      <c r="A19" s="112">
        <v>1</v>
      </c>
      <c r="B19" s="119" t="s">
        <v>77</v>
      </c>
      <c r="C19" s="114">
        <v>170</v>
      </c>
      <c r="D19" s="115">
        <v>144</v>
      </c>
      <c r="E19" s="115">
        <v>137</v>
      </c>
      <c r="F19" s="115">
        <v>144</v>
      </c>
    </row>
    <row r="20" spans="1:6" ht="15.75" customHeight="1" x14ac:dyDescent="0.2">
      <c r="A20" s="112">
        <v>2</v>
      </c>
      <c r="B20" s="119" t="s">
        <v>73</v>
      </c>
      <c r="C20" s="114">
        <v>-15</v>
      </c>
      <c r="D20" s="115">
        <v>-10</v>
      </c>
      <c r="E20" s="115">
        <v>84</v>
      </c>
      <c r="F20" s="115">
        <v>17</v>
      </c>
    </row>
    <row r="21" spans="1:6" ht="16.5" customHeight="1" thickBot="1" x14ac:dyDescent="0.25">
      <c r="A21" s="116">
        <v>3</v>
      </c>
      <c r="B21" s="157" t="s">
        <v>78</v>
      </c>
      <c r="C21" s="114">
        <v>230</v>
      </c>
      <c r="D21" s="115">
        <v>219</v>
      </c>
      <c r="E21" s="115">
        <v>234</v>
      </c>
      <c r="F21" s="115">
        <v>230</v>
      </c>
    </row>
    <row r="22" spans="1:6" ht="15.75" customHeight="1" x14ac:dyDescent="0.2">
      <c r="A22" s="118"/>
      <c r="B22" s="118"/>
      <c r="C22" s="118">
        <v>123</v>
      </c>
      <c r="D22" s="118">
        <v>122</v>
      </c>
      <c r="E22" s="118">
        <v>124</v>
      </c>
      <c r="F22" s="118">
        <v>128</v>
      </c>
    </row>
    <row r="23" spans="1:6" ht="15.75" customHeight="1" x14ac:dyDescent="0.2">
      <c r="A23" s="228" t="s">
        <v>79</v>
      </c>
      <c r="B23" s="220"/>
      <c r="C23" s="220"/>
      <c r="D23" s="220"/>
      <c r="E23" s="220"/>
      <c r="F23" s="220"/>
    </row>
    <row r="24" spans="1:6" ht="15.75" customHeight="1" x14ac:dyDescent="0.2">
      <c r="A24" s="219" t="s">
        <v>80</v>
      </c>
      <c r="B24" s="220"/>
      <c r="C24" s="220"/>
      <c r="D24" s="220"/>
      <c r="E24" s="220"/>
      <c r="F24" s="220"/>
    </row>
    <row r="25" spans="1:6" ht="15.75" customHeight="1" x14ac:dyDescent="0.2">
      <c r="A25" s="226" t="s">
        <v>59</v>
      </c>
      <c r="B25" s="223" t="s">
        <v>60</v>
      </c>
      <c r="C25" s="217">
        <f ca="1">+TODAY()-1</f>
        <v>45139</v>
      </c>
      <c r="D25" s="218"/>
      <c r="E25" s="217">
        <f ca="1">+TODAY()</f>
        <v>45140</v>
      </c>
      <c r="F25" s="218"/>
    </row>
    <row r="26" spans="1:6" ht="15.75" customHeight="1" x14ac:dyDescent="0.2">
      <c r="A26" s="227"/>
      <c r="B26" s="224"/>
      <c r="C26" s="115" t="s">
        <v>61</v>
      </c>
      <c r="D26" s="115" t="s">
        <v>62</v>
      </c>
      <c r="E26" s="115" t="s">
        <v>63</v>
      </c>
      <c r="F26" s="120" t="s">
        <v>64</v>
      </c>
    </row>
    <row r="27" spans="1:6" ht="15.75" customHeight="1" x14ac:dyDescent="0.2">
      <c r="A27" s="112">
        <v>1</v>
      </c>
      <c r="B27" s="121" t="s">
        <v>65</v>
      </c>
      <c r="C27" s="122"/>
      <c r="D27" s="122"/>
      <c r="E27" s="122"/>
      <c r="F27" s="122"/>
    </row>
    <row r="28" spans="1:6" ht="15.75" customHeight="1" x14ac:dyDescent="0.2">
      <c r="A28" s="112">
        <v>2</v>
      </c>
      <c r="B28" s="121" t="s">
        <v>66</v>
      </c>
      <c r="C28" s="122"/>
      <c r="D28" s="122"/>
      <c r="E28" s="122"/>
      <c r="F28" s="122"/>
    </row>
    <row r="29" spans="1:6" ht="15.75" customHeight="1" x14ac:dyDescent="0.2">
      <c r="A29" s="112">
        <v>3</v>
      </c>
      <c r="B29" s="121" t="s">
        <v>68</v>
      </c>
      <c r="C29" s="122" t="s">
        <v>81</v>
      </c>
      <c r="D29" s="122" t="s">
        <v>81</v>
      </c>
      <c r="E29" s="122" t="s">
        <v>81</v>
      </c>
      <c r="F29" s="122" t="s">
        <v>81</v>
      </c>
    </row>
    <row r="30" spans="1:6" ht="15.75" customHeight="1" x14ac:dyDescent="0.2">
      <c r="A30" s="112">
        <v>4</v>
      </c>
      <c r="B30" s="121" t="s">
        <v>69</v>
      </c>
      <c r="C30" s="122" t="s">
        <v>81</v>
      </c>
      <c r="D30" s="122" t="s">
        <v>81</v>
      </c>
      <c r="E30" s="122" t="s">
        <v>81</v>
      </c>
      <c r="F30" s="122" t="s">
        <v>81</v>
      </c>
    </row>
    <row r="31" spans="1:6" ht="15.75" customHeight="1" x14ac:dyDescent="0.2">
      <c r="A31" s="112">
        <v>5</v>
      </c>
      <c r="B31" s="121" t="s">
        <v>70</v>
      </c>
      <c r="C31" s="122" t="s">
        <v>81</v>
      </c>
      <c r="D31" s="122" t="s">
        <v>81</v>
      </c>
      <c r="E31" s="122" t="s">
        <v>81</v>
      </c>
      <c r="F31" s="122" t="s">
        <v>81</v>
      </c>
    </row>
    <row r="32" spans="1:6" ht="15.75" customHeight="1" x14ac:dyDescent="0.2">
      <c r="A32" s="112">
        <v>6</v>
      </c>
      <c r="B32" s="121" t="s">
        <v>71</v>
      </c>
      <c r="C32" s="122" t="s">
        <v>81</v>
      </c>
      <c r="D32" s="122" t="s">
        <v>81</v>
      </c>
      <c r="E32" s="122" t="s">
        <v>81</v>
      </c>
      <c r="F32" s="122" t="s">
        <v>81</v>
      </c>
    </row>
    <row r="33" spans="1:6" ht="15.75" customHeight="1" x14ac:dyDescent="0.2">
      <c r="A33" s="112">
        <v>7</v>
      </c>
      <c r="B33" s="121" t="s">
        <v>72</v>
      </c>
      <c r="C33" s="122" t="s">
        <v>81</v>
      </c>
      <c r="D33" s="122" t="s">
        <v>81</v>
      </c>
      <c r="E33" s="122" t="s">
        <v>81</v>
      </c>
      <c r="F33" s="122" t="s">
        <v>81</v>
      </c>
    </row>
    <row r="34" spans="1:6" ht="15.75" customHeight="1" x14ac:dyDescent="0.2">
      <c r="A34" s="123">
        <v>8</v>
      </c>
      <c r="B34" s="124" t="s">
        <v>74</v>
      </c>
      <c r="C34" s="122" t="s">
        <v>81</v>
      </c>
      <c r="D34" s="122" t="s">
        <v>81</v>
      </c>
      <c r="E34" s="122" t="s">
        <v>81</v>
      </c>
      <c r="F34" s="122" t="s">
        <v>81</v>
      </c>
    </row>
    <row r="35" spans="1:6" ht="15.75" customHeight="1" x14ac:dyDescent="0.2">
      <c r="A35" s="226" t="s">
        <v>59</v>
      </c>
      <c r="B35" s="223" t="s">
        <v>60</v>
      </c>
      <c r="C35" s="223" t="s">
        <v>81</v>
      </c>
      <c r="D35" s="229"/>
      <c r="E35" s="229"/>
      <c r="F35" s="218"/>
    </row>
    <row r="36" spans="1:6" ht="15.75" customHeight="1" x14ac:dyDescent="0.2">
      <c r="A36" s="183"/>
      <c r="B36" s="212"/>
      <c r="C36" s="230" t="s">
        <v>81</v>
      </c>
      <c r="D36" s="231"/>
      <c r="E36" s="230" t="s">
        <v>81</v>
      </c>
      <c r="F36" s="231"/>
    </row>
    <row r="37" spans="1:6" ht="15.75" customHeight="1" x14ac:dyDescent="0.2">
      <c r="A37" s="227"/>
      <c r="B37" s="224"/>
      <c r="C37" s="162" t="s">
        <v>81</v>
      </c>
      <c r="D37" s="162" t="s">
        <v>81</v>
      </c>
      <c r="E37" s="162" t="s">
        <v>81</v>
      </c>
      <c r="F37" s="163" t="s">
        <v>81</v>
      </c>
    </row>
    <row r="38" spans="1:6" ht="15.75" customHeight="1" x14ac:dyDescent="0.2">
      <c r="A38" s="112">
        <v>1</v>
      </c>
      <c r="B38" s="121" t="s">
        <v>66</v>
      </c>
      <c r="C38" s="114" t="s">
        <v>81</v>
      </c>
      <c r="D38" s="115" t="s">
        <v>81</v>
      </c>
      <c r="E38" s="115" t="s">
        <v>81</v>
      </c>
      <c r="F38" s="115" t="s">
        <v>81</v>
      </c>
    </row>
    <row r="39" spans="1:6" ht="15.75" customHeight="1" x14ac:dyDescent="0.2">
      <c r="A39" s="112">
        <v>2</v>
      </c>
      <c r="B39" s="121" t="s">
        <v>68</v>
      </c>
      <c r="C39" s="114" t="s">
        <v>81</v>
      </c>
      <c r="D39" s="115" t="s">
        <v>81</v>
      </c>
      <c r="E39" s="115" t="s">
        <v>81</v>
      </c>
      <c r="F39" s="115" t="s">
        <v>81</v>
      </c>
    </row>
    <row r="40" spans="1:6" ht="15.75" customHeight="1" x14ac:dyDescent="0.2">
      <c r="A40" s="112">
        <v>3</v>
      </c>
      <c r="B40" s="121" t="s">
        <v>69</v>
      </c>
      <c r="C40" s="114" t="str">
        <f ca="1">IF(INDIRECT("'"&amp;DAY(TODAY()-1)&amp;"'"&amp;"!R25")&lt;&gt;0,INDIRECT("'"&amp;DAY(TODAY()-1)&amp;"'"&amp;"!R25"),"")</f>
        <v/>
      </c>
      <c r="D40" s="115">
        <f ca="1">IF(INDIRECT("'"&amp;DAY(TODAY()-1)&amp;"'"&amp;"!X25")&lt;&gt;0,INDIRECT("'"&amp;DAY(TODAY()-1)&amp;"'"&amp;"!X25"),"")</f>
        <v>2363</v>
      </c>
      <c r="E40" s="115">
        <f ca="1">IF(INDIRECT("'"&amp;DAY(TODAY())&amp;"'"&amp;"!F25")&lt;&gt;0,INDIRECT("'"&amp;DAY(TODAY())&amp;"'"&amp;"!F25"),"")</f>
        <v>2363</v>
      </c>
      <c r="F40" s="115" t="str">
        <f ca="1">IF(INDIRECT("'"&amp;DAY(TODAY())&amp;"'"&amp;"!L25")&lt;&gt;0,INDIRECT("'"&amp;DAY(TODAY())&amp;"'"&amp;"!L25"),"")</f>
        <v/>
      </c>
    </row>
    <row r="41" spans="1:6" ht="16.5" customHeight="1" thickBot="1" x14ac:dyDescent="0.25">
      <c r="A41" s="116">
        <v>4</v>
      </c>
      <c r="B41" s="125" t="s">
        <v>74</v>
      </c>
      <c r="C41" s="114" t="str">
        <f ca="1">IF(INDIRECT("'"&amp;DAY(TODAY()-1)&amp;"'"&amp;"!R30")&lt;&gt;0,INDIRECT("'"&amp;DAY(TODAY()-1)&amp;"'"&amp;"!R30"),"")</f>
        <v/>
      </c>
      <c r="D41" s="115">
        <f ca="1">IF(INDIRECT("'"&amp;DAY(TODAY()-1)&amp;"'"&amp;"!X30")&lt;&gt;0,INDIRECT("'"&amp;DAY(TODAY()-1)&amp;"'"&amp;"!X30"),"")</f>
        <v>41</v>
      </c>
      <c r="E41" s="115">
        <f ca="1">IF(INDIRECT("'"&amp;DAY(TODAY())&amp;"'"&amp;"!F30")&lt;&gt;0,INDIRECT("'"&amp;DAY(TODAY())&amp;"'"&amp;"!F30"),"")</f>
        <v>-19</v>
      </c>
      <c r="F41" s="115">
        <f ca="1">IF(INDIRECT("'"&amp;DAY(TODAY())&amp;"'"&amp;"!L30")&lt;&gt;0,INDIRECT("'"&amp;DAY(TODAY())&amp;"'"&amp;"!L30"),"")</f>
        <v>-107</v>
      </c>
    </row>
    <row r="44" spans="1:6" x14ac:dyDescent="0.2">
      <c r="C44">
        <v>2999</v>
      </c>
      <c r="D44">
        <v>3001</v>
      </c>
      <c r="E44">
        <v>3005</v>
      </c>
      <c r="F44">
        <v>3002</v>
      </c>
    </row>
    <row r="45" spans="1:6" x14ac:dyDescent="0.2">
      <c r="C45">
        <v>6493</v>
      </c>
      <c r="D45">
        <v>6470</v>
      </c>
      <c r="E45">
        <v>6460</v>
      </c>
      <c r="F45">
        <v>6474</v>
      </c>
    </row>
    <row r="46" spans="1:6" x14ac:dyDescent="0.2">
      <c r="C46">
        <v>2360</v>
      </c>
      <c r="D46">
        <v>2360</v>
      </c>
      <c r="E46">
        <v>2327</v>
      </c>
      <c r="F46">
        <v>2332</v>
      </c>
    </row>
    <row r="47" spans="1:6" x14ac:dyDescent="0.2">
      <c r="C47">
        <v>4</v>
      </c>
      <c r="D47">
        <v>63</v>
      </c>
      <c r="E47">
        <v>0</v>
      </c>
      <c r="F47">
        <v>7</v>
      </c>
    </row>
  </sheetData>
  <mergeCells count="21">
    <mergeCell ref="A35:A37"/>
    <mergeCell ref="B35:B37"/>
    <mergeCell ref="A25:A26"/>
    <mergeCell ref="C25:D25"/>
    <mergeCell ref="A23:F23"/>
    <mergeCell ref="C35:F35"/>
    <mergeCell ref="C36:D36"/>
    <mergeCell ref="E36:F36"/>
    <mergeCell ref="C17:D17"/>
    <mergeCell ref="A24:F24"/>
    <mergeCell ref="E25:F25"/>
    <mergeCell ref="A1:F1"/>
    <mergeCell ref="B25:B26"/>
    <mergeCell ref="A16:F16"/>
    <mergeCell ref="B17:B18"/>
    <mergeCell ref="B2:B3"/>
    <mergeCell ref="E17:F17"/>
    <mergeCell ref="A2:A3"/>
    <mergeCell ref="C2:D2"/>
    <mergeCell ref="A17:A18"/>
    <mergeCell ref="E2:F2"/>
  </mergeCells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Y400"/>
  <sheetViews>
    <sheetView topLeftCell="V1" workbookViewId="0">
      <selection activeCell="AQ32" sqref="AQ32"/>
    </sheetView>
  </sheetViews>
  <sheetFormatPr defaultRowHeight="15.75" x14ac:dyDescent="0.25"/>
  <cols>
    <col min="1" max="1" width="12.85546875" style="2" customWidth="1"/>
    <col min="2" max="129" width="7.140625" style="126" customWidth="1"/>
    <col min="130" max="130" width="9.140625" style="2" customWidth="1"/>
    <col min="131" max="16384" width="9.140625" style="2"/>
  </cols>
  <sheetData>
    <row r="1" spans="1:129" ht="16.5" customHeight="1" thickBot="1" x14ac:dyDescent="0.3">
      <c r="A1" s="3" t="s">
        <v>82</v>
      </c>
      <c r="B1" s="155"/>
      <c r="C1" s="155"/>
      <c r="D1" s="155"/>
    </row>
    <row r="2" spans="1:129" ht="16.5" customHeight="1" thickBot="1" x14ac:dyDescent="0.3">
      <c r="A2" s="127" t="s">
        <v>83</v>
      </c>
      <c r="B2" s="232">
        <f ca="1">TODAY()-4</f>
        <v>45136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233"/>
      <c r="Z2" s="232">
        <f ca="1">TODAY()-3</f>
        <v>45137</v>
      </c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233"/>
      <c r="AX2" s="232">
        <f ca="1">TODAY()-2</f>
        <v>45138</v>
      </c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233"/>
      <c r="BV2" s="232">
        <f ca="1">TODAY()-1</f>
        <v>45139</v>
      </c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5"/>
      <c r="CK2" s="195"/>
      <c r="CL2" s="195"/>
      <c r="CM2" s="195"/>
      <c r="CN2" s="195"/>
      <c r="CO2" s="195"/>
      <c r="CP2" s="195"/>
      <c r="CQ2" s="195"/>
      <c r="CR2" s="195"/>
      <c r="CS2" s="233"/>
      <c r="CT2" s="232">
        <f ca="1">TODAY()</f>
        <v>45140</v>
      </c>
      <c r="CU2" s="195"/>
      <c r="CV2" s="195"/>
      <c r="CW2" s="195"/>
      <c r="CX2" s="195"/>
      <c r="CY2" s="195"/>
      <c r="CZ2" s="195"/>
      <c r="DA2" s="233"/>
      <c r="DB2" s="241" t="s">
        <v>84</v>
      </c>
      <c r="DC2" s="195"/>
      <c r="DD2" s="195"/>
      <c r="DE2" s="195"/>
      <c r="DF2" s="195"/>
      <c r="DG2" s="242">
        <f ca="1">TODAY()</f>
        <v>45140</v>
      </c>
      <c r="DH2" s="195"/>
      <c r="DI2" s="195"/>
      <c r="DJ2" s="195"/>
      <c r="DK2" s="195"/>
      <c r="DL2" s="195"/>
      <c r="DM2" s="195"/>
      <c r="DN2" s="195"/>
      <c r="DO2" s="195"/>
      <c r="DP2" s="195"/>
      <c r="DQ2" s="195"/>
      <c r="DR2" s="232">
        <f ca="1">TODAY()+1</f>
        <v>45141</v>
      </c>
      <c r="DS2" s="195"/>
      <c r="DT2" s="195"/>
      <c r="DU2" s="195"/>
      <c r="DV2" s="195"/>
      <c r="DW2" s="195"/>
      <c r="DX2" s="195"/>
      <c r="DY2" s="233"/>
    </row>
    <row r="3" spans="1:129" ht="16.5" customHeight="1" thickBot="1" x14ac:dyDescent="0.3">
      <c r="A3" s="128" t="s">
        <v>85</v>
      </c>
      <c r="B3" s="129">
        <v>0</v>
      </c>
      <c r="C3" s="129">
        <v>1</v>
      </c>
      <c r="D3" s="129">
        <v>2</v>
      </c>
      <c r="E3" s="129">
        <v>3</v>
      </c>
      <c r="F3" s="129">
        <v>4</v>
      </c>
      <c r="G3" s="129">
        <v>5</v>
      </c>
      <c r="H3" s="129">
        <v>6</v>
      </c>
      <c r="I3" s="129">
        <v>7</v>
      </c>
      <c r="J3" s="129">
        <v>8</v>
      </c>
      <c r="K3" s="129">
        <v>9</v>
      </c>
      <c r="L3" s="129">
        <v>10</v>
      </c>
      <c r="M3" s="129">
        <v>11</v>
      </c>
      <c r="N3" s="129">
        <v>12</v>
      </c>
      <c r="O3" s="129">
        <v>13</v>
      </c>
      <c r="P3" s="129">
        <v>14</v>
      </c>
      <c r="Q3" s="129">
        <v>15</v>
      </c>
      <c r="R3" s="129">
        <v>16</v>
      </c>
      <c r="S3" s="129">
        <v>17</v>
      </c>
      <c r="T3" s="129">
        <v>18</v>
      </c>
      <c r="U3" s="129">
        <v>19</v>
      </c>
      <c r="V3" s="129">
        <v>20</v>
      </c>
      <c r="W3" s="129">
        <v>21</v>
      </c>
      <c r="X3" s="129">
        <v>22</v>
      </c>
      <c r="Y3" s="129">
        <v>23</v>
      </c>
      <c r="Z3" s="129">
        <v>0</v>
      </c>
      <c r="AA3" s="129">
        <v>1</v>
      </c>
      <c r="AB3" s="129">
        <v>2</v>
      </c>
      <c r="AC3" s="129">
        <v>3</v>
      </c>
      <c r="AD3" s="129">
        <v>4</v>
      </c>
      <c r="AE3" s="129">
        <v>5</v>
      </c>
      <c r="AF3" s="129">
        <v>6</v>
      </c>
      <c r="AG3" s="129">
        <v>7</v>
      </c>
      <c r="AH3" s="129">
        <v>8</v>
      </c>
      <c r="AI3" s="129">
        <v>9</v>
      </c>
      <c r="AJ3" s="129">
        <v>10</v>
      </c>
      <c r="AK3" s="129">
        <v>11</v>
      </c>
      <c r="AL3" s="129">
        <v>12</v>
      </c>
      <c r="AM3" s="129">
        <v>13</v>
      </c>
      <c r="AN3" s="129">
        <v>14</v>
      </c>
      <c r="AO3" s="129">
        <v>15</v>
      </c>
      <c r="AP3" s="129">
        <v>16</v>
      </c>
      <c r="AQ3" s="129">
        <v>17</v>
      </c>
      <c r="AR3" s="129">
        <v>18</v>
      </c>
      <c r="AS3" s="129">
        <v>19</v>
      </c>
      <c r="AT3" s="129">
        <v>20</v>
      </c>
      <c r="AU3" s="129">
        <v>21</v>
      </c>
      <c r="AV3" s="129">
        <v>22</v>
      </c>
      <c r="AW3" s="129">
        <v>23</v>
      </c>
      <c r="AX3" s="129">
        <v>0</v>
      </c>
      <c r="AY3" s="129">
        <v>1</v>
      </c>
      <c r="AZ3" s="129">
        <v>2</v>
      </c>
      <c r="BA3" s="129">
        <v>3</v>
      </c>
      <c r="BB3" s="129">
        <v>4</v>
      </c>
      <c r="BC3" s="129">
        <v>5</v>
      </c>
      <c r="BD3" s="129">
        <v>6</v>
      </c>
      <c r="BE3" s="129">
        <v>7</v>
      </c>
      <c r="BF3" s="129">
        <v>8</v>
      </c>
      <c r="BG3" s="129">
        <v>9</v>
      </c>
      <c r="BH3" s="129">
        <v>10</v>
      </c>
      <c r="BI3" s="129">
        <v>11</v>
      </c>
      <c r="BJ3" s="129">
        <v>12</v>
      </c>
      <c r="BK3" s="129">
        <v>13</v>
      </c>
      <c r="BL3" s="129">
        <v>14</v>
      </c>
      <c r="BM3" s="129">
        <v>15</v>
      </c>
      <c r="BN3" s="129">
        <v>16</v>
      </c>
      <c r="BO3" s="129">
        <v>17</v>
      </c>
      <c r="BP3" s="129">
        <v>18</v>
      </c>
      <c r="BQ3" s="129">
        <v>19</v>
      </c>
      <c r="BR3" s="129">
        <v>20</v>
      </c>
      <c r="BS3" s="129">
        <v>21</v>
      </c>
      <c r="BT3" s="129">
        <v>22</v>
      </c>
      <c r="BU3" s="129">
        <v>23</v>
      </c>
      <c r="BV3" s="129">
        <v>0</v>
      </c>
      <c r="BW3" s="129">
        <v>1</v>
      </c>
      <c r="BX3" s="129">
        <v>2</v>
      </c>
      <c r="BY3" s="129">
        <v>3</v>
      </c>
      <c r="BZ3" s="129">
        <v>4</v>
      </c>
      <c r="CA3" s="129">
        <v>5</v>
      </c>
      <c r="CB3" s="129">
        <v>6</v>
      </c>
      <c r="CC3" s="129">
        <v>7</v>
      </c>
      <c r="CD3" s="129">
        <v>8</v>
      </c>
      <c r="CE3" s="129">
        <v>9</v>
      </c>
      <c r="CF3" s="129">
        <v>10</v>
      </c>
      <c r="CG3" s="129">
        <v>11</v>
      </c>
      <c r="CH3" s="129">
        <v>12</v>
      </c>
      <c r="CI3" s="129">
        <v>13</v>
      </c>
      <c r="CJ3" s="129">
        <v>14</v>
      </c>
      <c r="CK3" s="129">
        <v>15</v>
      </c>
      <c r="CL3" s="129">
        <v>16</v>
      </c>
      <c r="CM3" s="129">
        <v>17</v>
      </c>
      <c r="CN3" s="129">
        <v>18</v>
      </c>
      <c r="CO3" s="129">
        <v>19</v>
      </c>
      <c r="CP3" s="129">
        <v>20</v>
      </c>
      <c r="CQ3" s="129">
        <v>21</v>
      </c>
      <c r="CR3" s="129">
        <v>22</v>
      </c>
      <c r="CS3" s="129">
        <v>23</v>
      </c>
      <c r="CT3" s="129">
        <v>0</v>
      </c>
      <c r="CU3" s="129">
        <v>1</v>
      </c>
      <c r="CV3" s="129">
        <v>2</v>
      </c>
      <c r="CW3" s="129">
        <v>3</v>
      </c>
      <c r="CX3" s="129">
        <v>4</v>
      </c>
      <c r="CY3" s="129">
        <v>5</v>
      </c>
      <c r="CZ3" s="129">
        <v>6</v>
      </c>
      <c r="DA3" s="129">
        <v>7</v>
      </c>
      <c r="DB3" s="129">
        <v>8</v>
      </c>
      <c r="DC3" s="129">
        <v>9</v>
      </c>
      <c r="DD3" s="129">
        <v>10</v>
      </c>
      <c r="DE3" s="129">
        <v>11</v>
      </c>
      <c r="DF3" s="129">
        <v>12</v>
      </c>
      <c r="DG3" s="129">
        <v>13</v>
      </c>
      <c r="DH3" s="129">
        <v>14</v>
      </c>
      <c r="DI3" s="129">
        <v>15</v>
      </c>
      <c r="DJ3" s="129">
        <v>16</v>
      </c>
      <c r="DK3" s="129">
        <v>17</v>
      </c>
      <c r="DL3" s="129">
        <v>18</v>
      </c>
      <c r="DM3" s="129">
        <v>19</v>
      </c>
      <c r="DN3" s="129">
        <v>20</v>
      </c>
      <c r="DO3" s="129">
        <v>21</v>
      </c>
      <c r="DP3" s="130">
        <v>22</v>
      </c>
      <c r="DQ3" s="131">
        <v>23</v>
      </c>
      <c r="DR3" s="158">
        <v>0</v>
      </c>
      <c r="DS3" s="158">
        <v>1</v>
      </c>
      <c r="DT3" s="158">
        <v>2</v>
      </c>
      <c r="DU3" s="158">
        <v>3</v>
      </c>
      <c r="DV3" s="158">
        <v>4</v>
      </c>
      <c r="DW3" s="158">
        <v>5</v>
      </c>
      <c r="DX3" s="158">
        <v>6</v>
      </c>
      <c r="DY3" s="159">
        <v>7</v>
      </c>
    </row>
    <row r="4" spans="1:129" x14ac:dyDescent="0.25">
      <c r="A4" s="132" t="s">
        <v>65</v>
      </c>
      <c r="B4" s="74" t="e">
        <f>NA()</f>
        <v>#N/A</v>
      </c>
      <c r="C4" s="74">
        <v>8845</v>
      </c>
      <c r="D4" s="74" t="e">
        <f>NA()</f>
        <v>#N/A</v>
      </c>
      <c r="E4" s="74">
        <v>8834</v>
      </c>
      <c r="F4" s="74" t="e">
        <f>NA()</f>
        <v>#N/A</v>
      </c>
      <c r="G4" s="74">
        <v>8826</v>
      </c>
      <c r="H4" s="74" t="e">
        <f>NA()</f>
        <v>#N/A</v>
      </c>
      <c r="I4" s="74">
        <v>8815</v>
      </c>
      <c r="J4" s="74" t="e">
        <f>NA()</f>
        <v>#N/A</v>
      </c>
      <c r="K4" s="74">
        <v>8812</v>
      </c>
      <c r="L4" s="74" t="e">
        <f>NA()</f>
        <v>#N/A</v>
      </c>
      <c r="M4" s="74">
        <v>8813</v>
      </c>
      <c r="N4" s="74" t="e">
        <f>NA()</f>
        <v>#N/A</v>
      </c>
      <c r="O4" s="74">
        <v>8817</v>
      </c>
      <c r="P4" s="74" t="e">
        <f>NA()</f>
        <v>#N/A</v>
      </c>
      <c r="Q4" s="74">
        <v>8820</v>
      </c>
      <c r="R4" s="74" t="e">
        <f>NA()</f>
        <v>#N/A</v>
      </c>
      <c r="S4" s="74">
        <v>8822</v>
      </c>
      <c r="T4" s="74" t="e">
        <f>NA()</f>
        <v>#N/A</v>
      </c>
      <c r="U4" s="74">
        <v>8823</v>
      </c>
      <c r="V4" s="74" t="e">
        <f>NA()</f>
        <v>#N/A</v>
      </c>
      <c r="W4" s="74">
        <v>8831</v>
      </c>
      <c r="X4" s="74" t="e">
        <f>NA()</f>
        <v>#N/A</v>
      </c>
      <c r="Y4" s="74">
        <v>8837</v>
      </c>
      <c r="Z4" s="74" t="e">
        <f>NA()</f>
        <v>#N/A</v>
      </c>
      <c r="AA4" s="74">
        <v>8840</v>
      </c>
      <c r="AB4" s="74" t="e">
        <f>NA()</f>
        <v>#N/A</v>
      </c>
      <c r="AC4" s="74">
        <v>8849</v>
      </c>
      <c r="AD4" s="74" t="e">
        <f>NA()</f>
        <v>#N/A</v>
      </c>
      <c r="AE4" s="74">
        <v>8855</v>
      </c>
      <c r="AF4" s="74" t="e">
        <f>NA()</f>
        <v>#N/A</v>
      </c>
      <c r="AG4" s="74">
        <v>8862</v>
      </c>
      <c r="AH4" s="74" t="e">
        <f>NA()</f>
        <v>#N/A</v>
      </c>
      <c r="AI4" s="74">
        <v>8865</v>
      </c>
      <c r="AJ4" s="74" t="e">
        <f>NA()</f>
        <v>#N/A</v>
      </c>
      <c r="AK4" s="74">
        <v>8864</v>
      </c>
      <c r="AL4" s="74" t="e">
        <f>NA()</f>
        <v>#N/A</v>
      </c>
      <c r="AM4" s="74">
        <v>8859</v>
      </c>
      <c r="AN4" s="74" t="e">
        <f>NA()</f>
        <v>#N/A</v>
      </c>
      <c r="AO4" s="74">
        <v>8851</v>
      </c>
      <c r="AP4" s="74" t="e">
        <f>NA()</f>
        <v>#N/A</v>
      </c>
      <c r="AQ4" s="74">
        <v>8847</v>
      </c>
      <c r="AR4" s="74" t="e">
        <f>NA()</f>
        <v>#N/A</v>
      </c>
      <c r="AS4" s="74">
        <v>8840</v>
      </c>
      <c r="AT4" s="74" t="e">
        <f>NA()</f>
        <v>#N/A</v>
      </c>
      <c r="AU4" s="74">
        <v>8835</v>
      </c>
      <c r="AV4" s="74" t="e">
        <f>NA()</f>
        <v>#N/A</v>
      </c>
      <c r="AW4" s="74">
        <v>8832</v>
      </c>
      <c r="AX4" s="74" t="e">
        <f>NA()</f>
        <v>#N/A</v>
      </c>
      <c r="AY4" s="74">
        <v>8829</v>
      </c>
      <c r="AZ4" s="74" t="e">
        <f>NA()</f>
        <v>#N/A</v>
      </c>
      <c r="BA4" s="74">
        <v>8825</v>
      </c>
      <c r="BB4" s="74" t="e">
        <f>NA()</f>
        <v>#N/A</v>
      </c>
      <c r="BC4" s="74">
        <v>8822</v>
      </c>
      <c r="BD4" s="74" t="e">
        <f>NA()</f>
        <v>#N/A</v>
      </c>
      <c r="BE4" s="74">
        <v>8820</v>
      </c>
      <c r="BF4" s="74" t="e">
        <f>NA()</f>
        <v>#N/A</v>
      </c>
      <c r="BG4" s="74">
        <v>8815</v>
      </c>
      <c r="BH4" s="74" t="e">
        <f>NA()</f>
        <v>#N/A</v>
      </c>
      <c r="BI4" s="74">
        <v>8811</v>
      </c>
      <c r="BJ4" s="74" t="e">
        <f>NA()</f>
        <v>#N/A</v>
      </c>
      <c r="BK4" s="74">
        <v>8806</v>
      </c>
      <c r="BL4" s="74" t="e">
        <f>NA()</f>
        <v>#N/A</v>
      </c>
      <c r="BM4" s="74">
        <v>8800</v>
      </c>
      <c r="BN4" s="74" t="e">
        <f>NA()</f>
        <v>#N/A</v>
      </c>
      <c r="BO4" s="74">
        <v>8796</v>
      </c>
      <c r="BP4" s="74" t="e">
        <f>NA()</f>
        <v>#N/A</v>
      </c>
      <c r="BQ4" s="74">
        <v>8792</v>
      </c>
      <c r="BR4" s="74" t="e">
        <f>NA()</f>
        <v>#N/A</v>
      </c>
      <c r="BS4" s="74">
        <v>8787</v>
      </c>
      <c r="BT4" s="74" t="e">
        <f>NA()</f>
        <v>#N/A</v>
      </c>
      <c r="BU4" s="74">
        <v>8785</v>
      </c>
      <c r="BV4" s="74" t="e">
        <f>NA()</f>
        <v>#N/A</v>
      </c>
      <c r="BW4" s="74">
        <v>8783</v>
      </c>
      <c r="BX4" s="74" t="e">
        <f>NA()</f>
        <v>#N/A</v>
      </c>
      <c r="BY4" s="74">
        <v>8780</v>
      </c>
      <c r="BZ4" s="74" t="e">
        <f>NA()</f>
        <v>#N/A</v>
      </c>
      <c r="CA4" s="74">
        <v>8776</v>
      </c>
      <c r="CB4" s="74" t="e">
        <f>NA()</f>
        <v>#N/A</v>
      </c>
      <c r="CC4" s="74">
        <v>8775</v>
      </c>
      <c r="CD4" s="74" t="e">
        <f>NA()</f>
        <v>#N/A</v>
      </c>
      <c r="CE4" s="74">
        <v>8775</v>
      </c>
      <c r="CF4" s="74" t="e">
        <f>NA()</f>
        <v>#N/A</v>
      </c>
      <c r="CG4" s="74">
        <v>8774</v>
      </c>
      <c r="CH4" s="74" t="e">
        <f>NA()</f>
        <v>#N/A</v>
      </c>
      <c r="CI4" s="74">
        <v>8774</v>
      </c>
      <c r="CJ4" s="74" t="e">
        <f>NA()</f>
        <v>#N/A</v>
      </c>
      <c r="CK4" s="74">
        <v>8773</v>
      </c>
      <c r="CL4" s="74" t="e">
        <f>NA()</f>
        <v>#N/A</v>
      </c>
      <c r="CM4" s="74">
        <v>8772</v>
      </c>
      <c r="CN4" s="74" t="e">
        <f>NA()</f>
        <v>#N/A</v>
      </c>
      <c r="CO4" s="74">
        <v>8771</v>
      </c>
      <c r="CP4" s="74" t="e">
        <f>NA()</f>
        <v>#N/A</v>
      </c>
      <c r="CQ4" s="74">
        <v>8771</v>
      </c>
      <c r="CR4" s="74" t="e">
        <f>NA()</f>
        <v>#N/A</v>
      </c>
      <c r="CS4" s="74">
        <v>8771</v>
      </c>
      <c r="CT4" s="74" t="e">
        <f>NA()</f>
        <v>#N/A</v>
      </c>
      <c r="CU4" s="74">
        <v>8770</v>
      </c>
      <c r="CV4" s="74" t="e">
        <f>NA()</f>
        <v>#N/A</v>
      </c>
      <c r="CW4" s="74">
        <v>8770</v>
      </c>
      <c r="CX4" s="74" t="e">
        <f>NA()</f>
        <v>#N/A</v>
      </c>
      <c r="CY4" s="74">
        <v>8769</v>
      </c>
      <c r="CZ4" s="74" t="e">
        <f>NA()</f>
        <v>#N/A</v>
      </c>
      <c r="DA4" s="74">
        <v>8769</v>
      </c>
      <c r="DB4" s="133" t="e">
        <f>NA()</f>
        <v>#N/A</v>
      </c>
      <c r="DC4" s="133" t="e">
        <f>NA()</f>
        <v>#N/A</v>
      </c>
      <c r="DD4" s="133" t="e">
        <f>NA()</f>
        <v>#N/A</v>
      </c>
      <c r="DE4" s="133" t="e">
        <f>NA()</f>
        <v>#N/A</v>
      </c>
      <c r="DF4" s="133" t="e">
        <f>NA()</f>
        <v>#N/A</v>
      </c>
      <c r="DG4" s="74">
        <f>B24</f>
        <v>8814</v>
      </c>
      <c r="DH4" s="133" t="e">
        <f>NA()</f>
        <v>#N/A</v>
      </c>
      <c r="DI4" s="133" t="e">
        <f>NA()</f>
        <v>#N/A</v>
      </c>
      <c r="DJ4" s="133" t="e">
        <f>NA()</f>
        <v>#N/A</v>
      </c>
      <c r="DK4" s="133" t="e">
        <f>NA()</f>
        <v>#N/A</v>
      </c>
      <c r="DL4" s="133" t="e">
        <f>NA()</f>
        <v>#N/A</v>
      </c>
      <c r="DM4" s="74">
        <f>C24</f>
        <v>8806.5</v>
      </c>
      <c r="DN4" s="133" t="e">
        <f>NA()</f>
        <v>#N/A</v>
      </c>
      <c r="DO4" s="133" t="e">
        <f>NA()</f>
        <v>#N/A</v>
      </c>
      <c r="DP4" s="133" t="e">
        <f>NA()</f>
        <v>#N/A</v>
      </c>
      <c r="DQ4" s="133" t="e">
        <f>NA()</f>
        <v>#N/A</v>
      </c>
      <c r="DR4" s="133" t="e">
        <f>NA()</f>
        <v>#N/A</v>
      </c>
      <c r="DS4" s="74">
        <f>D24</f>
        <v>8813.4</v>
      </c>
      <c r="DT4" s="133" t="e">
        <f>NA()</f>
        <v>#N/A</v>
      </c>
      <c r="DU4" s="133" t="e">
        <f>NA()</f>
        <v>#N/A</v>
      </c>
      <c r="DV4" s="133" t="e">
        <f>NA()</f>
        <v>#N/A</v>
      </c>
      <c r="DW4" s="133" t="e">
        <f>NA()</f>
        <v>#N/A</v>
      </c>
      <c r="DX4" s="133" t="e">
        <f>NA()</f>
        <v>#N/A</v>
      </c>
      <c r="DY4" s="75">
        <f>E24</f>
        <v>8808.2000000000007</v>
      </c>
    </row>
    <row r="5" spans="1:129" x14ac:dyDescent="0.25">
      <c r="A5" s="134" t="s">
        <v>66</v>
      </c>
      <c r="B5" s="74" t="e">
        <f>NA()</f>
        <v>#N/A</v>
      </c>
      <c r="C5" s="74">
        <v>3011</v>
      </c>
      <c r="D5" s="74" t="e">
        <f>NA()</f>
        <v>#N/A</v>
      </c>
      <c r="E5" s="74">
        <v>3012</v>
      </c>
      <c r="F5" s="74" t="e">
        <f>NA()</f>
        <v>#N/A</v>
      </c>
      <c r="G5" s="74">
        <v>3013</v>
      </c>
      <c r="H5" s="74" t="e">
        <f>NA()</f>
        <v>#N/A</v>
      </c>
      <c r="I5" s="74">
        <v>3014</v>
      </c>
      <c r="J5" s="74" t="e">
        <f>NA()</f>
        <v>#N/A</v>
      </c>
      <c r="K5" s="74">
        <v>3019</v>
      </c>
      <c r="L5" s="74" t="e">
        <f>NA()</f>
        <v>#N/A</v>
      </c>
      <c r="M5" s="74">
        <v>3026</v>
      </c>
      <c r="N5" s="74" t="e">
        <f>NA()</f>
        <v>#N/A</v>
      </c>
      <c r="O5" s="74">
        <v>3033</v>
      </c>
      <c r="P5" s="74" t="e">
        <f>NA()</f>
        <v>#N/A</v>
      </c>
      <c r="Q5" s="74">
        <v>3041</v>
      </c>
      <c r="R5" s="74" t="e">
        <f>NA()</f>
        <v>#N/A</v>
      </c>
      <c r="S5" s="74">
        <v>3050</v>
      </c>
      <c r="T5" s="74" t="e">
        <f>NA()</f>
        <v>#N/A</v>
      </c>
      <c r="U5" s="74">
        <v>3059</v>
      </c>
      <c r="V5" s="74" t="e">
        <f>NA()</f>
        <v>#N/A</v>
      </c>
      <c r="W5" s="74">
        <v>3062</v>
      </c>
      <c r="X5" s="74" t="e">
        <f>NA()</f>
        <v>#N/A</v>
      </c>
      <c r="Y5" s="74">
        <v>3060</v>
      </c>
      <c r="Z5" s="74" t="e">
        <f>NA()</f>
        <v>#N/A</v>
      </c>
      <c r="AA5" s="74">
        <v>3055</v>
      </c>
      <c r="AB5" s="74" t="e">
        <f>NA()</f>
        <v>#N/A</v>
      </c>
      <c r="AC5" s="74">
        <v>3051</v>
      </c>
      <c r="AD5" s="74" t="e">
        <f>NA()</f>
        <v>#N/A</v>
      </c>
      <c r="AE5" s="74">
        <v>3047</v>
      </c>
      <c r="AF5" s="74" t="e">
        <f>NA()</f>
        <v>#N/A</v>
      </c>
      <c r="AG5" s="74">
        <v>3044</v>
      </c>
      <c r="AH5" s="74" t="e">
        <f>NA()</f>
        <v>#N/A</v>
      </c>
      <c r="AI5" s="74">
        <v>3043</v>
      </c>
      <c r="AJ5" s="74" t="e">
        <f>NA()</f>
        <v>#N/A</v>
      </c>
      <c r="AK5" s="74">
        <v>3042</v>
      </c>
      <c r="AL5" s="74" t="e">
        <f>NA()</f>
        <v>#N/A</v>
      </c>
      <c r="AM5" s="74">
        <v>3040</v>
      </c>
      <c r="AN5" s="74" t="e">
        <f>NA()</f>
        <v>#N/A</v>
      </c>
      <c r="AO5" s="74">
        <v>3039</v>
      </c>
      <c r="AP5" s="74" t="e">
        <f>NA()</f>
        <v>#N/A</v>
      </c>
      <c r="AQ5" s="74">
        <v>3037</v>
      </c>
      <c r="AR5" s="74" t="e">
        <f>NA()</f>
        <v>#N/A</v>
      </c>
      <c r="AS5" s="74">
        <v>3036</v>
      </c>
      <c r="AT5" s="74" t="e">
        <f>NA()</f>
        <v>#N/A</v>
      </c>
      <c r="AU5" s="74">
        <v>3037</v>
      </c>
      <c r="AV5" s="74" t="e">
        <f>NA()</f>
        <v>#N/A</v>
      </c>
      <c r="AW5" s="74">
        <v>3038</v>
      </c>
      <c r="AX5" s="74" t="e">
        <f>NA()</f>
        <v>#N/A</v>
      </c>
      <c r="AY5" s="74">
        <v>3039</v>
      </c>
      <c r="AZ5" s="74" t="e">
        <f>NA()</f>
        <v>#N/A</v>
      </c>
      <c r="BA5" s="74">
        <v>3040</v>
      </c>
      <c r="BB5" s="74" t="e">
        <f>NA()</f>
        <v>#N/A</v>
      </c>
      <c r="BC5" s="74">
        <v>3042</v>
      </c>
      <c r="BD5" s="74" t="e">
        <f>NA()</f>
        <v>#N/A</v>
      </c>
      <c r="BE5" s="74">
        <v>3045</v>
      </c>
      <c r="BF5" s="74" t="e">
        <f>NA()</f>
        <v>#N/A</v>
      </c>
      <c r="BG5" s="74">
        <v>3043</v>
      </c>
      <c r="BH5" s="74" t="e">
        <f>NA()</f>
        <v>#N/A</v>
      </c>
      <c r="BI5" s="74">
        <v>3039</v>
      </c>
      <c r="BJ5" s="74" t="e">
        <f>NA()</f>
        <v>#N/A</v>
      </c>
      <c r="BK5" s="74">
        <v>3037</v>
      </c>
      <c r="BL5" s="74" t="e">
        <f>NA()</f>
        <v>#N/A</v>
      </c>
      <c r="BM5" s="74">
        <v>3035</v>
      </c>
      <c r="BN5" s="74" t="e">
        <f>NA()</f>
        <v>#N/A</v>
      </c>
      <c r="BO5" s="74">
        <v>3033</v>
      </c>
      <c r="BP5" s="74" t="e">
        <f>NA()</f>
        <v>#N/A</v>
      </c>
      <c r="BQ5" s="74">
        <v>3030</v>
      </c>
      <c r="BR5" s="74" t="e">
        <f>NA()</f>
        <v>#N/A</v>
      </c>
      <c r="BS5" s="74">
        <v>3027</v>
      </c>
      <c r="BT5" s="74" t="e">
        <f>NA()</f>
        <v>#N/A</v>
      </c>
      <c r="BU5" s="74">
        <v>3024</v>
      </c>
      <c r="BV5" s="74" t="e">
        <f>NA()</f>
        <v>#N/A</v>
      </c>
      <c r="BW5" s="74">
        <v>3019</v>
      </c>
      <c r="BX5" s="74" t="e">
        <f>NA()</f>
        <v>#N/A</v>
      </c>
      <c r="BY5" s="74">
        <v>3015</v>
      </c>
      <c r="BZ5" s="74" t="e">
        <f>NA()</f>
        <v>#N/A</v>
      </c>
      <c r="CA5" s="74">
        <v>3010</v>
      </c>
      <c r="CB5" s="74" t="e">
        <f>NA()</f>
        <v>#N/A</v>
      </c>
      <c r="CC5" s="74">
        <v>3006</v>
      </c>
      <c r="CD5" s="74" t="e">
        <f>NA()</f>
        <v>#N/A</v>
      </c>
      <c r="CE5" s="74">
        <v>3005</v>
      </c>
      <c r="CF5" s="74" t="e">
        <f>NA()</f>
        <v>#N/A</v>
      </c>
      <c r="CG5" s="74">
        <v>3004</v>
      </c>
      <c r="CH5" s="74" t="e">
        <f>NA()</f>
        <v>#N/A</v>
      </c>
      <c r="CI5" s="74">
        <v>3003</v>
      </c>
      <c r="CJ5" s="74" t="e">
        <f>NA()</f>
        <v>#N/A</v>
      </c>
      <c r="CK5" s="74">
        <v>3002</v>
      </c>
      <c r="CL5" s="74" t="e">
        <f>NA()</f>
        <v>#N/A</v>
      </c>
      <c r="CM5" s="74">
        <v>3001</v>
      </c>
      <c r="CN5" s="74" t="e">
        <f>NA()</f>
        <v>#N/A</v>
      </c>
      <c r="CO5" s="74">
        <v>2999</v>
      </c>
      <c r="CP5" s="74" t="e">
        <f>NA()</f>
        <v>#N/A</v>
      </c>
      <c r="CQ5" s="74">
        <v>3000</v>
      </c>
      <c r="CR5" s="74" t="e">
        <f>NA()</f>
        <v>#N/A</v>
      </c>
      <c r="CS5" s="74">
        <v>3000</v>
      </c>
      <c r="CT5" s="74" t="e">
        <f>NA()</f>
        <v>#N/A</v>
      </c>
      <c r="CU5" s="74">
        <v>3001</v>
      </c>
      <c r="CV5" s="74" t="e">
        <f>NA()</f>
        <v>#N/A</v>
      </c>
      <c r="CW5" s="74">
        <v>3002</v>
      </c>
      <c r="CX5" s="74" t="e">
        <f>NA()</f>
        <v>#N/A</v>
      </c>
      <c r="CY5" s="74">
        <v>3004</v>
      </c>
      <c r="CZ5" s="74" t="e">
        <f>NA()</f>
        <v>#N/A</v>
      </c>
      <c r="DA5" s="74">
        <v>3005</v>
      </c>
      <c r="DB5" s="133" t="e">
        <f>NA()</f>
        <v>#N/A</v>
      </c>
      <c r="DC5" s="133" t="e">
        <f>NA()</f>
        <v>#N/A</v>
      </c>
      <c r="DD5" s="133" t="e">
        <f>NA()</f>
        <v>#N/A</v>
      </c>
      <c r="DE5" s="133" t="e">
        <f>NA()</f>
        <v>#N/A</v>
      </c>
      <c r="DF5" s="133" t="e">
        <f>NA()</f>
        <v>#N/A</v>
      </c>
      <c r="DG5" s="74">
        <f>B49</f>
        <v>3028.25</v>
      </c>
      <c r="DH5" s="133" t="e">
        <f>NA()</f>
        <v>#N/A</v>
      </c>
      <c r="DI5" s="133" t="e">
        <f>NA()</f>
        <v>#N/A</v>
      </c>
      <c r="DJ5" s="133" t="e">
        <f>NA()</f>
        <v>#N/A</v>
      </c>
      <c r="DK5" s="133" t="e">
        <f>NA()</f>
        <v>#N/A</v>
      </c>
      <c r="DL5" s="133" t="e">
        <f>NA()</f>
        <v>#N/A</v>
      </c>
      <c r="DM5" s="74">
        <f>C49</f>
        <v>3031</v>
      </c>
      <c r="DN5" s="133" t="e">
        <f>NA()</f>
        <v>#N/A</v>
      </c>
      <c r="DO5" s="133" t="e">
        <f>NA()</f>
        <v>#N/A</v>
      </c>
      <c r="DP5" s="133" t="e">
        <f>NA()</f>
        <v>#N/A</v>
      </c>
      <c r="DQ5" s="133" t="e">
        <f>NA()</f>
        <v>#N/A</v>
      </c>
      <c r="DR5" s="133" t="e">
        <f>NA()</f>
        <v>#N/A</v>
      </c>
      <c r="DS5" s="74">
        <f>D49</f>
        <v>3025</v>
      </c>
      <c r="DT5" s="133" t="e">
        <f>NA()</f>
        <v>#N/A</v>
      </c>
      <c r="DU5" s="133" t="e">
        <f>NA()</f>
        <v>#N/A</v>
      </c>
      <c r="DV5" s="133" t="e">
        <f>NA()</f>
        <v>#N/A</v>
      </c>
      <c r="DW5" s="133" t="e">
        <f>NA()</f>
        <v>#N/A</v>
      </c>
      <c r="DX5" s="133" t="e">
        <f>NA()</f>
        <v>#N/A</v>
      </c>
      <c r="DY5" s="75">
        <f>E49</f>
        <v>3022.8</v>
      </c>
    </row>
    <row r="6" spans="1:129" x14ac:dyDescent="0.25">
      <c r="A6" s="134" t="s">
        <v>67</v>
      </c>
      <c r="B6" s="74">
        <v>13481</v>
      </c>
      <c r="C6" s="74">
        <v>13476</v>
      </c>
      <c r="D6" s="74" t="e">
        <f>NA()</f>
        <v>#N/A</v>
      </c>
      <c r="E6" s="74" t="e">
        <f>NA()</f>
        <v>#N/A</v>
      </c>
      <c r="F6" s="74" t="e">
        <f>NA()</f>
        <v>#N/A</v>
      </c>
      <c r="G6" s="74" t="e">
        <f>NA()</f>
        <v>#N/A</v>
      </c>
      <c r="H6" s="74" t="e">
        <f>NA()</f>
        <v>#N/A</v>
      </c>
      <c r="I6" s="74">
        <v>13470</v>
      </c>
      <c r="J6" s="74" t="e">
        <f>NA()</f>
        <v>#N/A</v>
      </c>
      <c r="K6" s="74" t="e">
        <f>NA()</f>
        <v>#N/A</v>
      </c>
      <c r="L6" s="74">
        <v>13485</v>
      </c>
      <c r="M6" s="74">
        <v>13648</v>
      </c>
      <c r="N6" s="74">
        <v>13567</v>
      </c>
      <c r="O6" s="74">
        <v>13509</v>
      </c>
      <c r="P6" s="74" t="e">
        <f>NA()</f>
        <v>#N/A</v>
      </c>
      <c r="Q6" s="74">
        <v>13478</v>
      </c>
      <c r="R6" s="74" t="e">
        <f>NA()</f>
        <v>#N/A</v>
      </c>
      <c r="S6" s="74">
        <v>13472</v>
      </c>
      <c r="T6" s="74">
        <v>13625</v>
      </c>
      <c r="U6" s="74">
        <v>13655</v>
      </c>
      <c r="V6" s="74">
        <v>13588</v>
      </c>
      <c r="W6" s="74">
        <v>13520</v>
      </c>
      <c r="X6" s="74" t="e">
        <f>NA()</f>
        <v>#N/A</v>
      </c>
      <c r="Y6" s="74">
        <v>13489</v>
      </c>
      <c r="Z6" s="74">
        <v>13480</v>
      </c>
      <c r="AA6" s="74">
        <v>13474</v>
      </c>
      <c r="AB6" s="74" t="e">
        <f>NA()</f>
        <v>#N/A</v>
      </c>
      <c r="AC6" s="74" t="e">
        <f>NA()</f>
        <v>#N/A</v>
      </c>
      <c r="AD6" s="74" t="e">
        <f>NA()</f>
        <v>#N/A</v>
      </c>
      <c r="AE6" s="74" t="e">
        <f>NA()</f>
        <v>#N/A</v>
      </c>
      <c r="AF6" s="74">
        <v>13470</v>
      </c>
      <c r="AG6" s="74">
        <v>13596</v>
      </c>
      <c r="AH6" s="74" t="e">
        <f>NA()</f>
        <v>#N/A</v>
      </c>
      <c r="AI6" s="74">
        <v>13500</v>
      </c>
      <c r="AJ6" s="74" t="e">
        <f>NA()</f>
        <v>#N/A</v>
      </c>
      <c r="AK6" s="74">
        <v>13472</v>
      </c>
      <c r="AL6" s="74" t="e">
        <f>NA()</f>
        <v>#N/A</v>
      </c>
      <c r="AM6" s="74">
        <v>13472</v>
      </c>
      <c r="AN6" s="74" t="e">
        <f>NA()</f>
        <v>#N/A</v>
      </c>
      <c r="AO6" s="74" t="e">
        <f>NA()</f>
        <v>#N/A</v>
      </c>
      <c r="AP6" s="74" t="e">
        <f>NA()</f>
        <v>#N/A</v>
      </c>
      <c r="AQ6" s="74" t="e">
        <f>NA()</f>
        <v>#N/A</v>
      </c>
      <c r="AR6" s="74" t="e">
        <f>NA()</f>
        <v>#N/A</v>
      </c>
      <c r="AS6" s="74">
        <v>13467</v>
      </c>
      <c r="AT6" s="74">
        <v>13571</v>
      </c>
      <c r="AU6" s="74">
        <v>13606</v>
      </c>
      <c r="AV6" s="74">
        <v>13569</v>
      </c>
      <c r="AW6" s="74">
        <v>13495</v>
      </c>
      <c r="AX6" s="74">
        <v>13478</v>
      </c>
      <c r="AY6" s="74">
        <v>13471</v>
      </c>
      <c r="AZ6" s="74" t="e">
        <f>NA()</f>
        <v>#N/A</v>
      </c>
      <c r="BA6" s="74" t="e">
        <f>NA()</f>
        <v>#N/A</v>
      </c>
      <c r="BB6" s="74" t="e">
        <f>NA()</f>
        <v>#N/A</v>
      </c>
      <c r="BC6" s="74" t="e">
        <f>NA()</f>
        <v>#N/A</v>
      </c>
      <c r="BD6" s="74" t="e">
        <f>NA()</f>
        <v>#N/A</v>
      </c>
      <c r="BE6" s="74">
        <v>13468</v>
      </c>
      <c r="BF6" s="74" t="e">
        <f>NA()</f>
        <v>#N/A</v>
      </c>
      <c r="BG6" s="74">
        <v>13468</v>
      </c>
      <c r="BH6" s="74">
        <v>13579</v>
      </c>
      <c r="BI6" s="74">
        <v>13662</v>
      </c>
      <c r="BJ6" s="74">
        <v>13573</v>
      </c>
      <c r="BK6" s="74">
        <v>13506</v>
      </c>
      <c r="BL6" s="74" t="e">
        <f>NA()</f>
        <v>#N/A</v>
      </c>
      <c r="BM6" s="74">
        <v>13478</v>
      </c>
      <c r="BN6" s="74" t="e">
        <f>NA()</f>
        <v>#N/A</v>
      </c>
      <c r="BO6" s="74">
        <v>13469</v>
      </c>
      <c r="BP6" s="74">
        <v>13642</v>
      </c>
      <c r="BQ6" s="74">
        <v>13622</v>
      </c>
      <c r="BR6" s="74">
        <v>13596</v>
      </c>
      <c r="BS6" s="74">
        <v>13527</v>
      </c>
      <c r="BT6" s="74" t="e">
        <f>NA()</f>
        <v>#N/A</v>
      </c>
      <c r="BU6" s="74">
        <v>13488</v>
      </c>
      <c r="BV6" s="74">
        <v>13479</v>
      </c>
      <c r="BW6" s="74">
        <v>13472</v>
      </c>
      <c r="BX6" s="74" t="e">
        <f>NA()</f>
        <v>#N/A</v>
      </c>
      <c r="BY6" s="74" t="e">
        <f>NA()</f>
        <v>#N/A</v>
      </c>
      <c r="BZ6" s="74" t="e">
        <f>NA()</f>
        <v>#N/A</v>
      </c>
      <c r="CA6" s="74" t="e">
        <f>NA()</f>
        <v>#N/A</v>
      </c>
      <c r="CB6" s="74" t="e">
        <f>NA()</f>
        <v>#N/A</v>
      </c>
      <c r="CC6" s="74">
        <v>13468</v>
      </c>
      <c r="CD6" s="74" t="e">
        <f>NA()</f>
        <v>#N/A</v>
      </c>
      <c r="CE6" s="74" t="e">
        <f>NA()</f>
        <v>#N/A</v>
      </c>
      <c r="CF6" s="74">
        <v>13475</v>
      </c>
      <c r="CG6" s="74">
        <v>13610</v>
      </c>
      <c r="CH6" s="74">
        <v>13574</v>
      </c>
      <c r="CI6" s="74">
        <v>13508</v>
      </c>
      <c r="CJ6" s="74" t="e">
        <f>NA()</f>
        <v>#N/A</v>
      </c>
      <c r="CK6" s="74">
        <v>13475</v>
      </c>
      <c r="CL6" s="74" t="e">
        <f>NA()</f>
        <v>#N/A</v>
      </c>
      <c r="CM6" s="74">
        <v>13469</v>
      </c>
      <c r="CN6" s="74">
        <v>13592</v>
      </c>
      <c r="CO6" s="74">
        <v>13606</v>
      </c>
      <c r="CP6" s="74">
        <v>13605</v>
      </c>
      <c r="CQ6" s="74">
        <v>13523</v>
      </c>
      <c r="CR6" s="74" t="e">
        <f>NA()</f>
        <v>#N/A</v>
      </c>
      <c r="CS6" s="74">
        <v>13490</v>
      </c>
      <c r="CT6" s="74">
        <v>13479</v>
      </c>
      <c r="CU6" s="74">
        <v>13472</v>
      </c>
      <c r="CV6" s="74" t="e">
        <f>NA()</f>
        <v>#N/A</v>
      </c>
      <c r="CW6" s="74" t="e">
        <f>NA()</f>
        <v>#N/A</v>
      </c>
      <c r="CX6" s="74" t="e">
        <f>NA()</f>
        <v>#N/A</v>
      </c>
      <c r="CY6" s="74" t="e">
        <f>NA()</f>
        <v>#N/A</v>
      </c>
      <c r="CZ6" s="74" t="e">
        <f>NA()</f>
        <v>#N/A</v>
      </c>
      <c r="DA6" s="74">
        <v>13468</v>
      </c>
      <c r="DB6" s="133" t="e">
        <f>NA()</f>
        <v>#N/A</v>
      </c>
      <c r="DC6" s="133" t="e">
        <f>NA()</f>
        <v>#N/A</v>
      </c>
      <c r="DD6" s="133" t="e">
        <f>NA()</f>
        <v>#N/A</v>
      </c>
      <c r="DE6" s="133" t="e">
        <f>NA()</f>
        <v>#N/A</v>
      </c>
      <c r="DF6" s="133" t="e">
        <f>NA()</f>
        <v>#N/A</v>
      </c>
      <c r="DG6" s="74">
        <f>B75</f>
        <v>13498.75</v>
      </c>
      <c r="DH6" s="133" t="e">
        <f>NA()</f>
        <v>#N/A</v>
      </c>
      <c r="DI6" s="133" t="e">
        <f>NA()</f>
        <v>#N/A</v>
      </c>
      <c r="DJ6" s="133" t="e">
        <f>NA()</f>
        <v>#N/A</v>
      </c>
      <c r="DK6" s="133" t="e">
        <f>NA()</f>
        <v>#N/A</v>
      </c>
      <c r="DL6" s="133" t="e">
        <f>NA()</f>
        <v>#N/A</v>
      </c>
      <c r="DM6" s="74">
        <f>C75</f>
        <v>13587.5</v>
      </c>
      <c r="DN6" s="133" t="e">
        <f>NA()</f>
        <v>#N/A</v>
      </c>
      <c r="DO6" s="133" t="e">
        <f>NA()</f>
        <v>#N/A</v>
      </c>
      <c r="DP6" s="133" t="e">
        <f>NA()</f>
        <v>#N/A</v>
      </c>
      <c r="DQ6" s="133" t="e">
        <f>NA()</f>
        <v>#N/A</v>
      </c>
      <c r="DR6" s="133" t="e">
        <f>NA()</f>
        <v>#N/A</v>
      </c>
      <c r="DS6" s="74">
        <f>D75</f>
        <v>13473</v>
      </c>
      <c r="DT6" s="133" t="e">
        <f>NA()</f>
        <v>#N/A</v>
      </c>
      <c r="DU6" s="133" t="e">
        <f>NA()</f>
        <v>#N/A</v>
      </c>
      <c r="DV6" s="133" t="e">
        <f>NA()</f>
        <v>#N/A</v>
      </c>
      <c r="DW6" s="133" t="e">
        <f>NA()</f>
        <v>#N/A</v>
      </c>
      <c r="DX6" s="133" t="e">
        <f>NA()</f>
        <v>#N/A</v>
      </c>
      <c r="DY6" s="75">
        <f>E75</f>
        <v>13494</v>
      </c>
    </row>
    <row r="7" spans="1:129" x14ac:dyDescent="0.25">
      <c r="A7" s="134" t="s">
        <v>68</v>
      </c>
      <c r="B7" s="74">
        <v>6458</v>
      </c>
      <c r="C7" s="74">
        <v>6442</v>
      </c>
      <c r="D7" s="74" t="e">
        <f>NA()</f>
        <v>#N/A</v>
      </c>
      <c r="E7" s="74" t="e">
        <f>NA()</f>
        <v>#N/A</v>
      </c>
      <c r="F7" s="74" t="e">
        <f>NA()</f>
        <v>#N/A</v>
      </c>
      <c r="G7" s="74" t="e">
        <f>NA()</f>
        <v>#N/A</v>
      </c>
      <c r="H7" s="74" t="e">
        <f>NA()</f>
        <v>#N/A</v>
      </c>
      <c r="I7" s="74">
        <v>6422</v>
      </c>
      <c r="J7" s="74" t="e">
        <f>NA()</f>
        <v>#N/A</v>
      </c>
      <c r="K7" s="74" t="e">
        <f>NA()</f>
        <v>#N/A</v>
      </c>
      <c r="L7" s="74">
        <v>6412</v>
      </c>
      <c r="M7" s="74">
        <v>6427</v>
      </c>
      <c r="N7" s="74" t="e">
        <f>NA()</f>
        <v>#N/A</v>
      </c>
      <c r="O7" s="74">
        <v>6413</v>
      </c>
      <c r="P7" s="74">
        <v>6431</v>
      </c>
      <c r="Q7" s="74" t="e">
        <f>NA()</f>
        <v>#N/A</v>
      </c>
      <c r="R7" s="74" t="e">
        <f>NA()</f>
        <v>#N/A</v>
      </c>
      <c r="S7" s="74">
        <v>6408</v>
      </c>
      <c r="T7" s="74" t="e">
        <f>NA()</f>
        <v>#N/A</v>
      </c>
      <c r="U7" s="74">
        <v>6415</v>
      </c>
      <c r="V7" s="74" t="e">
        <f>NA()</f>
        <v>#N/A</v>
      </c>
      <c r="W7" s="74" t="e">
        <f>NA()</f>
        <v>#N/A</v>
      </c>
      <c r="X7" s="74">
        <v>6423</v>
      </c>
      <c r="Y7" s="74" t="e">
        <f>NA()</f>
        <v>#N/A</v>
      </c>
      <c r="Z7" s="74">
        <v>6430</v>
      </c>
      <c r="AA7" s="74">
        <v>6426</v>
      </c>
      <c r="AB7" s="74" t="e">
        <f>NA()</f>
        <v>#N/A</v>
      </c>
      <c r="AC7" s="74" t="e">
        <f>NA()</f>
        <v>#N/A</v>
      </c>
      <c r="AD7" s="74" t="e">
        <f>NA()</f>
        <v>#N/A</v>
      </c>
      <c r="AE7" s="74" t="e">
        <f>NA()</f>
        <v>#N/A</v>
      </c>
      <c r="AF7" s="74" t="e">
        <f>NA()</f>
        <v>#N/A</v>
      </c>
      <c r="AG7" s="74">
        <v>6457</v>
      </c>
      <c r="AH7" s="74" t="e">
        <f>NA()</f>
        <v>#N/A</v>
      </c>
      <c r="AI7" s="74" t="e">
        <f>NA()</f>
        <v>#N/A</v>
      </c>
      <c r="AJ7" s="74" t="e">
        <f>NA()</f>
        <v>#N/A</v>
      </c>
      <c r="AK7" s="74" t="e">
        <f>NA()</f>
        <v>#N/A</v>
      </c>
      <c r="AL7" s="74" t="e">
        <f>NA()</f>
        <v>#N/A</v>
      </c>
      <c r="AM7" s="74">
        <v>6446</v>
      </c>
      <c r="AN7" s="74" t="e">
        <f>NA()</f>
        <v>#N/A</v>
      </c>
      <c r="AO7" s="74" t="e">
        <f>NA()</f>
        <v>#N/A</v>
      </c>
      <c r="AP7" s="74" t="e">
        <f>NA()</f>
        <v>#N/A</v>
      </c>
      <c r="AQ7" s="74" t="e">
        <f>NA()</f>
        <v>#N/A</v>
      </c>
      <c r="AR7" s="74" t="e">
        <f>NA()</f>
        <v>#N/A</v>
      </c>
      <c r="AS7" s="74">
        <v>6436</v>
      </c>
      <c r="AT7" s="74" t="e">
        <f>NA()</f>
        <v>#N/A</v>
      </c>
      <c r="AU7" s="74">
        <v>6423</v>
      </c>
      <c r="AV7" s="74" t="e">
        <f>NA()</f>
        <v>#N/A</v>
      </c>
      <c r="AW7" s="74">
        <v>6434</v>
      </c>
      <c r="AX7" s="74">
        <v>6436</v>
      </c>
      <c r="AY7" s="74">
        <v>6447</v>
      </c>
      <c r="AZ7" s="74" t="e">
        <f>NA()</f>
        <v>#N/A</v>
      </c>
      <c r="BA7" s="74" t="e">
        <f>NA()</f>
        <v>#N/A</v>
      </c>
      <c r="BB7" s="74">
        <v>6462</v>
      </c>
      <c r="BC7" s="74" t="e">
        <f>NA()</f>
        <v>#N/A</v>
      </c>
      <c r="BD7" s="74" t="e">
        <f>NA()</f>
        <v>#N/A</v>
      </c>
      <c r="BE7" s="74">
        <v>6453</v>
      </c>
      <c r="BF7" s="74" t="e">
        <f>NA()</f>
        <v>#N/A</v>
      </c>
      <c r="BG7" s="74">
        <v>6452</v>
      </c>
      <c r="BH7" s="74" t="e">
        <f>NA()</f>
        <v>#N/A</v>
      </c>
      <c r="BI7" s="74">
        <v>6463</v>
      </c>
      <c r="BJ7" s="74">
        <v>6469</v>
      </c>
      <c r="BK7" s="74">
        <v>6459</v>
      </c>
      <c r="BL7" s="74" t="e">
        <f>NA()</f>
        <v>#N/A</v>
      </c>
      <c r="BM7" s="74">
        <v>6468</v>
      </c>
      <c r="BN7" s="74" t="e">
        <f>NA()</f>
        <v>#N/A</v>
      </c>
      <c r="BO7" s="74">
        <v>6450</v>
      </c>
      <c r="BP7" s="74" t="e">
        <f>NA()</f>
        <v>#N/A</v>
      </c>
      <c r="BQ7" s="74">
        <v>6463</v>
      </c>
      <c r="BR7" s="74" t="e">
        <f>NA()</f>
        <v>#N/A</v>
      </c>
      <c r="BS7" s="74" t="e">
        <f>NA()</f>
        <v>#N/A</v>
      </c>
      <c r="BT7" s="74">
        <v>6471</v>
      </c>
      <c r="BU7" s="74" t="e">
        <f>NA()</f>
        <v>#N/A</v>
      </c>
      <c r="BV7" s="74">
        <v>6478</v>
      </c>
      <c r="BW7" s="74">
        <v>6483</v>
      </c>
      <c r="BX7" s="74" t="e">
        <f>NA()</f>
        <v>#N/A</v>
      </c>
      <c r="BY7" s="74" t="e">
        <f>NA()</f>
        <v>#N/A</v>
      </c>
      <c r="BZ7" s="74" t="e">
        <f>NA()</f>
        <v>#N/A</v>
      </c>
      <c r="CA7" s="74" t="e">
        <f>NA()</f>
        <v>#N/A</v>
      </c>
      <c r="CB7" s="74" t="e">
        <f>NA()</f>
        <v>#N/A</v>
      </c>
      <c r="CC7" s="74">
        <v>6495</v>
      </c>
      <c r="CD7" s="74" t="e">
        <f>NA()</f>
        <v>#N/A</v>
      </c>
      <c r="CE7" s="74" t="e">
        <f>NA()</f>
        <v>#N/A</v>
      </c>
      <c r="CF7" s="74">
        <v>6481</v>
      </c>
      <c r="CG7" s="74" t="e">
        <f>NA()</f>
        <v>#N/A</v>
      </c>
      <c r="CH7" s="74" t="e">
        <f>NA()</f>
        <v>#N/A</v>
      </c>
      <c r="CI7" s="74">
        <v>6492</v>
      </c>
      <c r="CJ7" s="74" t="e">
        <f>NA()</f>
        <v>#N/A</v>
      </c>
      <c r="CK7" s="74" t="e">
        <f>NA()</f>
        <v>#N/A</v>
      </c>
      <c r="CL7" s="74" t="e">
        <f>NA()</f>
        <v>#N/A</v>
      </c>
      <c r="CM7" s="74" t="e">
        <f>NA()</f>
        <v>#N/A</v>
      </c>
      <c r="CN7" s="74" t="e">
        <f>NA()</f>
        <v>#N/A</v>
      </c>
      <c r="CO7" s="74">
        <v>6493</v>
      </c>
      <c r="CP7" s="74" t="e">
        <f>NA()</f>
        <v>#N/A</v>
      </c>
      <c r="CQ7" s="74">
        <v>6499</v>
      </c>
      <c r="CR7" s="74">
        <v>6490</v>
      </c>
      <c r="CS7" s="74">
        <v>6498</v>
      </c>
      <c r="CT7" s="74">
        <v>6475</v>
      </c>
      <c r="CU7" s="74">
        <v>6470</v>
      </c>
      <c r="CV7" s="74" t="e">
        <f>NA()</f>
        <v>#N/A</v>
      </c>
      <c r="CW7" s="74">
        <v>6477</v>
      </c>
      <c r="CX7" s="74" t="e">
        <f>NA()</f>
        <v>#N/A</v>
      </c>
      <c r="CY7" s="74">
        <v>6472</v>
      </c>
      <c r="CZ7" s="74" t="e">
        <f>NA()</f>
        <v>#N/A</v>
      </c>
      <c r="DA7" s="74">
        <v>6460</v>
      </c>
      <c r="DB7" s="133" t="e">
        <f>NA()</f>
        <v>#N/A</v>
      </c>
      <c r="DC7" s="133" t="e">
        <f>NA()</f>
        <v>#N/A</v>
      </c>
      <c r="DD7" s="133" t="e">
        <f>NA()</f>
        <v>#N/A</v>
      </c>
      <c r="DE7" s="133" t="e">
        <f>NA()</f>
        <v>#N/A</v>
      </c>
      <c r="DF7" s="133" t="e">
        <f>NA()</f>
        <v>#N/A</v>
      </c>
      <c r="DG7" s="74">
        <f>B100</f>
        <v>6452.5</v>
      </c>
      <c r="DH7" s="133" t="e">
        <f>NA()</f>
        <v>#N/A</v>
      </c>
      <c r="DI7" s="133" t="e">
        <f>NA()</f>
        <v>#N/A</v>
      </c>
      <c r="DJ7" s="133" t="e">
        <f>NA()</f>
        <v>#N/A</v>
      </c>
      <c r="DK7" s="133" t="e">
        <f>NA()</f>
        <v>#N/A</v>
      </c>
      <c r="DL7" s="133" t="e">
        <f>NA()</f>
        <v>#N/A</v>
      </c>
      <c r="DM7" s="74">
        <f>C100</f>
        <v>6451.75</v>
      </c>
      <c r="DN7" s="133" t="e">
        <f>NA()</f>
        <v>#N/A</v>
      </c>
      <c r="DO7" s="133" t="e">
        <f>NA()</f>
        <v>#N/A</v>
      </c>
      <c r="DP7" s="133" t="e">
        <f>NA()</f>
        <v>#N/A</v>
      </c>
      <c r="DQ7" s="133" t="e">
        <f>NA()</f>
        <v>#N/A</v>
      </c>
      <c r="DR7" s="133" t="e">
        <f>NA()</f>
        <v>#N/A</v>
      </c>
      <c r="DS7" s="74">
        <f>D100</f>
        <v>6453.6</v>
      </c>
      <c r="DT7" s="133" t="e">
        <f>NA()</f>
        <v>#N/A</v>
      </c>
      <c r="DU7" s="133" t="e">
        <f>NA()</f>
        <v>#N/A</v>
      </c>
      <c r="DV7" s="133" t="e">
        <f>NA()</f>
        <v>#N/A</v>
      </c>
      <c r="DW7" s="133" t="e">
        <f>NA()</f>
        <v>#N/A</v>
      </c>
      <c r="DX7" s="133" t="e">
        <f>NA()</f>
        <v>#N/A</v>
      </c>
      <c r="DY7" s="75">
        <f>E100</f>
        <v>6457.4</v>
      </c>
    </row>
    <row r="8" spans="1:129" x14ac:dyDescent="0.25">
      <c r="A8" s="134" t="s">
        <v>69</v>
      </c>
      <c r="B8" s="74" t="e">
        <f>NA()</f>
        <v>#N/A</v>
      </c>
      <c r="C8" s="74">
        <v>2330</v>
      </c>
      <c r="D8" s="74" t="e">
        <f>NA()</f>
        <v>#N/A</v>
      </c>
      <c r="E8" s="74" t="e">
        <f>NA()</f>
        <v>#N/A</v>
      </c>
      <c r="F8" s="74">
        <v>2322</v>
      </c>
      <c r="G8" s="74" t="e">
        <f>NA()</f>
        <v>#N/A</v>
      </c>
      <c r="H8" s="74" t="e">
        <f>NA()</f>
        <v>#N/A</v>
      </c>
      <c r="I8" s="74">
        <v>2322</v>
      </c>
      <c r="J8" s="74" t="e">
        <f>NA()</f>
        <v>#N/A</v>
      </c>
      <c r="K8" s="74" t="e">
        <f>NA()</f>
        <v>#N/A</v>
      </c>
      <c r="L8" s="74">
        <v>2330</v>
      </c>
      <c r="M8" s="74" t="e">
        <f>NA()</f>
        <v>#N/A</v>
      </c>
      <c r="N8" s="74" t="e">
        <f>NA()</f>
        <v>#N/A</v>
      </c>
      <c r="O8" s="74">
        <v>2330</v>
      </c>
      <c r="P8" s="74" t="e">
        <f>NA()</f>
        <v>#N/A</v>
      </c>
      <c r="Q8" s="74" t="e">
        <f>NA()</f>
        <v>#N/A</v>
      </c>
      <c r="R8" s="74">
        <v>2330</v>
      </c>
      <c r="S8" s="74" t="e">
        <f>NA()</f>
        <v>#N/A</v>
      </c>
      <c r="T8" s="74" t="e">
        <f>NA()</f>
        <v>#N/A</v>
      </c>
      <c r="U8" s="74">
        <v>2339</v>
      </c>
      <c r="V8" s="74" t="e">
        <f>NA()</f>
        <v>#N/A</v>
      </c>
      <c r="W8" s="74" t="e">
        <f>NA()</f>
        <v>#N/A</v>
      </c>
      <c r="X8" s="74">
        <v>2342</v>
      </c>
      <c r="Y8" s="74" t="e">
        <f>NA()</f>
        <v>#N/A</v>
      </c>
      <c r="Z8" s="74" t="e">
        <f>NA()</f>
        <v>#N/A</v>
      </c>
      <c r="AA8" s="74">
        <v>2335</v>
      </c>
      <c r="AB8" s="74" t="e">
        <f>NA()</f>
        <v>#N/A</v>
      </c>
      <c r="AC8" s="74" t="e">
        <f>NA()</f>
        <v>#N/A</v>
      </c>
      <c r="AD8" s="74">
        <v>2330</v>
      </c>
      <c r="AE8" s="74" t="e">
        <f>NA()</f>
        <v>#N/A</v>
      </c>
      <c r="AF8" s="74" t="e">
        <f>NA()</f>
        <v>#N/A</v>
      </c>
      <c r="AG8" s="74">
        <v>2328</v>
      </c>
      <c r="AH8" s="74" t="e">
        <f>NA()</f>
        <v>#N/A</v>
      </c>
      <c r="AI8" s="74" t="e">
        <f>NA()</f>
        <v>#N/A</v>
      </c>
      <c r="AJ8" s="74">
        <v>2328</v>
      </c>
      <c r="AK8" s="74" t="e">
        <f>NA()</f>
        <v>#N/A</v>
      </c>
      <c r="AL8" s="74" t="e">
        <f>NA()</f>
        <v>#N/A</v>
      </c>
      <c r="AM8" s="74">
        <v>2328</v>
      </c>
      <c r="AN8" s="74" t="e">
        <f>NA()</f>
        <v>#N/A</v>
      </c>
      <c r="AO8" s="74" t="e">
        <f>NA()</f>
        <v>#N/A</v>
      </c>
      <c r="AP8" s="74">
        <v>2326</v>
      </c>
      <c r="AQ8" s="74" t="e">
        <f>NA()</f>
        <v>#N/A</v>
      </c>
      <c r="AR8" s="74" t="e">
        <f>NA()</f>
        <v>#N/A</v>
      </c>
      <c r="AS8" s="74">
        <v>2326</v>
      </c>
      <c r="AT8" s="74" t="e">
        <f>NA()</f>
        <v>#N/A</v>
      </c>
      <c r="AU8" s="74" t="e">
        <f>NA()</f>
        <v>#N/A</v>
      </c>
      <c r="AV8" s="74">
        <v>2326</v>
      </c>
      <c r="AW8" s="74" t="e">
        <f>NA()</f>
        <v>#N/A</v>
      </c>
      <c r="AX8" s="74" t="e">
        <f>NA()</f>
        <v>#N/A</v>
      </c>
      <c r="AY8" s="74">
        <v>2310</v>
      </c>
      <c r="AZ8" s="74" t="e">
        <f>NA()</f>
        <v>#N/A</v>
      </c>
      <c r="BA8" s="74" t="e">
        <f>NA()</f>
        <v>#N/A</v>
      </c>
      <c r="BB8" s="74">
        <v>2282</v>
      </c>
      <c r="BC8" s="74" t="e">
        <f>NA()</f>
        <v>#N/A</v>
      </c>
      <c r="BD8" s="74" t="e">
        <f>NA()</f>
        <v>#N/A</v>
      </c>
      <c r="BE8" s="74">
        <v>2260</v>
      </c>
      <c r="BF8" s="74" t="e">
        <f>NA()</f>
        <v>#N/A</v>
      </c>
      <c r="BG8" s="74" t="e">
        <f>NA()</f>
        <v>#N/A</v>
      </c>
      <c r="BH8" s="74">
        <v>2260</v>
      </c>
      <c r="BI8" s="74" t="e">
        <f>NA()</f>
        <v>#N/A</v>
      </c>
      <c r="BJ8" s="74" t="e">
        <f>NA()</f>
        <v>#N/A</v>
      </c>
      <c r="BK8" s="74">
        <v>2284</v>
      </c>
      <c r="BL8" s="74" t="e">
        <f>NA()</f>
        <v>#N/A</v>
      </c>
      <c r="BM8" s="74" t="e">
        <f>NA()</f>
        <v>#N/A</v>
      </c>
      <c r="BN8" s="74">
        <v>2315</v>
      </c>
      <c r="BO8" s="74" t="e">
        <f>NA()</f>
        <v>#N/A</v>
      </c>
      <c r="BP8" s="74" t="e">
        <f>NA()</f>
        <v>#N/A</v>
      </c>
      <c r="BQ8" s="74">
        <v>2358</v>
      </c>
      <c r="BR8" s="74" t="e">
        <f>NA()</f>
        <v>#N/A</v>
      </c>
      <c r="BS8" s="74" t="e">
        <f>NA()</f>
        <v>#N/A</v>
      </c>
      <c r="BT8" s="74">
        <v>2360</v>
      </c>
      <c r="BU8" s="74" t="e">
        <f>NA()</f>
        <v>#N/A</v>
      </c>
      <c r="BV8" s="74" t="e">
        <f>NA()</f>
        <v>#N/A</v>
      </c>
      <c r="BW8" s="74">
        <v>2352</v>
      </c>
      <c r="BX8" s="74" t="e">
        <f>NA()</f>
        <v>#N/A</v>
      </c>
      <c r="BY8" s="74" t="e">
        <f>NA()</f>
        <v>#N/A</v>
      </c>
      <c r="BZ8" s="74">
        <v>2340</v>
      </c>
      <c r="CA8" s="74" t="e">
        <f>NA()</f>
        <v>#N/A</v>
      </c>
      <c r="CB8" s="74" t="e">
        <f>NA()</f>
        <v>#N/A</v>
      </c>
      <c r="CC8" s="74">
        <v>2328</v>
      </c>
      <c r="CD8" s="74" t="e">
        <f>NA()</f>
        <v>#N/A</v>
      </c>
      <c r="CE8" s="74" t="e">
        <f>NA()</f>
        <v>#N/A</v>
      </c>
      <c r="CF8" s="74">
        <v>2328</v>
      </c>
      <c r="CG8" s="74" t="e">
        <f>NA()</f>
        <v>#N/A</v>
      </c>
      <c r="CH8" s="74" t="e">
        <f>NA()</f>
        <v>#N/A</v>
      </c>
      <c r="CI8" s="74">
        <v>2335</v>
      </c>
      <c r="CJ8" s="74" t="e">
        <f>NA()</f>
        <v>#N/A</v>
      </c>
      <c r="CK8" s="74" t="e">
        <f>NA()</f>
        <v>#N/A</v>
      </c>
      <c r="CL8" s="74">
        <v>2342</v>
      </c>
      <c r="CM8" s="74" t="e">
        <f>NA()</f>
        <v>#N/A</v>
      </c>
      <c r="CN8" s="74" t="e">
        <f>NA()</f>
        <v>#N/A</v>
      </c>
      <c r="CO8" s="74">
        <v>2360</v>
      </c>
      <c r="CP8" s="74" t="e">
        <f>NA()</f>
        <v>#N/A</v>
      </c>
      <c r="CQ8" s="74" t="e">
        <f>NA()</f>
        <v>#N/A</v>
      </c>
      <c r="CR8" s="74">
        <v>2365</v>
      </c>
      <c r="CS8" s="74" t="e">
        <f>NA()</f>
        <v>#N/A</v>
      </c>
      <c r="CT8" s="74" t="e">
        <f>NA()</f>
        <v>#N/A</v>
      </c>
      <c r="CU8" s="74">
        <v>2360</v>
      </c>
      <c r="CV8" s="74" t="e">
        <f>NA()</f>
        <v>#N/A</v>
      </c>
      <c r="CW8" s="74" t="e">
        <f>NA()</f>
        <v>#N/A</v>
      </c>
      <c r="CX8" s="74">
        <v>2345</v>
      </c>
      <c r="CY8" s="74" t="e">
        <f>NA()</f>
        <v>#N/A</v>
      </c>
      <c r="CZ8" s="74" t="e">
        <f>NA()</f>
        <v>#N/A</v>
      </c>
      <c r="DA8" s="74">
        <v>2327</v>
      </c>
      <c r="DB8" s="133" t="e">
        <f>NA()</f>
        <v>#N/A</v>
      </c>
      <c r="DC8" s="133" t="e">
        <f>NA()</f>
        <v>#N/A</v>
      </c>
      <c r="DD8" s="133" t="e">
        <f>NA()</f>
        <v>#N/A</v>
      </c>
      <c r="DE8" s="133" t="e">
        <f>NA()</f>
        <v>#N/A</v>
      </c>
      <c r="DF8" s="133" t="e">
        <f>NA()</f>
        <v>#N/A</v>
      </c>
      <c r="DG8" s="74">
        <f>B125</f>
        <v>2319.25</v>
      </c>
      <c r="DH8" s="133" t="e">
        <f>NA()</f>
        <v>#N/A</v>
      </c>
      <c r="DI8" s="133" t="e">
        <f>NA()</f>
        <v>#N/A</v>
      </c>
      <c r="DJ8" s="133" t="e">
        <f>NA()</f>
        <v>#N/A</v>
      </c>
      <c r="DK8" s="133" t="e">
        <f>NA()</f>
        <v>#N/A</v>
      </c>
      <c r="DL8" s="133" t="e">
        <f>NA()</f>
        <v>#N/A</v>
      </c>
      <c r="DM8" s="74">
        <f>C125</f>
        <v>2345.75</v>
      </c>
      <c r="DN8" s="133" t="e">
        <f>NA()</f>
        <v>#N/A</v>
      </c>
      <c r="DO8" s="133" t="e">
        <f>NA()</f>
        <v>#N/A</v>
      </c>
      <c r="DP8" s="133" t="e">
        <f>NA()</f>
        <v>#N/A</v>
      </c>
      <c r="DQ8" s="133" t="e">
        <f>NA()</f>
        <v>#N/A</v>
      </c>
      <c r="DR8" s="133" t="e">
        <f>NA()</f>
        <v>#N/A</v>
      </c>
      <c r="DS8" s="74">
        <f>D125</f>
        <v>2337.4</v>
      </c>
      <c r="DT8" s="133" t="e">
        <f>NA()</f>
        <v>#N/A</v>
      </c>
      <c r="DU8" s="133" t="e">
        <f>NA()</f>
        <v>#N/A</v>
      </c>
      <c r="DV8" s="133" t="e">
        <f>NA()</f>
        <v>#N/A</v>
      </c>
      <c r="DW8" s="133" t="e">
        <f>NA()</f>
        <v>#N/A</v>
      </c>
      <c r="DX8" s="133" t="e">
        <f>NA()</f>
        <v>#N/A</v>
      </c>
      <c r="DY8" s="75">
        <f>E125</f>
        <v>2313</v>
      </c>
    </row>
    <row r="9" spans="1:129" x14ac:dyDescent="0.25">
      <c r="A9" s="134" t="s">
        <v>70</v>
      </c>
      <c r="B9" s="74" t="e">
        <f>NA()</f>
        <v>#N/A</v>
      </c>
      <c r="C9" s="74">
        <v>1392</v>
      </c>
      <c r="D9" s="74" t="e">
        <f>NA()</f>
        <v>#N/A</v>
      </c>
      <c r="E9" s="74">
        <v>1405</v>
      </c>
      <c r="F9" s="74" t="e">
        <f>NA()</f>
        <v>#N/A</v>
      </c>
      <c r="G9" s="74">
        <v>1417</v>
      </c>
      <c r="H9" s="74" t="e">
        <f>NA()</f>
        <v>#N/A</v>
      </c>
      <c r="I9" s="74">
        <v>1428</v>
      </c>
      <c r="J9" s="74" t="e">
        <f>NA()</f>
        <v>#N/A</v>
      </c>
      <c r="K9" s="74">
        <v>1412</v>
      </c>
      <c r="L9" s="74" t="e">
        <f>NA()</f>
        <v>#N/A</v>
      </c>
      <c r="M9" s="74">
        <v>1398</v>
      </c>
      <c r="N9" s="74" t="e">
        <f>NA()</f>
        <v>#N/A</v>
      </c>
      <c r="O9" s="74">
        <v>1388</v>
      </c>
      <c r="P9" s="74" t="e">
        <f>NA()</f>
        <v>#N/A</v>
      </c>
      <c r="Q9" s="74">
        <v>1376</v>
      </c>
      <c r="R9" s="74" t="e">
        <f>NA()</f>
        <v>#N/A</v>
      </c>
      <c r="S9" s="74">
        <v>1358</v>
      </c>
      <c r="T9" s="74" t="e">
        <f>NA()</f>
        <v>#N/A</v>
      </c>
      <c r="U9" s="74">
        <v>1368</v>
      </c>
      <c r="V9" s="74" t="e">
        <f>NA()</f>
        <v>#N/A</v>
      </c>
      <c r="W9" s="74">
        <v>1374</v>
      </c>
      <c r="X9" s="74" t="e">
        <f>NA()</f>
        <v>#N/A</v>
      </c>
      <c r="Y9" s="74">
        <v>1380</v>
      </c>
      <c r="Z9" s="74" t="e">
        <f>NA()</f>
        <v>#N/A</v>
      </c>
      <c r="AA9" s="74">
        <v>1388</v>
      </c>
      <c r="AB9" s="74" t="e">
        <f>NA()</f>
        <v>#N/A</v>
      </c>
      <c r="AC9" s="74">
        <v>1396</v>
      </c>
      <c r="AD9" s="74" t="e">
        <f>NA()</f>
        <v>#N/A</v>
      </c>
      <c r="AE9" s="74">
        <v>1390</v>
      </c>
      <c r="AF9" s="74" t="e">
        <f>NA()</f>
        <v>#N/A</v>
      </c>
      <c r="AG9" s="74">
        <v>1378</v>
      </c>
      <c r="AH9" s="74" t="e">
        <f>NA()</f>
        <v>#N/A</v>
      </c>
      <c r="AI9" s="74">
        <v>1381</v>
      </c>
      <c r="AJ9" s="74" t="e">
        <f>NA()</f>
        <v>#N/A</v>
      </c>
      <c r="AK9" s="74">
        <v>1384</v>
      </c>
      <c r="AL9" s="74" t="e">
        <f>NA()</f>
        <v>#N/A</v>
      </c>
      <c r="AM9" s="74">
        <v>1387</v>
      </c>
      <c r="AN9" s="74" t="e">
        <f>NA()</f>
        <v>#N/A</v>
      </c>
      <c r="AO9" s="74">
        <v>1390</v>
      </c>
      <c r="AP9" s="74" t="e">
        <f>NA()</f>
        <v>#N/A</v>
      </c>
      <c r="AQ9" s="74">
        <v>1393</v>
      </c>
      <c r="AR9" s="74" t="e">
        <f>NA()</f>
        <v>#N/A</v>
      </c>
      <c r="AS9" s="74">
        <v>1396</v>
      </c>
      <c r="AT9" s="74" t="e">
        <f>NA()</f>
        <v>#N/A</v>
      </c>
      <c r="AU9" s="74">
        <v>1395</v>
      </c>
      <c r="AV9" s="74" t="e">
        <f>NA()</f>
        <v>#N/A</v>
      </c>
      <c r="AW9" s="74">
        <v>1394</v>
      </c>
      <c r="AX9" s="74" t="e">
        <f>NA()</f>
        <v>#N/A</v>
      </c>
      <c r="AY9" s="74">
        <v>1392</v>
      </c>
      <c r="AZ9" s="74" t="e">
        <f>NA()</f>
        <v>#N/A</v>
      </c>
      <c r="BA9" s="74">
        <v>1390</v>
      </c>
      <c r="BB9" s="74" t="e">
        <f>NA()</f>
        <v>#N/A</v>
      </c>
      <c r="BC9" s="74">
        <v>1389</v>
      </c>
      <c r="BD9" s="74" t="e">
        <f>NA()</f>
        <v>#N/A</v>
      </c>
      <c r="BE9" s="74">
        <v>1388</v>
      </c>
      <c r="BF9" s="74" t="e">
        <f>NA()</f>
        <v>#N/A</v>
      </c>
      <c r="BG9" s="74">
        <v>1384</v>
      </c>
      <c r="BH9" s="74" t="e">
        <f>NA()</f>
        <v>#N/A</v>
      </c>
      <c r="BI9" s="74">
        <v>1378</v>
      </c>
      <c r="BJ9" s="74" t="e">
        <f>NA()</f>
        <v>#N/A</v>
      </c>
      <c r="BK9" s="74">
        <v>1372</v>
      </c>
      <c r="BL9" s="74" t="e">
        <f>NA()</f>
        <v>#N/A</v>
      </c>
      <c r="BM9" s="74">
        <v>1358</v>
      </c>
      <c r="BN9" s="74" t="e">
        <f>NA()</f>
        <v>#N/A</v>
      </c>
      <c r="BO9" s="74">
        <v>1366</v>
      </c>
      <c r="BP9" s="74" t="e">
        <f>NA()</f>
        <v>#N/A</v>
      </c>
      <c r="BQ9" s="74">
        <v>1372</v>
      </c>
      <c r="BR9" s="74" t="e">
        <f>NA()</f>
        <v>#N/A</v>
      </c>
      <c r="BS9" s="74">
        <v>1378</v>
      </c>
      <c r="BT9" s="74" t="e">
        <f>NA()</f>
        <v>#N/A</v>
      </c>
      <c r="BU9" s="74">
        <v>1386</v>
      </c>
      <c r="BV9" s="74" t="e">
        <f>NA()</f>
        <v>#N/A</v>
      </c>
      <c r="BW9" s="74">
        <v>1394</v>
      </c>
      <c r="BX9" s="74" t="e">
        <f>NA()</f>
        <v>#N/A</v>
      </c>
      <c r="BY9" s="74">
        <v>1404</v>
      </c>
      <c r="BZ9" s="74" t="e">
        <f>NA()</f>
        <v>#N/A</v>
      </c>
      <c r="CA9" s="74">
        <v>1392</v>
      </c>
      <c r="CB9" s="74" t="e">
        <f>NA()</f>
        <v>#N/A</v>
      </c>
      <c r="CC9" s="74">
        <v>1382</v>
      </c>
      <c r="CD9" s="74" t="e">
        <f>NA()</f>
        <v>#N/A</v>
      </c>
      <c r="CE9" s="74">
        <v>1380</v>
      </c>
      <c r="CF9" s="74" t="e">
        <f>NA()</f>
        <v>#N/A</v>
      </c>
      <c r="CG9" s="74">
        <v>1376</v>
      </c>
      <c r="CH9" s="74" t="e">
        <f>NA()</f>
        <v>#N/A</v>
      </c>
      <c r="CI9" s="74">
        <v>1372</v>
      </c>
      <c r="CJ9" s="74" t="e">
        <f>NA()</f>
        <v>#N/A</v>
      </c>
      <c r="CK9" s="74">
        <v>1374</v>
      </c>
      <c r="CL9" s="74" t="e">
        <f>NA()</f>
        <v>#N/A</v>
      </c>
      <c r="CM9" s="74">
        <v>1379</v>
      </c>
      <c r="CN9" s="74" t="e">
        <f>NA()</f>
        <v>#N/A</v>
      </c>
      <c r="CO9" s="74">
        <v>1384</v>
      </c>
      <c r="CP9" s="74" t="e">
        <f>NA()</f>
        <v>#N/A</v>
      </c>
      <c r="CQ9" s="74">
        <v>1388</v>
      </c>
      <c r="CR9" s="74" t="e">
        <f>NA()</f>
        <v>#N/A</v>
      </c>
      <c r="CS9" s="74">
        <v>1392</v>
      </c>
      <c r="CT9" s="74" t="e">
        <f>NA()</f>
        <v>#N/A</v>
      </c>
      <c r="CU9" s="74">
        <v>1396</v>
      </c>
      <c r="CV9" s="74" t="e">
        <f>NA()</f>
        <v>#N/A</v>
      </c>
      <c r="CW9" s="74">
        <v>1400</v>
      </c>
      <c r="CX9" s="74" t="e">
        <f>NA()</f>
        <v>#N/A</v>
      </c>
      <c r="CY9" s="74">
        <v>1404</v>
      </c>
      <c r="CZ9" s="74" t="e">
        <f>NA()</f>
        <v>#N/A</v>
      </c>
      <c r="DA9" s="74">
        <v>1408</v>
      </c>
      <c r="DB9" s="133" t="e">
        <f>NA()</f>
        <v>#N/A</v>
      </c>
      <c r="DC9" s="133" t="e">
        <f>NA()</f>
        <v>#N/A</v>
      </c>
      <c r="DD9" s="133" t="e">
        <f>NA()</f>
        <v>#N/A</v>
      </c>
      <c r="DE9" s="133" t="e">
        <f>NA()</f>
        <v>#N/A</v>
      </c>
      <c r="DF9" s="133" t="e">
        <f>NA()</f>
        <v>#N/A</v>
      </c>
      <c r="DG9" s="74">
        <f>B150</f>
        <v>1379.75</v>
      </c>
      <c r="DH9" s="133" t="e">
        <f>NA()</f>
        <v>#N/A</v>
      </c>
      <c r="DI9" s="133" t="e">
        <f>NA()</f>
        <v>#N/A</v>
      </c>
      <c r="DJ9" s="133" t="e">
        <f>NA()</f>
        <v>#N/A</v>
      </c>
      <c r="DK9" s="133" t="e">
        <f>NA()</f>
        <v>#N/A</v>
      </c>
      <c r="DL9" s="133" t="e">
        <f>NA()</f>
        <v>#N/A</v>
      </c>
      <c r="DM9" s="74">
        <f>C150</f>
        <v>1380</v>
      </c>
      <c r="DN9" s="133" t="e">
        <f>NA()</f>
        <v>#N/A</v>
      </c>
      <c r="DO9" s="133" t="e">
        <f>NA()</f>
        <v>#N/A</v>
      </c>
      <c r="DP9" s="133" t="e">
        <f>NA()</f>
        <v>#N/A</v>
      </c>
      <c r="DQ9" s="133" t="e">
        <f>NA()</f>
        <v>#N/A</v>
      </c>
      <c r="DR9" s="133" t="e">
        <f>NA()</f>
        <v>#N/A</v>
      </c>
      <c r="DS9" s="74">
        <f>D150</f>
        <v>1392.4</v>
      </c>
      <c r="DT9" s="133" t="e">
        <f>NA()</f>
        <v>#N/A</v>
      </c>
      <c r="DU9" s="133" t="e">
        <f>NA()</f>
        <v>#N/A</v>
      </c>
      <c r="DV9" s="133" t="e">
        <f>NA()</f>
        <v>#N/A</v>
      </c>
      <c r="DW9" s="133" t="e">
        <f>NA()</f>
        <v>#N/A</v>
      </c>
      <c r="DX9" s="133" t="e">
        <f>NA()</f>
        <v>#N/A</v>
      </c>
      <c r="DY9" s="75">
        <f>E150</f>
        <v>1396.8</v>
      </c>
    </row>
    <row r="10" spans="1:129" x14ac:dyDescent="0.25">
      <c r="A10" s="134" t="s">
        <v>71</v>
      </c>
      <c r="B10" s="74" t="e">
        <f>NA()</f>
        <v>#N/A</v>
      </c>
      <c r="C10" s="74">
        <v>1043</v>
      </c>
      <c r="D10" s="74" t="e">
        <f>NA()</f>
        <v>#N/A</v>
      </c>
      <c r="E10" s="74" t="e">
        <f>NA()</f>
        <v>#N/A</v>
      </c>
      <c r="F10" s="74">
        <v>1045</v>
      </c>
      <c r="G10" s="74" t="e">
        <f>NA()</f>
        <v>#N/A</v>
      </c>
      <c r="H10" s="74" t="e">
        <f>NA()</f>
        <v>#N/A</v>
      </c>
      <c r="I10" s="74">
        <v>1046</v>
      </c>
      <c r="J10" s="74" t="e">
        <f>NA()</f>
        <v>#N/A</v>
      </c>
      <c r="K10" s="74" t="e">
        <f>NA()</f>
        <v>#N/A</v>
      </c>
      <c r="L10" s="74">
        <v>1048</v>
      </c>
      <c r="M10" s="74" t="e">
        <f>NA()</f>
        <v>#N/A</v>
      </c>
      <c r="N10" s="74" t="e">
        <f>NA()</f>
        <v>#N/A</v>
      </c>
      <c r="O10" s="74">
        <v>1048</v>
      </c>
      <c r="P10" s="74" t="e">
        <f>NA()</f>
        <v>#N/A</v>
      </c>
      <c r="Q10" s="74" t="e">
        <f>NA()</f>
        <v>#N/A</v>
      </c>
      <c r="R10" s="74">
        <v>1050</v>
      </c>
      <c r="S10" s="74" t="e">
        <f>NA()</f>
        <v>#N/A</v>
      </c>
      <c r="T10" s="74" t="e">
        <f>NA()</f>
        <v>#N/A</v>
      </c>
      <c r="U10" s="74">
        <v>1050</v>
      </c>
      <c r="V10" s="74" t="e">
        <f>NA()</f>
        <v>#N/A</v>
      </c>
      <c r="W10" s="74" t="e">
        <f>NA()</f>
        <v>#N/A</v>
      </c>
      <c r="X10" s="74">
        <v>1050</v>
      </c>
      <c r="Y10" s="74" t="e">
        <f>NA()</f>
        <v>#N/A</v>
      </c>
      <c r="Z10" s="74" t="e">
        <f>NA()</f>
        <v>#N/A</v>
      </c>
      <c r="AA10" s="74">
        <v>1051</v>
      </c>
      <c r="AB10" s="74" t="e">
        <f>NA()</f>
        <v>#N/A</v>
      </c>
      <c r="AC10" s="74" t="e">
        <f>NA()</f>
        <v>#N/A</v>
      </c>
      <c r="AD10" s="74">
        <v>1052</v>
      </c>
      <c r="AE10" s="74" t="e">
        <f>NA()</f>
        <v>#N/A</v>
      </c>
      <c r="AF10" s="74" t="e">
        <f>NA()</f>
        <v>#N/A</v>
      </c>
      <c r="AG10" s="74">
        <v>1053</v>
      </c>
      <c r="AH10" s="74" t="e">
        <f>NA()</f>
        <v>#N/A</v>
      </c>
      <c r="AI10" s="74" t="e">
        <f>NA()</f>
        <v>#N/A</v>
      </c>
      <c r="AJ10" s="74">
        <v>1055</v>
      </c>
      <c r="AK10" s="74" t="e">
        <f>NA()</f>
        <v>#N/A</v>
      </c>
      <c r="AL10" s="74" t="e">
        <f>NA()</f>
        <v>#N/A</v>
      </c>
      <c r="AM10" s="74">
        <v>1056</v>
      </c>
      <c r="AN10" s="74" t="e">
        <f>NA()</f>
        <v>#N/A</v>
      </c>
      <c r="AO10" s="74" t="e">
        <f>NA()</f>
        <v>#N/A</v>
      </c>
      <c r="AP10" s="74">
        <v>1057</v>
      </c>
      <c r="AQ10" s="74" t="e">
        <f>NA()</f>
        <v>#N/A</v>
      </c>
      <c r="AR10" s="74" t="e">
        <f>NA()</f>
        <v>#N/A</v>
      </c>
      <c r="AS10" s="74">
        <v>1059</v>
      </c>
      <c r="AT10" s="74" t="e">
        <f>NA()</f>
        <v>#N/A</v>
      </c>
      <c r="AU10" s="74" t="e">
        <f>NA()</f>
        <v>#N/A</v>
      </c>
      <c r="AV10" s="74">
        <v>1061</v>
      </c>
      <c r="AW10" s="74" t="e">
        <f>NA()</f>
        <v>#N/A</v>
      </c>
      <c r="AX10" s="74" t="e">
        <f>NA()</f>
        <v>#N/A</v>
      </c>
      <c r="AY10" s="74">
        <v>1063</v>
      </c>
      <c r="AZ10" s="74" t="e">
        <f>NA()</f>
        <v>#N/A</v>
      </c>
      <c r="BA10" s="74" t="e">
        <f>NA()</f>
        <v>#N/A</v>
      </c>
      <c r="BB10" s="74">
        <v>1065</v>
      </c>
      <c r="BC10" s="74" t="e">
        <f>NA()</f>
        <v>#N/A</v>
      </c>
      <c r="BD10" s="74" t="e">
        <f>NA()</f>
        <v>#N/A</v>
      </c>
      <c r="BE10" s="74">
        <v>1066</v>
      </c>
      <c r="BF10" s="74" t="e">
        <f>NA()</f>
        <v>#N/A</v>
      </c>
      <c r="BG10" s="74" t="e">
        <f>NA()</f>
        <v>#N/A</v>
      </c>
      <c r="BH10" s="74">
        <v>1064</v>
      </c>
      <c r="BI10" s="74" t="e">
        <f>NA()</f>
        <v>#N/A</v>
      </c>
      <c r="BJ10" s="74" t="e">
        <f>NA()</f>
        <v>#N/A</v>
      </c>
      <c r="BK10" s="74">
        <v>1063</v>
      </c>
      <c r="BL10" s="74" t="e">
        <f>NA()</f>
        <v>#N/A</v>
      </c>
      <c r="BM10" s="74" t="e">
        <f>NA()</f>
        <v>#N/A</v>
      </c>
      <c r="BN10" s="74">
        <v>1062</v>
      </c>
      <c r="BO10" s="74" t="e">
        <f>NA()</f>
        <v>#N/A</v>
      </c>
      <c r="BP10" s="74" t="e">
        <f>NA()</f>
        <v>#N/A</v>
      </c>
      <c r="BQ10" s="74">
        <v>1060</v>
      </c>
      <c r="BR10" s="74" t="e">
        <f>NA()</f>
        <v>#N/A</v>
      </c>
      <c r="BS10" s="74" t="e">
        <f>NA()</f>
        <v>#N/A</v>
      </c>
      <c r="BT10" s="74">
        <v>1057</v>
      </c>
      <c r="BU10" s="74" t="e">
        <f>NA()</f>
        <v>#N/A</v>
      </c>
      <c r="BV10" s="74" t="e">
        <f>NA()</f>
        <v>#N/A</v>
      </c>
      <c r="BW10" s="74">
        <v>1054</v>
      </c>
      <c r="BX10" s="74" t="e">
        <f>NA()</f>
        <v>#N/A</v>
      </c>
      <c r="BY10" s="74" t="e">
        <f>NA()</f>
        <v>#N/A</v>
      </c>
      <c r="BZ10" s="74">
        <v>1052</v>
      </c>
      <c r="CA10" s="74" t="e">
        <f>NA()</f>
        <v>#N/A</v>
      </c>
      <c r="CB10" s="74" t="e">
        <f>NA()</f>
        <v>#N/A</v>
      </c>
      <c r="CC10" s="74">
        <v>1050</v>
      </c>
      <c r="CD10" s="74" t="e">
        <f>NA()</f>
        <v>#N/A</v>
      </c>
      <c r="CE10" s="74" t="e">
        <f>NA()</f>
        <v>#N/A</v>
      </c>
      <c r="CF10" s="74">
        <v>1050</v>
      </c>
      <c r="CG10" s="74" t="e">
        <f>NA()</f>
        <v>#N/A</v>
      </c>
      <c r="CH10" s="74" t="e">
        <f>NA()</f>
        <v>#N/A</v>
      </c>
      <c r="CI10" s="74">
        <v>1048</v>
      </c>
      <c r="CJ10" s="74" t="e">
        <f>NA()</f>
        <v>#N/A</v>
      </c>
      <c r="CK10" s="74" t="e">
        <f>NA()</f>
        <v>#N/A</v>
      </c>
      <c r="CL10" s="74">
        <v>1046</v>
      </c>
      <c r="CM10" s="74" t="e">
        <f>NA()</f>
        <v>#N/A</v>
      </c>
      <c r="CN10" s="74" t="e">
        <f>NA()</f>
        <v>#N/A</v>
      </c>
      <c r="CO10" s="74">
        <v>1045</v>
      </c>
      <c r="CP10" s="74" t="e">
        <f>NA()</f>
        <v>#N/A</v>
      </c>
      <c r="CQ10" s="74" t="e">
        <f>NA()</f>
        <v>#N/A</v>
      </c>
      <c r="CR10" s="74">
        <v>1045</v>
      </c>
      <c r="CS10" s="74" t="e">
        <f>NA()</f>
        <v>#N/A</v>
      </c>
      <c r="CT10" s="74" t="e">
        <f>NA()</f>
        <v>#N/A</v>
      </c>
      <c r="CU10" s="74">
        <v>1053</v>
      </c>
      <c r="CV10" s="74" t="e">
        <f>NA()</f>
        <v>#N/A</v>
      </c>
      <c r="CW10" s="74" t="e">
        <f>NA()</f>
        <v>#N/A</v>
      </c>
      <c r="CX10" s="74">
        <v>1056</v>
      </c>
      <c r="CY10" s="74" t="e">
        <f>NA()</f>
        <v>#N/A</v>
      </c>
      <c r="CZ10" s="74" t="e">
        <f>NA()</f>
        <v>#N/A</v>
      </c>
      <c r="DA10" s="74">
        <v>1059</v>
      </c>
      <c r="DB10" s="133" t="e">
        <f>NA()</f>
        <v>#N/A</v>
      </c>
      <c r="DC10" s="133" t="e">
        <f>NA()</f>
        <v>#N/A</v>
      </c>
      <c r="DD10" s="133" t="e">
        <f>NA()</f>
        <v>#N/A</v>
      </c>
      <c r="DE10" s="133" t="e">
        <f>NA()</f>
        <v>#N/A</v>
      </c>
      <c r="DF10" s="133" t="e">
        <f>NA()</f>
        <v>#N/A</v>
      </c>
      <c r="DG10" s="74">
        <f>B175</f>
        <v>1053.75</v>
      </c>
      <c r="DH10" s="133" t="e">
        <f>NA()</f>
        <v>#N/A</v>
      </c>
      <c r="DI10" s="133" t="e">
        <f>NA()</f>
        <v>#N/A</v>
      </c>
      <c r="DJ10" s="133" t="e">
        <f>NA()</f>
        <v>#N/A</v>
      </c>
      <c r="DK10" s="133" t="e">
        <f>NA()</f>
        <v>#N/A</v>
      </c>
      <c r="DL10" s="133" t="e">
        <f>NA()</f>
        <v>#N/A</v>
      </c>
      <c r="DM10" s="74">
        <f>C175</f>
        <v>1053.5</v>
      </c>
      <c r="DN10" s="133" t="e">
        <f>NA()</f>
        <v>#N/A</v>
      </c>
      <c r="DO10" s="133" t="e">
        <f>NA()</f>
        <v>#N/A</v>
      </c>
      <c r="DP10" s="133" t="e">
        <f>NA()</f>
        <v>#N/A</v>
      </c>
      <c r="DQ10" s="133" t="e">
        <f>NA()</f>
        <v>#N/A</v>
      </c>
      <c r="DR10" s="133" t="e">
        <f>NA()</f>
        <v>#N/A</v>
      </c>
      <c r="DS10" s="74">
        <f>D175</f>
        <v>1052.8</v>
      </c>
      <c r="DT10" s="133" t="e">
        <f>NA()</f>
        <v>#N/A</v>
      </c>
      <c r="DU10" s="133" t="e">
        <f>NA()</f>
        <v>#N/A</v>
      </c>
      <c r="DV10" s="133" t="e">
        <f>NA()</f>
        <v>#N/A</v>
      </c>
      <c r="DW10" s="133" t="e">
        <f>NA()</f>
        <v>#N/A</v>
      </c>
      <c r="DX10" s="133" t="e">
        <f>NA()</f>
        <v>#N/A</v>
      </c>
      <c r="DY10" s="75">
        <f>E175</f>
        <v>1054.8</v>
      </c>
    </row>
    <row r="11" spans="1:129" x14ac:dyDescent="0.25">
      <c r="A11" s="134" t="s">
        <v>72</v>
      </c>
      <c r="B11" s="74" t="e">
        <f>NA()</f>
        <v>#N/A</v>
      </c>
      <c r="C11" s="74">
        <v>139</v>
      </c>
      <c r="D11" s="74" t="e">
        <f>NA()</f>
        <v>#N/A</v>
      </c>
      <c r="E11" s="74" t="e">
        <f>NA()</f>
        <v>#N/A</v>
      </c>
      <c r="F11" s="74">
        <v>90</v>
      </c>
      <c r="G11" s="74" t="e">
        <f>NA()</f>
        <v>#N/A</v>
      </c>
      <c r="H11" s="74" t="e">
        <f>NA()</f>
        <v>#N/A</v>
      </c>
      <c r="I11" s="74">
        <v>54</v>
      </c>
      <c r="J11" s="74" t="e">
        <f>NA()</f>
        <v>#N/A</v>
      </c>
      <c r="K11" s="74" t="e">
        <f>NA()</f>
        <v>#N/A</v>
      </c>
      <c r="L11" s="74">
        <v>32</v>
      </c>
      <c r="M11" s="74" t="e">
        <f>NA()</f>
        <v>#N/A</v>
      </c>
      <c r="N11" s="74" t="e">
        <f>NA()</f>
        <v>#N/A</v>
      </c>
      <c r="O11" s="74">
        <v>16</v>
      </c>
      <c r="P11" s="74" t="e">
        <f>NA()</f>
        <v>#N/A</v>
      </c>
      <c r="Q11" s="74" t="e">
        <f>NA()</f>
        <v>#N/A</v>
      </c>
      <c r="R11" s="74">
        <v>24</v>
      </c>
      <c r="S11" s="74" t="e">
        <f>NA()</f>
        <v>#N/A</v>
      </c>
      <c r="T11" s="74" t="e">
        <f>NA()</f>
        <v>#N/A</v>
      </c>
      <c r="U11" s="74">
        <v>67</v>
      </c>
      <c r="V11" s="74" t="e">
        <f>NA()</f>
        <v>#N/A</v>
      </c>
      <c r="W11" s="74" t="e">
        <f>NA()</f>
        <v>#N/A</v>
      </c>
      <c r="X11" s="74">
        <v>120</v>
      </c>
      <c r="Y11" s="74" t="e">
        <f>NA()</f>
        <v>#N/A</v>
      </c>
      <c r="Z11" s="74" t="e">
        <f>NA()</f>
        <v>#N/A</v>
      </c>
      <c r="AA11" s="74">
        <v>132</v>
      </c>
      <c r="AB11" s="74" t="e">
        <f>NA()</f>
        <v>#N/A</v>
      </c>
      <c r="AC11" s="74" t="e">
        <f>NA()</f>
        <v>#N/A</v>
      </c>
      <c r="AD11" s="74">
        <v>96</v>
      </c>
      <c r="AE11" s="74" t="e">
        <f>NA()</f>
        <v>#N/A</v>
      </c>
      <c r="AF11" s="74" t="e">
        <f>NA()</f>
        <v>#N/A</v>
      </c>
      <c r="AG11" s="74">
        <v>64</v>
      </c>
      <c r="AH11" s="74" t="e">
        <f>NA()</f>
        <v>#N/A</v>
      </c>
      <c r="AI11" s="74" t="e">
        <f>NA()</f>
        <v>#N/A</v>
      </c>
      <c r="AJ11" s="74">
        <v>47</v>
      </c>
      <c r="AK11" s="74" t="e">
        <f>NA()</f>
        <v>#N/A</v>
      </c>
      <c r="AL11" s="74" t="e">
        <f>NA()</f>
        <v>#N/A</v>
      </c>
      <c r="AM11" s="74">
        <v>29</v>
      </c>
      <c r="AN11" s="74" t="e">
        <f>NA()</f>
        <v>#N/A</v>
      </c>
      <c r="AO11" s="74" t="e">
        <f>NA()</f>
        <v>#N/A</v>
      </c>
      <c r="AP11" s="74">
        <v>12</v>
      </c>
      <c r="AQ11" s="74" t="e">
        <f>NA()</f>
        <v>#N/A</v>
      </c>
      <c r="AR11" s="74" t="e">
        <f>NA()</f>
        <v>#N/A</v>
      </c>
      <c r="AS11" s="74">
        <v>63</v>
      </c>
      <c r="AT11" s="74" t="e">
        <f>NA()</f>
        <v>#N/A</v>
      </c>
      <c r="AU11" s="74" t="e">
        <f>NA()</f>
        <v>#N/A</v>
      </c>
      <c r="AV11" s="74">
        <v>102</v>
      </c>
      <c r="AW11" s="74" t="e">
        <f>NA()</f>
        <v>#N/A</v>
      </c>
      <c r="AX11" s="74" t="e">
        <f>NA()</f>
        <v>#N/A</v>
      </c>
      <c r="AY11" s="74">
        <v>140</v>
      </c>
      <c r="AZ11" s="74" t="e">
        <f>NA()</f>
        <v>#N/A</v>
      </c>
      <c r="BA11" s="74" t="e">
        <f>NA()</f>
        <v>#N/A</v>
      </c>
      <c r="BB11" s="74">
        <v>104</v>
      </c>
      <c r="BC11" s="74" t="e">
        <f>NA()</f>
        <v>#N/A</v>
      </c>
      <c r="BD11" s="74" t="e">
        <f>NA()</f>
        <v>#N/A</v>
      </c>
      <c r="BE11" s="74">
        <v>70</v>
      </c>
      <c r="BF11" s="74" t="e">
        <f>NA()</f>
        <v>#N/A</v>
      </c>
      <c r="BG11" s="74" t="e">
        <f>NA()</f>
        <v>#N/A</v>
      </c>
      <c r="BH11" s="74">
        <v>44</v>
      </c>
      <c r="BI11" s="74" t="e">
        <f>NA()</f>
        <v>#N/A</v>
      </c>
      <c r="BJ11" s="74" t="e">
        <f>NA()</f>
        <v>#N/A</v>
      </c>
      <c r="BK11" s="74">
        <v>26</v>
      </c>
      <c r="BL11" s="74" t="e">
        <f>NA()</f>
        <v>#N/A</v>
      </c>
      <c r="BM11" s="74" t="e">
        <f>NA()</f>
        <v>#N/A</v>
      </c>
      <c r="BN11" s="74">
        <v>18</v>
      </c>
      <c r="BO11" s="74" t="e">
        <f>NA()</f>
        <v>#N/A</v>
      </c>
      <c r="BP11" s="74" t="e">
        <f>NA()</f>
        <v>#N/A</v>
      </c>
      <c r="BQ11" s="74">
        <v>46</v>
      </c>
      <c r="BR11" s="74" t="e">
        <f>NA()</f>
        <v>#N/A</v>
      </c>
      <c r="BS11" s="74" t="e">
        <f>NA()</f>
        <v>#N/A</v>
      </c>
      <c r="BT11" s="74">
        <v>93</v>
      </c>
      <c r="BU11" s="74" t="e">
        <f>NA()</f>
        <v>#N/A</v>
      </c>
      <c r="BV11" s="74" t="e">
        <f>NA()</f>
        <v>#N/A</v>
      </c>
      <c r="BW11" s="74">
        <v>124</v>
      </c>
      <c r="BX11" s="74" t="e">
        <f>NA()</f>
        <v>#N/A</v>
      </c>
      <c r="BY11" s="74" t="e">
        <f>NA()</f>
        <v>#N/A</v>
      </c>
      <c r="BZ11" s="74">
        <v>83</v>
      </c>
      <c r="CA11" s="74" t="e">
        <f>NA()</f>
        <v>#N/A</v>
      </c>
      <c r="CB11" s="74" t="e">
        <f>NA()</f>
        <v>#N/A</v>
      </c>
      <c r="CC11" s="74">
        <v>55</v>
      </c>
      <c r="CD11" s="74" t="e">
        <f>NA()</f>
        <v>#N/A</v>
      </c>
      <c r="CE11" s="74" t="e">
        <f>NA()</f>
        <v>#N/A</v>
      </c>
      <c r="CF11" s="74">
        <v>43</v>
      </c>
      <c r="CG11" s="74" t="e">
        <f>NA()</f>
        <v>#N/A</v>
      </c>
      <c r="CH11" s="74" t="e">
        <f>NA()</f>
        <v>#N/A</v>
      </c>
      <c r="CI11" s="74">
        <v>32</v>
      </c>
      <c r="CJ11" s="74" t="e">
        <f>NA()</f>
        <v>#N/A</v>
      </c>
      <c r="CK11" s="74" t="e">
        <f>NA()</f>
        <v>#N/A</v>
      </c>
      <c r="CL11" s="74">
        <v>20</v>
      </c>
      <c r="CM11" s="74" t="e">
        <f>NA()</f>
        <v>#N/A</v>
      </c>
      <c r="CN11" s="74" t="e">
        <f>NA()</f>
        <v>#N/A</v>
      </c>
      <c r="CO11" s="74">
        <v>36</v>
      </c>
      <c r="CP11" s="74" t="e">
        <f>NA()</f>
        <v>#N/A</v>
      </c>
      <c r="CQ11" s="74" t="e">
        <f>NA()</f>
        <v>#N/A</v>
      </c>
      <c r="CR11" s="74">
        <v>70</v>
      </c>
      <c r="CS11" s="74" t="e">
        <f>NA()</f>
        <v>#N/A</v>
      </c>
      <c r="CT11" s="74" t="e">
        <f>NA()</f>
        <v>#N/A</v>
      </c>
      <c r="CU11" s="74">
        <v>118</v>
      </c>
      <c r="CV11" s="74" t="e">
        <f>NA()</f>
        <v>#N/A</v>
      </c>
      <c r="CW11" s="74" t="e">
        <f>NA()</f>
        <v>#N/A</v>
      </c>
      <c r="CX11" s="74">
        <v>88</v>
      </c>
      <c r="CY11" s="74" t="e">
        <f>NA()</f>
        <v>#N/A</v>
      </c>
      <c r="CZ11" s="74" t="e">
        <f>NA()</f>
        <v>#N/A</v>
      </c>
      <c r="DA11" s="74">
        <v>47</v>
      </c>
      <c r="DB11" s="133" t="e">
        <f>NA()</f>
        <v>#N/A</v>
      </c>
      <c r="DC11" s="133" t="e">
        <f>NA()</f>
        <v>#N/A</v>
      </c>
      <c r="DD11" s="133" t="e">
        <f>NA()</f>
        <v>#N/A</v>
      </c>
      <c r="DE11" s="133" t="e">
        <f>NA()</f>
        <v>#N/A</v>
      </c>
      <c r="DF11" s="133" t="e">
        <f>NA()</f>
        <v>#N/A</v>
      </c>
      <c r="DG11" s="74">
        <f>B200</f>
        <v>25.75</v>
      </c>
      <c r="DH11" s="133" t="e">
        <f>NA()</f>
        <v>#N/A</v>
      </c>
      <c r="DI11" s="133" t="e">
        <f>NA()</f>
        <v>#N/A</v>
      </c>
      <c r="DJ11" s="133" t="e">
        <f>NA()</f>
        <v>#N/A</v>
      </c>
      <c r="DK11" s="133" t="e">
        <f>NA()</f>
        <v>#N/A</v>
      </c>
      <c r="DL11" s="133" t="e">
        <f>NA()</f>
        <v>#N/A</v>
      </c>
      <c r="DM11" s="74">
        <f>C200</f>
        <v>53</v>
      </c>
      <c r="DN11" s="133" t="e">
        <f>NA()</f>
        <v>#N/A</v>
      </c>
      <c r="DO11" s="133" t="e">
        <f>NA()</f>
        <v>#N/A</v>
      </c>
      <c r="DP11" s="133" t="e">
        <f>NA()</f>
        <v>#N/A</v>
      </c>
      <c r="DQ11" s="133" t="e">
        <f>NA()</f>
        <v>#N/A</v>
      </c>
      <c r="DR11" s="133" t="e">
        <f>NA()</f>
        <v>#N/A</v>
      </c>
      <c r="DS11" s="74">
        <f>D200</f>
        <v>130.6</v>
      </c>
      <c r="DT11" s="133" t="e">
        <f>NA()</f>
        <v>#N/A</v>
      </c>
      <c r="DU11" s="133" t="e">
        <f>NA()</f>
        <v>#N/A</v>
      </c>
      <c r="DV11" s="133" t="e">
        <f>NA()</f>
        <v>#N/A</v>
      </c>
      <c r="DW11" s="133" t="e">
        <f>NA()</f>
        <v>#N/A</v>
      </c>
      <c r="DX11" s="133" t="e">
        <f>NA()</f>
        <v>#N/A</v>
      </c>
      <c r="DY11" s="75">
        <f>E200</f>
        <v>58</v>
      </c>
    </row>
    <row r="12" spans="1:129" x14ac:dyDescent="0.25">
      <c r="A12" s="134" t="s">
        <v>73</v>
      </c>
      <c r="B12" s="74" t="e">
        <f>NA()</f>
        <v>#N/A</v>
      </c>
      <c r="C12" s="74">
        <v>106</v>
      </c>
      <c r="D12" s="74" t="e">
        <f>NA()</f>
        <v>#N/A</v>
      </c>
      <c r="E12" s="74" t="e">
        <f>NA()</f>
        <v>#N/A</v>
      </c>
      <c r="F12" s="74">
        <v>67</v>
      </c>
      <c r="G12" s="74" t="e">
        <f>NA()</f>
        <v>#N/A</v>
      </c>
      <c r="H12" s="74" t="e">
        <f>NA()</f>
        <v>#N/A</v>
      </c>
      <c r="I12" s="74">
        <v>31</v>
      </c>
      <c r="J12" s="74" t="e">
        <f>NA()</f>
        <v>#N/A</v>
      </c>
      <c r="K12" s="74" t="e">
        <f>NA()</f>
        <v>#N/A</v>
      </c>
      <c r="L12" s="74">
        <v>-15</v>
      </c>
      <c r="M12" s="74" t="e">
        <f>NA()</f>
        <v>#N/A</v>
      </c>
      <c r="N12" s="74" t="e">
        <f>NA()</f>
        <v>#N/A</v>
      </c>
      <c r="O12" s="74">
        <v>-35</v>
      </c>
      <c r="P12" s="74" t="e">
        <f>NA()</f>
        <v>#N/A</v>
      </c>
      <c r="Q12" s="74" t="e">
        <f>NA()</f>
        <v>#N/A</v>
      </c>
      <c r="R12" s="74">
        <v>-25</v>
      </c>
      <c r="S12" s="74" t="e">
        <f>NA()</f>
        <v>#N/A</v>
      </c>
      <c r="T12" s="74" t="e">
        <f>NA()</f>
        <v>#N/A</v>
      </c>
      <c r="U12" s="74">
        <v>42</v>
      </c>
      <c r="V12" s="74" t="e">
        <f>NA()</f>
        <v>#N/A</v>
      </c>
      <c r="W12" s="74" t="e">
        <f>NA()</f>
        <v>#N/A</v>
      </c>
      <c r="X12" s="74">
        <v>91</v>
      </c>
      <c r="Y12" s="74" t="e">
        <f>NA()</f>
        <v>#N/A</v>
      </c>
      <c r="Z12" s="74" t="e">
        <f>NA()</f>
        <v>#N/A</v>
      </c>
      <c r="AA12" s="74">
        <v>100</v>
      </c>
      <c r="AB12" s="74" t="e">
        <f>NA()</f>
        <v>#N/A</v>
      </c>
      <c r="AC12" s="74" t="e">
        <f>NA()</f>
        <v>#N/A</v>
      </c>
      <c r="AD12" s="74">
        <v>69</v>
      </c>
      <c r="AE12" s="74" t="e">
        <f>NA()</f>
        <v>#N/A</v>
      </c>
      <c r="AF12" s="74" t="e">
        <f>NA()</f>
        <v>#N/A</v>
      </c>
      <c r="AG12" s="74">
        <v>40</v>
      </c>
      <c r="AH12" s="74" t="e">
        <f>NA()</f>
        <v>#N/A</v>
      </c>
      <c r="AI12" s="74" t="e">
        <f>NA()</f>
        <v>#N/A</v>
      </c>
      <c r="AJ12" s="74">
        <v>6</v>
      </c>
      <c r="AK12" s="74" t="e">
        <f>NA()</f>
        <v>#N/A</v>
      </c>
      <c r="AL12" s="74" t="e">
        <f>NA()</f>
        <v>#N/A</v>
      </c>
      <c r="AM12" s="74">
        <v>-25</v>
      </c>
      <c r="AN12" s="74" t="e">
        <f>NA()</f>
        <v>#N/A</v>
      </c>
      <c r="AO12" s="74" t="e">
        <f>NA()</f>
        <v>#N/A</v>
      </c>
      <c r="AP12" s="74">
        <v>-45</v>
      </c>
      <c r="AQ12" s="74" t="e">
        <f>NA()</f>
        <v>#N/A</v>
      </c>
      <c r="AR12" s="74" t="e">
        <f>NA()</f>
        <v>#N/A</v>
      </c>
      <c r="AS12" s="74">
        <v>14</v>
      </c>
      <c r="AT12" s="74" t="e">
        <f>NA()</f>
        <v>#N/A</v>
      </c>
      <c r="AU12" s="74" t="e">
        <f>NA()</f>
        <v>#N/A</v>
      </c>
      <c r="AV12" s="74">
        <v>70</v>
      </c>
      <c r="AW12" s="74" t="e">
        <f>NA()</f>
        <v>#N/A</v>
      </c>
      <c r="AX12" s="74" t="e">
        <f>NA()</f>
        <v>#N/A</v>
      </c>
      <c r="AY12" s="74">
        <v>103</v>
      </c>
      <c r="AZ12" s="74" t="e">
        <f>NA()</f>
        <v>#N/A</v>
      </c>
      <c r="BA12" s="74" t="e">
        <f>NA()</f>
        <v>#N/A</v>
      </c>
      <c r="BB12" s="74">
        <v>67</v>
      </c>
      <c r="BC12" s="74" t="e">
        <f>NA()</f>
        <v>#N/A</v>
      </c>
      <c r="BD12" s="74" t="e">
        <f>NA()</f>
        <v>#N/A</v>
      </c>
      <c r="BE12" s="74">
        <v>39</v>
      </c>
      <c r="BF12" s="74" t="e">
        <f>NA()</f>
        <v>#N/A</v>
      </c>
      <c r="BG12" s="74" t="e">
        <f>NA()</f>
        <v>#N/A</v>
      </c>
      <c r="BH12" s="74">
        <v>11</v>
      </c>
      <c r="BI12" s="74" t="e">
        <f>NA()</f>
        <v>#N/A</v>
      </c>
      <c r="BJ12" s="74" t="e">
        <f>NA()</f>
        <v>#N/A</v>
      </c>
      <c r="BK12" s="74">
        <v>-20</v>
      </c>
      <c r="BL12" s="74" t="e">
        <f>NA()</f>
        <v>#N/A</v>
      </c>
      <c r="BM12" s="74" t="e">
        <f>NA()</f>
        <v>#N/A</v>
      </c>
      <c r="BN12" s="74">
        <v>-35</v>
      </c>
      <c r="BO12" s="74" t="e">
        <f>NA()</f>
        <v>#N/A</v>
      </c>
      <c r="BP12" s="74" t="e">
        <f>NA()</f>
        <v>#N/A</v>
      </c>
      <c r="BQ12" s="74">
        <v>15</v>
      </c>
      <c r="BR12" s="74" t="e">
        <f>NA()</f>
        <v>#N/A</v>
      </c>
      <c r="BS12" s="74" t="e">
        <f>NA()</f>
        <v>#N/A</v>
      </c>
      <c r="BT12" s="74">
        <v>62</v>
      </c>
      <c r="BU12" s="74" t="e">
        <f>NA()</f>
        <v>#N/A</v>
      </c>
      <c r="BV12" s="74" t="e">
        <f>NA()</f>
        <v>#N/A</v>
      </c>
      <c r="BW12" s="74">
        <v>92</v>
      </c>
      <c r="BX12" s="74" t="e">
        <f>NA()</f>
        <v>#N/A</v>
      </c>
      <c r="BY12" s="74" t="e">
        <f>NA()</f>
        <v>#N/A</v>
      </c>
      <c r="BZ12" s="74">
        <v>52</v>
      </c>
      <c r="CA12" s="74" t="e">
        <f>NA()</f>
        <v>#N/A</v>
      </c>
      <c r="CB12" s="74" t="e">
        <f>NA()</f>
        <v>#N/A</v>
      </c>
      <c r="CC12" s="74">
        <v>24</v>
      </c>
      <c r="CD12" s="74" t="e">
        <f>NA()</f>
        <v>#N/A</v>
      </c>
      <c r="CE12" s="74" t="e">
        <f>NA()</f>
        <v>#N/A</v>
      </c>
      <c r="CF12" s="74">
        <v>6</v>
      </c>
      <c r="CG12" s="74" t="e">
        <f>NA()</f>
        <v>#N/A</v>
      </c>
      <c r="CH12" s="74" t="e">
        <f>NA()</f>
        <v>#N/A</v>
      </c>
      <c r="CI12" s="74">
        <v>-15</v>
      </c>
      <c r="CJ12" s="74" t="e">
        <f>NA()</f>
        <v>#N/A</v>
      </c>
      <c r="CK12" s="74" t="e">
        <f>NA()</f>
        <v>#N/A</v>
      </c>
      <c r="CL12" s="74">
        <v>-30</v>
      </c>
      <c r="CM12" s="74" t="e">
        <f>NA()</f>
        <v>#N/A</v>
      </c>
      <c r="CN12" s="74" t="e">
        <f>NA()</f>
        <v>#N/A</v>
      </c>
      <c r="CO12" s="74">
        <v>-10</v>
      </c>
      <c r="CP12" s="74" t="e">
        <f>NA()</f>
        <v>#N/A</v>
      </c>
      <c r="CQ12" s="74" t="e">
        <f>NA()</f>
        <v>#N/A</v>
      </c>
      <c r="CR12" s="74">
        <v>50</v>
      </c>
      <c r="CS12" s="74" t="e">
        <f>NA()</f>
        <v>#N/A</v>
      </c>
      <c r="CT12" s="74" t="e">
        <f>NA()</f>
        <v>#N/A</v>
      </c>
      <c r="CU12" s="74">
        <v>84</v>
      </c>
      <c r="CV12" s="74" t="e">
        <f>NA()</f>
        <v>#N/A</v>
      </c>
      <c r="CW12" s="74" t="e">
        <f>NA()</f>
        <v>#N/A</v>
      </c>
      <c r="CX12" s="74">
        <v>40</v>
      </c>
      <c r="CY12" s="74" t="e">
        <f>NA()</f>
        <v>#N/A</v>
      </c>
      <c r="CZ12" s="74" t="e">
        <f>NA()</f>
        <v>#N/A</v>
      </c>
      <c r="DA12" s="74">
        <v>17</v>
      </c>
      <c r="DB12" s="133" t="e">
        <f>NA()</f>
        <v>#N/A</v>
      </c>
      <c r="DC12" s="133" t="e">
        <f>NA()</f>
        <v>#N/A</v>
      </c>
      <c r="DD12" s="133" t="e">
        <f>NA()</f>
        <v>#N/A</v>
      </c>
      <c r="DE12" s="133" t="e">
        <f>NA()</f>
        <v>#N/A</v>
      </c>
      <c r="DF12" s="133" t="e">
        <f>NA()</f>
        <v>#N/A</v>
      </c>
      <c r="DG12" s="74">
        <f>B225</f>
        <v>-23.75</v>
      </c>
      <c r="DH12" s="133" t="e">
        <f>NA()</f>
        <v>#N/A</v>
      </c>
      <c r="DI12" s="133" t="e">
        <f>NA()</f>
        <v>#N/A</v>
      </c>
      <c r="DJ12" s="133" t="e">
        <f>NA()</f>
        <v>#N/A</v>
      </c>
      <c r="DK12" s="133" t="e">
        <f>NA()</f>
        <v>#N/A</v>
      </c>
      <c r="DL12" s="133" t="e">
        <f>NA()</f>
        <v>#N/A</v>
      </c>
      <c r="DM12" s="74">
        <f>C225</f>
        <v>15.25</v>
      </c>
      <c r="DN12" s="133" t="e">
        <f>NA()</f>
        <v>#N/A</v>
      </c>
      <c r="DO12" s="133" t="e">
        <f>NA()</f>
        <v>#N/A</v>
      </c>
      <c r="DP12" s="133" t="e">
        <f>NA()</f>
        <v>#N/A</v>
      </c>
      <c r="DQ12" s="133" t="e">
        <f>NA()</f>
        <v>#N/A</v>
      </c>
      <c r="DR12" s="133" t="e">
        <f>NA()</f>
        <v>#N/A</v>
      </c>
      <c r="DS12" s="74">
        <f>D225</f>
        <v>97</v>
      </c>
      <c r="DT12" s="133" t="e">
        <f>NA()</f>
        <v>#N/A</v>
      </c>
      <c r="DU12" s="133" t="e">
        <f>NA()</f>
        <v>#N/A</v>
      </c>
      <c r="DV12" s="133" t="e">
        <f>NA()</f>
        <v>#N/A</v>
      </c>
      <c r="DW12" s="133" t="e">
        <f>NA()</f>
        <v>#N/A</v>
      </c>
      <c r="DX12" s="133" t="e">
        <f>NA()</f>
        <v>#N/A</v>
      </c>
      <c r="DY12" s="75">
        <f>E225</f>
        <v>30.2</v>
      </c>
    </row>
    <row r="13" spans="1:129" x14ac:dyDescent="0.25">
      <c r="A13" s="134" t="s">
        <v>74</v>
      </c>
      <c r="B13" s="74" t="e">
        <f>NA()</f>
        <v>#N/A</v>
      </c>
      <c r="C13" s="74">
        <v>76</v>
      </c>
      <c r="D13" s="74" t="e">
        <f>NA()</f>
        <v>#N/A</v>
      </c>
      <c r="E13" s="74">
        <v>50</v>
      </c>
      <c r="F13" s="74" t="e">
        <f>NA()</f>
        <v>#N/A</v>
      </c>
      <c r="G13" s="74">
        <v>19</v>
      </c>
      <c r="H13" s="74" t="e">
        <f>NA()</f>
        <v>#N/A</v>
      </c>
      <c r="I13" s="74">
        <v>-12</v>
      </c>
      <c r="J13" s="74" t="e">
        <f>NA()</f>
        <v>#N/A</v>
      </c>
      <c r="K13" s="74">
        <v>-43</v>
      </c>
      <c r="L13" s="74" t="e">
        <f>NA()</f>
        <v>#N/A</v>
      </c>
      <c r="M13" s="74">
        <v>-70</v>
      </c>
      <c r="N13" s="74">
        <v>-79</v>
      </c>
      <c r="O13" s="74">
        <v>-77</v>
      </c>
      <c r="P13" s="74" t="e">
        <f>NA()</f>
        <v>#N/A</v>
      </c>
      <c r="Q13" s="74">
        <v>-46</v>
      </c>
      <c r="R13" s="74" t="e">
        <f>NA()</f>
        <v>#N/A</v>
      </c>
      <c r="S13" s="74">
        <v>5</v>
      </c>
      <c r="T13" s="74" t="e">
        <f>NA()</f>
        <v>#N/A</v>
      </c>
      <c r="U13" s="74">
        <v>51</v>
      </c>
      <c r="V13" s="74" t="e">
        <f>NA()</f>
        <v>#N/A</v>
      </c>
      <c r="W13" s="74">
        <v>83</v>
      </c>
      <c r="X13" s="74" t="e">
        <f>NA()</f>
        <v>#N/A</v>
      </c>
      <c r="Y13" s="74">
        <v>100</v>
      </c>
      <c r="Z13" s="74" t="e">
        <f>NA()</f>
        <v>#N/A</v>
      </c>
      <c r="AA13" s="74">
        <v>87</v>
      </c>
      <c r="AB13" s="74" t="e">
        <f>NA()</f>
        <v>#N/A</v>
      </c>
      <c r="AC13" s="74">
        <v>63</v>
      </c>
      <c r="AD13" s="74" t="e">
        <f>NA()</f>
        <v>#N/A</v>
      </c>
      <c r="AE13" s="74">
        <v>36</v>
      </c>
      <c r="AF13" s="74" t="e">
        <f>NA()</f>
        <v>#N/A</v>
      </c>
      <c r="AG13" s="74">
        <v>6</v>
      </c>
      <c r="AH13" s="74" t="e">
        <f>NA()</f>
        <v>#N/A</v>
      </c>
      <c r="AI13" s="74">
        <v>-20</v>
      </c>
      <c r="AJ13" s="74" t="e">
        <f>NA()</f>
        <v>#N/A</v>
      </c>
      <c r="AK13" s="74">
        <v>-45</v>
      </c>
      <c r="AL13" s="74" t="e">
        <f>NA()</f>
        <v>#N/A</v>
      </c>
      <c r="AM13" s="74">
        <v>-58</v>
      </c>
      <c r="AN13" s="74" t="e">
        <f>NA()</f>
        <v>#N/A</v>
      </c>
      <c r="AO13" s="74">
        <v>-42</v>
      </c>
      <c r="AP13" s="74" t="e">
        <f>NA()</f>
        <v>#N/A</v>
      </c>
      <c r="AQ13" s="74">
        <v>-8</v>
      </c>
      <c r="AR13" s="74" t="e">
        <f>NA()</f>
        <v>#N/A</v>
      </c>
      <c r="AS13" s="74">
        <v>34</v>
      </c>
      <c r="AT13" s="74" t="e">
        <f>NA()</f>
        <v>#N/A</v>
      </c>
      <c r="AU13" s="74">
        <v>70</v>
      </c>
      <c r="AV13" s="74" t="e">
        <f>NA()</f>
        <v>#N/A</v>
      </c>
      <c r="AW13" s="74">
        <v>93</v>
      </c>
      <c r="AX13" s="74" t="e">
        <f>NA()</f>
        <v>#N/A</v>
      </c>
      <c r="AY13" s="74">
        <v>82</v>
      </c>
      <c r="AZ13" s="74" t="e">
        <f>NA()</f>
        <v>#N/A</v>
      </c>
      <c r="BA13" s="74">
        <v>59</v>
      </c>
      <c r="BB13" s="74" t="e">
        <f>NA()</f>
        <v>#N/A</v>
      </c>
      <c r="BC13" s="74">
        <v>34</v>
      </c>
      <c r="BD13" s="74" t="e">
        <f>NA()</f>
        <v>#N/A</v>
      </c>
      <c r="BE13" s="74">
        <v>17</v>
      </c>
      <c r="BF13" s="74" t="e">
        <f>NA()</f>
        <v>#N/A</v>
      </c>
      <c r="BG13" s="74">
        <v>-10</v>
      </c>
      <c r="BH13" s="74" t="e">
        <f>NA()</f>
        <v>#N/A</v>
      </c>
      <c r="BI13" s="74">
        <v>-30</v>
      </c>
      <c r="BJ13" s="74" t="e">
        <f>NA()</f>
        <v>#N/A</v>
      </c>
      <c r="BK13" s="74">
        <v>-44</v>
      </c>
      <c r="BL13" s="74">
        <v>-46</v>
      </c>
      <c r="BM13" s="74">
        <v>-41</v>
      </c>
      <c r="BN13" s="74" t="e">
        <f>NA()</f>
        <v>#N/A</v>
      </c>
      <c r="BO13" s="74">
        <v>-21</v>
      </c>
      <c r="BP13" s="74" t="e">
        <f>NA()</f>
        <v>#N/A</v>
      </c>
      <c r="BQ13" s="74">
        <v>18</v>
      </c>
      <c r="BR13" s="74" t="e">
        <f>NA()</f>
        <v>#N/A</v>
      </c>
      <c r="BS13" s="74">
        <v>52</v>
      </c>
      <c r="BT13" s="74" t="e">
        <f>NA()</f>
        <v>#N/A</v>
      </c>
      <c r="BU13" s="74">
        <v>80</v>
      </c>
      <c r="BV13" s="74" t="e">
        <f>NA()</f>
        <v>#N/A</v>
      </c>
      <c r="BW13" s="74">
        <v>72</v>
      </c>
      <c r="BX13" s="74" t="e">
        <f>NA()</f>
        <v>#N/A</v>
      </c>
      <c r="BY13" s="74">
        <v>48</v>
      </c>
      <c r="BZ13" s="74" t="e">
        <f>NA()</f>
        <v>#N/A</v>
      </c>
      <c r="CA13" s="74">
        <v>25</v>
      </c>
      <c r="CB13" s="74" t="e">
        <f>NA()</f>
        <v>#N/A</v>
      </c>
      <c r="CC13" s="74">
        <v>7</v>
      </c>
      <c r="CD13" s="74" t="e">
        <f>NA()</f>
        <v>#N/A</v>
      </c>
      <c r="CE13" s="74">
        <v>-7</v>
      </c>
      <c r="CF13" s="74" t="e">
        <f>NA()</f>
        <v>#N/A</v>
      </c>
      <c r="CG13" s="74">
        <v>-21</v>
      </c>
      <c r="CH13" s="74" t="e">
        <f>NA()</f>
        <v>#N/A</v>
      </c>
      <c r="CI13" s="74">
        <v>-40</v>
      </c>
      <c r="CJ13" s="74" t="e">
        <f>NA()</f>
        <v>#N/A</v>
      </c>
      <c r="CK13" s="74">
        <v>-50</v>
      </c>
      <c r="CL13" s="74" t="e">
        <f>NA()</f>
        <v>#N/A</v>
      </c>
      <c r="CM13" s="74">
        <v>-33</v>
      </c>
      <c r="CN13" s="74" t="e">
        <f>NA()</f>
        <v>#N/A</v>
      </c>
      <c r="CO13" s="74">
        <v>4</v>
      </c>
      <c r="CP13" s="74" t="e">
        <f>NA()</f>
        <v>#N/A</v>
      </c>
      <c r="CQ13" s="74">
        <v>40</v>
      </c>
      <c r="CR13" s="74" t="e">
        <f>NA()</f>
        <v>#N/A</v>
      </c>
      <c r="CS13" s="74">
        <v>64</v>
      </c>
      <c r="CT13" s="74">
        <v>67</v>
      </c>
      <c r="CU13" s="74">
        <v>63</v>
      </c>
      <c r="CV13" s="74" t="e">
        <f>NA()</f>
        <v>#N/A</v>
      </c>
      <c r="CW13" s="74">
        <v>38</v>
      </c>
      <c r="CX13" s="74" t="e">
        <f>NA()</f>
        <v>#N/A</v>
      </c>
      <c r="CY13" s="74">
        <v>12</v>
      </c>
      <c r="CZ13" s="74" t="e">
        <f>NA()</f>
        <v>#N/A</v>
      </c>
      <c r="DA13" s="74">
        <v>0</v>
      </c>
      <c r="DB13" s="133" t="e">
        <f>NA()</f>
        <v>#N/A</v>
      </c>
      <c r="DC13" s="133" t="e">
        <f>NA()</f>
        <v>#N/A</v>
      </c>
      <c r="DD13" s="133" t="e">
        <f>NA()</f>
        <v>#N/A</v>
      </c>
      <c r="DE13" s="133" t="e">
        <f>NA()</f>
        <v>#N/A</v>
      </c>
      <c r="DF13" s="133" t="e">
        <f>NA()</f>
        <v>#N/A</v>
      </c>
      <c r="DG13" s="74">
        <f>B250</f>
        <v>-54.75</v>
      </c>
      <c r="DH13" s="133" t="e">
        <f>NA()</f>
        <v>#N/A</v>
      </c>
      <c r="DI13" s="133" t="e">
        <f>NA()</f>
        <v>#N/A</v>
      </c>
      <c r="DJ13" s="133" t="e">
        <f>NA()</f>
        <v>#N/A</v>
      </c>
      <c r="DK13" s="133" t="e">
        <f>NA()</f>
        <v>#N/A</v>
      </c>
      <c r="DL13" s="133" t="e">
        <f>NA()</f>
        <v>#N/A</v>
      </c>
      <c r="DM13" s="74">
        <f>C250</f>
        <v>26.75</v>
      </c>
      <c r="DN13" s="133" t="e">
        <f>NA()</f>
        <v>#N/A</v>
      </c>
      <c r="DO13" s="133" t="e">
        <f>NA()</f>
        <v>#N/A</v>
      </c>
      <c r="DP13" s="133" t="e">
        <f>NA()</f>
        <v>#N/A</v>
      </c>
      <c r="DQ13" s="133" t="e">
        <f>NA()</f>
        <v>#N/A</v>
      </c>
      <c r="DR13" s="133" t="e">
        <f>NA()</f>
        <v>#N/A</v>
      </c>
      <c r="DS13" s="74">
        <f>D250</f>
        <v>76</v>
      </c>
      <c r="DT13" s="133" t="e">
        <f>NA()</f>
        <v>#N/A</v>
      </c>
      <c r="DU13" s="133" t="e">
        <f>NA()</f>
        <v>#N/A</v>
      </c>
      <c r="DV13" s="133" t="e">
        <f>NA()</f>
        <v>#N/A</v>
      </c>
      <c r="DW13" s="133" t="e">
        <f>NA()</f>
        <v>#N/A</v>
      </c>
      <c r="DX13" s="133" t="e">
        <f>NA()</f>
        <v>#N/A</v>
      </c>
      <c r="DY13" s="75">
        <f>E250</f>
        <v>3.6</v>
      </c>
    </row>
    <row r="14" spans="1:129" x14ac:dyDescent="0.25">
      <c r="A14" s="134" t="s">
        <v>75</v>
      </c>
      <c r="B14" s="74" t="e">
        <f>NA()</f>
        <v>#N/A</v>
      </c>
      <c r="C14" s="74">
        <v>60</v>
      </c>
      <c r="D14" s="74" t="e">
        <f>NA()</f>
        <v>#N/A</v>
      </c>
      <c r="E14" s="74">
        <v>32</v>
      </c>
      <c r="F14" s="74" t="e">
        <f>NA()</f>
        <v>#N/A</v>
      </c>
      <c r="G14" s="74">
        <v>-3</v>
      </c>
      <c r="H14" s="74" t="e">
        <f>NA()</f>
        <v>#N/A</v>
      </c>
      <c r="I14" s="74">
        <v>-43</v>
      </c>
      <c r="J14" s="74" t="e">
        <f>NA()</f>
        <v>#N/A</v>
      </c>
      <c r="K14" s="74">
        <v>-77</v>
      </c>
      <c r="L14" s="74" t="e">
        <f>NA()</f>
        <v>#N/A</v>
      </c>
      <c r="M14" s="74">
        <v>-96</v>
      </c>
      <c r="N14" s="74" t="e">
        <f>NA()</f>
        <v>#N/A</v>
      </c>
      <c r="O14" s="74">
        <v>-81</v>
      </c>
      <c r="P14" s="74" t="e">
        <f>NA()</f>
        <v>#N/A</v>
      </c>
      <c r="Q14" s="74">
        <v>-41</v>
      </c>
      <c r="R14" s="74" t="e">
        <f>NA()</f>
        <v>#N/A</v>
      </c>
      <c r="S14" s="74">
        <v>13</v>
      </c>
      <c r="T14" s="74" t="e">
        <f>NA()</f>
        <v>#N/A</v>
      </c>
      <c r="U14" s="74">
        <v>58</v>
      </c>
      <c r="V14" s="74" t="e">
        <f>NA()</f>
        <v>#N/A</v>
      </c>
      <c r="W14" s="74">
        <v>77</v>
      </c>
      <c r="X14" s="74">
        <v>78</v>
      </c>
      <c r="Y14" s="74">
        <v>72</v>
      </c>
      <c r="Z14" s="74" t="e">
        <f>NA()</f>
        <v>#N/A</v>
      </c>
      <c r="AA14" s="74">
        <v>60</v>
      </c>
      <c r="AB14" s="74" t="e">
        <f>NA()</f>
        <v>#N/A</v>
      </c>
      <c r="AC14" s="74">
        <v>37</v>
      </c>
      <c r="AD14" s="74" t="e">
        <f>NA()</f>
        <v>#N/A</v>
      </c>
      <c r="AE14" s="74">
        <v>8</v>
      </c>
      <c r="AF14" s="74" t="e">
        <f>NA()</f>
        <v>#N/A</v>
      </c>
      <c r="AG14" s="74">
        <v>-27</v>
      </c>
      <c r="AH14" s="74" t="e">
        <f>NA()</f>
        <v>#N/A</v>
      </c>
      <c r="AI14" s="74">
        <v>-52</v>
      </c>
      <c r="AJ14" s="74" t="e">
        <f>NA()</f>
        <v>#N/A</v>
      </c>
      <c r="AK14" s="74">
        <v>-83</v>
      </c>
      <c r="AL14" s="74" t="e">
        <f>NA()</f>
        <v>#N/A</v>
      </c>
      <c r="AM14" s="74">
        <v>-72</v>
      </c>
      <c r="AN14" s="74" t="e">
        <f>NA()</f>
        <v>#N/A</v>
      </c>
      <c r="AO14" s="74">
        <v>-50</v>
      </c>
      <c r="AP14" s="74" t="e">
        <f>NA()</f>
        <v>#N/A</v>
      </c>
      <c r="AQ14" s="74">
        <v>-7</v>
      </c>
      <c r="AR14" s="74" t="e">
        <f>NA()</f>
        <v>#N/A</v>
      </c>
      <c r="AS14" s="74">
        <v>38</v>
      </c>
      <c r="AT14" s="74" t="e">
        <f>NA()</f>
        <v>#N/A</v>
      </c>
      <c r="AU14" s="74">
        <v>62</v>
      </c>
      <c r="AV14" s="74">
        <v>68</v>
      </c>
      <c r="AW14" s="74">
        <v>66</v>
      </c>
      <c r="AX14" s="74" t="e">
        <f>NA()</f>
        <v>#N/A</v>
      </c>
      <c r="AY14" s="74">
        <v>55</v>
      </c>
      <c r="AZ14" s="74" t="e">
        <f>NA()</f>
        <v>#N/A</v>
      </c>
      <c r="BA14" s="74">
        <v>41</v>
      </c>
      <c r="BB14" s="74" t="e">
        <f>NA()</f>
        <v>#N/A</v>
      </c>
      <c r="BC14" s="74">
        <v>14</v>
      </c>
      <c r="BD14" s="74" t="e">
        <f>NA()</f>
        <v>#N/A</v>
      </c>
      <c r="BE14" s="74">
        <v>-6</v>
      </c>
      <c r="BF14" s="74" t="e">
        <f>NA()</f>
        <v>#N/A</v>
      </c>
      <c r="BG14" s="74">
        <v>-32</v>
      </c>
      <c r="BH14" s="74" t="e">
        <f>NA()</f>
        <v>#N/A</v>
      </c>
      <c r="BI14" s="74">
        <v>-49</v>
      </c>
      <c r="BJ14" s="74" t="e">
        <f>NA()</f>
        <v>#N/A</v>
      </c>
      <c r="BK14" s="74">
        <v>-61</v>
      </c>
      <c r="BL14" s="74" t="e">
        <f>NA()</f>
        <v>#N/A</v>
      </c>
      <c r="BM14" s="74">
        <v>-49</v>
      </c>
      <c r="BN14" s="74" t="e">
        <f>NA()</f>
        <v>#N/A</v>
      </c>
      <c r="BO14" s="74">
        <v>-19</v>
      </c>
      <c r="BP14" s="74" t="e">
        <f>NA()</f>
        <v>#N/A</v>
      </c>
      <c r="BQ14" s="74">
        <v>26</v>
      </c>
      <c r="BR14" s="74" t="e">
        <f>NA()</f>
        <v>#N/A</v>
      </c>
      <c r="BS14" s="74">
        <v>58</v>
      </c>
      <c r="BT14" s="74" t="e">
        <f>NA()</f>
        <v>#N/A</v>
      </c>
      <c r="BU14" s="74">
        <v>64</v>
      </c>
      <c r="BV14" s="74" t="e">
        <f>NA()</f>
        <v>#N/A</v>
      </c>
      <c r="BW14" s="74">
        <v>51</v>
      </c>
      <c r="BX14" s="74" t="e">
        <f>NA()</f>
        <v>#N/A</v>
      </c>
      <c r="BY14" s="74">
        <v>34</v>
      </c>
      <c r="BZ14" s="74" t="e">
        <f>NA()</f>
        <v>#N/A</v>
      </c>
      <c r="CA14" s="74">
        <v>12</v>
      </c>
      <c r="CB14" s="74" t="e">
        <f>NA()</f>
        <v>#N/A</v>
      </c>
      <c r="CC14" s="74">
        <v>-5</v>
      </c>
      <c r="CD14" s="74" t="e">
        <f>NA()</f>
        <v>#N/A</v>
      </c>
      <c r="CE14" s="74">
        <v>-20</v>
      </c>
      <c r="CF14" s="74" t="e">
        <f>NA()</f>
        <v>#N/A</v>
      </c>
      <c r="CG14" s="74">
        <v>-32</v>
      </c>
      <c r="CH14" s="74" t="e">
        <f>NA()</f>
        <v>#N/A</v>
      </c>
      <c r="CI14" s="74">
        <v>-47</v>
      </c>
      <c r="CJ14" s="74">
        <v>-52</v>
      </c>
      <c r="CK14" s="74">
        <v>-48</v>
      </c>
      <c r="CL14" s="74" t="e">
        <f>NA()</f>
        <v>#N/A</v>
      </c>
      <c r="CM14" s="74">
        <v>-34</v>
      </c>
      <c r="CN14" s="74" t="e">
        <f>NA()</f>
        <v>#N/A</v>
      </c>
      <c r="CO14" s="74">
        <v>-2</v>
      </c>
      <c r="CP14" s="74" t="e">
        <f>NA()</f>
        <v>#N/A</v>
      </c>
      <c r="CQ14" s="74">
        <v>35</v>
      </c>
      <c r="CR14" s="74" t="e">
        <f>NA()</f>
        <v>#N/A</v>
      </c>
      <c r="CS14" s="74">
        <v>44</v>
      </c>
      <c r="CT14" s="74" t="e">
        <f>NA()</f>
        <v>#N/A</v>
      </c>
      <c r="CU14" s="74">
        <v>35</v>
      </c>
      <c r="CV14" s="74" t="e">
        <f>NA()</f>
        <v>#N/A</v>
      </c>
      <c r="CW14" s="74">
        <v>14</v>
      </c>
      <c r="CX14" s="74" t="e">
        <f>NA()</f>
        <v>#N/A</v>
      </c>
      <c r="CY14" s="74">
        <v>2</v>
      </c>
      <c r="CZ14" s="74">
        <v>-4</v>
      </c>
      <c r="DA14" s="74">
        <v>-3</v>
      </c>
      <c r="DB14" s="133" t="e">
        <f>NA()</f>
        <v>#N/A</v>
      </c>
      <c r="DC14" s="133" t="e">
        <f>NA()</f>
        <v>#N/A</v>
      </c>
      <c r="DD14" s="133" t="e">
        <f>NA()</f>
        <v>#N/A</v>
      </c>
      <c r="DE14" s="133" t="e">
        <f>NA()</f>
        <v>#N/A</v>
      </c>
      <c r="DF14" s="133" t="e">
        <f>NA()</f>
        <v>#N/A</v>
      </c>
      <c r="DG14" s="74">
        <f>B275</f>
        <v>-65.25</v>
      </c>
      <c r="DH14" s="133" t="e">
        <f>NA()</f>
        <v>#N/A</v>
      </c>
      <c r="DI14" s="133" t="e">
        <f>NA()</f>
        <v>#N/A</v>
      </c>
      <c r="DJ14" s="133" t="e">
        <f>NA()</f>
        <v>#N/A</v>
      </c>
      <c r="DK14" s="133" t="e">
        <f>NA()</f>
        <v>#N/A</v>
      </c>
      <c r="DL14" s="133" t="e">
        <f>NA()</f>
        <v>#N/A</v>
      </c>
      <c r="DM14" s="74">
        <f>C275</f>
        <v>30</v>
      </c>
      <c r="DN14" s="133" t="e">
        <f>NA()</f>
        <v>#N/A</v>
      </c>
      <c r="DO14" s="133" t="e">
        <f>NA()</f>
        <v>#N/A</v>
      </c>
      <c r="DP14" s="133" t="e">
        <f>NA()</f>
        <v>#N/A</v>
      </c>
      <c r="DQ14" s="133" t="e">
        <f>NA()</f>
        <v>#N/A</v>
      </c>
      <c r="DR14" s="133" t="e">
        <f>NA()</f>
        <v>#N/A</v>
      </c>
      <c r="DS14" s="74">
        <f>D275</f>
        <v>52.2</v>
      </c>
      <c r="DT14" s="133" t="e">
        <f>NA()</f>
        <v>#N/A</v>
      </c>
      <c r="DU14" s="133" t="e">
        <f>NA()</f>
        <v>#N/A</v>
      </c>
      <c r="DV14" s="133" t="e">
        <f>NA()</f>
        <v>#N/A</v>
      </c>
      <c r="DW14" s="133" t="e">
        <f>NA()</f>
        <v>#N/A</v>
      </c>
      <c r="DX14" s="133" t="e">
        <f>NA()</f>
        <v>#N/A</v>
      </c>
      <c r="DY14" s="75">
        <f>E275</f>
        <v>-16.8</v>
      </c>
    </row>
    <row r="15" spans="1:129" x14ac:dyDescent="0.25">
      <c r="A15" s="135" t="s">
        <v>77</v>
      </c>
      <c r="B15" s="74" t="e">
        <f>NA()</f>
        <v>#N/A</v>
      </c>
      <c r="C15" s="74">
        <v>178</v>
      </c>
      <c r="D15" s="74" t="e">
        <f>NA()</f>
        <v>#N/A</v>
      </c>
      <c r="E15" s="74" t="e">
        <f>NA()</f>
        <v>#N/A</v>
      </c>
      <c r="F15" s="74">
        <v>167</v>
      </c>
      <c r="G15" s="74" t="e">
        <f>NA()</f>
        <v>#N/A</v>
      </c>
      <c r="H15" s="74" t="e">
        <f>NA()</f>
        <v>#N/A</v>
      </c>
      <c r="I15" s="74">
        <v>158</v>
      </c>
      <c r="J15" s="74" t="e">
        <f>NA()</f>
        <v>#N/A</v>
      </c>
      <c r="K15" s="74" t="e">
        <f>NA()</f>
        <v>#N/A</v>
      </c>
      <c r="L15" s="74">
        <v>157</v>
      </c>
      <c r="M15" s="74" t="e">
        <f>NA()</f>
        <v>#N/A</v>
      </c>
      <c r="N15" s="74" t="e">
        <f>NA()</f>
        <v>#N/A</v>
      </c>
      <c r="O15" s="74">
        <v>155</v>
      </c>
      <c r="P15" s="74" t="e">
        <f>NA()</f>
        <v>#N/A</v>
      </c>
      <c r="Q15" s="74" t="e">
        <f>NA()</f>
        <v>#N/A</v>
      </c>
      <c r="R15" s="74">
        <v>144</v>
      </c>
      <c r="S15" s="74" t="e">
        <f>NA()</f>
        <v>#N/A</v>
      </c>
      <c r="T15" s="74" t="e">
        <f>NA()</f>
        <v>#N/A</v>
      </c>
      <c r="U15" s="74">
        <v>141</v>
      </c>
      <c r="V15" s="74" t="e">
        <f>NA()</f>
        <v>#N/A</v>
      </c>
      <c r="W15" s="74" t="e">
        <f>NA()</f>
        <v>#N/A</v>
      </c>
      <c r="X15" s="74">
        <v>165</v>
      </c>
      <c r="Y15" s="74" t="e">
        <f>NA()</f>
        <v>#N/A</v>
      </c>
      <c r="Z15" s="74" t="e">
        <f>NA()</f>
        <v>#N/A</v>
      </c>
      <c r="AA15" s="74">
        <v>181</v>
      </c>
      <c r="AB15" s="74" t="e">
        <f>NA()</f>
        <v>#N/A</v>
      </c>
      <c r="AC15" s="74" t="e">
        <f>NA()</f>
        <v>#N/A</v>
      </c>
      <c r="AD15" s="74">
        <v>172</v>
      </c>
      <c r="AE15" s="74" t="e">
        <f>NA()</f>
        <v>#N/A</v>
      </c>
      <c r="AF15" s="74" t="e">
        <f>NA()</f>
        <v>#N/A</v>
      </c>
      <c r="AG15" s="74">
        <v>162</v>
      </c>
      <c r="AH15" s="74" t="e">
        <f>NA()</f>
        <v>#N/A</v>
      </c>
      <c r="AI15" s="74" t="e">
        <f>NA()</f>
        <v>#N/A</v>
      </c>
      <c r="AJ15" s="74">
        <v>176</v>
      </c>
      <c r="AK15" s="74" t="e">
        <f>NA()</f>
        <v>#N/A</v>
      </c>
      <c r="AL15" s="74" t="e">
        <f>NA()</f>
        <v>#N/A</v>
      </c>
      <c r="AM15" s="74">
        <v>170</v>
      </c>
      <c r="AN15" s="74" t="e">
        <f>NA()</f>
        <v>#N/A</v>
      </c>
      <c r="AO15" s="74" t="e">
        <f>NA()</f>
        <v>#N/A</v>
      </c>
      <c r="AP15" s="74">
        <v>158</v>
      </c>
      <c r="AQ15" s="74" t="e">
        <f>NA()</f>
        <v>#N/A</v>
      </c>
      <c r="AR15" s="74" t="e">
        <f>NA()</f>
        <v>#N/A</v>
      </c>
      <c r="AS15" s="74">
        <v>146</v>
      </c>
      <c r="AT15" s="74" t="e">
        <f>NA()</f>
        <v>#N/A</v>
      </c>
      <c r="AU15" s="74" t="e">
        <f>NA()</f>
        <v>#N/A</v>
      </c>
      <c r="AV15" s="74">
        <v>137</v>
      </c>
      <c r="AW15" s="74" t="e">
        <f>NA()</f>
        <v>#N/A</v>
      </c>
      <c r="AX15" s="74" t="e">
        <f>NA()</f>
        <v>#N/A</v>
      </c>
      <c r="AY15" s="74">
        <v>127</v>
      </c>
      <c r="AZ15" s="74" t="e">
        <f>NA()</f>
        <v>#N/A</v>
      </c>
      <c r="BA15" s="74" t="e">
        <f>NA()</f>
        <v>#N/A</v>
      </c>
      <c r="BB15" s="74">
        <v>119</v>
      </c>
      <c r="BC15" s="74" t="e">
        <f>NA()</f>
        <v>#N/A</v>
      </c>
      <c r="BD15" s="74" t="e">
        <f>NA()</f>
        <v>#N/A</v>
      </c>
      <c r="BE15" s="74">
        <v>115</v>
      </c>
      <c r="BF15" s="74" t="e">
        <f>NA()</f>
        <v>#N/A</v>
      </c>
      <c r="BG15" s="74" t="e">
        <f>NA()</f>
        <v>#N/A</v>
      </c>
      <c r="BH15" s="74">
        <v>109</v>
      </c>
      <c r="BI15" s="74" t="e">
        <f>NA()</f>
        <v>#N/A</v>
      </c>
      <c r="BJ15" s="74" t="e">
        <f>NA()</f>
        <v>#N/A</v>
      </c>
      <c r="BK15" s="74">
        <v>106</v>
      </c>
      <c r="BL15" s="74" t="e">
        <f>NA()</f>
        <v>#N/A</v>
      </c>
      <c r="BM15" s="74" t="e">
        <f>NA()</f>
        <v>#N/A</v>
      </c>
      <c r="BN15" s="74">
        <v>106</v>
      </c>
      <c r="BO15" s="74" t="e">
        <f>NA()</f>
        <v>#N/A</v>
      </c>
      <c r="BP15" s="74" t="e">
        <f>NA()</f>
        <v>#N/A</v>
      </c>
      <c r="BQ15" s="74">
        <v>106</v>
      </c>
      <c r="BR15" s="74" t="e">
        <f>NA()</f>
        <v>#N/A</v>
      </c>
      <c r="BS15" s="74" t="e">
        <f>NA()</f>
        <v>#N/A</v>
      </c>
      <c r="BT15" s="74">
        <v>114</v>
      </c>
      <c r="BU15" s="74" t="e">
        <f>NA()</f>
        <v>#N/A</v>
      </c>
      <c r="BV15" s="74" t="e">
        <f>NA()</f>
        <v>#N/A</v>
      </c>
      <c r="BW15" s="74">
        <v>127</v>
      </c>
      <c r="BX15" s="74" t="e">
        <f>NA()</f>
        <v>#N/A</v>
      </c>
      <c r="BY15" s="74" t="e">
        <f>NA()</f>
        <v>#N/A</v>
      </c>
      <c r="BZ15" s="74">
        <v>142</v>
      </c>
      <c r="CA15" s="74" t="e">
        <f>NA()</f>
        <v>#N/A</v>
      </c>
      <c r="CB15" s="74" t="e">
        <f>NA()</f>
        <v>#N/A</v>
      </c>
      <c r="CC15" s="74">
        <v>147</v>
      </c>
      <c r="CD15" s="74" t="e">
        <f>NA()</f>
        <v>#N/A</v>
      </c>
      <c r="CE15" s="74" t="e">
        <f>NA()</f>
        <v>#N/A</v>
      </c>
      <c r="CF15" s="74">
        <v>165</v>
      </c>
      <c r="CG15" s="74" t="e">
        <f>NA()</f>
        <v>#N/A</v>
      </c>
      <c r="CH15" s="74" t="e">
        <f>NA()</f>
        <v>#N/A</v>
      </c>
      <c r="CI15" s="74">
        <v>170</v>
      </c>
      <c r="CJ15" s="74" t="e">
        <f>NA()</f>
        <v>#N/A</v>
      </c>
      <c r="CK15" s="74" t="e">
        <f>NA()</f>
        <v>#N/A</v>
      </c>
      <c r="CL15" s="74">
        <v>160</v>
      </c>
      <c r="CM15" s="74" t="e">
        <f>NA()</f>
        <v>#N/A</v>
      </c>
      <c r="CN15" s="74" t="e">
        <f>NA()</f>
        <v>#N/A</v>
      </c>
      <c r="CO15" s="74">
        <v>144</v>
      </c>
      <c r="CP15" s="74" t="e">
        <f>NA()</f>
        <v>#N/A</v>
      </c>
      <c r="CQ15" s="74" t="e">
        <f>NA()</f>
        <v>#N/A</v>
      </c>
      <c r="CR15" s="74">
        <v>133</v>
      </c>
      <c r="CS15" s="74" t="e">
        <f>NA()</f>
        <v>#N/A</v>
      </c>
      <c r="CT15" s="74" t="e">
        <f>NA()</f>
        <v>#N/A</v>
      </c>
      <c r="CU15" s="74">
        <v>137</v>
      </c>
      <c r="CV15" s="74" t="e">
        <f>NA()</f>
        <v>#N/A</v>
      </c>
      <c r="CW15" s="74" t="e">
        <f>NA()</f>
        <v>#N/A</v>
      </c>
      <c r="CX15" s="74">
        <v>142</v>
      </c>
      <c r="CY15" s="74" t="e">
        <f>NA()</f>
        <v>#N/A</v>
      </c>
      <c r="CZ15" s="74" t="e">
        <f>NA()</f>
        <v>#N/A</v>
      </c>
      <c r="DA15" s="74">
        <v>144</v>
      </c>
      <c r="DB15" s="133" t="e">
        <f>NA()</f>
        <v>#N/A</v>
      </c>
      <c r="DC15" s="133" t="e">
        <f>NA()</f>
        <v>#N/A</v>
      </c>
      <c r="DD15" s="133" t="e">
        <f>NA()</f>
        <v>#N/A</v>
      </c>
      <c r="DE15" s="133" t="e">
        <f>NA()</f>
        <v>#N/A</v>
      </c>
      <c r="DF15" s="133" t="e">
        <f>NA()</f>
        <v>#N/A</v>
      </c>
      <c r="DG15" s="74">
        <f>B300</f>
        <v>150.25</v>
      </c>
      <c r="DH15" s="133" t="e">
        <f>NA()</f>
        <v>#N/A</v>
      </c>
      <c r="DI15" s="133" t="e">
        <f>NA()</f>
        <v>#N/A</v>
      </c>
      <c r="DJ15" s="133" t="e">
        <f>NA()</f>
        <v>#N/A</v>
      </c>
      <c r="DK15" s="133" t="e">
        <f>NA()</f>
        <v>#N/A</v>
      </c>
      <c r="DL15" s="133" t="e">
        <f>NA()</f>
        <v>#N/A</v>
      </c>
      <c r="DM15" s="74">
        <f>C300</f>
        <v>134.25</v>
      </c>
      <c r="DN15" s="133" t="e">
        <f>NA()</f>
        <v>#N/A</v>
      </c>
      <c r="DO15" s="133" t="e">
        <f>NA()</f>
        <v>#N/A</v>
      </c>
      <c r="DP15" s="133" t="e">
        <f>NA()</f>
        <v>#N/A</v>
      </c>
      <c r="DQ15" s="133" t="e">
        <f>NA()</f>
        <v>#N/A</v>
      </c>
      <c r="DR15" s="133" t="e">
        <f>NA()</f>
        <v>#N/A</v>
      </c>
      <c r="DS15" s="74">
        <f>D300</f>
        <v>150</v>
      </c>
      <c r="DT15" s="133" t="e">
        <f>NA()</f>
        <v>#N/A</v>
      </c>
      <c r="DU15" s="133" t="e">
        <f>NA()</f>
        <v>#N/A</v>
      </c>
      <c r="DV15" s="133" t="e">
        <f>NA()</f>
        <v>#N/A</v>
      </c>
      <c r="DW15" s="133" t="e">
        <f>NA()</f>
        <v>#N/A</v>
      </c>
      <c r="DX15" s="133" t="e">
        <f>NA()</f>
        <v>#N/A</v>
      </c>
      <c r="DY15" s="75">
        <f>E300</f>
        <v>145.19999999999999</v>
      </c>
    </row>
    <row r="16" spans="1:129" ht="16.5" customHeight="1" thickBot="1" x14ac:dyDescent="0.3">
      <c r="A16" s="136" t="s">
        <v>86</v>
      </c>
      <c r="B16" s="74" t="e">
        <f>NA()</f>
        <v>#N/A</v>
      </c>
      <c r="C16" s="74">
        <v>136</v>
      </c>
      <c r="D16" s="74" t="e">
        <f>NA()</f>
        <v>#N/A</v>
      </c>
      <c r="E16" s="74" t="e">
        <f>NA()</f>
        <v>#N/A</v>
      </c>
      <c r="F16" s="74">
        <v>135</v>
      </c>
      <c r="G16" s="74" t="e">
        <f>NA()</f>
        <v>#N/A</v>
      </c>
      <c r="H16" s="74" t="e">
        <f>NA()</f>
        <v>#N/A</v>
      </c>
      <c r="I16" s="74">
        <v>134</v>
      </c>
      <c r="J16" s="74" t="e">
        <f>NA()</f>
        <v>#N/A</v>
      </c>
      <c r="K16" s="74" t="e">
        <f>NA()</f>
        <v>#N/A</v>
      </c>
      <c r="L16" s="74">
        <v>139</v>
      </c>
      <c r="M16" s="74" t="e">
        <f>NA()</f>
        <v>#N/A</v>
      </c>
      <c r="N16" s="74" t="e">
        <f>NA()</f>
        <v>#N/A</v>
      </c>
      <c r="O16" s="74">
        <v>137</v>
      </c>
      <c r="P16" s="74" t="e">
        <f>NA()</f>
        <v>#N/A</v>
      </c>
      <c r="Q16" s="74" t="e">
        <f>NA()</f>
        <v>#N/A</v>
      </c>
      <c r="R16" s="74">
        <v>136</v>
      </c>
      <c r="S16" s="74" t="e">
        <f>NA()</f>
        <v>#N/A</v>
      </c>
      <c r="T16" s="74" t="e">
        <f>NA()</f>
        <v>#N/A</v>
      </c>
      <c r="U16" s="74">
        <v>135</v>
      </c>
      <c r="V16" s="74" t="e">
        <f>NA()</f>
        <v>#N/A</v>
      </c>
      <c r="W16" s="74" t="e">
        <f>NA()</f>
        <v>#N/A</v>
      </c>
      <c r="X16" s="74">
        <v>137</v>
      </c>
      <c r="Y16" s="74" t="e">
        <f>NA()</f>
        <v>#N/A</v>
      </c>
      <c r="Z16" s="74" t="e">
        <f>NA()</f>
        <v>#N/A</v>
      </c>
      <c r="AA16" s="74">
        <v>139</v>
      </c>
      <c r="AB16" s="74" t="e">
        <f>NA()</f>
        <v>#N/A</v>
      </c>
      <c r="AC16" s="74" t="e">
        <f>NA()</f>
        <v>#N/A</v>
      </c>
      <c r="AD16" s="74">
        <v>141</v>
      </c>
      <c r="AE16" s="74" t="e">
        <f>NA()</f>
        <v>#N/A</v>
      </c>
      <c r="AF16" s="74" t="e">
        <f>NA()</f>
        <v>#N/A</v>
      </c>
      <c r="AG16" s="74">
        <v>143</v>
      </c>
      <c r="AH16" s="74" t="e">
        <f>NA()</f>
        <v>#N/A</v>
      </c>
      <c r="AI16" s="74" t="e">
        <f>NA()</f>
        <v>#N/A</v>
      </c>
      <c r="AJ16" s="74">
        <v>142</v>
      </c>
      <c r="AK16" s="74" t="e">
        <f>NA()</f>
        <v>#N/A</v>
      </c>
      <c r="AL16" s="74" t="e">
        <f>NA()</f>
        <v>#N/A</v>
      </c>
      <c r="AM16" s="74">
        <v>142</v>
      </c>
      <c r="AN16" s="74" t="e">
        <f>NA()</f>
        <v>#N/A</v>
      </c>
      <c r="AO16" s="74" t="e">
        <f>NA()</f>
        <v>#N/A</v>
      </c>
      <c r="AP16" s="74">
        <v>141</v>
      </c>
      <c r="AQ16" s="74" t="e">
        <f>NA()</f>
        <v>#N/A</v>
      </c>
      <c r="AR16" s="74" t="e">
        <f>NA()</f>
        <v>#N/A</v>
      </c>
      <c r="AS16" s="74">
        <v>140</v>
      </c>
      <c r="AT16" s="74" t="e">
        <f>NA()</f>
        <v>#N/A</v>
      </c>
      <c r="AU16" s="74" t="e">
        <f>NA()</f>
        <v>#N/A</v>
      </c>
      <c r="AV16" s="74">
        <v>138</v>
      </c>
      <c r="AW16" s="74" t="e">
        <f>NA()</f>
        <v>#N/A</v>
      </c>
      <c r="AX16" s="74" t="e">
        <f>NA()</f>
        <v>#N/A</v>
      </c>
      <c r="AY16" s="74">
        <v>136</v>
      </c>
      <c r="AZ16" s="74" t="e">
        <f>NA()</f>
        <v>#N/A</v>
      </c>
      <c r="BA16" s="74" t="e">
        <f>NA()</f>
        <v>#N/A</v>
      </c>
      <c r="BB16" s="74">
        <v>134</v>
      </c>
      <c r="BC16" s="74" t="e">
        <f>NA()</f>
        <v>#N/A</v>
      </c>
      <c r="BD16" s="74" t="e">
        <f>NA()</f>
        <v>#N/A</v>
      </c>
      <c r="BE16" s="74">
        <v>132</v>
      </c>
      <c r="BF16" s="74" t="e">
        <f>NA()</f>
        <v>#N/A</v>
      </c>
      <c r="BG16" s="74" t="e">
        <f>NA()</f>
        <v>#N/A</v>
      </c>
      <c r="BH16" s="74">
        <v>129</v>
      </c>
      <c r="BI16" s="74" t="e">
        <f>NA()</f>
        <v>#N/A</v>
      </c>
      <c r="BJ16" s="74" t="e">
        <f>NA()</f>
        <v>#N/A</v>
      </c>
      <c r="BK16" s="74">
        <v>127</v>
      </c>
      <c r="BL16" s="74" t="e">
        <f>NA()</f>
        <v>#N/A</v>
      </c>
      <c r="BM16" s="74" t="e">
        <f>NA()</f>
        <v>#N/A</v>
      </c>
      <c r="BN16" s="74">
        <v>126</v>
      </c>
      <c r="BO16" s="74" t="e">
        <f>NA()</f>
        <v>#N/A</v>
      </c>
      <c r="BP16" s="74" t="e">
        <f>NA()</f>
        <v>#N/A</v>
      </c>
      <c r="BQ16" s="74">
        <v>125</v>
      </c>
      <c r="BR16" s="74" t="e">
        <f>NA()</f>
        <v>#N/A</v>
      </c>
      <c r="BS16" s="74" t="e">
        <f>NA()</f>
        <v>#N/A</v>
      </c>
      <c r="BT16" s="74">
        <v>125</v>
      </c>
      <c r="BU16" s="74" t="e">
        <f>NA()</f>
        <v>#N/A</v>
      </c>
      <c r="BV16" s="74" t="e">
        <f>NA()</f>
        <v>#N/A</v>
      </c>
      <c r="BW16" s="74">
        <v>124</v>
      </c>
      <c r="BX16" s="74" t="e">
        <f>NA()</f>
        <v>#N/A</v>
      </c>
      <c r="BY16" s="74" t="e">
        <f>NA()</f>
        <v>#N/A</v>
      </c>
      <c r="BZ16" s="74">
        <v>124</v>
      </c>
      <c r="CA16" s="74" t="e">
        <f>NA()</f>
        <v>#N/A</v>
      </c>
      <c r="CB16" s="74" t="e">
        <f>NA()</f>
        <v>#N/A</v>
      </c>
      <c r="CC16" s="74">
        <v>123</v>
      </c>
      <c r="CD16" s="74" t="e">
        <f>NA()</f>
        <v>#N/A</v>
      </c>
      <c r="CE16" s="74" t="e">
        <f>NA()</f>
        <v>#N/A</v>
      </c>
      <c r="CF16" s="74">
        <v>123</v>
      </c>
      <c r="CG16" s="74" t="e">
        <f>NA()</f>
        <v>#N/A</v>
      </c>
      <c r="CH16" s="74" t="e">
        <f>NA()</f>
        <v>#N/A</v>
      </c>
      <c r="CI16" s="74">
        <v>123</v>
      </c>
      <c r="CJ16" s="74" t="e">
        <f>NA()</f>
        <v>#N/A</v>
      </c>
      <c r="CK16" s="74" t="e">
        <f>NA()</f>
        <v>#N/A</v>
      </c>
      <c r="CL16" s="74">
        <v>123</v>
      </c>
      <c r="CM16" s="74" t="e">
        <f>NA()</f>
        <v>#N/A</v>
      </c>
      <c r="CN16" s="74" t="e">
        <f>NA()</f>
        <v>#N/A</v>
      </c>
      <c r="CO16" s="74">
        <v>122</v>
      </c>
      <c r="CP16" s="74" t="e">
        <f>NA()</f>
        <v>#N/A</v>
      </c>
      <c r="CQ16" s="74" t="e">
        <f>NA()</f>
        <v>#N/A</v>
      </c>
      <c r="CR16" s="74">
        <v>123</v>
      </c>
      <c r="CS16" s="74" t="e">
        <f>NA()</f>
        <v>#N/A</v>
      </c>
      <c r="CT16" s="74" t="e">
        <f>NA()</f>
        <v>#N/A</v>
      </c>
      <c r="CU16" s="74">
        <v>124</v>
      </c>
      <c r="CV16" s="74" t="e">
        <f>NA()</f>
        <v>#N/A</v>
      </c>
      <c r="CW16" s="74" t="e">
        <f>NA()</f>
        <v>#N/A</v>
      </c>
      <c r="CX16" s="74">
        <v>126</v>
      </c>
      <c r="CY16" s="74" t="e">
        <f>NA()</f>
        <v>#N/A</v>
      </c>
      <c r="CZ16" s="74" t="e">
        <f>NA()</f>
        <v>#N/A</v>
      </c>
      <c r="DA16" s="74">
        <v>128</v>
      </c>
      <c r="DB16" s="138" t="e">
        <f>NA()</f>
        <v>#N/A</v>
      </c>
      <c r="DC16" s="138" t="e">
        <f>NA()</f>
        <v>#N/A</v>
      </c>
      <c r="DD16" s="138" t="e">
        <f>NA()</f>
        <v>#N/A</v>
      </c>
      <c r="DE16" s="138" t="e">
        <f>NA()</f>
        <v>#N/A</v>
      </c>
      <c r="DF16" s="138" t="e">
        <f>NA()</f>
        <v>#N/A</v>
      </c>
      <c r="DG16" s="137">
        <f>B325</f>
        <v>132.25</v>
      </c>
      <c r="DH16" s="138" t="e">
        <f>NA()</f>
        <v>#N/A</v>
      </c>
      <c r="DI16" s="138" t="e">
        <f>NA()</f>
        <v>#N/A</v>
      </c>
      <c r="DJ16" s="138" t="e">
        <f>NA()</f>
        <v>#N/A</v>
      </c>
      <c r="DK16" s="138" t="e">
        <f>NA()</f>
        <v>#N/A</v>
      </c>
      <c r="DL16" s="138" t="e">
        <f>NA()</f>
        <v>#N/A</v>
      </c>
      <c r="DM16" s="137">
        <f>C325</f>
        <v>130.5</v>
      </c>
      <c r="DN16" s="138" t="e">
        <f>NA()</f>
        <v>#N/A</v>
      </c>
      <c r="DO16" s="138" t="e">
        <f>NA()</f>
        <v>#N/A</v>
      </c>
      <c r="DP16" s="138" t="e">
        <f>NA()</f>
        <v>#N/A</v>
      </c>
      <c r="DQ16" s="138" t="e">
        <f>NA()</f>
        <v>#N/A</v>
      </c>
      <c r="DR16" s="138" t="e">
        <f>NA()</f>
        <v>#N/A</v>
      </c>
      <c r="DS16" s="137">
        <f>D325</f>
        <v>131.80000000000001</v>
      </c>
      <c r="DT16" s="138" t="e">
        <f>NA()</f>
        <v>#N/A</v>
      </c>
      <c r="DU16" s="138" t="e">
        <f>NA()</f>
        <v>#N/A</v>
      </c>
      <c r="DV16" s="138" t="e">
        <f>NA()</f>
        <v>#N/A</v>
      </c>
      <c r="DW16" s="138" t="e">
        <f>NA()</f>
        <v>#N/A</v>
      </c>
      <c r="DX16" s="138" t="e">
        <f>NA()</f>
        <v>#N/A</v>
      </c>
      <c r="DY16" s="139">
        <f>E325</f>
        <v>132</v>
      </c>
    </row>
    <row r="17" spans="1:129" x14ac:dyDescent="0.25">
      <c r="A17" s="140" t="s">
        <v>87</v>
      </c>
      <c r="B17" s="74" t="e">
        <f>NA()</f>
        <v>#N/A</v>
      </c>
      <c r="C17" s="74" t="e">
        <f>NA()</f>
        <v>#N/A</v>
      </c>
      <c r="D17" s="74" t="e">
        <f>NA()</f>
        <v>#N/A</v>
      </c>
      <c r="E17" s="74" t="e">
        <f>NA()</f>
        <v>#N/A</v>
      </c>
      <c r="F17" s="74" t="e">
        <f>NA()</f>
        <v>#N/A</v>
      </c>
      <c r="G17" s="74" t="e">
        <f>NA()</f>
        <v>#N/A</v>
      </c>
      <c r="H17" s="74" t="e">
        <f>NA()</f>
        <v>#N/A</v>
      </c>
      <c r="I17" s="74" t="e">
        <f>NA()</f>
        <v>#N/A</v>
      </c>
      <c r="J17" s="74" t="e">
        <f>NA()</f>
        <v>#N/A</v>
      </c>
      <c r="K17" s="74" t="e">
        <f>NA()</f>
        <v>#N/A</v>
      </c>
      <c r="L17" s="74" t="e">
        <f>NA()</f>
        <v>#N/A</v>
      </c>
      <c r="M17" s="74" t="e">
        <f>NA()</f>
        <v>#N/A</v>
      </c>
      <c r="N17" s="74" t="e">
        <f>NA()</f>
        <v>#N/A</v>
      </c>
      <c r="O17" s="74" t="e">
        <f>NA()</f>
        <v>#N/A</v>
      </c>
      <c r="P17" s="74" t="e">
        <f>NA()</f>
        <v>#N/A</v>
      </c>
      <c r="Q17" s="74" t="e">
        <f>NA()</f>
        <v>#N/A</v>
      </c>
      <c r="R17" s="74" t="e">
        <f>NA()</f>
        <v>#N/A</v>
      </c>
      <c r="S17" s="74" t="e">
        <f>NA()</f>
        <v>#N/A</v>
      </c>
      <c r="T17" s="74" t="e">
        <f>NA()</f>
        <v>#N/A</v>
      </c>
      <c r="U17" s="74" t="e">
        <f>NA()</f>
        <v>#N/A</v>
      </c>
      <c r="V17" s="74" t="e">
        <f>NA()</f>
        <v>#N/A</v>
      </c>
      <c r="W17" s="74" t="e">
        <f>NA()</f>
        <v>#N/A</v>
      </c>
      <c r="X17" s="74" t="e">
        <f>NA()</f>
        <v>#N/A</v>
      </c>
      <c r="Y17" s="74" t="e">
        <f>NA()</f>
        <v>#N/A</v>
      </c>
      <c r="Z17" s="74" t="e">
        <f>NA()</f>
        <v>#N/A</v>
      </c>
      <c r="AA17" s="74" t="e">
        <f>NA()</f>
        <v>#N/A</v>
      </c>
      <c r="AB17" s="74" t="e">
        <f>NA()</f>
        <v>#N/A</v>
      </c>
      <c r="AC17" s="74" t="e">
        <f>NA()</f>
        <v>#N/A</v>
      </c>
      <c r="AD17" s="74" t="e">
        <f>NA()</f>
        <v>#N/A</v>
      </c>
      <c r="AE17" s="74" t="e">
        <f>NA()</f>
        <v>#N/A</v>
      </c>
      <c r="AF17" s="74" t="e">
        <f>NA()</f>
        <v>#N/A</v>
      </c>
      <c r="AG17" s="74" t="e">
        <f>NA()</f>
        <v>#N/A</v>
      </c>
      <c r="AH17" s="74" t="e">
        <f>NA()</f>
        <v>#N/A</v>
      </c>
      <c r="AI17" s="74" t="e">
        <f>NA()</f>
        <v>#N/A</v>
      </c>
      <c r="AJ17" s="74" t="e">
        <f>NA()</f>
        <v>#N/A</v>
      </c>
      <c r="AK17" s="74" t="e">
        <f>NA()</f>
        <v>#N/A</v>
      </c>
      <c r="AL17" s="74" t="e">
        <f>NA()</f>
        <v>#N/A</v>
      </c>
      <c r="AM17" s="74" t="e">
        <f>NA()</f>
        <v>#N/A</v>
      </c>
      <c r="AN17" s="74" t="e">
        <f>NA()</f>
        <v>#N/A</v>
      </c>
      <c r="AO17" s="74" t="e">
        <f>NA()</f>
        <v>#N/A</v>
      </c>
      <c r="AP17" s="74" t="e">
        <f>NA()</f>
        <v>#N/A</v>
      </c>
      <c r="AQ17" s="74" t="e">
        <f>NA()</f>
        <v>#N/A</v>
      </c>
      <c r="AR17" s="74" t="e">
        <f>NA()</f>
        <v>#N/A</v>
      </c>
      <c r="AS17" s="74" t="e">
        <f>NA()</f>
        <v>#N/A</v>
      </c>
      <c r="AT17" s="74" t="e">
        <f>NA()</f>
        <v>#N/A</v>
      </c>
      <c r="AU17" s="74" t="e">
        <f>NA()</f>
        <v>#N/A</v>
      </c>
      <c r="AV17" s="74" t="e">
        <f>NA()</f>
        <v>#N/A</v>
      </c>
      <c r="AW17" s="74" t="e">
        <f>NA()</f>
        <v>#N/A</v>
      </c>
      <c r="AX17" s="74" t="e">
        <f>NA()</f>
        <v>#N/A</v>
      </c>
      <c r="AY17" s="74" t="e">
        <f>NA()</f>
        <v>#N/A</v>
      </c>
      <c r="AZ17" s="74" t="e">
        <f>NA()</f>
        <v>#N/A</v>
      </c>
      <c r="BA17" s="74" t="e">
        <f>NA()</f>
        <v>#N/A</v>
      </c>
      <c r="BB17" s="74" t="e">
        <f>NA()</f>
        <v>#N/A</v>
      </c>
      <c r="BC17" s="74" t="e">
        <f>NA()</f>
        <v>#N/A</v>
      </c>
      <c r="BD17" s="74" t="e">
        <f>NA()</f>
        <v>#N/A</v>
      </c>
      <c r="BE17" s="74" t="e">
        <f>NA()</f>
        <v>#N/A</v>
      </c>
      <c r="BF17" s="74" t="e">
        <f>NA()</f>
        <v>#N/A</v>
      </c>
      <c r="BG17" s="74" t="e">
        <f>NA()</f>
        <v>#N/A</v>
      </c>
      <c r="BH17" s="74" t="e">
        <f>NA()</f>
        <v>#N/A</v>
      </c>
      <c r="BI17" s="74" t="e">
        <f>NA()</f>
        <v>#N/A</v>
      </c>
      <c r="BJ17" s="74" t="e">
        <f>NA()</f>
        <v>#N/A</v>
      </c>
      <c r="BK17" s="74" t="e">
        <f>NA()</f>
        <v>#N/A</v>
      </c>
      <c r="BL17" s="74" t="e">
        <f>NA()</f>
        <v>#N/A</v>
      </c>
      <c r="BM17" s="74" t="e">
        <f>NA()</f>
        <v>#N/A</v>
      </c>
      <c r="BN17" s="74" t="e">
        <f>NA()</f>
        <v>#N/A</v>
      </c>
      <c r="BO17" s="74" t="e">
        <f>NA()</f>
        <v>#N/A</v>
      </c>
      <c r="BP17" s="74" t="e">
        <f>NA()</f>
        <v>#N/A</v>
      </c>
      <c r="BQ17" s="74" t="e">
        <f>NA()</f>
        <v>#N/A</v>
      </c>
      <c r="BR17" s="74" t="e">
        <f>NA()</f>
        <v>#N/A</v>
      </c>
      <c r="BS17" s="74" t="e">
        <f>NA()</f>
        <v>#N/A</v>
      </c>
      <c r="BT17" s="74" t="e">
        <f>NA()</f>
        <v>#N/A</v>
      </c>
      <c r="BU17" s="74" t="e">
        <f>NA()</f>
        <v>#N/A</v>
      </c>
      <c r="BV17" s="74" t="e">
        <f>NA()</f>
        <v>#N/A</v>
      </c>
      <c r="BW17" s="74" t="e">
        <f>NA()</f>
        <v>#N/A</v>
      </c>
      <c r="BX17" s="74" t="e">
        <f>NA()</f>
        <v>#N/A</v>
      </c>
      <c r="BY17" s="74" t="e">
        <f>NA()</f>
        <v>#N/A</v>
      </c>
      <c r="BZ17" s="74" t="e">
        <f>NA()</f>
        <v>#N/A</v>
      </c>
      <c r="CA17" s="74" t="e">
        <f>NA()</f>
        <v>#N/A</v>
      </c>
      <c r="CB17" s="74" t="e">
        <f>NA()</f>
        <v>#N/A</v>
      </c>
      <c r="CC17" s="74" t="e">
        <f>NA()</f>
        <v>#N/A</v>
      </c>
      <c r="CD17" s="74" t="e">
        <f>NA()</f>
        <v>#N/A</v>
      </c>
      <c r="CE17" s="74" t="e">
        <f>NA()</f>
        <v>#N/A</v>
      </c>
      <c r="CF17" s="74" t="e">
        <f>NA()</f>
        <v>#N/A</v>
      </c>
      <c r="CG17" s="74" t="e">
        <f>NA()</f>
        <v>#N/A</v>
      </c>
      <c r="CH17" s="74" t="e">
        <f>NA()</f>
        <v>#N/A</v>
      </c>
      <c r="CI17" s="74" t="e">
        <f>NA()</f>
        <v>#N/A</v>
      </c>
      <c r="CJ17" s="74" t="e">
        <f>NA()</f>
        <v>#N/A</v>
      </c>
      <c r="CK17" s="74" t="e">
        <f>NA()</f>
        <v>#N/A</v>
      </c>
      <c r="CL17" s="74" t="e">
        <f>NA()</f>
        <v>#N/A</v>
      </c>
      <c r="CM17" s="74" t="e">
        <f>NA()</f>
        <v>#N/A</v>
      </c>
      <c r="CN17" s="74" t="e">
        <f>NA()</f>
        <v>#N/A</v>
      </c>
      <c r="CO17" s="74" t="e">
        <f>NA()</f>
        <v>#N/A</v>
      </c>
      <c r="CP17" s="74" t="e">
        <f>NA()</f>
        <v>#N/A</v>
      </c>
      <c r="CQ17" s="74" t="e">
        <f>NA()</f>
        <v>#N/A</v>
      </c>
      <c r="CR17" s="74" t="e">
        <f>NA()</f>
        <v>#N/A</v>
      </c>
      <c r="CS17" s="74" t="e">
        <f>NA()</f>
        <v>#N/A</v>
      </c>
      <c r="CT17" s="74" t="e">
        <f>NA()</f>
        <v>#N/A</v>
      </c>
      <c r="CU17" s="74" t="e">
        <f>NA()</f>
        <v>#N/A</v>
      </c>
      <c r="CV17" s="74" t="e">
        <f>NA()</f>
        <v>#N/A</v>
      </c>
      <c r="CW17" s="74" t="e">
        <f>NA()</f>
        <v>#N/A</v>
      </c>
      <c r="CX17" s="74" t="e">
        <f>NA()</f>
        <v>#N/A</v>
      </c>
      <c r="CY17" s="74" t="e">
        <f>NA()</f>
        <v>#N/A</v>
      </c>
      <c r="CZ17" s="74" t="e">
        <f>NA()</f>
        <v>#N/A</v>
      </c>
      <c r="DA17" s="74" t="e">
        <f>NA()</f>
        <v>#N/A</v>
      </c>
      <c r="DB17" s="141" t="e">
        <f>NA()</f>
        <v>#N/A</v>
      </c>
      <c r="DC17" s="141" t="e">
        <f>NA()</f>
        <v>#N/A</v>
      </c>
      <c r="DD17" s="141" t="e">
        <f>NA()</f>
        <v>#N/A</v>
      </c>
      <c r="DE17" s="141" t="e">
        <f>NA()</f>
        <v>#N/A</v>
      </c>
      <c r="DF17" s="141" t="e">
        <f>NA()</f>
        <v>#N/A</v>
      </c>
      <c r="DG17" s="76" t="e">
        <f>B350</f>
        <v>#N/A</v>
      </c>
      <c r="DH17" s="141" t="e">
        <f>NA()</f>
        <v>#N/A</v>
      </c>
      <c r="DI17" s="141" t="e">
        <f>NA()</f>
        <v>#N/A</v>
      </c>
      <c r="DJ17" s="141" t="e">
        <f>NA()</f>
        <v>#N/A</v>
      </c>
      <c r="DK17" s="141" t="e">
        <f>NA()</f>
        <v>#N/A</v>
      </c>
      <c r="DL17" s="141" t="e">
        <f>NA()</f>
        <v>#N/A</v>
      </c>
      <c r="DM17" s="76" t="e">
        <f>C350</f>
        <v>#N/A</v>
      </c>
      <c r="DN17" s="141" t="e">
        <f>NA()</f>
        <v>#N/A</v>
      </c>
      <c r="DO17" s="141" t="e">
        <f>NA()</f>
        <v>#N/A</v>
      </c>
      <c r="DP17" s="141" t="e">
        <f>NA()</f>
        <v>#N/A</v>
      </c>
      <c r="DQ17" s="141" t="e">
        <f>NA()</f>
        <v>#N/A</v>
      </c>
      <c r="DR17" s="141" t="e">
        <f>NA()</f>
        <v>#N/A</v>
      </c>
      <c r="DS17" s="76" t="e">
        <f>D350</f>
        <v>#N/A</v>
      </c>
      <c r="DT17" s="141" t="e">
        <f>NA()</f>
        <v>#N/A</v>
      </c>
      <c r="DU17" s="141" t="e">
        <f>NA()</f>
        <v>#N/A</v>
      </c>
      <c r="DV17" s="141" t="e">
        <f>NA()</f>
        <v>#N/A</v>
      </c>
      <c r="DW17" s="141" t="e">
        <f>NA()</f>
        <v>#N/A</v>
      </c>
      <c r="DX17" s="141" t="e">
        <f>NA()</f>
        <v>#N/A</v>
      </c>
      <c r="DY17" s="76" t="e">
        <f>E350</f>
        <v>#N/A</v>
      </c>
    </row>
    <row r="18" spans="1:129" x14ac:dyDescent="0.25">
      <c r="A18" s="134" t="s">
        <v>88</v>
      </c>
      <c r="B18" s="74" t="e">
        <f>NA()</f>
        <v>#N/A</v>
      </c>
      <c r="C18" s="74">
        <v>16389</v>
      </c>
      <c r="D18" s="74" t="e">
        <f>NA()</f>
        <v>#N/A</v>
      </c>
      <c r="E18" s="74">
        <v>16385</v>
      </c>
      <c r="F18" s="74" t="e">
        <f>NA()</f>
        <v>#N/A</v>
      </c>
      <c r="G18" s="74">
        <v>16383</v>
      </c>
      <c r="H18" s="74" t="e">
        <f>NA()</f>
        <v>#N/A</v>
      </c>
      <c r="I18" s="74">
        <v>16382</v>
      </c>
      <c r="J18" s="74" t="e">
        <f>NA()</f>
        <v>#N/A</v>
      </c>
      <c r="K18" s="74">
        <v>16381</v>
      </c>
      <c r="L18" s="74" t="e">
        <f>NA()</f>
        <v>#N/A</v>
      </c>
      <c r="M18" s="74">
        <v>16380</v>
      </c>
      <c r="N18" s="74" t="e">
        <f>NA()</f>
        <v>#N/A</v>
      </c>
      <c r="O18" s="74">
        <v>16379</v>
      </c>
      <c r="P18" s="74" t="e">
        <f>NA()</f>
        <v>#N/A</v>
      </c>
      <c r="Q18" s="74">
        <v>16378</v>
      </c>
      <c r="R18" s="74" t="e">
        <f>NA()</f>
        <v>#N/A</v>
      </c>
      <c r="S18" s="74">
        <v>16377</v>
      </c>
      <c r="T18" s="74" t="e">
        <f>NA()</f>
        <v>#N/A</v>
      </c>
      <c r="U18" s="74">
        <v>16376</v>
      </c>
      <c r="V18" s="74" t="e">
        <f>NA()</f>
        <v>#N/A</v>
      </c>
      <c r="W18" s="74" t="e">
        <f>NA()</f>
        <v>#N/A</v>
      </c>
      <c r="X18" s="74">
        <v>16374</v>
      </c>
      <c r="Y18" s="74" t="e">
        <f>NA()</f>
        <v>#N/A</v>
      </c>
      <c r="Z18" s="74" t="e">
        <f>NA()</f>
        <v>#N/A</v>
      </c>
      <c r="AA18" s="74">
        <v>16373</v>
      </c>
      <c r="AB18" s="74" t="e">
        <f>NA()</f>
        <v>#N/A</v>
      </c>
      <c r="AC18" s="74" t="e">
        <f>NA()</f>
        <v>#N/A</v>
      </c>
      <c r="AD18" s="74">
        <v>16372</v>
      </c>
      <c r="AE18" s="74" t="e">
        <f>NA()</f>
        <v>#N/A</v>
      </c>
      <c r="AF18" s="74" t="e">
        <f>NA()</f>
        <v>#N/A</v>
      </c>
      <c r="AG18" s="74">
        <v>16371</v>
      </c>
      <c r="AH18" s="74" t="e">
        <f>NA()</f>
        <v>#N/A</v>
      </c>
      <c r="AI18" s="74" t="e">
        <f>NA()</f>
        <v>#N/A</v>
      </c>
      <c r="AJ18" s="74">
        <v>16370</v>
      </c>
      <c r="AK18" s="74" t="e">
        <f>NA()</f>
        <v>#N/A</v>
      </c>
      <c r="AL18" s="74" t="e">
        <f>NA()</f>
        <v>#N/A</v>
      </c>
      <c r="AM18" s="74">
        <v>16369</v>
      </c>
      <c r="AN18" s="74" t="e">
        <f>NA()</f>
        <v>#N/A</v>
      </c>
      <c r="AO18" s="74" t="e">
        <f>NA()</f>
        <v>#N/A</v>
      </c>
      <c r="AP18" s="74">
        <v>16368</v>
      </c>
      <c r="AQ18" s="74" t="e">
        <f>NA()</f>
        <v>#N/A</v>
      </c>
      <c r="AR18" s="74" t="e">
        <f>NA()</f>
        <v>#N/A</v>
      </c>
      <c r="AS18" s="74">
        <v>16367</v>
      </c>
      <c r="AT18" s="74" t="e">
        <f>NA()</f>
        <v>#N/A</v>
      </c>
      <c r="AU18" s="74" t="e">
        <f>NA()</f>
        <v>#N/A</v>
      </c>
      <c r="AV18" s="74">
        <v>16366</v>
      </c>
      <c r="AW18" s="74" t="e">
        <f>NA()</f>
        <v>#N/A</v>
      </c>
      <c r="AX18" s="74" t="e">
        <f>NA()</f>
        <v>#N/A</v>
      </c>
      <c r="AY18" s="74">
        <v>16368</v>
      </c>
      <c r="AZ18" s="74" t="e">
        <f>NA()</f>
        <v>#N/A</v>
      </c>
      <c r="BA18" s="74" t="e">
        <f>NA()</f>
        <v>#N/A</v>
      </c>
      <c r="BB18" s="74">
        <v>16371</v>
      </c>
      <c r="BC18" s="74" t="e">
        <f>NA()</f>
        <v>#N/A</v>
      </c>
      <c r="BD18" s="74" t="e">
        <f>NA()</f>
        <v>#N/A</v>
      </c>
      <c r="BE18" s="74">
        <v>16374</v>
      </c>
      <c r="BF18" s="74" t="e">
        <f>NA()</f>
        <v>#N/A</v>
      </c>
      <c r="BG18" s="74" t="e">
        <f>NA()</f>
        <v>#N/A</v>
      </c>
      <c r="BH18" s="74">
        <v>16378</v>
      </c>
      <c r="BI18" s="74" t="e">
        <f>NA()</f>
        <v>#N/A</v>
      </c>
      <c r="BJ18" s="74" t="e">
        <f>NA()</f>
        <v>#N/A</v>
      </c>
      <c r="BK18" s="74">
        <v>16382</v>
      </c>
      <c r="BL18" s="74" t="e">
        <f>NA()</f>
        <v>#N/A</v>
      </c>
      <c r="BM18" s="74" t="e">
        <f>NA()</f>
        <v>#N/A</v>
      </c>
      <c r="BN18" s="74">
        <v>16387</v>
      </c>
      <c r="BO18" s="74" t="e">
        <f>NA()</f>
        <v>#N/A</v>
      </c>
      <c r="BP18" s="74" t="e">
        <f>NA()</f>
        <v>#N/A</v>
      </c>
      <c r="BQ18" s="74">
        <v>16389</v>
      </c>
      <c r="BR18" s="74" t="e">
        <f>NA()</f>
        <v>#N/A</v>
      </c>
      <c r="BS18" s="74" t="e">
        <f>NA()</f>
        <v>#N/A</v>
      </c>
      <c r="BT18" s="74">
        <v>16388</v>
      </c>
      <c r="BU18" s="74" t="e">
        <f>NA()</f>
        <v>#N/A</v>
      </c>
      <c r="BV18" s="74" t="e">
        <f>NA()</f>
        <v>#N/A</v>
      </c>
      <c r="BW18" s="74">
        <v>16387</v>
      </c>
      <c r="BX18" s="74" t="e">
        <f>NA()</f>
        <v>#N/A</v>
      </c>
      <c r="BY18" s="74" t="e">
        <f>NA()</f>
        <v>#N/A</v>
      </c>
      <c r="BZ18" s="74">
        <v>16386</v>
      </c>
      <c r="CA18" s="74" t="e">
        <f>NA()</f>
        <v>#N/A</v>
      </c>
      <c r="CB18" s="74" t="e">
        <f>NA()</f>
        <v>#N/A</v>
      </c>
      <c r="CC18" s="74">
        <v>16385</v>
      </c>
      <c r="CD18" s="74" t="e">
        <f>NA()</f>
        <v>#N/A</v>
      </c>
      <c r="CE18" s="74" t="e">
        <f>NA()</f>
        <v>#N/A</v>
      </c>
      <c r="CF18" s="74">
        <v>16383</v>
      </c>
      <c r="CG18" s="74" t="e">
        <f>NA()</f>
        <v>#N/A</v>
      </c>
      <c r="CH18" s="74" t="e">
        <f>NA()</f>
        <v>#N/A</v>
      </c>
      <c r="CI18" s="74">
        <v>16381</v>
      </c>
      <c r="CJ18" s="74" t="e">
        <f>NA()</f>
        <v>#N/A</v>
      </c>
      <c r="CK18" s="74" t="e">
        <f>NA()</f>
        <v>#N/A</v>
      </c>
      <c r="CL18" s="74">
        <v>16378</v>
      </c>
      <c r="CM18" s="74" t="e">
        <f>NA()</f>
        <v>#N/A</v>
      </c>
      <c r="CN18" s="74" t="e">
        <f>NA()</f>
        <v>#N/A</v>
      </c>
      <c r="CO18" s="74">
        <v>16376</v>
      </c>
      <c r="CP18" s="74" t="e">
        <f>NA()</f>
        <v>#N/A</v>
      </c>
      <c r="CQ18" s="74" t="e">
        <f>NA()</f>
        <v>#N/A</v>
      </c>
      <c r="CR18" s="74">
        <v>16376</v>
      </c>
      <c r="CS18" s="74" t="e">
        <f>NA()</f>
        <v>#N/A</v>
      </c>
      <c r="CT18" s="74" t="e">
        <f>NA()</f>
        <v>#N/A</v>
      </c>
      <c r="CU18" s="74">
        <v>16377</v>
      </c>
      <c r="CV18" s="74" t="e">
        <f>NA()</f>
        <v>#N/A</v>
      </c>
      <c r="CW18" s="74" t="e">
        <f>NA()</f>
        <v>#N/A</v>
      </c>
      <c r="CX18" s="74">
        <v>16379</v>
      </c>
      <c r="CY18" s="74" t="e">
        <f>NA()</f>
        <v>#N/A</v>
      </c>
      <c r="CZ18" s="74" t="e">
        <f>NA()</f>
        <v>#N/A</v>
      </c>
      <c r="DA18" s="74">
        <v>16382</v>
      </c>
      <c r="DB18" s="133" t="e">
        <f>NA()</f>
        <v>#N/A</v>
      </c>
      <c r="DC18" s="133" t="e">
        <f>NA()</f>
        <v>#N/A</v>
      </c>
      <c r="DD18" s="133" t="e">
        <f>NA()</f>
        <v>#N/A</v>
      </c>
      <c r="DE18" s="133" t="e">
        <f>NA()</f>
        <v>#N/A</v>
      </c>
      <c r="DF18" s="133" t="e">
        <f>NA()</f>
        <v>#N/A</v>
      </c>
      <c r="DG18" s="74">
        <f>B375</f>
        <v>16377.75</v>
      </c>
      <c r="DH18" s="133" t="e">
        <f>NA()</f>
        <v>#N/A</v>
      </c>
      <c r="DI18" s="133" t="e">
        <f>NA()</f>
        <v>#N/A</v>
      </c>
      <c r="DJ18" s="133" t="e">
        <f>NA()</f>
        <v>#N/A</v>
      </c>
      <c r="DK18" s="133" t="e">
        <f>NA()</f>
        <v>#N/A</v>
      </c>
      <c r="DL18" s="133" t="e">
        <f>NA()</f>
        <v>#N/A</v>
      </c>
      <c r="DM18" s="74">
        <f>C375</f>
        <v>16377</v>
      </c>
      <c r="DN18" s="133" t="e">
        <f>NA()</f>
        <v>#N/A</v>
      </c>
      <c r="DO18" s="133" t="e">
        <f>NA()</f>
        <v>#N/A</v>
      </c>
      <c r="DP18" s="133" t="e">
        <f>NA()</f>
        <v>#N/A</v>
      </c>
      <c r="DQ18" s="133" t="e">
        <f>NA()</f>
        <v>#N/A</v>
      </c>
      <c r="DR18" s="133" t="e">
        <f>NA()</f>
        <v>#N/A</v>
      </c>
      <c r="DS18" s="74">
        <f>D375</f>
        <v>16378.8</v>
      </c>
      <c r="DT18" s="133" t="e">
        <f>NA()</f>
        <v>#N/A</v>
      </c>
      <c r="DU18" s="133" t="e">
        <f>NA()</f>
        <v>#N/A</v>
      </c>
      <c r="DV18" s="133" t="e">
        <f>NA()</f>
        <v>#N/A</v>
      </c>
      <c r="DW18" s="133" t="e">
        <f>NA()</f>
        <v>#N/A</v>
      </c>
      <c r="DX18" s="133" t="e">
        <f>NA()</f>
        <v>#N/A</v>
      </c>
      <c r="DY18" s="74">
        <f>E375</f>
        <v>16378.8</v>
      </c>
    </row>
    <row r="19" spans="1:129" ht="16.5" customHeight="1" thickBot="1" x14ac:dyDescent="0.3">
      <c r="A19" s="142" t="s">
        <v>89</v>
      </c>
      <c r="B19" s="74" t="e">
        <f>NA()</f>
        <v>#N/A</v>
      </c>
      <c r="C19" s="74" t="e">
        <f>NA()</f>
        <v>#N/A</v>
      </c>
      <c r="D19" s="74" t="e">
        <f>NA()</f>
        <v>#N/A</v>
      </c>
      <c r="E19" s="74" t="e">
        <f>NA()</f>
        <v>#N/A</v>
      </c>
      <c r="F19" s="74" t="e">
        <f>NA()</f>
        <v>#N/A</v>
      </c>
      <c r="G19" s="74" t="e">
        <f>NA()</f>
        <v>#N/A</v>
      </c>
      <c r="H19" s="74" t="e">
        <f>NA()</f>
        <v>#N/A</v>
      </c>
      <c r="I19" s="74">
        <v>5664</v>
      </c>
      <c r="J19" s="74" t="e">
        <f>NA()</f>
        <v>#N/A</v>
      </c>
      <c r="K19" s="74" t="e">
        <f>NA()</f>
        <v>#N/A</v>
      </c>
      <c r="L19" s="74" t="e">
        <f>NA()</f>
        <v>#N/A</v>
      </c>
      <c r="M19" s="74" t="e">
        <f>NA()</f>
        <v>#N/A</v>
      </c>
      <c r="N19" s="74" t="e">
        <f>NA()</f>
        <v>#N/A</v>
      </c>
      <c r="O19" s="74" t="e">
        <f>NA()</f>
        <v>#N/A</v>
      </c>
      <c r="P19" s="74" t="e">
        <f>NA()</f>
        <v>#N/A</v>
      </c>
      <c r="Q19" s="74" t="e">
        <f>NA()</f>
        <v>#N/A</v>
      </c>
      <c r="R19" s="74" t="e">
        <f>NA()</f>
        <v>#N/A</v>
      </c>
      <c r="S19" s="74" t="e">
        <f>NA()</f>
        <v>#N/A</v>
      </c>
      <c r="T19" s="74" t="e">
        <f>NA()</f>
        <v>#N/A</v>
      </c>
      <c r="U19" s="74">
        <v>5664</v>
      </c>
      <c r="V19" s="74" t="e">
        <f>NA()</f>
        <v>#N/A</v>
      </c>
      <c r="W19" s="74" t="e">
        <f>NA()</f>
        <v>#N/A</v>
      </c>
      <c r="X19" s="74" t="e">
        <f>NA()</f>
        <v>#N/A</v>
      </c>
      <c r="Y19" s="74" t="e">
        <f>NA()</f>
        <v>#N/A</v>
      </c>
      <c r="Z19" s="74" t="e">
        <f>NA()</f>
        <v>#N/A</v>
      </c>
      <c r="AA19" s="74" t="e">
        <f>NA()</f>
        <v>#N/A</v>
      </c>
      <c r="AB19" s="74" t="e">
        <f>NA()</f>
        <v>#N/A</v>
      </c>
      <c r="AC19" s="74" t="e">
        <f>NA()</f>
        <v>#N/A</v>
      </c>
      <c r="AD19" s="74" t="e">
        <f>NA()</f>
        <v>#N/A</v>
      </c>
      <c r="AE19" s="74" t="e">
        <f>NA()</f>
        <v>#N/A</v>
      </c>
      <c r="AF19" s="74" t="e">
        <f>NA()</f>
        <v>#N/A</v>
      </c>
      <c r="AG19" s="74">
        <v>5664</v>
      </c>
      <c r="AH19" s="74" t="e">
        <f>NA()</f>
        <v>#N/A</v>
      </c>
      <c r="AI19" s="74" t="e">
        <f>NA()</f>
        <v>#N/A</v>
      </c>
      <c r="AJ19" s="74" t="e">
        <f>NA()</f>
        <v>#N/A</v>
      </c>
      <c r="AK19" s="74" t="e">
        <f>NA()</f>
        <v>#N/A</v>
      </c>
      <c r="AL19" s="74" t="e">
        <f>NA()</f>
        <v>#N/A</v>
      </c>
      <c r="AM19" s="74" t="e">
        <f>NA()</f>
        <v>#N/A</v>
      </c>
      <c r="AN19" s="74" t="e">
        <f>NA()</f>
        <v>#N/A</v>
      </c>
      <c r="AO19" s="74" t="e">
        <f>NA()</f>
        <v>#N/A</v>
      </c>
      <c r="AP19" s="74" t="e">
        <f>NA()</f>
        <v>#N/A</v>
      </c>
      <c r="AQ19" s="74" t="e">
        <f>NA()</f>
        <v>#N/A</v>
      </c>
      <c r="AR19" s="74" t="e">
        <f>NA()</f>
        <v>#N/A</v>
      </c>
      <c r="AS19" s="74">
        <v>5666</v>
      </c>
      <c r="AT19" s="74" t="e">
        <f>NA()</f>
        <v>#N/A</v>
      </c>
      <c r="AU19" s="74" t="e">
        <f>NA()</f>
        <v>#N/A</v>
      </c>
      <c r="AV19" s="74" t="e">
        <f>NA()</f>
        <v>#N/A</v>
      </c>
      <c r="AW19" s="74" t="e">
        <f>NA()</f>
        <v>#N/A</v>
      </c>
      <c r="AX19" s="74" t="e">
        <f>NA()</f>
        <v>#N/A</v>
      </c>
      <c r="AY19" s="74" t="e">
        <f>NA()</f>
        <v>#N/A</v>
      </c>
      <c r="AZ19" s="74" t="e">
        <f>NA()</f>
        <v>#N/A</v>
      </c>
      <c r="BA19" s="74" t="e">
        <f>NA()</f>
        <v>#N/A</v>
      </c>
      <c r="BB19" s="74" t="e">
        <f>NA()</f>
        <v>#N/A</v>
      </c>
      <c r="BC19" s="74" t="e">
        <f>NA()</f>
        <v>#N/A</v>
      </c>
      <c r="BD19" s="74" t="e">
        <f>NA()</f>
        <v>#N/A</v>
      </c>
      <c r="BE19" s="74">
        <v>5668</v>
      </c>
      <c r="BF19" s="74" t="e">
        <f>NA()</f>
        <v>#N/A</v>
      </c>
      <c r="BG19" s="74" t="e">
        <f>NA()</f>
        <v>#N/A</v>
      </c>
      <c r="BH19" s="74" t="e">
        <f>NA()</f>
        <v>#N/A</v>
      </c>
      <c r="BI19" s="74" t="e">
        <f>NA()</f>
        <v>#N/A</v>
      </c>
      <c r="BJ19" s="74" t="e">
        <f>NA()</f>
        <v>#N/A</v>
      </c>
      <c r="BK19" s="74" t="e">
        <f>NA()</f>
        <v>#N/A</v>
      </c>
      <c r="BL19" s="74" t="e">
        <f>NA()</f>
        <v>#N/A</v>
      </c>
      <c r="BM19" s="74" t="e">
        <f>NA()</f>
        <v>#N/A</v>
      </c>
      <c r="BN19" s="74" t="e">
        <f>NA()</f>
        <v>#N/A</v>
      </c>
      <c r="BO19" s="74" t="e">
        <f>NA()</f>
        <v>#N/A</v>
      </c>
      <c r="BP19" s="74" t="e">
        <f>NA()</f>
        <v>#N/A</v>
      </c>
      <c r="BQ19" s="74">
        <v>5666</v>
      </c>
      <c r="BR19" s="74" t="e">
        <f>NA()</f>
        <v>#N/A</v>
      </c>
      <c r="BS19" s="74" t="e">
        <f>NA()</f>
        <v>#N/A</v>
      </c>
      <c r="BT19" s="74" t="e">
        <f>NA()</f>
        <v>#N/A</v>
      </c>
      <c r="BU19" s="74" t="e">
        <f>NA()</f>
        <v>#N/A</v>
      </c>
      <c r="BV19" s="74" t="e">
        <f>NA()</f>
        <v>#N/A</v>
      </c>
      <c r="BW19" s="74" t="e">
        <f>NA()</f>
        <v>#N/A</v>
      </c>
      <c r="BX19" s="74" t="e">
        <f>NA()</f>
        <v>#N/A</v>
      </c>
      <c r="BY19" s="74" t="e">
        <f>NA()</f>
        <v>#N/A</v>
      </c>
      <c r="BZ19" s="74" t="e">
        <f>NA()</f>
        <v>#N/A</v>
      </c>
      <c r="CA19" s="74" t="e">
        <f>NA()</f>
        <v>#N/A</v>
      </c>
      <c r="CB19" s="74" t="e">
        <f>NA()</f>
        <v>#N/A</v>
      </c>
      <c r="CC19" s="74">
        <v>5664</v>
      </c>
      <c r="CD19" s="74" t="e">
        <f>NA()</f>
        <v>#N/A</v>
      </c>
      <c r="CE19" s="74" t="e">
        <f>NA()</f>
        <v>#N/A</v>
      </c>
      <c r="CF19" s="74" t="e">
        <f>NA()</f>
        <v>#N/A</v>
      </c>
      <c r="CG19" s="74" t="e">
        <f>NA()</f>
        <v>#N/A</v>
      </c>
      <c r="CH19" s="74" t="e">
        <f>NA()</f>
        <v>#N/A</v>
      </c>
      <c r="CI19" s="74" t="e">
        <f>NA()</f>
        <v>#N/A</v>
      </c>
      <c r="CJ19" s="74" t="e">
        <f>NA()</f>
        <v>#N/A</v>
      </c>
      <c r="CK19" s="74" t="e">
        <f>NA()</f>
        <v>#N/A</v>
      </c>
      <c r="CL19" s="74" t="e">
        <f>NA()</f>
        <v>#N/A</v>
      </c>
      <c r="CM19" s="74" t="e">
        <f>NA()</f>
        <v>#N/A</v>
      </c>
      <c r="CN19" s="74" t="e">
        <f>NA()</f>
        <v>#N/A</v>
      </c>
      <c r="CO19" s="74">
        <v>5664</v>
      </c>
      <c r="CP19" s="74" t="e">
        <f>NA()</f>
        <v>#N/A</v>
      </c>
      <c r="CQ19" s="74" t="e">
        <f>NA()</f>
        <v>#N/A</v>
      </c>
      <c r="CR19" s="74" t="e">
        <f>NA()</f>
        <v>#N/A</v>
      </c>
      <c r="CS19" s="74" t="e">
        <f>NA()</f>
        <v>#N/A</v>
      </c>
      <c r="CT19" s="74" t="e">
        <f>NA()</f>
        <v>#N/A</v>
      </c>
      <c r="CU19" s="74" t="e">
        <f>NA()</f>
        <v>#N/A</v>
      </c>
      <c r="CV19" s="74" t="e">
        <f>NA()</f>
        <v>#N/A</v>
      </c>
      <c r="CW19" s="74" t="e">
        <f>NA()</f>
        <v>#N/A</v>
      </c>
      <c r="CX19" s="74" t="e">
        <f>NA()</f>
        <v>#N/A</v>
      </c>
      <c r="CY19" s="74" t="e">
        <f>NA()</f>
        <v>#N/A</v>
      </c>
      <c r="CZ19" s="74" t="e">
        <f>NA()</f>
        <v>#N/A</v>
      </c>
      <c r="DA19" s="74">
        <v>5662</v>
      </c>
      <c r="DB19" s="129" t="e">
        <f>NA()</f>
        <v>#N/A</v>
      </c>
      <c r="DC19" s="129" t="e">
        <f>NA()</f>
        <v>#N/A</v>
      </c>
      <c r="DD19" s="129" t="e">
        <f>NA()</f>
        <v>#N/A</v>
      </c>
      <c r="DE19" s="129" t="e">
        <f>NA()</f>
        <v>#N/A</v>
      </c>
      <c r="DF19" s="129" t="e">
        <f>NA()</f>
        <v>#N/A</v>
      </c>
      <c r="DG19" s="143" t="e">
        <f>B400</f>
        <v>#N/A</v>
      </c>
      <c r="DH19" s="129" t="e">
        <f>NA()</f>
        <v>#N/A</v>
      </c>
      <c r="DI19" s="129" t="e">
        <f>NA()</f>
        <v>#N/A</v>
      </c>
      <c r="DJ19" s="129" t="e">
        <f>NA()</f>
        <v>#N/A</v>
      </c>
      <c r="DK19" s="129" t="e">
        <f>NA()</f>
        <v>#N/A</v>
      </c>
      <c r="DL19" s="129" t="e">
        <f>NA()</f>
        <v>#N/A</v>
      </c>
      <c r="DM19" s="143">
        <f>C400</f>
        <v>5665</v>
      </c>
      <c r="DN19" s="129" t="e">
        <f>NA()</f>
        <v>#N/A</v>
      </c>
      <c r="DO19" s="129" t="e">
        <f>NA()</f>
        <v>#N/A</v>
      </c>
      <c r="DP19" s="129" t="e">
        <f>NA()</f>
        <v>#N/A</v>
      </c>
      <c r="DQ19" s="129" t="e">
        <f>NA()</f>
        <v>#N/A</v>
      </c>
      <c r="DR19" s="129" t="e">
        <f>NA()</f>
        <v>#N/A</v>
      </c>
      <c r="DS19" s="143" t="e">
        <f>D400</f>
        <v>#N/A</v>
      </c>
      <c r="DT19" s="129" t="e">
        <f>NA()</f>
        <v>#N/A</v>
      </c>
      <c r="DU19" s="129" t="e">
        <f>NA()</f>
        <v>#N/A</v>
      </c>
      <c r="DV19" s="129" t="e">
        <f>NA()</f>
        <v>#N/A</v>
      </c>
      <c r="DW19" s="129" t="e">
        <f>NA()</f>
        <v>#N/A</v>
      </c>
      <c r="DX19" s="129" t="e">
        <f>NA()</f>
        <v>#N/A</v>
      </c>
      <c r="DY19" s="143">
        <f>E400</f>
        <v>5664.4</v>
      </c>
    </row>
    <row r="20" spans="1:129" ht="16.5" customHeight="1" thickBot="1" x14ac:dyDescent="0.3">
      <c r="A20" s="144"/>
      <c r="B20" s="126" t="e">
        <f>NA()</f>
        <v>#N/A</v>
      </c>
      <c r="C20" s="126">
        <v>232</v>
      </c>
      <c r="D20" s="126" t="e">
        <f>NA()</f>
        <v>#N/A</v>
      </c>
      <c r="E20" s="126" t="e">
        <f>NA()</f>
        <v>#N/A</v>
      </c>
      <c r="F20" s="126">
        <v>241</v>
      </c>
      <c r="G20" s="126" t="e">
        <f>NA()</f>
        <v>#N/A</v>
      </c>
      <c r="H20" s="126" t="e">
        <f>NA()</f>
        <v>#N/A</v>
      </c>
      <c r="I20" s="126">
        <v>241</v>
      </c>
      <c r="J20" s="126" t="e">
        <f>NA()</f>
        <v>#N/A</v>
      </c>
      <c r="K20" s="126" t="e">
        <f>NA()</f>
        <v>#N/A</v>
      </c>
      <c r="L20" s="126">
        <v>245</v>
      </c>
      <c r="M20" s="126" t="e">
        <f>NA()</f>
        <v>#N/A</v>
      </c>
      <c r="N20" s="126" t="e">
        <f>NA()</f>
        <v>#N/A</v>
      </c>
      <c r="O20" s="126">
        <v>243</v>
      </c>
      <c r="P20" s="126" t="e">
        <f>NA()</f>
        <v>#N/A</v>
      </c>
      <c r="Q20" s="126" t="e">
        <f>NA()</f>
        <v>#N/A</v>
      </c>
      <c r="R20" s="126">
        <v>240</v>
      </c>
      <c r="S20" s="126" t="e">
        <f>NA()</f>
        <v>#N/A</v>
      </c>
      <c r="T20" s="126" t="e">
        <f>NA()</f>
        <v>#N/A</v>
      </c>
      <c r="U20" s="126">
        <v>231</v>
      </c>
      <c r="V20" s="126" t="e">
        <f>NA()</f>
        <v>#N/A</v>
      </c>
      <c r="W20" s="126" t="e">
        <f>NA()</f>
        <v>#N/A</v>
      </c>
      <c r="X20" s="126">
        <v>234</v>
      </c>
      <c r="Y20" s="126" t="e">
        <f>NA()</f>
        <v>#N/A</v>
      </c>
      <c r="Z20" s="126" t="e">
        <f>NA()</f>
        <v>#N/A</v>
      </c>
      <c r="AA20" s="126">
        <v>236</v>
      </c>
      <c r="AB20" s="126" t="e">
        <f>NA()</f>
        <v>#N/A</v>
      </c>
      <c r="AC20" s="126" t="e">
        <f>NA()</f>
        <v>#N/A</v>
      </c>
      <c r="AD20" s="126">
        <v>240</v>
      </c>
      <c r="AE20" s="126" t="e">
        <f>NA()</f>
        <v>#N/A</v>
      </c>
      <c r="AF20" s="126" t="e">
        <f>NA()</f>
        <v>#N/A</v>
      </c>
      <c r="AG20" s="126">
        <v>246</v>
      </c>
      <c r="AH20" s="221" t="e">
        <f>NA()</f>
        <v>#N/A</v>
      </c>
      <c r="AI20" s="222"/>
      <c r="AJ20" s="222"/>
      <c r="AK20" s="222"/>
      <c r="AL20" s="222"/>
      <c r="AM20" s="222"/>
      <c r="AN20" s="126" t="e">
        <f>NA()</f>
        <v>#N/A</v>
      </c>
      <c r="AO20" s="126" t="e">
        <f>NA()</f>
        <v>#N/A</v>
      </c>
      <c r="AP20" s="126">
        <v>245</v>
      </c>
      <c r="AQ20" s="126" t="e">
        <f>NA()</f>
        <v>#N/A</v>
      </c>
      <c r="AR20" s="126" t="e">
        <f>NA()</f>
        <v>#N/A</v>
      </c>
      <c r="AS20" s="126">
        <v>231</v>
      </c>
      <c r="AT20" s="126" t="e">
        <f>NA()</f>
        <v>#N/A</v>
      </c>
      <c r="AU20" s="126" t="e">
        <f>NA()</f>
        <v>#N/A</v>
      </c>
      <c r="AV20" s="126">
        <v>225</v>
      </c>
      <c r="AW20" s="126" t="e">
        <f>NA()</f>
        <v>#N/A</v>
      </c>
      <c r="AX20" s="126" t="e">
        <f>NA()</f>
        <v>#N/A</v>
      </c>
      <c r="AY20" s="126">
        <v>220</v>
      </c>
      <c r="AZ20" s="126" t="e">
        <f>NA()</f>
        <v>#N/A</v>
      </c>
      <c r="BA20" s="126" t="e">
        <f>NA()</f>
        <v>#N/A</v>
      </c>
      <c r="BB20" s="126">
        <v>218</v>
      </c>
      <c r="BC20" s="126" t="e">
        <f>NA()</f>
        <v>#N/A</v>
      </c>
      <c r="BD20" s="126" t="e">
        <f>NA()</f>
        <v>#N/A</v>
      </c>
      <c r="BE20" s="126">
        <v>216</v>
      </c>
      <c r="BF20" s="126" t="e">
        <f>NA()</f>
        <v>#N/A</v>
      </c>
      <c r="BG20" s="126" t="e">
        <f>NA()</f>
        <v>#N/A</v>
      </c>
      <c r="BH20" s="126" t="e">
        <f>NA()</f>
        <v>#N/A</v>
      </c>
      <c r="BI20" s="126" t="e">
        <f>NA()</f>
        <v>#N/A</v>
      </c>
      <c r="BJ20" s="126" t="e">
        <f>NA()</f>
        <v>#N/A</v>
      </c>
      <c r="BK20" s="126">
        <v>211</v>
      </c>
      <c r="BL20" s="126" t="e">
        <f>NA()</f>
        <v>#N/A</v>
      </c>
      <c r="BM20" s="126" t="e">
        <f>NA()</f>
        <v>#N/A</v>
      </c>
      <c r="BN20" s="126" t="e">
        <f>NA()</f>
        <v>#N/A</v>
      </c>
      <c r="BO20" s="126" t="e">
        <f>NA()</f>
        <v>#N/A</v>
      </c>
      <c r="BP20" s="126" t="e">
        <f>NA()</f>
        <v>#N/A</v>
      </c>
      <c r="BQ20" s="126">
        <v>210</v>
      </c>
      <c r="BR20" s="126" t="e">
        <f>NA()</f>
        <v>#N/A</v>
      </c>
      <c r="BS20" s="126" t="e">
        <f>NA()</f>
        <v>#N/A</v>
      </c>
      <c r="BT20" s="126" t="e">
        <f>NA()</f>
        <v>#N/A</v>
      </c>
      <c r="BU20" s="126" t="e">
        <f>NA()</f>
        <v>#N/A</v>
      </c>
      <c r="BV20" s="126" t="e">
        <f>NA()</f>
        <v>#N/A</v>
      </c>
      <c r="BW20" s="126">
        <v>208</v>
      </c>
      <c r="BX20" s="126" t="e">
        <f>NA()</f>
        <v>#N/A</v>
      </c>
      <c r="BY20" s="126" t="e">
        <f>NA()</f>
        <v>#N/A</v>
      </c>
      <c r="BZ20" s="126" t="e">
        <f>NA()</f>
        <v>#N/A</v>
      </c>
      <c r="CA20" s="126" t="e">
        <f>NA()</f>
        <v>#N/A</v>
      </c>
      <c r="CB20" s="126" t="e">
        <f>NA()</f>
        <v>#N/A</v>
      </c>
      <c r="CC20" s="126">
        <v>217</v>
      </c>
      <c r="CD20" s="126" t="e">
        <f>NA()</f>
        <v>#N/A</v>
      </c>
      <c r="CE20" s="126" t="e">
        <f>NA()</f>
        <v>#N/A</v>
      </c>
      <c r="CF20" s="126" t="e">
        <f>NA()</f>
        <v>#N/A</v>
      </c>
      <c r="CG20" s="126" t="e">
        <f>NA()</f>
        <v>#N/A</v>
      </c>
      <c r="CH20" s="126" t="e">
        <f>NA()</f>
        <v>#N/A</v>
      </c>
      <c r="CI20" s="126">
        <v>230</v>
      </c>
      <c r="CJ20" s="126" t="e">
        <f>NA()</f>
        <v>#N/A</v>
      </c>
      <c r="CK20" s="126" t="e">
        <f>NA()</f>
        <v>#N/A</v>
      </c>
      <c r="CL20" s="126" t="e">
        <f>NA()</f>
        <v>#N/A</v>
      </c>
      <c r="CM20" s="126" t="e">
        <f>NA()</f>
        <v>#N/A</v>
      </c>
      <c r="CN20" s="126" t="e">
        <f>NA()</f>
        <v>#N/A</v>
      </c>
      <c r="CO20" s="126">
        <v>219</v>
      </c>
      <c r="CP20" s="126" t="e">
        <f>NA()</f>
        <v>#N/A</v>
      </c>
      <c r="CQ20" s="126" t="e">
        <f>NA()</f>
        <v>#N/A</v>
      </c>
      <c r="CR20" s="126" t="e">
        <f>NA()</f>
        <v>#N/A</v>
      </c>
      <c r="CS20" s="126" t="e">
        <f>NA()</f>
        <v>#N/A</v>
      </c>
      <c r="CT20" s="126" t="e">
        <f>NA()</f>
        <v>#N/A</v>
      </c>
      <c r="CU20" s="126">
        <v>234</v>
      </c>
      <c r="CV20" s="126" t="e">
        <f>NA()</f>
        <v>#N/A</v>
      </c>
      <c r="CW20" s="126" t="e">
        <f>NA()</f>
        <v>#N/A</v>
      </c>
      <c r="CX20" s="126" t="e">
        <f>NA()</f>
        <v>#N/A</v>
      </c>
      <c r="CY20" s="126" t="e">
        <f>NA()</f>
        <v>#N/A</v>
      </c>
      <c r="CZ20" s="126" t="e">
        <f>NA()</f>
        <v>#N/A</v>
      </c>
      <c r="DA20" s="126">
        <v>230</v>
      </c>
    </row>
    <row r="21" spans="1:129" ht="16.5" customHeight="1" thickBot="1" x14ac:dyDescent="0.3">
      <c r="A21" s="235" t="s">
        <v>90</v>
      </c>
      <c r="B21" s="222"/>
      <c r="C21" s="222"/>
      <c r="D21" s="222"/>
      <c r="E21" s="222"/>
      <c r="F21" s="126">
        <v>406</v>
      </c>
      <c r="G21" s="126" t="e">
        <f>NA()</f>
        <v>#N/A</v>
      </c>
      <c r="H21" s="126" t="e">
        <f>NA()</f>
        <v>#N/A</v>
      </c>
      <c r="I21" s="126">
        <v>409</v>
      </c>
      <c r="J21" s="126" t="e">
        <f>NA()</f>
        <v>#N/A</v>
      </c>
      <c r="K21" s="126" t="e">
        <f>NA()</f>
        <v>#N/A</v>
      </c>
      <c r="L21" s="126">
        <v>409</v>
      </c>
      <c r="M21" s="126" t="e">
        <f>NA()</f>
        <v>#N/A</v>
      </c>
      <c r="N21" s="126" t="e">
        <f>NA()</f>
        <v>#N/A</v>
      </c>
      <c r="O21" s="126">
        <v>408</v>
      </c>
      <c r="P21" s="126" t="e">
        <f>NA()</f>
        <v>#N/A</v>
      </c>
      <c r="Q21" s="126" t="e">
        <f>NA()</f>
        <v>#N/A</v>
      </c>
      <c r="R21" s="126">
        <v>407</v>
      </c>
      <c r="S21" s="126" t="e">
        <f>NA()</f>
        <v>#N/A</v>
      </c>
      <c r="T21" s="126" t="e">
        <f>NA()</f>
        <v>#N/A</v>
      </c>
      <c r="U21" s="126">
        <v>406</v>
      </c>
      <c r="V21" s="126" t="e">
        <f>NA()</f>
        <v>#N/A</v>
      </c>
      <c r="W21" s="126" t="e">
        <f>NA()</f>
        <v>#N/A</v>
      </c>
      <c r="X21" s="126">
        <v>409</v>
      </c>
      <c r="Y21" s="126" t="e">
        <f>NA()</f>
        <v>#N/A</v>
      </c>
      <c r="Z21" s="126" t="e">
        <f>NA()</f>
        <v>#N/A</v>
      </c>
      <c r="AA21" s="126">
        <v>414</v>
      </c>
      <c r="AB21" s="126" t="e">
        <f>NA()</f>
        <v>#N/A</v>
      </c>
      <c r="AC21" s="126" t="e">
        <f>NA()</f>
        <v>#N/A</v>
      </c>
      <c r="AD21" s="126">
        <v>420</v>
      </c>
      <c r="AE21" s="126" t="e">
        <f>NA()</f>
        <v>#N/A</v>
      </c>
      <c r="AF21" s="126" t="e">
        <f>NA()</f>
        <v>#N/A</v>
      </c>
      <c r="AG21" s="126">
        <v>424</v>
      </c>
      <c r="AH21" s="237" t="e">
        <f>NA()</f>
        <v>#N/A</v>
      </c>
      <c r="AI21" s="238"/>
      <c r="AJ21" s="217">
        <v>422</v>
      </c>
      <c r="AK21" s="218"/>
      <c r="AL21" s="217" t="e">
        <f>NA()</f>
        <v>#N/A</v>
      </c>
      <c r="AM21" s="218"/>
      <c r="AN21" s="126" t="e">
        <f>NA()</f>
        <v>#N/A</v>
      </c>
      <c r="AO21" s="126" t="e">
        <f>NA()</f>
        <v>#N/A</v>
      </c>
      <c r="AP21" s="126">
        <v>414</v>
      </c>
      <c r="AQ21" s="126" t="e">
        <f>NA()</f>
        <v>#N/A</v>
      </c>
      <c r="AR21" s="126" t="e">
        <f>NA()</f>
        <v>#N/A</v>
      </c>
      <c r="AS21" s="126">
        <v>410</v>
      </c>
      <c r="AT21" s="126" t="e">
        <f>NA()</f>
        <v>#N/A</v>
      </c>
      <c r="AU21" s="126" t="e">
        <f>NA()</f>
        <v>#N/A</v>
      </c>
      <c r="AV21" s="126">
        <v>410</v>
      </c>
      <c r="AW21" s="126" t="e">
        <f>NA()</f>
        <v>#N/A</v>
      </c>
      <c r="AX21" s="126" t="e">
        <f>NA()</f>
        <v>#N/A</v>
      </c>
      <c r="AY21" s="126">
        <v>410</v>
      </c>
      <c r="AZ21" s="126" t="e">
        <f>NA()</f>
        <v>#N/A</v>
      </c>
      <c r="BA21" s="126" t="e">
        <f>NA()</f>
        <v>#N/A</v>
      </c>
      <c r="BB21" s="126">
        <v>410</v>
      </c>
      <c r="BC21" s="126" t="e">
        <f>NA()</f>
        <v>#N/A</v>
      </c>
      <c r="BD21" s="126" t="e">
        <f>NA()</f>
        <v>#N/A</v>
      </c>
      <c r="BE21" s="126">
        <v>411</v>
      </c>
      <c r="BF21" s="126" t="e">
        <f>NA()</f>
        <v>#N/A</v>
      </c>
      <c r="BG21" s="126" t="e">
        <f>NA()</f>
        <v>#N/A</v>
      </c>
      <c r="BH21" s="126">
        <v>410</v>
      </c>
      <c r="BI21" s="126" t="e">
        <f>NA()</f>
        <v>#N/A</v>
      </c>
      <c r="BJ21" s="126" t="e">
        <f>NA()</f>
        <v>#N/A</v>
      </c>
      <c r="BK21" s="126">
        <v>409</v>
      </c>
      <c r="BL21" s="126" t="e">
        <f>NA()</f>
        <v>#N/A</v>
      </c>
      <c r="BM21" s="126" t="e">
        <f>NA()</f>
        <v>#N/A</v>
      </c>
      <c r="BN21" s="126">
        <v>407</v>
      </c>
      <c r="BO21" s="126" t="e">
        <f>NA()</f>
        <v>#N/A</v>
      </c>
      <c r="BP21" s="126" t="e">
        <f>NA()</f>
        <v>#N/A</v>
      </c>
      <c r="BQ21" s="126">
        <v>405</v>
      </c>
      <c r="BR21" s="126" t="e">
        <f>NA()</f>
        <v>#N/A</v>
      </c>
      <c r="BS21" s="126" t="e">
        <f>NA()</f>
        <v>#N/A</v>
      </c>
      <c r="BT21" s="126">
        <v>406</v>
      </c>
      <c r="BU21" s="126" t="e">
        <f>NA()</f>
        <v>#N/A</v>
      </c>
      <c r="BV21" s="126" t="e">
        <f>NA()</f>
        <v>#N/A</v>
      </c>
      <c r="BW21" s="126">
        <v>409</v>
      </c>
      <c r="BX21" s="126" t="e">
        <f>NA()</f>
        <v>#N/A</v>
      </c>
      <c r="BY21" s="126" t="e">
        <f>NA()</f>
        <v>#N/A</v>
      </c>
      <c r="BZ21" s="126">
        <v>411</v>
      </c>
      <c r="CA21" s="126" t="e">
        <f>NA()</f>
        <v>#N/A</v>
      </c>
      <c r="CB21" s="126" t="e">
        <f>NA()</f>
        <v>#N/A</v>
      </c>
      <c r="CC21" s="126">
        <v>413</v>
      </c>
      <c r="CD21" s="126" t="e">
        <f>NA()</f>
        <v>#N/A</v>
      </c>
      <c r="CE21" s="126" t="e">
        <f>NA()</f>
        <v>#N/A</v>
      </c>
      <c r="CF21" s="126">
        <v>412</v>
      </c>
      <c r="CG21" s="126" t="e">
        <f>NA()</f>
        <v>#N/A</v>
      </c>
      <c r="CH21" s="126" t="e">
        <f>NA()</f>
        <v>#N/A</v>
      </c>
      <c r="CI21" s="126">
        <v>410</v>
      </c>
      <c r="CJ21" s="126" t="e">
        <f>NA()</f>
        <v>#N/A</v>
      </c>
      <c r="CK21" s="126" t="e">
        <f>NA()</f>
        <v>#N/A</v>
      </c>
      <c r="CL21" s="126">
        <v>408</v>
      </c>
      <c r="CM21" s="126" t="e">
        <f>NA()</f>
        <v>#N/A</v>
      </c>
      <c r="CN21" s="126" t="e">
        <f>NA()</f>
        <v>#N/A</v>
      </c>
      <c r="CO21" s="126">
        <v>406</v>
      </c>
      <c r="CP21" s="126" t="e">
        <f>NA()</f>
        <v>#N/A</v>
      </c>
      <c r="CQ21" s="126" t="e">
        <f>NA()</f>
        <v>#N/A</v>
      </c>
      <c r="CR21" s="126">
        <v>406</v>
      </c>
      <c r="CS21" s="126" t="e">
        <f>NA()</f>
        <v>#N/A</v>
      </c>
      <c r="CT21" s="126" t="e">
        <f>NA()</f>
        <v>#N/A</v>
      </c>
      <c r="CU21" s="126">
        <v>406</v>
      </c>
      <c r="CV21" s="126" t="e">
        <f>NA()</f>
        <v>#N/A</v>
      </c>
      <c r="CW21" s="126" t="e">
        <f>NA()</f>
        <v>#N/A</v>
      </c>
      <c r="CX21" s="126">
        <v>405</v>
      </c>
      <c r="CY21" s="126" t="e">
        <f>NA()</f>
        <v>#N/A</v>
      </c>
      <c r="CZ21" s="126" t="e">
        <f>NA()</f>
        <v>#N/A</v>
      </c>
      <c r="DA21" s="126">
        <v>405</v>
      </c>
    </row>
    <row r="22" spans="1:129" x14ac:dyDescent="0.25">
      <c r="A22" s="145" t="s">
        <v>83</v>
      </c>
      <c r="B22" s="234">
        <f ca="1">TODAY()</f>
        <v>45140</v>
      </c>
      <c r="C22" s="218"/>
      <c r="D22" s="234">
        <f ca="1">TODAY()+1</f>
        <v>45141</v>
      </c>
      <c r="E22" s="218"/>
      <c r="AH22" s="239"/>
      <c r="AI22" s="240"/>
      <c r="AJ22" s="160" t="s">
        <v>61</v>
      </c>
      <c r="AK22" s="160" t="s">
        <v>62</v>
      </c>
      <c r="AL22" s="160" t="s">
        <v>63</v>
      </c>
      <c r="AM22" s="161" t="s">
        <v>64</v>
      </c>
    </row>
    <row r="23" spans="1:129" x14ac:dyDescent="0.25">
      <c r="A23" s="146" t="s">
        <v>85</v>
      </c>
      <c r="B23" s="156">
        <v>13</v>
      </c>
      <c r="C23" s="156">
        <v>19</v>
      </c>
      <c r="D23" s="156">
        <v>1</v>
      </c>
      <c r="E23" s="147">
        <v>7</v>
      </c>
      <c r="AH23" s="236" t="s">
        <v>65</v>
      </c>
      <c r="AI23" s="231"/>
      <c r="AJ23" s="114">
        <f>B24</f>
        <v>8814</v>
      </c>
      <c r="AK23" s="114">
        <f>C24</f>
        <v>8806.5</v>
      </c>
      <c r="AL23" s="114">
        <f>D24</f>
        <v>8813.4</v>
      </c>
      <c r="AM23" s="151">
        <f>E24</f>
        <v>8808.2000000000007</v>
      </c>
    </row>
    <row r="24" spans="1:129" ht="16.5" customHeight="1" thickBot="1" x14ac:dyDescent="0.3">
      <c r="A24" s="148" t="s">
        <v>65</v>
      </c>
      <c r="B24" s="149">
        <f>AVERAGE($O$4,$AM$4,$BK$4,$CI$4)</f>
        <v>8814</v>
      </c>
      <c r="C24" s="149">
        <f>AVERAGE($U$4,$AS$4,$BQ$4,$CO$4)</f>
        <v>8806.5</v>
      </c>
      <c r="D24" s="149">
        <f>AVERAGE($C$4,$AA$4,$AY$4,$BW$4,$CU$4)</f>
        <v>8813.4</v>
      </c>
      <c r="E24" s="150">
        <f>AVERAGE($I$4,$AG$4,$BE$4,$CC$4,$DA$4)</f>
        <v>8808.2000000000007</v>
      </c>
      <c r="AH24" s="236" t="s">
        <v>66</v>
      </c>
      <c r="AI24" s="231"/>
      <c r="AJ24" s="114">
        <f>B49</f>
        <v>3028.25</v>
      </c>
      <c r="AK24" s="114">
        <f>C49</f>
        <v>3031</v>
      </c>
      <c r="AL24" s="114">
        <f>D49</f>
        <v>3025</v>
      </c>
      <c r="AM24" s="151">
        <f>E49</f>
        <v>3022.8</v>
      </c>
    </row>
    <row r="25" spans="1:129" x14ac:dyDescent="0.25">
      <c r="AH25" s="236" t="s">
        <v>67</v>
      </c>
      <c r="AI25" s="231"/>
      <c r="AJ25" s="114">
        <f>B75</f>
        <v>13498.75</v>
      </c>
      <c r="AK25" s="114">
        <f>C75</f>
        <v>13587.5</v>
      </c>
      <c r="AL25" s="114">
        <f>D75</f>
        <v>13473</v>
      </c>
      <c r="AM25" s="151">
        <f>E75</f>
        <v>13494</v>
      </c>
    </row>
    <row r="26" spans="1:129" x14ac:dyDescent="0.25">
      <c r="AH26" s="236" t="s">
        <v>68</v>
      </c>
      <c r="AI26" s="231"/>
      <c r="AJ26" s="114">
        <f>B100</f>
        <v>6452.5</v>
      </c>
      <c r="AK26" s="114">
        <f>C100</f>
        <v>6451.75</v>
      </c>
      <c r="AL26" s="114">
        <f>D100</f>
        <v>6453.6</v>
      </c>
      <c r="AM26" s="151">
        <f>E100</f>
        <v>6457.4</v>
      </c>
    </row>
    <row r="27" spans="1:129" x14ac:dyDescent="0.25">
      <c r="AH27" s="236" t="s">
        <v>69</v>
      </c>
      <c r="AI27" s="231"/>
      <c r="AJ27" s="114">
        <f>B125</f>
        <v>2319.25</v>
      </c>
      <c r="AK27" s="114">
        <f>C125</f>
        <v>2345.75</v>
      </c>
      <c r="AL27" s="114">
        <f>D125</f>
        <v>2337.4</v>
      </c>
      <c r="AM27" s="151">
        <f>E125</f>
        <v>2313</v>
      </c>
    </row>
    <row r="28" spans="1:129" x14ac:dyDescent="0.25">
      <c r="AH28" s="236" t="s">
        <v>70</v>
      </c>
      <c r="AI28" s="231"/>
      <c r="AJ28" s="114">
        <f>B150</f>
        <v>1379.75</v>
      </c>
      <c r="AK28" s="114">
        <f>C150</f>
        <v>1380</v>
      </c>
      <c r="AL28" s="114">
        <f>D150</f>
        <v>1392.4</v>
      </c>
      <c r="AM28" s="151">
        <f>E150</f>
        <v>1396.8</v>
      </c>
    </row>
    <row r="29" spans="1:129" x14ac:dyDescent="0.25">
      <c r="AH29" s="236" t="s">
        <v>71</v>
      </c>
      <c r="AI29" s="231"/>
      <c r="AJ29" s="114">
        <f>B175</f>
        <v>1053.75</v>
      </c>
      <c r="AK29" s="114">
        <f>C175</f>
        <v>1053.5</v>
      </c>
      <c r="AL29" s="114">
        <f>D175</f>
        <v>1052.8</v>
      </c>
      <c r="AM29" s="151">
        <f>E175</f>
        <v>1054.8</v>
      </c>
    </row>
    <row r="30" spans="1:129" x14ac:dyDescent="0.25">
      <c r="AH30" s="236" t="s">
        <v>72</v>
      </c>
      <c r="AI30" s="231"/>
      <c r="AJ30" s="114">
        <f>B200</f>
        <v>25.75</v>
      </c>
      <c r="AK30" s="114">
        <f>C200</f>
        <v>53</v>
      </c>
      <c r="AL30" s="114">
        <f>D200</f>
        <v>130.6</v>
      </c>
      <c r="AM30" s="151">
        <f>E200</f>
        <v>58</v>
      </c>
    </row>
    <row r="31" spans="1:129" x14ac:dyDescent="0.25">
      <c r="AH31" s="236" t="s">
        <v>73</v>
      </c>
      <c r="AI31" s="231"/>
      <c r="AJ31" s="114">
        <f>B225</f>
        <v>-23.75</v>
      </c>
      <c r="AK31" s="114">
        <f>C225</f>
        <v>15.25</v>
      </c>
      <c r="AL31" s="114">
        <f>D225</f>
        <v>97</v>
      </c>
      <c r="AM31" s="151">
        <f>E225</f>
        <v>30.2</v>
      </c>
    </row>
    <row r="32" spans="1:129" x14ac:dyDescent="0.25">
      <c r="AH32" s="236" t="s">
        <v>74</v>
      </c>
      <c r="AI32" s="231"/>
      <c r="AJ32" s="114">
        <f>B250</f>
        <v>-54.75</v>
      </c>
      <c r="AK32" s="114">
        <f>C250</f>
        <v>26.75</v>
      </c>
      <c r="AL32" s="114">
        <f>D250</f>
        <v>76</v>
      </c>
      <c r="AM32" s="151">
        <f>E250</f>
        <v>3.6</v>
      </c>
    </row>
    <row r="33" spans="1:39" ht="16.5" customHeight="1" thickBot="1" x14ac:dyDescent="0.3">
      <c r="AH33" s="243" t="s">
        <v>75</v>
      </c>
      <c r="AI33" s="244"/>
      <c r="AJ33" s="149">
        <f>B275</f>
        <v>-65.25</v>
      </c>
      <c r="AK33" s="149">
        <f>C275</f>
        <v>30</v>
      </c>
      <c r="AL33" s="149">
        <f>D275</f>
        <v>52.2</v>
      </c>
      <c r="AM33" s="150">
        <f>E275</f>
        <v>-16.8</v>
      </c>
    </row>
    <row r="36" spans="1:39" ht="16.5" customHeight="1" thickBot="1" x14ac:dyDescent="0.3">
      <c r="AH36" s="221" t="s">
        <v>91</v>
      </c>
      <c r="AI36" s="222"/>
      <c r="AJ36" s="222"/>
      <c r="AK36" s="222"/>
      <c r="AL36" s="222"/>
      <c r="AM36" s="222"/>
    </row>
    <row r="37" spans="1:39" x14ac:dyDescent="0.25">
      <c r="AH37" s="237" t="s">
        <v>60</v>
      </c>
      <c r="AI37" s="238"/>
      <c r="AJ37" s="217">
        <f ca="1">TODAY()</f>
        <v>45140</v>
      </c>
      <c r="AK37" s="218"/>
      <c r="AL37" s="217">
        <f ca="1">+TODAY()+1</f>
        <v>45141</v>
      </c>
      <c r="AM37" s="218"/>
    </row>
    <row r="38" spans="1:39" x14ac:dyDescent="0.25">
      <c r="AH38" s="239"/>
      <c r="AI38" s="240"/>
      <c r="AJ38" s="160" t="s">
        <v>61</v>
      </c>
      <c r="AK38" s="160" t="s">
        <v>62</v>
      </c>
      <c r="AL38" s="160" t="s">
        <v>63</v>
      </c>
      <c r="AM38" s="161" t="s">
        <v>64</v>
      </c>
    </row>
    <row r="39" spans="1:39" x14ac:dyDescent="0.25">
      <c r="AH39" s="236" t="s">
        <v>77</v>
      </c>
      <c r="AI39" s="231"/>
      <c r="AJ39" s="114">
        <f>B300</f>
        <v>150.25</v>
      </c>
      <c r="AK39" s="114">
        <f>C300</f>
        <v>134.25</v>
      </c>
      <c r="AL39" s="114">
        <f>D300</f>
        <v>150</v>
      </c>
      <c r="AM39" s="151">
        <f>E300</f>
        <v>145.19999999999999</v>
      </c>
    </row>
    <row r="40" spans="1:39" x14ac:dyDescent="0.25">
      <c r="AH40" s="236" t="s">
        <v>73</v>
      </c>
      <c r="AI40" s="231"/>
      <c r="AJ40" s="114">
        <f>B225</f>
        <v>-23.75</v>
      </c>
      <c r="AK40" s="114">
        <f>C225</f>
        <v>15.25</v>
      </c>
      <c r="AL40" s="114">
        <f>D225</f>
        <v>97</v>
      </c>
      <c r="AM40" s="151">
        <f>E225</f>
        <v>30.2</v>
      </c>
    </row>
    <row r="41" spans="1:39" ht="16.5" customHeight="1" thickBot="1" x14ac:dyDescent="0.3">
      <c r="AH41" s="243" t="s">
        <v>86</v>
      </c>
      <c r="AI41" s="244"/>
      <c r="AJ41" s="149">
        <f>B325</f>
        <v>132.25</v>
      </c>
      <c r="AK41" s="149">
        <f>C325</f>
        <v>130.5</v>
      </c>
      <c r="AL41" s="149">
        <f>D325</f>
        <v>131.80000000000001</v>
      </c>
      <c r="AM41" s="150">
        <f>E325</f>
        <v>132</v>
      </c>
    </row>
    <row r="44" spans="1:39" ht="16.5" customHeight="1" thickBot="1" x14ac:dyDescent="0.3">
      <c r="AH44" s="221" t="s">
        <v>92</v>
      </c>
      <c r="AI44" s="222"/>
      <c r="AJ44" s="222"/>
      <c r="AK44" s="222"/>
      <c r="AL44" s="222"/>
      <c r="AM44" s="222"/>
    </row>
    <row r="45" spans="1:39" x14ac:dyDescent="0.25">
      <c r="AH45" s="237" t="s">
        <v>60</v>
      </c>
      <c r="AI45" s="238"/>
      <c r="AJ45" s="217">
        <f ca="1">TODAY()</f>
        <v>45140</v>
      </c>
      <c r="AK45" s="218"/>
      <c r="AL45" s="217">
        <f ca="1">+TODAY()+1</f>
        <v>45141</v>
      </c>
      <c r="AM45" s="218"/>
    </row>
    <row r="46" spans="1:39" s="2" customFormat="1" ht="16.5" customHeight="1" thickBot="1" x14ac:dyDescent="0.3">
      <c r="A46" s="235" t="s">
        <v>90</v>
      </c>
      <c r="B46" s="222"/>
      <c r="C46" s="222"/>
      <c r="D46" s="222"/>
      <c r="E46" s="222"/>
      <c r="AH46" s="239"/>
      <c r="AI46" s="240"/>
      <c r="AJ46" s="160" t="s">
        <v>61</v>
      </c>
      <c r="AK46" s="160" t="s">
        <v>62</v>
      </c>
      <c r="AL46" s="160" t="s">
        <v>63</v>
      </c>
      <c r="AM46" s="161" t="s">
        <v>64</v>
      </c>
    </row>
    <row r="47" spans="1:39" s="2" customFormat="1" x14ac:dyDescent="0.25">
      <c r="A47" s="145" t="s">
        <v>83</v>
      </c>
      <c r="B47" s="234">
        <f ca="1">TODAY()</f>
        <v>45140</v>
      </c>
      <c r="C47" s="218"/>
      <c r="D47" s="234">
        <f ca="1">TODAY()+1</f>
        <v>45141</v>
      </c>
      <c r="E47" s="218"/>
      <c r="AH47" s="236" t="s">
        <v>66</v>
      </c>
      <c r="AI47" s="231"/>
      <c r="AJ47" s="114">
        <f>B49</f>
        <v>3028.25</v>
      </c>
      <c r="AK47" s="114">
        <f>C49</f>
        <v>3031</v>
      </c>
      <c r="AL47" s="114">
        <f>D49</f>
        <v>3025</v>
      </c>
      <c r="AM47" s="151">
        <f>E49</f>
        <v>3022.8</v>
      </c>
    </row>
    <row r="48" spans="1:39" s="2" customFormat="1" x14ac:dyDescent="0.25">
      <c r="A48" s="146" t="s">
        <v>85</v>
      </c>
      <c r="B48" s="156">
        <v>13</v>
      </c>
      <c r="C48" s="156">
        <v>19</v>
      </c>
      <c r="D48" s="156">
        <v>1</v>
      </c>
      <c r="E48" s="147">
        <v>7</v>
      </c>
      <c r="AH48" s="236" t="s">
        <v>68</v>
      </c>
      <c r="AI48" s="231"/>
      <c r="AJ48" s="114">
        <f>B100</f>
        <v>6452.5</v>
      </c>
      <c r="AK48" s="114">
        <f>C100</f>
        <v>6451.75</v>
      </c>
      <c r="AL48" s="114">
        <f>D100</f>
        <v>6453.6</v>
      </c>
      <c r="AM48" s="151">
        <f>E100</f>
        <v>6457.4</v>
      </c>
    </row>
    <row r="49" spans="1:39" s="2" customFormat="1" ht="16.5" customHeight="1" thickBot="1" x14ac:dyDescent="0.3">
      <c r="A49" s="142" t="s">
        <v>66</v>
      </c>
      <c r="B49" s="149">
        <f>AVERAGE($O$5,$AM$5,$BK$5,$CI$5)</f>
        <v>3028.25</v>
      </c>
      <c r="C49" s="149">
        <f>AVERAGE($U$5,$AS$5,$BQ$5,$CO$5)</f>
        <v>3031</v>
      </c>
      <c r="D49" s="149">
        <f>AVERAGE($C$5,$AA$5,$AY$5,$BW$5,$CU$5)</f>
        <v>3025</v>
      </c>
      <c r="E49" s="150">
        <f>AVERAGE($I$5,$AG$5,$BE$5,$CC$5,$DA$5)</f>
        <v>3022.8</v>
      </c>
      <c r="AH49" s="236" t="s">
        <v>69</v>
      </c>
      <c r="AI49" s="231"/>
      <c r="AJ49" s="114">
        <f>B125</f>
        <v>2319.25</v>
      </c>
      <c r="AK49" s="114">
        <f>C125</f>
        <v>2345.75</v>
      </c>
      <c r="AL49" s="114">
        <f>D125</f>
        <v>2337.4</v>
      </c>
      <c r="AM49" s="151">
        <f>E125</f>
        <v>2313</v>
      </c>
    </row>
    <row r="50" spans="1:39" ht="16.5" customHeight="1" thickBot="1" x14ac:dyDescent="0.3">
      <c r="AH50" s="243" t="s">
        <v>74</v>
      </c>
      <c r="AI50" s="244"/>
      <c r="AJ50" s="149">
        <f>B250</f>
        <v>-54.75</v>
      </c>
      <c r="AK50" s="149">
        <f>C250</f>
        <v>26.75</v>
      </c>
      <c r="AL50" s="149">
        <f>D250</f>
        <v>76</v>
      </c>
      <c r="AM50" s="150">
        <f>E250</f>
        <v>3.6</v>
      </c>
    </row>
    <row r="72" spans="1:5" s="2" customFormat="1" ht="16.5" customHeight="1" thickBot="1" x14ac:dyDescent="0.3">
      <c r="A72" s="235" t="s">
        <v>90</v>
      </c>
      <c r="B72" s="222"/>
      <c r="C72" s="222"/>
      <c r="D72" s="222"/>
      <c r="E72" s="222"/>
    </row>
    <row r="73" spans="1:5" s="2" customFormat="1" x14ac:dyDescent="0.25">
      <c r="A73" s="145" t="s">
        <v>83</v>
      </c>
      <c r="B73" s="234">
        <f ca="1">TODAY()</f>
        <v>45140</v>
      </c>
      <c r="C73" s="218"/>
      <c r="D73" s="234">
        <f ca="1">TODAY()+1</f>
        <v>45141</v>
      </c>
      <c r="E73" s="218"/>
    </row>
    <row r="74" spans="1:5" s="2" customFormat="1" x14ac:dyDescent="0.25">
      <c r="A74" s="146" t="s">
        <v>85</v>
      </c>
      <c r="B74" s="156">
        <v>13</v>
      </c>
      <c r="C74" s="156">
        <v>19</v>
      </c>
      <c r="D74" s="156">
        <v>1</v>
      </c>
      <c r="E74" s="147">
        <v>7</v>
      </c>
    </row>
    <row r="75" spans="1:5" s="2" customFormat="1" ht="16.5" customHeight="1" thickBot="1" x14ac:dyDescent="0.3">
      <c r="A75" s="142" t="s">
        <v>67</v>
      </c>
      <c r="B75" s="149">
        <f>AVERAGE($O$6,$AM$6,$BK$6,$CI$6)</f>
        <v>13498.75</v>
      </c>
      <c r="C75" s="149">
        <f>AVERAGE($U$6,$AS$6,$BQ$6,$CO$6)</f>
        <v>13587.5</v>
      </c>
      <c r="D75" s="149">
        <f>AVERAGE($C$6,$AA$6,$AY$6,$BW$6,$CU$6)</f>
        <v>13473</v>
      </c>
      <c r="E75" s="150">
        <f>AVERAGE($I$6,$AG$6,$BE$6,$CC$6,$DA$6)</f>
        <v>13494</v>
      </c>
    </row>
    <row r="97" spans="1:5" s="2" customFormat="1" ht="16.5" customHeight="1" thickBot="1" x14ac:dyDescent="0.3">
      <c r="A97" s="235" t="s">
        <v>90</v>
      </c>
      <c r="B97" s="222"/>
      <c r="C97" s="222"/>
      <c r="D97" s="222"/>
      <c r="E97" s="222"/>
    </row>
    <row r="98" spans="1:5" s="2" customFormat="1" x14ac:dyDescent="0.25">
      <c r="A98" s="145" t="s">
        <v>83</v>
      </c>
      <c r="B98" s="234">
        <f ca="1">TODAY()</f>
        <v>45140</v>
      </c>
      <c r="C98" s="218"/>
      <c r="D98" s="234">
        <f ca="1">TODAY()+1</f>
        <v>45141</v>
      </c>
      <c r="E98" s="218"/>
    </row>
    <row r="99" spans="1:5" s="2" customFormat="1" x14ac:dyDescent="0.25">
      <c r="A99" s="146" t="s">
        <v>85</v>
      </c>
      <c r="B99" s="156">
        <v>13</v>
      </c>
      <c r="C99" s="156">
        <v>19</v>
      </c>
      <c r="D99" s="156">
        <v>1</v>
      </c>
      <c r="E99" s="147">
        <v>7</v>
      </c>
    </row>
    <row r="100" spans="1:5" s="2" customFormat="1" ht="16.5" customHeight="1" thickBot="1" x14ac:dyDescent="0.3">
      <c r="A100" s="142" t="s">
        <v>68</v>
      </c>
      <c r="B100" s="149">
        <f>AVERAGE($O$7,$AM$7,$BK$7,$CI$7)</f>
        <v>6452.5</v>
      </c>
      <c r="C100" s="149">
        <f>AVERAGE($U$7,$AS$7,$BQ$7,$CO$7)</f>
        <v>6451.75</v>
      </c>
      <c r="D100" s="149">
        <f>AVERAGE($C$7,$AA$7,$AY$7,$BW$7,$CU$7)</f>
        <v>6453.6</v>
      </c>
      <c r="E100" s="150">
        <f>AVERAGE($I$7,$AG$7,$BE$7,$CC$7,$DA$7)</f>
        <v>6457.4</v>
      </c>
    </row>
    <row r="122" spans="1:5" s="2" customFormat="1" ht="16.5" customHeight="1" thickBot="1" x14ac:dyDescent="0.3">
      <c r="A122" s="235" t="s">
        <v>90</v>
      </c>
      <c r="B122" s="222"/>
      <c r="C122" s="222"/>
      <c r="D122" s="222"/>
      <c r="E122" s="222"/>
    </row>
    <row r="123" spans="1:5" s="2" customFormat="1" x14ac:dyDescent="0.25">
      <c r="A123" s="145" t="s">
        <v>83</v>
      </c>
      <c r="B123" s="234">
        <f ca="1">TODAY()</f>
        <v>45140</v>
      </c>
      <c r="C123" s="218"/>
      <c r="D123" s="234">
        <f ca="1">TODAY()+1</f>
        <v>45141</v>
      </c>
      <c r="E123" s="218"/>
    </row>
    <row r="124" spans="1:5" s="2" customFormat="1" x14ac:dyDescent="0.25">
      <c r="A124" s="146" t="s">
        <v>85</v>
      </c>
      <c r="B124" s="156">
        <v>13</v>
      </c>
      <c r="C124" s="156">
        <v>19</v>
      </c>
      <c r="D124" s="156">
        <v>1</v>
      </c>
      <c r="E124" s="147">
        <v>7</v>
      </c>
    </row>
    <row r="125" spans="1:5" s="2" customFormat="1" ht="16.5" customHeight="1" thickBot="1" x14ac:dyDescent="0.3">
      <c r="A125" s="142" t="s">
        <v>69</v>
      </c>
      <c r="B125" s="149">
        <f>AVERAGE($O$8,$AM$8,$BK$8,$CI$8)</f>
        <v>2319.25</v>
      </c>
      <c r="C125" s="149">
        <f>AVERAGE($U$8,$AS$8,$BQ$8,$CO$8)</f>
        <v>2345.75</v>
      </c>
      <c r="D125" s="149">
        <f>AVERAGE($C$8,$AA$8,$AY$8,$BW$8,$CU$8)</f>
        <v>2337.4</v>
      </c>
      <c r="E125" s="150">
        <f>AVERAGE($I$8,$AG$8,$BE$8,$CC$8,$DA$8)</f>
        <v>2313</v>
      </c>
    </row>
    <row r="147" spans="1:5" s="2" customFormat="1" ht="16.5" customHeight="1" thickBot="1" x14ac:dyDescent="0.3">
      <c r="A147" s="235" t="s">
        <v>90</v>
      </c>
      <c r="B147" s="222"/>
      <c r="C147" s="222"/>
      <c r="D147" s="222"/>
      <c r="E147" s="222"/>
    </row>
    <row r="148" spans="1:5" s="2" customFormat="1" x14ac:dyDescent="0.25">
      <c r="A148" s="145" t="s">
        <v>83</v>
      </c>
      <c r="B148" s="234">
        <f ca="1">TODAY()</f>
        <v>45140</v>
      </c>
      <c r="C148" s="218"/>
      <c r="D148" s="234">
        <f ca="1">TODAY()+1</f>
        <v>45141</v>
      </c>
      <c r="E148" s="218"/>
    </row>
    <row r="149" spans="1:5" s="2" customFormat="1" x14ac:dyDescent="0.25">
      <c r="A149" s="146" t="s">
        <v>85</v>
      </c>
      <c r="B149" s="156">
        <v>13</v>
      </c>
      <c r="C149" s="156">
        <v>19</v>
      </c>
      <c r="D149" s="156">
        <v>1</v>
      </c>
      <c r="E149" s="147">
        <v>7</v>
      </c>
    </row>
    <row r="150" spans="1:5" s="2" customFormat="1" ht="16.5" customHeight="1" thickBot="1" x14ac:dyDescent="0.3">
      <c r="A150" s="142" t="s">
        <v>70</v>
      </c>
      <c r="B150" s="149">
        <f>AVERAGE($O$9,$AM$9,$BK$9,$CI$9)</f>
        <v>1379.75</v>
      </c>
      <c r="C150" s="149">
        <f>AVERAGE($U$9,$AS$9,$BQ$9,$CO$9)</f>
        <v>1380</v>
      </c>
      <c r="D150" s="149">
        <f>AVERAGE($C$9,$AA$9,$AY$9,$BW$9,$CU$9)</f>
        <v>1392.4</v>
      </c>
      <c r="E150" s="150">
        <f>AVERAGE($I$9,$AG$9,$BE$9,$CC$9,$DA$9)</f>
        <v>1396.8</v>
      </c>
    </row>
    <row r="172" spans="1:5" s="2" customFormat="1" ht="16.5" customHeight="1" thickBot="1" x14ac:dyDescent="0.3">
      <c r="A172" s="235" t="s">
        <v>90</v>
      </c>
      <c r="B172" s="222"/>
      <c r="C172" s="222"/>
      <c r="D172" s="222"/>
      <c r="E172" s="222"/>
    </row>
    <row r="173" spans="1:5" s="2" customFormat="1" x14ac:dyDescent="0.25">
      <c r="A173" s="145" t="s">
        <v>83</v>
      </c>
      <c r="B173" s="234">
        <f ca="1">TODAY()</f>
        <v>45140</v>
      </c>
      <c r="C173" s="218"/>
      <c r="D173" s="234">
        <f ca="1">TODAY()+1</f>
        <v>45141</v>
      </c>
      <c r="E173" s="218"/>
    </row>
    <row r="174" spans="1:5" s="2" customFormat="1" x14ac:dyDescent="0.25">
      <c r="A174" s="146" t="s">
        <v>85</v>
      </c>
      <c r="B174" s="156">
        <v>13</v>
      </c>
      <c r="C174" s="156">
        <v>19</v>
      </c>
      <c r="D174" s="156">
        <v>1</v>
      </c>
      <c r="E174" s="147">
        <v>7</v>
      </c>
    </row>
    <row r="175" spans="1:5" s="2" customFormat="1" ht="16.5" customHeight="1" thickBot="1" x14ac:dyDescent="0.3">
      <c r="A175" s="142" t="s">
        <v>71</v>
      </c>
      <c r="B175" s="149">
        <f>AVERAGE($O$10,$AM$10,$BK$10,$CI$10)</f>
        <v>1053.75</v>
      </c>
      <c r="C175" s="149">
        <f>AVERAGE($U$10,$AS$10,$BQ$10,$CO$10)</f>
        <v>1053.5</v>
      </c>
      <c r="D175" s="149">
        <f>AVERAGE($C$10,$AA$10,$AY$10,$BW$10,$CU$10)</f>
        <v>1052.8</v>
      </c>
      <c r="E175" s="150">
        <f>AVERAGE($I$10,$AG$10,$BE$10,$CC$10,$DA$10)</f>
        <v>1054.8</v>
      </c>
    </row>
    <row r="197" spans="1:5" s="2" customFormat="1" ht="16.5" customHeight="1" thickBot="1" x14ac:dyDescent="0.3">
      <c r="A197" s="235" t="s">
        <v>90</v>
      </c>
      <c r="B197" s="222"/>
      <c r="C197" s="222"/>
      <c r="D197" s="222"/>
      <c r="E197" s="222"/>
    </row>
    <row r="198" spans="1:5" s="2" customFormat="1" x14ac:dyDescent="0.25">
      <c r="A198" s="145" t="s">
        <v>83</v>
      </c>
      <c r="B198" s="234">
        <f ca="1">TODAY()</f>
        <v>45140</v>
      </c>
      <c r="C198" s="218"/>
      <c r="D198" s="234">
        <f ca="1">TODAY()+1</f>
        <v>45141</v>
      </c>
      <c r="E198" s="218"/>
    </row>
    <row r="199" spans="1:5" s="2" customFormat="1" x14ac:dyDescent="0.25">
      <c r="A199" s="146" t="s">
        <v>85</v>
      </c>
      <c r="B199" s="156">
        <v>13</v>
      </c>
      <c r="C199" s="156">
        <v>19</v>
      </c>
      <c r="D199" s="156">
        <v>1</v>
      </c>
      <c r="E199" s="147">
        <v>7</v>
      </c>
    </row>
    <row r="200" spans="1:5" s="2" customFormat="1" ht="16.5" customHeight="1" thickBot="1" x14ac:dyDescent="0.3">
      <c r="A200" s="142" t="s">
        <v>72</v>
      </c>
      <c r="B200" s="149">
        <f>AVERAGE($O$11,$AM$11,$BK$11,$CI$11)</f>
        <v>25.75</v>
      </c>
      <c r="C200" s="149">
        <f>AVERAGE($U$11,$AS$11,$BQ$11,$CO$11)</f>
        <v>53</v>
      </c>
      <c r="D200" s="149">
        <f>AVERAGE($C$11,$AA$11,$AY$11,$BW$11,$CU$11)</f>
        <v>130.6</v>
      </c>
      <c r="E200" s="150">
        <f>AVERAGE($I$11,$AG$11,$BE$11,$CC$11,$DA$11)</f>
        <v>58</v>
      </c>
    </row>
    <row r="222" spans="1:5" s="2" customFormat="1" ht="16.5" customHeight="1" thickBot="1" x14ac:dyDescent="0.3">
      <c r="A222" s="235" t="s">
        <v>90</v>
      </c>
      <c r="B222" s="222"/>
      <c r="C222" s="222"/>
      <c r="D222" s="222"/>
      <c r="E222" s="222"/>
    </row>
    <row r="223" spans="1:5" s="2" customFormat="1" x14ac:dyDescent="0.25">
      <c r="A223" s="145" t="s">
        <v>83</v>
      </c>
      <c r="B223" s="234">
        <f ca="1">TODAY()</f>
        <v>45140</v>
      </c>
      <c r="C223" s="218"/>
      <c r="D223" s="234">
        <f ca="1">TODAY()+1</f>
        <v>45141</v>
      </c>
      <c r="E223" s="218"/>
    </row>
    <row r="224" spans="1:5" s="2" customFormat="1" x14ac:dyDescent="0.25">
      <c r="A224" s="146" t="s">
        <v>85</v>
      </c>
      <c r="B224" s="156">
        <v>13</v>
      </c>
      <c r="C224" s="156">
        <v>19</v>
      </c>
      <c r="D224" s="156">
        <v>1</v>
      </c>
      <c r="E224" s="147">
        <v>7</v>
      </c>
    </row>
    <row r="225" spans="1:5" s="2" customFormat="1" ht="16.5" customHeight="1" thickBot="1" x14ac:dyDescent="0.3">
      <c r="A225" s="142" t="s">
        <v>73</v>
      </c>
      <c r="B225" s="149">
        <f>AVERAGE($O$12,$AM$12,$BK$12,$CI$12)</f>
        <v>-23.75</v>
      </c>
      <c r="C225" s="149">
        <f>AVERAGE($U$12,$AS$12,$BQ$12,$CO$12)</f>
        <v>15.25</v>
      </c>
      <c r="D225" s="149">
        <f>AVERAGE($C$12,$AA$12,$AY$12,$BW$12,$CU$12)</f>
        <v>97</v>
      </c>
      <c r="E225" s="150">
        <f>AVERAGE($I$12,$AG$12,$BE$12,$CC$12,$DA$12)</f>
        <v>30.2</v>
      </c>
    </row>
    <row r="247" spans="1:5" s="2" customFormat="1" ht="16.5" customHeight="1" thickBot="1" x14ac:dyDescent="0.3">
      <c r="A247" s="235" t="s">
        <v>90</v>
      </c>
      <c r="B247" s="222"/>
      <c r="C247" s="222"/>
      <c r="D247" s="222"/>
      <c r="E247" s="222"/>
    </row>
    <row r="248" spans="1:5" s="2" customFormat="1" x14ac:dyDescent="0.25">
      <c r="A248" s="145" t="s">
        <v>83</v>
      </c>
      <c r="B248" s="234">
        <f ca="1">TODAY()</f>
        <v>45140</v>
      </c>
      <c r="C248" s="218"/>
      <c r="D248" s="234">
        <f ca="1">TODAY()+1</f>
        <v>45141</v>
      </c>
      <c r="E248" s="218"/>
    </row>
    <row r="249" spans="1:5" s="2" customFormat="1" x14ac:dyDescent="0.25">
      <c r="A249" s="146" t="s">
        <v>85</v>
      </c>
      <c r="B249" s="156">
        <v>13</v>
      </c>
      <c r="C249" s="156">
        <v>19</v>
      </c>
      <c r="D249" s="156">
        <v>1</v>
      </c>
      <c r="E249" s="147">
        <v>7</v>
      </c>
    </row>
    <row r="250" spans="1:5" s="2" customFormat="1" ht="16.5" customHeight="1" thickBot="1" x14ac:dyDescent="0.3">
      <c r="A250" s="142" t="s">
        <v>74</v>
      </c>
      <c r="B250" s="149">
        <f>AVERAGE($O$13,$AM$13,$BK$13,$CI$13)</f>
        <v>-54.75</v>
      </c>
      <c r="C250" s="149">
        <f>AVERAGE($U$13,$AS$13,$BQ$13,$CO$13)</f>
        <v>26.75</v>
      </c>
      <c r="D250" s="149">
        <f>AVERAGE($C$13,$AA$13,$AY$13,$BW$13,$CU$13)</f>
        <v>76</v>
      </c>
      <c r="E250" s="150">
        <f>AVERAGE($I$13,$AG$13,$BE$13,$CC$13,$DA$13)</f>
        <v>3.6</v>
      </c>
    </row>
    <row r="272" spans="1:5" s="2" customFormat="1" ht="16.5" customHeight="1" thickBot="1" x14ac:dyDescent="0.3">
      <c r="A272" s="235" t="s">
        <v>90</v>
      </c>
      <c r="B272" s="222"/>
      <c r="C272" s="222"/>
      <c r="D272" s="222"/>
      <c r="E272" s="222"/>
    </row>
    <row r="273" spans="1:5" s="2" customFormat="1" x14ac:dyDescent="0.25">
      <c r="A273" s="145" t="s">
        <v>83</v>
      </c>
      <c r="B273" s="234">
        <f ca="1">TODAY()</f>
        <v>45140</v>
      </c>
      <c r="C273" s="218"/>
      <c r="D273" s="234">
        <f ca="1">TODAY()+1</f>
        <v>45141</v>
      </c>
      <c r="E273" s="218"/>
    </row>
    <row r="274" spans="1:5" s="2" customFormat="1" x14ac:dyDescent="0.25">
      <c r="A274" s="146" t="s">
        <v>85</v>
      </c>
      <c r="B274" s="156">
        <v>13</v>
      </c>
      <c r="C274" s="156">
        <v>19</v>
      </c>
      <c r="D274" s="156">
        <v>1</v>
      </c>
      <c r="E274" s="147">
        <v>7</v>
      </c>
    </row>
    <row r="275" spans="1:5" s="2" customFormat="1" ht="16.5" customHeight="1" thickBot="1" x14ac:dyDescent="0.3">
      <c r="A275" s="142" t="s">
        <v>75</v>
      </c>
      <c r="B275" s="149">
        <f>AVERAGE($O$14,$AM$14,$BK$14,$CI$14)</f>
        <v>-65.25</v>
      </c>
      <c r="C275" s="149">
        <f>AVERAGE($U$14,$AS$14,$BQ$14,$CO$14)</f>
        <v>30</v>
      </c>
      <c r="D275" s="149">
        <f>AVERAGE($C$14,$AA$14,$AY$14,$BW$14,$CU$14)</f>
        <v>52.2</v>
      </c>
      <c r="E275" s="150">
        <f>AVERAGE($I$14,$AG$14,$BE$14,$CC$14,$DA$14)</f>
        <v>-16.8</v>
      </c>
    </row>
    <row r="297" spans="1:5" s="2" customFormat="1" ht="16.5" customHeight="1" thickBot="1" x14ac:dyDescent="0.3">
      <c r="A297" s="235" t="s">
        <v>90</v>
      </c>
      <c r="B297" s="222"/>
      <c r="C297" s="222"/>
      <c r="D297" s="222"/>
      <c r="E297" s="222"/>
    </row>
    <row r="298" spans="1:5" s="2" customFormat="1" x14ac:dyDescent="0.25">
      <c r="A298" s="145" t="s">
        <v>83</v>
      </c>
      <c r="B298" s="234">
        <f ca="1">TODAY()</f>
        <v>45140</v>
      </c>
      <c r="C298" s="218"/>
      <c r="D298" s="234">
        <f ca="1">TODAY()+1</f>
        <v>45141</v>
      </c>
      <c r="E298" s="218"/>
    </row>
    <row r="299" spans="1:5" s="2" customFormat="1" x14ac:dyDescent="0.25">
      <c r="A299" s="146" t="s">
        <v>85</v>
      </c>
      <c r="B299" s="156">
        <v>13</v>
      </c>
      <c r="C299" s="156">
        <v>19</v>
      </c>
      <c r="D299" s="156">
        <v>1</v>
      </c>
      <c r="E299" s="147">
        <v>7</v>
      </c>
    </row>
    <row r="300" spans="1:5" s="2" customFormat="1" ht="16.5" customHeight="1" thickBot="1" x14ac:dyDescent="0.3">
      <c r="A300" s="142" t="s">
        <v>77</v>
      </c>
      <c r="B300" s="149">
        <f>AVERAGE($O$15,$AM$15,$BK$15,$CI$15)</f>
        <v>150.25</v>
      </c>
      <c r="C300" s="149">
        <f>AVERAGE($U$15,$AS$15,$BQ$15,$CO$15)</f>
        <v>134.25</v>
      </c>
      <c r="D300" s="149">
        <f>AVERAGE($C$15,$AA$15,$AY$15,$BW$15,$CU$15)</f>
        <v>150</v>
      </c>
      <c r="E300" s="150">
        <f>AVERAGE($I$15,$AG$15,$BE$15,$CC$15,$DA$15)</f>
        <v>145.19999999999999</v>
      </c>
    </row>
    <row r="322" spans="1:5" s="2" customFormat="1" ht="16.5" customHeight="1" thickBot="1" x14ac:dyDescent="0.3">
      <c r="A322" s="235" t="s">
        <v>90</v>
      </c>
      <c r="B322" s="222"/>
      <c r="C322" s="222"/>
      <c r="D322" s="222"/>
      <c r="E322" s="222"/>
    </row>
    <row r="323" spans="1:5" s="2" customFormat="1" x14ac:dyDescent="0.25">
      <c r="A323" s="145" t="s">
        <v>83</v>
      </c>
      <c r="B323" s="234">
        <f ca="1">TODAY()</f>
        <v>45140</v>
      </c>
      <c r="C323" s="218"/>
      <c r="D323" s="234">
        <f ca="1">TODAY()+1</f>
        <v>45141</v>
      </c>
      <c r="E323" s="218"/>
    </row>
    <row r="324" spans="1:5" s="2" customFormat="1" x14ac:dyDescent="0.25">
      <c r="A324" s="146" t="s">
        <v>85</v>
      </c>
      <c r="B324" s="156">
        <v>13</v>
      </c>
      <c r="C324" s="156">
        <v>19</v>
      </c>
      <c r="D324" s="156">
        <v>1</v>
      </c>
      <c r="E324" s="147">
        <v>7</v>
      </c>
    </row>
    <row r="325" spans="1:5" s="2" customFormat="1" ht="16.5" customHeight="1" thickBot="1" x14ac:dyDescent="0.3">
      <c r="A325" s="142" t="s">
        <v>86</v>
      </c>
      <c r="B325" s="149">
        <f>AVERAGE($O$16,$AM$16,$BK$16,$CI$16)</f>
        <v>132.25</v>
      </c>
      <c r="C325" s="149">
        <f>AVERAGE($U$16,$AS$16,$BQ$16,$CO$16)</f>
        <v>130.5</v>
      </c>
      <c r="D325" s="149">
        <f>AVERAGE($C$16,$AA$16,$AY$16,$BW$16,$CU$16)</f>
        <v>131.80000000000001</v>
      </c>
      <c r="E325" s="150">
        <f>AVERAGE($I$16,$AG$16,$BE$16,$CC$16,$DA$16)</f>
        <v>132</v>
      </c>
    </row>
    <row r="347" spans="1:5" s="2" customFormat="1" ht="16.5" customHeight="1" thickBot="1" x14ac:dyDescent="0.3">
      <c r="A347" s="235" t="s">
        <v>90</v>
      </c>
      <c r="B347" s="222"/>
      <c r="C347" s="222"/>
      <c r="D347" s="222"/>
      <c r="E347" s="222"/>
    </row>
    <row r="348" spans="1:5" s="2" customFormat="1" x14ac:dyDescent="0.25">
      <c r="A348" s="145" t="s">
        <v>83</v>
      </c>
      <c r="B348" s="234">
        <f ca="1">TODAY()</f>
        <v>45140</v>
      </c>
      <c r="C348" s="218"/>
      <c r="D348" s="234">
        <f ca="1">TODAY()+1</f>
        <v>45141</v>
      </c>
      <c r="E348" s="218"/>
    </row>
    <row r="349" spans="1:5" s="2" customFormat="1" x14ac:dyDescent="0.25">
      <c r="A349" s="146" t="s">
        <v>85</v>
      </c>
      <c r="B349" s="156">
        <v>13</v>
      </c>
      <c r="C349" s="156">
        <v>19</v>
      </c>
      <c r="D349" s="156">
        <v>1</v>
      </c>
      <c r="E349" s="147">
        <v>7</v>
      </c>
    </row>
    <row r="350" spans="1:5" s="2" customFormat="1" ht="16.5" customHeight="1" thickBot="1" x14ac:dyDescent="0.3">
      <c r="A350" s="142" t="s">
        <v>87</v>
      </c>
      <c r="B350" s="149" t="e">
        <f>AVERAGE($O$17,$AM$17,$BK$17,$CI$17)</f>
        <v>#N/A</v>
      </c>
      <c r="C350" s="149" t="e">
        <f>AVERAGE($U$17,$AS$17,$BQ$17,$CO$17)</f>
        <v>#N/A</v>
      </c>
      <c r="D350" s="149" t="e">
        <f>AVERAGE($C$17,$AA$17,$AY$17,$BW$17,$CU$17)</f>
        <v>#N/A</v>
      </c>
      <c r="E350" s="150" t="e">
        <f>AVERAGE($I$17,$AG$17,$BE$17,$CC$17,$DA$17)</f>
        <v>#N/A</v>
      </c>
    </row>
    <row r="372" spans="1:5" s="2" customFormat="1" ht="16.5" customHeight="1" thickBot="1" x14ac:dyDescent="0.3">
      <c r="A372" s="235" t="s">
        <v>90</v>
      </c>
      <c r="B372" s="222"/>
      <c r="C372" s="222"/>
      <c r="D372" s="222"/>
      <c r="E372" s="222"/>
    </row>
    <row r="373" spans="1:5" s="2" customFormat="1" x14ac:dyDescent="0.25">
      <c r="A373" s="145" t="s">
        <v>83</v>
      </c>
      <c r="B373" s="234">
        <f ca="1">TODAY()</f>
        <v>45140</v>
      </c>
      <c r="C373" s="218"/>
      <c r="D373" s="234">
        <f ca="1">TODAY()+1</f>
        <v>45141</v>
      </c>
      <c r="E373" s="218"/>
    </row>
    <row r="374" spans="1:5" s="2" customFormat="1" x14ac:dyDescent="0.25">
      <c r="A374" s="146" t="s">
        <v>85</v>
      </c>
      <c r="B374" s="156">
        <v>13</v>
      </c>
      <c r="C374" s="156">
        <v>19</v>
      </c>
      <c r="D374" s="156">
        <v>1</v>
      </c>
      <c r="E374" s="147">
        <v>7</v>
      </c>
    </row>
    <row r="375" spans="1:5" s="2" customFormat="1" ht="16.5" customHeight="1" thickBot="1" x14ac:dyDescent="0.3">
      <c r="A375" s="142" t="s">
        <v>88</v>
      </c>
      <c r="B375" s="149">
        <f>AVERAGE($O$18,$AM$18,$BK$18,$CI$18)</f>
        <v>16377.75</v>
      </c>
      <c r="C375" s="149">
        <f>AVERAGE($U$18,$AS$18,$BQ$18,$CO$18)</f>
        <v>16377</v>
      </c>
      <c r="D375" s="149">
        <f>AVERAGE($C$18,$AA$18,$AY$18,$BW$18,$CU$18)</f>
        <v>16378.8</v>
      </c>
      <c r="E375" s="150">
        <f>AVERAGE($I$18,$AG$18,$BE$18,$CC$18,$DA$18)</f>
        <v>16378.8</v>
      </c>
    </row>
    <row r="397" spans="1:5" s="2" customFormat="1" ht="16.5" customHeight="1" thickBot="1" x14ac:dyDescent="0.3">
      <c r="A397" s="235" t="s">
        <v>90</v>
      </c>
      <c r="B397" s="222"/>
      <c r="C397" s="222"/>
      <c r="D397" s="222"/>
      <c r="E397" s="222"/>
    </row>
    <row r="398" spans="1:5" s="2" customFormat="1" x14ac:dyDescent="0.25">
      <c r="A398" s="145" t="s">
        <v>83</v>
      </c>
      <c r="B398" s="234">
        <f ca="1">TODAY()</f>
        <v>45140</v>
      </c>
      <c r="C398" s="218"/>
      <c r="D398" s="234">
        <f ca="1">TODAY()+1</f>
        <v>45141</v>
      </c>
      <c r="E398" s="218"/>
    </row>
    <row r="399" spans="1:5" s="2" customFormat="1" x14ac:dyDescent="0.25">
      <c r="A399" s="146" t="s">
        <v>85</v>
      </c>
      <c r="B399" s="156">
        <v>13</v>
      </c>
      <c r="C399" s="156">
        <v>19</v>
      </c>
      <c r="D399" s="156">
        <v>1</v>
      </c>
      <c r="E399" s="147">
        <v>7</v>
      </c>
    </row>
    <row r="400" spans="1:5" s="2" customFormat="1" ht="16.5" customHeight="1" thickBot="1" x14ac:dyDescent="0.3">
      <c r="A400" s="142" t="s">
        <v>89</v>
      </c>
      <c r="B400" s="149" t="e">
        <f>AVERAGE($O$19,$AM$19,$BK$19,$CI$19)</f>
        <v>#N/A</v>
      </c>
      <c r="C400" s="149">
        <f>AVERAGE($U$19,$AS$19,$BQ$19,$CO$19)</f>
        <v>5665</v>
      </c>
      <c r="D400" s="149" t="e">
        <f>AVERAGE($C$19,$AA$19,$AY$19,$BW$19,$CU$19)</f>
        <v>#N/A</v>
      </c>
      <c r="E400" s="150">
        <f>AVERAGE($I$19,$AG$19,$BE$19,$CC$19,$DA$19)</f>
        <v>5664.4</v>
      </c>
    </row>
  </sheetData>
  <mergeCells count="86">
    <mergeCell ref="AH33:AI33"/>
    <mergeCell ref="B22:C22"/>
    <mergeCell ref="D22:E22"/>
    <mergeCell ref="B248:C248"/>
    <mergeCell ref="Z2:AW2"/>
    <mergeCell ref="A46:E46"/>
    <mergeCell ref="AL37:AM37"/>
    <mergeCell ref="A21:E21"/>
    <mergeCell ref="AH48:AI48"/>
    <mergeCell ref="A272:E272"/>
    <mergeCell ref="AL21:AM21"/>
    <mergeCell ref="B348:C348"/>
    <mergeCell ref="A247:E247"/>
    <mergeCell ref="D348:E348"/>
    <mergeCell ref="B298:C298"/>
    <mergeCell ref="D148:E148"/>
    <mergeCell ref="A222:E222"/>
    <mergeCell ref="B223:C223"/>
    <mergeCell ref="D198:E198"/>
    <mergeCell ref="D298:E298"/>
    <mergeCell ref="A297:E297"/>
    <mergeCell ref="D273:E273"/>
    <mergeCell ref="D323:E323"/>
    <mergeCell ref="D223:E223"/>
    <mergeCell ref="A147:E147"/>
    <mergeCell ref="AH30:AI30"/>
    <mergeCell ref="AH21:AI22"/>
    <mergeCell ref="DG2:DQ2"/>
    <mergeCell ref="D98:E98"/>
    <mergeCell ref="D73:E73"/>
    <mergeCell ref="AH32:AI32"/>
    <mergeCell ref="AH41:AI41"/>
    <mergeCell ref="AH47:AI47"/>
    <mergeCell ref="AH20:AM20"/>
    <mergeCell ref="AH24:AI24"/>
    <mergeCell ref="AH44:AM44"/>
    <mergeCell ref="AH50:AI50"/>
    <mergeCell ref="D47:E47"/>
    <mergeCell ref="AH39:AI39"/>
    <mergeCell ref="AH49:AI49"/>
    <mergeCell ref="A97:E97"/>
    <mergeCell ref="B98:C98"/>
    <mergeCell ref="B148:C148"/>
    <mergeCell ref="AL45:AM45"/>
    <mergeCell ref="AH45:AI46"/>
    <mergeCell ref="AH36:AM36"/>
    <mergeCell ref="AJ45:AK45"/>
    <mergeCell ref="DB2:DF2"/>
    <mergeCell ref="AH28:AI28"/>
    <mergeCell ref="AJ21:AK21"/>
    <mergeCell ref="AX2:BU2"/>
    <mergeCell ref="AH23:AI23"/>
    <mergeCell ref="BV2:CS2"/>
    <mergeCell ref="AH26:AI26"/>
    <mergeCell ref="B398:C398"/>
    <mergeCell ref="D398:E398"/>
    <mergeCell ref="AH27:AI27"/>
    <mergeCell ref="DR2:DY2"/>
    <mergeCell ref="A122:E122"/>
    <mergeCell ref="A72:E72"/>
    <mergeCell ref="AH25:AI25"/>
    <mergeCell ref="B198:C198"/>
    <mergeCell ref="B173:C173"/>
    <mergeCell ref="A347:E347"/>
    <mergeCell ref="B47:C47"/>
    <mergeCell ref="B2:Y2"/>
    <mergeCell ref="B273:C273"/>
    <mergeCell ref="B323:C323"/>
    <mergeCell ref="D248:E248"/>
    <mergeCell ref="AH29:AI29"/>
    <mergeCell ref="CT2:DA2"/>
    <mergeCell ref="D123:E123"/>
    <mergeCell ref="A397:E397"/>
    <mergeCell ref="AH31:AI31"/>
    <mergeCell ref="B73:C73"/>
    <mergeCell ref="AH40:AI40"/>
    <mergeCell ref="AJ37:AK37"/>
    <mergeCell ref="A322:E322"/>
    <mergeCell ref="AH37:AI38"/>
    <mergeCell ref="B373:C373"/>
    <mergeCell ref="D373:E373"/>
    <mergeCell ref="D173:E173"/>
    <mergeCell ref="B123:C123"/>
    <mergeCell ref="A372:E372"/>
    <mergeCell ref="A197:E197"/>
    <mergeCell ref="A172:E172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K190"/>
  <sheetViews>
    <sheetView workbookViewId="0">
      <selection activeCell="C3" sqref="C3"/>
    </sheetView>
  </sheetViews>
  <sheetFormatPr defaultRowHeight="12.75" x14ac:dyDescent="0.2"/>
  <sheetData>
    <row r="1" spans="1:37" x14ac:dyDescent="0.2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73</v>
      </c>
      <c r="AJ1" t="s">
        <v>126</v>
      </c>
      <c r="AK1" t="s">
        <v>127</v>
      </c>
    </row>
    <row r="2" spans="1:37" x14ac:dyDescent="0.2"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t="s">
        <v>133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143</v>
      </c>
      <c r="R2" t="s">
        <v>144</v>
      </c>
      <c r="S2" t="s">
        <v>145</v>
      </c>
      <c r="T2" t="s">
        <v>146</v>
      </c>
      <c r="U2" t="s">
        <v>147</v>
      </c>
      <c r="V2" t="s">
        <v>148</v>
      </c>
      <c r="W2" t="s">
        <v>149</v>
      </c>
      <c r="X2" t="s">
        <v>150</v>
      </c>
      <c r="Y2" t="s">
        <v>151</v>
      </c>
      <c r="Z2" t="s">
        <v>152</v>
      </c>
      <c r="AA2" t="s">
        <v>153</v>
      </c>
      <c r="AB2" t="s">
        <v>154</v>
      </c>
      <c r="AC2" t="s">
        <v>155</v>
      </c>
      <c r="AD2" t="s">
        <v>156</v>
      </c>
      <c r="AE2" t="s">
        <v>157</v>
      </c>
      <c r="AF2" t="s">
        <v>158</v>
      </c>
      <c r="AG2" t="s">
        <v>159</v>
      </c>
      <c r="AH2" t="s">
        <v>160</v>
      </c>
      <c r="AI2" t="s">
        <v>161</v>
      </c>
      <c r="AJ2" t="s">
        <v>162</v>
      </c>
      <c r="AK2" t="s">
        <v>163</v>
      </c>
    </row>
    <row r="3" spans="1:37" x14ac:dyDescent="0.2">
      <c r="A3" t="s">
        <v>164</v>
      </c>
      <c r="C3">
        <v>8807</v>
      </c>
      <c r="D3">
        <v>392</v>
      </c>
      <c r="E3">
        <v>748</v>
      </c>
      <c r="F3">
        <v>1122</v>
      </c>
      <c r="G3">
        <v>209</v>
      </c>
      <c r="H3">
        <v>53</v>
      </c>
      <c r="I3">
        <v>3014</v>
      </c>
      <c r="J3">
        <v>-24</v>
      </c>
      <c r="K3">
        <v>35</v>
      </c>
      <c r="L3">
        <v>2680</v>
      </c>
      <c r="M3">
        <v>150</v>
      </c>
      <c r="N3">
        <v>391</v>
      </c>
      <c r="O3">
        <v>4693</v>
      </c>
      <c r="P3">
        <v>75</v>
      </c>
      <c r="Q3">
        <v>-13</v>
      </c>
      <c r="R3">
        <v>-44</v>
      </c>
      <c r="S3">
        <v>-38</v>
      </c>
      <c r="U3">
        <v>-28</v>
      </c>
      <c r="V3">
        <v>6512</v>
      </c>
      <c r="W3">
        <v>13</v>
      </c>
      <c r="X3">
        <v>5402</v>
      </c>
      <c r="Y3">
        <v>13465</v>
      </c>
      <c r="Z3">
        <v>1092</v>
      </c>
      <c r="AA3">
        <v>1408</v>
      </c>
      <c r="AB3">
        <v>239</v>
      </c>
      <c r="AC3">
        <v>16472</v>
      </c>
      <c r="AD3">
        <v>78</v>
      </c>
      <c r="AE3">
        <v>1273</v>
      </c>
      <c r="AF3">
        <v>2351</v>
      </c>
      <c r="AG3">
        <v>156</v>
      </c>
      <c r="AI3">
        <v>52</v>
      </c>
      <c r="AJ3">
        <v>20</v>
      </c>
      <c r="AK3">
        <v>11</v>
      </c>
    </row>
    <row r="4" spans="1:37" x14ac:dyDescent="0.2">
      <c r="A4" t="s">
        <v>165</v>
      </c>
      <c r="C4">
        <v>-3847</v>
      </c>
      <c r="D4">
        <v>396</v>
      </c>
      <c r="E4">
        <v>742</v>
      </c>
      <c r="G4">
        <v>231</v>
      </c>
      <c r="I4">
        <v>3012</v>
      </c>
      <c r="J4">
        <v>-14</v>
      </c>
      <c r="K4">
        <v>-23</v>
      </c>
      <c r="L4">
        <v>2728</v>
      </c>
      <c r="M4">
        <v>156</v>
      </c>
      <c r="N4">
        <v>375</v>
      </c>
      <c r="O4">
        <v>4692</v>
      </c>
      <c r="P4">
        <v>33</v>
      </c>
      <c r="Q4">
        <v>-5</v>
      </c>
      <c r="R4">
        <v>-17</v>
      </c>
      <c r="S4">
        <v>-14</v>
      </c>
      <c r="U4">
        <v>6</v>
      </c>
      <c r="V4">
        <v>6484</v>
      </c>
      <c r="W4">
        <v>-34</v>
      </c>
      <c r="X4">
        <v>5400</v>
      </c>
      <c r="Y4">
        <v>13578</v>
      </c>
      <c r="Z4">
        <v>1080</v>
      </c>
      <c r="AA4">
        <v>1402</v>
      </c>
      <c r="AB4">
        <v>280</v>
      </c>
      <c r="AC4">
        <v>16477</v>
      </c>
      <c r="AD4">
        <v>24</v>
      </c>
      <c r="AE4">
        <v>1284</v>
      </c>
      <c r="AF4">
        <v>2342</v>
      </c>
      <c r="AG4">
        <v>147</v>
      </c>
      <c r="AI4">
        <v>-18</v>
      </c>
      <c r="AJ4">
        <v>5</v>
      </c>
      <c r="AK4">
        <v>-51</v>
      </c>
    </row>
    <row r="5" spans="1:37" x14ac:dyDescent="0.2">
      <c r="A5" t="s">
        <v>166</v>
      </c>
      <c r="C5">
        <v>8815</v>
      </c>
      <c r="D5">
        <v>391</v>
      </c>
      <c r="E5">
        <v>723</v>
      </c>
      <c r="F5">
        <v>1081</v>
      </c>
      <c r="G5">
        <v>203</v>
      </c>
      <c r="H5">
        <v>101</v>
      </c>
      <c r="J5">
        <v>32</v>
      </c>
      <c r="K5">
        <v>52</v>
      </c>
      <c r="L5">
        <v>2743</v>
      </c>
      <c r="M5">
        <v>142</v>
      </c>
      <c r="N5">
        <v>359</v>
      </c>
      <c r="O5">
        <v>4691</v>
      </c>
      <c r="P5">
        <v>110</v>
      </c>
      <c r="Q5">
        <v>39</v>
      </c>
      <c r="R5">
        <v>9</v>
      </c>
      <c r="S5">
        <v>24</v>
      </c>
      <c r="U5">
        <v>49</v>
      </c>
      <c r="V5">
        <v>6461</v>
      </c>
      <c r="X5">
        <v>5456</v>
      </c>
      <c r="Y5">
        <v>13680</v>
      </c>
      <c r="Z5">
        <v>1068</v>
      </c>
      <c r="AA5">
        <v>1396</v>
      </c>
      <c r="AC5">
        <v>16471</v>
      </c>
      <c r="AD5">
        <v>67</v>
      </c>
      <c r="AE5">
        <v>1226</v>
      </c>
      <c r="AF5">
        <v>2360</v>
      </c>
      <c r="AG5">
        <v>122</v>
      </c>
      <c r="AI5">
        <v>30</v>
      </c>
      <c r="AK5">
        <v>22</v>
      </c>
    </row>
    <row r="6" spans="1:37" x14ac:dyDescent="0.2">
      <c r="A6" t="s">
        <v>167</v>
      </c>
      <c r="C6">
        <v>8825</v>
      </c>
      <c r="D6">
        <v>389</v>
      </c>
      <c r="F6">
        <v>1125</v>
      </c>
      <c r="G6">
        <v>202</v>
      </c>
      <c r="I6">
        <v>3003</v>
      </c>
      <c r="J6">
        <v>-59</v>
      </c>
      <c r="K6">
        <v>21</v>
      </c>
      <c r="L6">
        <v>2736</v>
      </c>
      <c r="M6">
        <v>147</v>
      </c>
      <c r="O6">
        <v>4690</v>
      </c>
      <c r="P6">
        <v>63</v>
      </c>
      <c r="Q6">
        <v>-34</v>
      </c>
      <c r="R6">
        <v>-55</v>
      </c>
      <c r="U6">
        <v>-39</v>
      </c>
      <c r="V6">
        <v>6499</v>
      </c>
      <c r="W6">
        <v>-14</v>
      </c>
      <c r="X6">
        <v>5418</v>
      </c>
      <c r="Y6">
        <v>13600</v>
      </c>
      <c r="AB6">
        <v>226</v>
      </c>
      <c r="AC6">
        <v>16470</v>
      </c>
      <c r="AD6">
        <v>70</v>
      </c>
      <c r="AE6">
        <v>1316</v>
      </c>
      <c r="AF6">
        <v>2363</v>
      </c>
      <c r="AG6">
        <v>140</v>
      </c>
      <c r="AI6">
        <v>30</v>
      </c>
      <c r="AK6">
        <v>-5</v>
      </c>
    </row>
    <row r="7" spans="1:37" x14ac:dyDescent="0.2">
      <c r="A7" t="s">
        <v>168</v>
      </c>
      <c r="C7">
        <v>8799</v>
      </c>
      <c r="D7">
        <v>390</v>
      </c>
      <c r="E7">
        <v>710</v>
      </c>
      <c r="F7">
        <v>1133</v>
      </c>
      <c r="G7">
        <v>207</v>
      </c>
      <c r="H7">
        <v>115</v>
      </c>
      <c r="I7">
        <v>3003</v>
      </c>
      <c r="J7">
        <v>37</v>
      </c>
      <c r="K7">
        <v>78</v>
      </c>
      <c r="L7">
        <v>2668</v>
      </c>
      <c r="M7">
        <v>136</v>
      </c>
      <c r="N7">
        <v>319</v>
      </c>
      <c r="O7">
        <v>4698</v>
      </c>
      <c r="P7">
        <v>133</v>
      </c>
      <c r="Q7">
        <v>45</v>
      </c>
      <c r="R7">
        <v>6</v>
      </c>
      <c r="S7">
        <v>21</v>
      </c>
      <c r="U7">
        <v>59</v>
      </c>
      <c r="V7">
        <v>6481</v>
      </c>
      <c r="W7">
        <v>41</v>
      </c>
      <c r="X7">
        <v>5471</v>
      </c>
      <c r="Y7">
        <v>13607</v>
      </c>
      <c r="Z7">
        <v>1078</v>
      </c>
      <c r="AA7">
        <v>1386</v>
      </c>
      <c r="AB7">
        <v>254</v>
      </c>
      <c r="AC7">
        <v>16469</v>
      </c>
      <c r="AD7">
        <v>104</v>
      </c>
      <c r="AE7">
        <v>1180</v>
      </c>
      <c r="AF7">
        <v>2363</v>
      </c>
      <c r="AG7">
        <v>157</v>
      </c>
      <c r="AI7">
        <v>70</v>
      </c>
      <c r="AJ7">
        <v>81</v>
      </c>
      <c r="AK7">
        <v>45</v>
      </c>
    </row>
    <row r="8" spans="1:37" x14ac:dyDescent="0.2">
      <c r="A8" t="s">
        <v>169</v>
      </c>
      <c r="C8">
        <v>8810</v>
      </c>
      <c r="D8">
        <v>391</v>
      </c>
      <c r="E8">
        <v>696</v>
      </c>
      <c r="F8">
        <v>1101</v>
      </c>
      <c r="G8">
        <v>190</v>
      </c>
      <c r="H8">
        <v>39</v>
      </c>
      <c r="I8">
        <v>3000</v>
      </c>
      <c r="J8">
        <v>-27</v>
      </c>
      <c r="K8">
        <v>27</v>
      </c>
      <c r="L8">
        <v>2682</v>
      </c>
      <c r="M8">
        <v>140</v>
      </c>
      <c r="N8">
        <v>314</v>
      </c>
      <c r="O8">
        <v>4698</v>
      </c>
      <c r="P8">
        <v>57</v>
      </c>
      <c r="Q8">
        <v>-50</v>
      </c>
      <c r="R8">
        <v>-57</v>
      </c>
      <c r="S8">
        <v>-61</v>
      </c>
      <c r="U8">
        <v>-48</v>
      </c>
      <c r="V8">
        <v>6503</v>
      </c>
      <c r="W8">
        <v>-19</v>
      </c>
      <c r="X8">
        <v>5450</v>
      </c>
      <c r="Y8">
        <v>13610</v>
      </c>
      <c r="Z8">
        <v>1072</v>
      </c>
      <c r="AA8">
        <v>1408</v>
      </c>
      <c r="AB8">
        <v>215</v>
      </c>
      <c r="AC8">
        <v>16474</v>
      </c>
      <c r="AD8">
        <v>73</v>
      </c>
      <c r="AE8">
        <v>1283</v>
      </c>
      <c r="AF8">
        <v>2363</v>
      </c>
      <c r="AG8">
        <v>158</v>
      </c>
      <c r="AI8">
        <v>40</v>
      </c>
      <c r="AJ8">
        <v>-2</v>
      </c>
      <c r="AK8">
        <v>-12</v>
      </c>
    </row>
    <row r="9" spans="1:37" x14ac:dyDescent="0.2">
      <c r="A9" t="s">
        <v>170</v>
      </c>
      <c r="D9">
        <v>393</v>
      </c>
      <c r="F9">
        <v>1107</v>
      </c>
      <c r="G9">
        <v>207</v>
      </c>
      <c r="H9">
        <v>-50</v>
      </c>
      <c r="I9">
        <v>3006</v>
      </c>
      <c r="J9">
        <v>-89</v>
      </c>
      <c r="K9">
        <v>-38</v>
      </c>
      <c r="L9">
        <v>2742</v>
      </c>
      <c r="M9">
        <v>144</v>
      </c>
      <c r="P9">
        <v>-28</v>
      </c>
      <c r="Q9">
        <v>-96</v>
      </c>
      <c r="R9">
        <v>-87</v>
      </c>
      <c r="S9">
        <v>-103</v>
      </c>
      <c r="U9">
        <v>-77</v>
      </c>
      <c r="V9">
        <v>6489</v>
      </c>
      <c r="W9">
        <v>-107</v>
      </c>
      <c r="Y9">
        <v>13593</v>
      </c>
      <c r="Z9">
        <v>1068</v>
      </c>
      <c r="AB9">
        <v>254</v>
      </c>
      <c r="AD9">
        <v>24</v>
      </c>
      <c r="AJ9">
        <v>-75</v>
      </c>
      <c r="AK9">
        <v>-117</v>
      </c>
    </row>
    <row r="10" spans="1:37" x14ac:dyDescent="0.2">
      <c r="A10" t="s">
        <v>171</v>
      </c>
      <c r="C10">
        <v>8810</v>
      </c>
      <c r="D10">
        <v>388</v>
      </c>
      <c r="E10">
        <v>697</v>
      </c>
      <c r="F10">
        <v>1102</v>
      </c>
      <c r="G10">
        <v>208</v>
      </c>
      <c r="H10">
        <v>-52</v>
      </c>
      <c r="I10">
        <v>2997</v>
      </c>
      <c r="J10">
        <v>-110</v>
      </c>
      <c r="K10">
        <v>-21</v>
      </c>
      <c r="L10">
        <v>2636</v>
      </c>
      <c r="M10">
        <v>151</v>
      </c>
      <c r="N10">
        <v>287</v>
      </c>
      <c r="O10">
        <v>4695</v>
      </c>
      <c r="P10">
        <v>-32</v>
      </c>
      <c r="Q10">
        <v>-111</v>
      </c>
      <c r="R10">
        <v>-110</v>
      </c>
      <c r="S10">
        <v>-128</v>
      </c>
      <c r="U10">
        <v>-112</v>
      </c>
      <c r="V10">
        <v>6478</v>
      </c>
      <c r="W10">
        <v>-110</v>
      </c>
      <c r="X10">
        <v>5379</v>
      </c>
      <c r="Y10">
        <v>13595</v>
      </c>
      <c r="Z10">
        <v>1081</v>
      </c>
      <c r="AA10">
        <v>1398</v>
      </c>
      <c r="AB10">
        <v>183</v>
      </c>
      <c r="AC10">
        <v>16471</v>
      </c>
      <c r="AD10">
        <v>32</v>
      </c>
      <c r="AE10">
        <v>1170</v>
      </c>
      <c r="AF10">
        <v>2320</v>
      </c>
      <c r="AG10">
        <v>112</v>
      </c>
      <c r="AI10">
        <v>-20</v>
      </c>
      <c r="AJ10">
        <v>-94</v>
      </c>
      <c r="AK10">
        <v>-115</v>
      </c>
    </row>
    <row r="11" spans="1:37" x14ac:dyDescent="0.2">
      <c r="A11" t="s">
        <v>172</v>
      </c>
      <c r="C11">
        <v>8799</v>
      </c>
      <c r="D11">
        <v>386</v>
      </c>
      <c r="F11">
        <v>1087</v>
      </c>
      <c r="G11">
        <v>205</v>
      </c>
      <c r="H11">
        <v>98</v>
      </c>
      <c r="I11">
        <v>3001</v>
      </c>
      <c r="J11">
        <v>65</v>
      </c>
      <c r="K11">
        <v>-18</v>
      </c>
      <c r="L11">
        <v>2661</v>
      </c>
      <c r="M11">
        <v>137</v>
      </c>
      <c r="N11">
        <v>283</v>
      </c>
      <c r="O11">
        <v>4694</v>
      </c>
      <c r="P11">
        <v>84</v>
      </c>
      <c r="Q11">
        <v>70</v>
      </c>
      <c r="R11">
        <v>57</v>
      </c>
      <c r="S11">
        <v>74</v>
      </c>
      <c r="U11">
        <v>119</v>
      </c>
      <c r="V11">
        <v>6472</v>
      </c>
      <c r="W11">
        <v>36</v>
      </c>
      <c r="X11">
        <v>5365</v>
      </c>
      <c r="Y11">
        <v>13589</v>
      </c>
      <c r="Z11">
        <v>1071</v>
      </c>
      <c r="AA11">
        <v>1372</v>
      </c>
      <c r="AB11">
        <v>158</v>
      </c>
      <c r="AC11">
        <v>16464</v>
      </c>
      <c r="AD11">
        <v>64</v>
      </c>
      <c r="AE11">
        <v>1208</v>
      </c>
      <c r="AF11">
        <v>2362</v>
      </c>
      <c r="AG11">
        <v>121</v>
      </c>
      <c r="AI11">
        <v>32</v>
      </c>
      <c r="AJ11">
        <v>90</v>
      </c>
      <c r="AK11">
        <v>23</v>
      </c>
    </row>
    <row r="12" spans="1:37" x14ac:dyDescent="0.2">
      <c r="A12" t="s">
        <v>173</v>
      </c>
      <c r="C12">
        <v>8793</v>
      </c>
      <c r="D12">
        <v>384</v>
      </c>
      <c r="E12">
        <v>692</v>
      </c>
      <c r="F12">
        <v>1119</v>
      </c>
      <c r="G12">
        <v>201</v>
      </c>
      <c r="H12">
        <v>183</v>
      </c>
      <c r="I12">
        <v>2995</v>
      </c>
      <c r="J12">
        <v>77</v>
      </c>
      <c r="K12">
        <v>89</v>
      </c>
      <c r="L12">
        <v>2738</v>
      </c>
      <c r="M12">
        <v>139</v>
      </c>
      <c r="N12">
        <v>280</v>
      </c>
      <c r="O12">
        <v>4694</v>
      </c>
      <c r="P12">
        <v>203</v>
      </c>
      <c r="Q12">
        <v>90</v>
      </c>
      <c r="R12">
        <v>25</v>
      </c>
      <c r="S12">
        <v>70</v>
      </c>
      <c r="U12">
        <v>103</v>
      </c>
      <c r="V12">
        <v>6468</v>
      </c>
      <c r="W12">
        <v>99</v>
      </c>
      <c r="X12">
        <v>5404</v>
      </c>
      <c r="Y12">
        <v>13575</v>
      </c>
      <c r="Z12">
        <v>1066</v>
      </c>
      <c r="AA12">
        <v>1390</v>
      </c>
      <c r="AB12">
        <v>200</v>
      </c>
      <c r="AC12">
        <v>16460</v>
      </c>
      <c r="AD12">
        <v>156</v>
      </c>
      <c r="AE12">
        <v>1215</v>
      </c>
      <c r="AF12">
        <v>2422</v>
      </c>
      <c r="AG12">
        <v>171</v>
      </c>
      <c r="AI12">
        <v>111</v>
      </c>
      <c r="AJ12">
        <v>145</v>
      </c>
      <c r="AK12">
        <v>112</v>
      </c>
    </row>
    <row r="13" spans="1:37" x14ac:dyDescent="0.2">
      <c r="A13" t="s">
        <v>174</v>
      </c>
      <c r="R13">
        <v>12</v>
      </c>
    </row>
    <row r="14" spans="1:37" x14ac:dyDescent="0.2">
      <c r="A14" t="s">
        <v>175</v>
      </c>
      <c r="R14">
        <v>3</v>
      </c>
    </row>
    <row r="15" spans="1:37" x14ac:dyDescent="0.2">
      <c r="A15" t="s">
        <v>176</v>
      </c>
      <c r="R15">
        <v>-7</v>
      </c>
    </row>
    <row r="16" spans="1:37" x14ac:dyDescent="0.2">
      <c r="A16" t="s">
        <v>177</v>
      </c>
      <c r="R16">
        <v>-20</v>
      </c>
    </row>
    <row r="17" spans="1:37" x14ac:dyDescent="0.2">
      <c r="A17" t="s">
        <v>178</v>
      </c>
      <c r="R17">
        <v>-35</v>
      </c>
    </row>
    <row r="18" spans="1:37" x14ac:dyDescent="0.2">
      <c r="A18" t="s">
        <v>179</v>
      </c>
      <c r="C18">
        <v>8816</v>
      </c>
      <c r="D18">
        <v>383</v>
      </c>
      <c r="E18">
        <v>689</v>
      </c>
      <c r="F18">
        <v>1116</v>
      </c>
      <c r="G18">
        <v>195</v>
      </c>
      <c r="H18">
        <v>41</v>
      </c>
      <c r="I18">
        <v>2990</v>
      </c>
      <c r="J18">
        <v>-25</v>
      </c>
      <c r="K18">
        <v>66</v>
      </c>
      <c r="L18">
        <v>2745</v>
      </c>
      <c r="M18">
        <v>140</v>
      </c>
      <c r="N18">
        <v>279</v>
      </c>
      <c r="O18">
        <v>4694</v>
      </c>
      <c r="P18">
        <v>65</v>
      </c>
      <c r="Q18">
        <v>-13</v>
      </c>
      <c r="R18">
        <v>-52</v>
      </c>
      <c r="S18">
        <v>-43</v>
      </c>
      <c r="U18">
        <v>-40</v>
      </c>
      <c r="V18">
        <v>6457</v>
      </c>
      <c r="W18">
        <v>-13</v>
      </c>
      <c r="X18">
        <v>5398</v>
      </c>
      <c r="Y18">
        <v>13595</v>
      </c>
      <c r="Z18">
        <v>1060</v>
      </c>
      <c r="AA18">
        <v>1445</v>
      </c>
      <c r="AB18">
        <v>208</v>
      </c>
      <c r="AC18">
        <v>16457</v>
      </c>
      <c r="AD18">
        <v>98</v>
      </c>
      <c r="AE18">
        <v>1223</v>
      </c>
      <c r="AF18">
        <v>2355</v>
      </c>
      <c r="AG18">
        <v>128</v>
      </c>
      <c r="AI18">
        <v>65</v>
      </c>
      <c r="AJ18">
        <v>3</v>
      </c>
      <c r="AK18">
        <v>-3</v>
      </c>
    </row>
    <row r="19" spans="1:37" x14ac:dyDescent="0.2">
      <c r="A19" t="s">
        <v>180</v>
      </c>
      <c r="R19">
        <v>-66</v>
      </c>
    </row>
    <row r="20" spans="1:37" x14ac:dyDescent="0.2">
      <c r="A20" t="s">
        <v>181</v>
      </c>
      <c r="R20">
        <v>-82</v>
      </c>
    </row>
    <row r="21" spans="1:37" x14ac:dyDescent="0.2">
      <c r="A21" t="s">
        <v>182</v>
      </c>
      <c r="R21">
        <v>-95</v>
      </c>
    </row>
    <row r="22" spans="1:37" x14ac:dyDescent="0.2">
      <c r="A22" t="s">
        <v>183</v>
      </c>
      <c r="R22">
        <v>-105</v>
      </c>
    </row>
    <row r="23" spans="1:37" x14ac:dyDescent="0.2">
      <c r="A23" t="s">
        <v>184</v>
      </c>
      <c r="R23">
        <v>-113</v>
      </c>
    </row>
    <row r="24" spans="1:37" x14ac:dyDescent="0.2">
      <c r="A24" t="s">
        <v>185</v>
      </c>
      <c r="C24">
        <v>8792</v>
      </c>
      <c r="D24">
        <v>383</v>
      </c>
      <c r="E24">
        <v>702</v>
      </c>
      <c r="F24">
        <v>1081</v>
      </c>
      <c r="G24">
        <v>199</v>
      </c>
      <c r="H24">
        <v>-54</v>
      </c>
      <c r="I24">
        <v>2998</v>
      </c>
      <c r="J24">
        <v>-118</v>
      </c>
      <c r="K24">
        <v>-10</v>
      </c>
      <c r="L24">
        <v>2707</v>
      </c>
      <c r="M24">
        <v>146</v>
      </c>
      <c r="N24">
        <v>276</v>
      </c>
      <c r="O24">
        <v>4706</v>
      </c>
      <c r="P24">
        <v>-31</v>
      </c>
      <c r="Q24">
        <v>-106</v>
      </c>
      <c r="R24">
        <v>-117</v>
      </c>
      <c r="S24">
        <v>-138</v>
      </c>
      <c r="U24">
        <v>-131</v>
      </c>
      <c r="V24">
        <v>6447</v>
      </c>
      <c r="W24">
        <v>-111</v>
      </c>
      <c r="X24">
        <v>5378</v>
      </c>
      <c r="Y24">
        <v>13598</v>
      </c>
      <c r="Z24">
        <v>1080</v>
      </c>
      <c r="AA24">
        <v>1410</v>
      </c>
      <c r="AB24">
        <v>218</v>
      </c>
      <c r="AC24">
        <v>16454</v>
      </c>
      <c r="AD24">
        <v>24</v>
      </c>
      <c r="AE24">
        <v>1250</v>
      </c>
      <c r="AF24">
        <v>2340</v>
      </c>
      <c r="AG24">
        <v>118</v>
      </c>
      <c r="AI24">
        <v>-20</v>
      </c>
      <c r="AJ24">
        <v>-96</v>
      </c>
      <c r="AK24">
        <v>-113</v>
      </c>
    </row>
    <row r="25" spans="1:37" x14ac:dyDescent="0.2">
      <c r="A25" t="s">
        <v>186</v>
      </c>
      <c r="R25">
        <v>-114</v>
      </c>
    </row>
    <row r="26" spans="1:37" x14ac:dyDescent="0.2">
      <c r="A26" t="s">
        <v>187</v>
      </c>
      <c r="R26">
        <v>-93</v>
      </c>
    </row>
    <row r="27" spans="1:37" x14ac:dyDescent="0.2">
      <c r="A27" t="s">
        <v>188</v>
      </c>
      <c r="R27">
        <v>-63</v>
      </c>
    </row>
    <row r="28" spans="1:37" x14ac:dyDescent="0.2">
      <c r="A28" t="s">
        <v>189</v>
      </c>
      <c r="R28">
        <v>-26</v>
      </c>
    </row>
    <row r="29" spans="1:37" x14ac:dyDescent="0.2">
      <c r="A29" t="s">
        <v>190</v>
      </c>
      <c r="R29">
        <v>10</v>
      </c>
    </row>
    <row r="30" spans="1:37" x14ac:dyDescent="0.2">
      <c r="A30" t="s">
        <v>191</v>
      </c>
      <c r="C30">
        <v>8784</v>
      </c>
      <c r="D30">
        <v>383</v>
      </c>
      <c r="E30">
        <v>702</v>
      </c>
      <c r="F30">
        <v>1080</v>
      </c>
      <c r="G30">
        <v>191</v>
      </c>
      <c r="H30">
        <v>53</v>
      </c>
      <c r="I30">
        <v>3002</v>
      </c>
      <c r="J30">
        <v>32</v>
      </c>
      <c r="K30">
        <v>-28</v>
      </c>
      <c r="L30">
        <v>2748</v>
      </c>
      <c r="M30">
        <v>133</v>
      </c>
      <c r="N30">
        <v>273</v>
      </c>
      <c r="O30">
        <v>4701</v>
      </c>
      <c r="P30">
        <v>27</v>
      </c>
      <c r="Q30">
        <v>43</v>
      </c>
      <c r="R30">
        <v>42</v>
      </c>
      <c r="S30">
        <v>57</v>
      </c>
      <c r="U30">
        <v>99</v>
      </c>
      <c r="V30">
        <v>6437</v>
      </c>
      <c r="W30">
        <v>-2</v>
      </c>
      <c r="X30">
        <v>5402</v>
      </c>
      <c r="Y30">
        <v>13600</v>
      </c>
      <c r="Z30">
        <v>1086</v>
      </c>
      <c r="AA30">
        <v>1378</v>
      </c>
      <c r="AB30">
        <v>236</v>
      </c>
      <c r="AC30">
        <v>16449</v>
      </c>
      <c r="AD30">
        <v>32</v>
      </c>
      <c r="AE30">
        <v>1200</v>
      </c>
      <c r="AF30">
        <v>2345</v>
      </c>
      <c r="AG30">
        <v>119</v>
      </c>
      <c r="AI30">
        <v>-10</v>
      </c>
      <c r="AJ30">
        <v>68</v>
      </c>
      <c r="AK30">
        <v>-18</v>
      </c>
    </row>
    <row r="31" spans="1:37" x14ac:dyDescent="0.2">
      <c r="A31" t="s">
        <v>192</v>
      </c>
      <c r="R31">
        <v>70</v>
      </c>
    </row>
    <row r="32" spans="1:37" x14ac:dyDescent="0.2">
      <c r="A32" t="s">
        <v>193</v>
      </c>
      <c r="R32">
        <v>88</v>
      </c>
    </row>
    <row r="33" spans="1:37" x14ac:dyDescent="0.2">
      <c r="A33" t="s">
        <v>194</v>
      </c>
      <c r="R33">
        <v>88</v>
      </c>
    </row>
    <row r="34" spans="1:37" x14ac:dyDescent="0.2">
      <c r="A34" t="s">
        <v>195</v>
      </c>
      <c r="R34">
        <v>80</v>
      </c>
    </row>
    <row r="35" spans="1:37" x14ac:dyDescent="0.2">
      <c r="A35" t="s">
        <v>196</v>
      </c>
      <c r="R35">
        <v>68</v>
      </c>
    </row>
    <row r="36" spans="1:37" x14ac:dyDescent="0.2">
      <c r="A36" t="s">
        <v>197</v>
      </c>
      <c r="C36">
        <v>8781</v>
      </c>
      <c r="D36">
        <v>386</v>
      </c>
      <c r="E36">
        <v>702</v>
      </c>
      <c r="F36">
        <v>1102</v>
      </c>
      <c r="G36">
        <v>187</v>
      </c>
      <c r="H36">
        <v>220</v>
      </c>
      <c r="I36">
        <v>2995</v>
      </c>
      <c r="J36">
        <v>94</v>
      </c>
      <c r="K36">
        <v>86</v>
      </c>
      <c r="L36">
        <v>2730</v>
      </c>
      <c r="M36">
        <v>132</v>
      </c>
      <c r="N36">
        <v>291</v>
      </c>
      <c r="O36">
        <v>4698</v>
      </c>
      <c r="P36">
        <v>240</v>
      </c>
      <c r="Q36">
        <v>111</v>
      </c>
      <c r="R36">
        <v>59</v>
      </c>
      <c r="S36">
        <v>92</v>
      </c>
      <c r="U36">
        <v>135</v>
      </c>
      <c r="V36">
        <v>6420</v>
      </c>
      <c r="W36">
        <v>121</v>
      </c>
      <c r="X36">
        <v>5451</v>
      </c>
      <c r="Y36">
        <v>13634</v>
      </c>
      <c r="Z36">
        <v>1080</v>
      </c>
      <c r="AA36">
        <v>1378</v>
      </c>
      <c r="AB36">
        <v>233</v>
      </c>
      <c r="AC36">
        <v>16444</v>
      </c>
      <c r="AD36">
        <v>160</v>
      </c>
      <c r="AE36">
        <v>1209</v>
      </c>
      <c r="AF36">
        <v>2363</v>
      </c>
      <c r="AG36">
        <v>189</v>
      </c>
      <c r="AI36">
        <v>120</v>
      </c>
      <c r="AJ36">
        <v>178</v>
      </c>
      <c r="AK36">
        <v>128</v>
      </c>
    </row>
    <row r="37" spans="1:37" x14ac:dyDescent="0.2">
      <c r="A37" t="s">
        <v>198</v>
      </c>
      <c r="R37">
        <v>48</v>
      </c>
    </row>
    <row r="38" spans="1:37" x14ac:dyDescent="0.2">
      <c r="A38" t="s">
        <v>199</v>
      </c>
      <c r="R38">
        <v>35</v>
      </c>
    </row>
    <row r="39" spans="1:37" x14ac:dyDescent="0.2">
      <c r="A39" t="s">
        <v>200</v>
      </c>
      <c r="R39">
        <v>20</v>
      </c>
    </row>
    <row r="40" spans="1:37" x14ac:dyDescent="0.2">
      <c r="A40" t="s">
        <v>201</v>
      </c>
      <c r="R40">
        <v>2</v>
      </c>
    </row>
    <row r="41" spans="1:37" x14ac:dyDescent="0.2">
      <c r="A41" t="s">
        <v>202</v>
      </c>
      <c r="R41">
        <v>-17</v>
      </c>
    </row>
    <row r="42" spans="1:37" x14ac:dyDescent="0.2">
      <c r="A42" t="s">
        <v>203</v>
      </c>
      <c r="C42">
        <v>8820</v>
      </c>
      <c r="D42">
        <v>387</v>
      </c>
      <c r="E42">
        <v>696</v>
      </c>
      <c r="F42">
        <v>1102</v>
      </c>
      <c r="G42">
        <v>183</v>
      </c>
      <c r="H42">
        <v>71</v>
      </c>
      <c r="I42">
        <v>2990</v>
      </c>
      <c r="J42">
        <v>1</v>
      </c>
      <c r="K42">
        <v>80</v>
      </c>
      <c r="L42">
        <v>2741</v>
      </c>
      <c r="M42">
        <v>138</v>
      </c>
      <c r="N42">
        <v>294</v>
      </c>
      <c r="O42">
        <v>4706</v>
      </c>
      <c r="P42">
        <v>89</v>
      </c>
      <c r="Q42">
        <v>18</v>
      </c>
      <c r="R42">
        <v>-38</v>
      </c>
      <c r="S42">
        <v>-41</v>
      </c>
      <c r="U42">
        <v>-23</v>
      </c>
      <c r="V42">
        <v>6438</v>
      </c>
      <c r="W42">
        <v>18</v>
      </c>
      <c r="X42">
        <v>5424</v>
      </c>
      <c r="Y42">
        <v>13610</v>
      </c>
      <c r="Z42">
        <v>1075</v>
      </c>
      <c r="AA42">
        <v>1394</v>
      </c>
      <c r="AB42">
        <v>202</v>
      </c>
      <c r="AC42">
        <v>16441</v>
      </c>
      <c r="AD42">
        <v>86</v>
      </c>
      <c r="AE42">
        <v>1285</v>
      </c>
      <c r="AF42">
        <v>2365</v>
      </c>
      <c r="AG42">
        <v>150</v>
      </c>
      <c r="AI42">
        <v>50</v>
      </c>
      <c r="AJ42">
        <v>30</v>
      </c>
      <c r="AK42">
        <v>29</v>
      </c>
    </row>
    <row r="43" spans="1:37" x14ac:dyDescent="0.2">
      <c r="A43" t="s">
        <v>204</v>
      </c>
      <c r="R43">
        <v>-56</v>
      </c>
    </row>
    <row r="44" spans="1:37" x14ac:dyDescent="0.2">
      <c r="A44" t="s">
        <v>205</v>
      </c>
      <c r="C44">
        <v>-3840</v>
      </c>
      <c r="R44">
        <v>-72</v>
      </c>
    </row>
    <row r="45" spans="1:37" x14ac:dyDescent="0.2">
      <c r="A45" t="s">
        <v>206</v>
      </c>
      <c r="R45">
        <v>-85</v>
      </c>
      <c r="AG45">
        <v>142</v>
      </c>
    </row>
    <row r="46" spans="1:37" x14ac:dyDescent="0.2">
      <c r="A46" t="s">
        <v>207</v>
      </c>
      <c r="C46">
        <v>-3858</v>
      </c>
      <c r="R46">
        <v>-96</v>
      </c>
    </row>
    <row r="47" spans="1:37" x14ac:dyDescent="0.2">
      <c r="A47" t="s">
        <v>208</v>
      </c>
      <c r="R47">
        <v>-106</v>
      </c>
    </row>
    <row r="48" spans="1:37" x14ac:dyDescent="0.2">
      <c r="A48" t="s">
        <v>209</v>
      </c>
      <c r="C48">
        <v>-3872</v>
      </c>
      <c r="D48">
        <v>385</v>
      </c>
      <c r="E48">
        <v>697</v>
      </c>
      <c r="F48">
        <v>1082</v>
      </c>
      <c r="G48">
        <v>287</v>
      </c>
      <c r="H48">
        <v>-44</v>
      </c>
      <c r="I48">
        <v>2988</v>
      </c>
      <c r="J48">
        <v>-113</v>
      </c>
      <c r="K48">
        <v>10</v>
      </c>
      <c r="L48">
        <v>2737</v>
      </c>
      <c r="M48">
        <v>144</v>
      </c>
      <c r="N48">
        <v>295</v>
      </c>
      <c r="O48">
        <v>4696</v>
      </c>
      <c r="P48">
        <v>-21</v>
      </c>
      <c r="Q48">
        <v>-90</v>
      </c>
      <c r="R48">
        <v>-114</v>
      </c>
      <c r="S48">
        <v>-140</v>
      </c>
      <c r="U48">
        <v>-136</v>
      </c>
      <c r="V48">
        <v>6464</v>
      </c>
      <c r="W48">
        <v>-97</v>
      </c>
      <c r="X48">
        <v>5417</v>
      </c>
      <c r="Y48">
        <v>13610</v>
      </c>
      <c r="Z48">
        <v>1070</v>
      </c>
      <c r="AA48">
        <v>1392</v>
      </c>
      <c r="AB48">
        <v>251</v>
      </c>
      <c r="AC48">
        <v>16465</v>
      </c>
      <c r="AD48">
        <v>26</v>
      </c>
      <c r="AE48">
        <v>1293</v>
      </c>
      <c r="AF48">
        <v>2340</v>
      </c>
      <c r="AG48">
        <v>136</v>
      </c>
      <c r="AI48">
        <v>-25</v>
      </c>
      <c r="AJ48">
        <v>-84</v>
      </c>
      <c r="AK48">
        <v>-96</v>
      </c>
    </row>
    <row r="49" spans="1:37" x14ac:dyDescent="0.2">
      <c r="A49" t="s">
        <v>210</v>
      </c>
      <c r="R49">
        <v>31</v>
      </c>
    </row>
    <row r="50" spans="1:37" x14ac:dyDescent="0.2">
      <c r="A50" t="s">
        <v>211</v>
      </c>
      <c r="R50">
        <v>65</v>
      </c>
    </row>
    <row r="51" spans="1:37" x14ac:dyDescent="0.2">
      <c r="A51" t="s">
        <v>212</v>
      </c>
      <c r="R51">
        <v>85</v>
      </c>
    </row>
    <row r="52" spans="1:37" x14ac:dyDescent="0.2">
      <c r="A52" t="s">
        <v>213</v>
      </c>
      <c r="R52">
        <v>85</v>
      </c>
    </row>
    <row r="53" spans="1:37" x14ac:dyDescent="0.2">
      <c r="A53" t="s">
        <v>214</v>
      </c>
      <c r="R53">
        <v>82</v>
      </c>
    </row>
    <row r="54" spans="1:37" x14ac:dyDescent="0.2">
      <c r="A54" t="s">
        <v>215</v>
      </c>
      <c r="C54">
        <v>8858</v>
      </c>
      <c r="D54">
        <v>386</v>
      </c>
      <c r="E54">
        <v>709</v>
      </c>
      <c r="F54">
        <v>1056</v>
      </c>
      <c r="G54">
        <v>194</v>
      </c>
      <c r="H54">
        <v>236</v>
      </c>
      <c r="J54">
        <v>108</v>
      </c>
      <c r="K54">
        <v>69</v>
      </c>
      <c r="L54">
        <v>2671</v>
      </c>
      <c r="M54">
        <v>141</v>
      </c>
      <c r="N54">
        <v>300</v>
      </c>
      <c r="O54">
        <v>4694</v>
      </c>
      <c r="P54">
        <v>246</v>
      </c>
      <c r="Q54">
        <v>126</v>
      </c>
      <c r="R54">
        <v>75</v>
      </c>
      <c r="S54">
        <v>103</v>
      </c>
      <c r="U54">
        <v>162</v>
      </c>
      <c r="V54">
        <v>6446</v>
      </c>
      <c r="W54">
        <v>122</v>
      </c>
      <c r="X54">
        <v>5472</v>
      </c>
      <c r="Y54">
        <v>13650</v>
      </c>
      <c r="Z54">
        <v>1058</v>
      </c>
      <c r="AA54">
        <v>1381</v>
      </c>
      <c r="AB54">
        <v>262</v>
      </c>
      <c r="AC54">
        <v>16453</v>
      </c>
      <c r="AD54">
        <v>142</v>
      </c>
      <c r="AE54">
        <v>1206</v>
      </c>
      <c r="AF54">
        <v>2345</v>
      </c>
      <c r="AG54">
        <v>191</v>
      </c>
      <c r="AI54">
        <v>112</v>
      </c>
      <c r="AJ54">
        <v>197</v>
      </c>
      <c r="AK54">
        <v>121</v>
      </c>
    </row>
    <row r="55" spans="1:37" x14ac:dyDescent="0.2">
      <c r="A55" t="s">
        <v>216</v>
      </c>
      <c r="R55">
        <v>64</v>
      </c>
    </row>
    <row r="56" spans="1:37" x14ac:dyDescent="0.2">
      <c r="A56" t="s">
        <v>217</v>
      </c>
      <c r="R56">
        <v>53</v>
      </c>
    </row>
    <row r="57" spans="1:37" x14ac:dyDescent="0.2">
      <c r="A57" t="s">
        <v>218</v>
      </c>
      <c r="R57">
        <v>41</v>
      </c>
    </row>
    <row r="58" spans="1:37" x14ac:dyDescent="0.2">
      <c r="A58" t="s">
        <v>219</v>
      </c>
      <c r="R58">
        <v>29</v>
      </c>
    </row>
    <row r="59" spans="1:37" x14ac:dyDescent="0.2">
      <c r="A59" t="s">
        <v>220</v>
      </c>
      <c r="R59">
        <v>14</v>
      </c>
    </row>
    <row r="60" spans="1:37" x14ac:dyDescent="0.2">
      <c r="A60" t="s">
        <v>221</v>
      </c>
      <c r="C60">
        <v>8833</v>
      </c>
      <c r="D60">
        <v>386</v>
      </c>
      <c r="E60">
        <v>714</v>
      </c>
      <c r="F60">
        <v>1079</v>
      </c>
      <c r="G60">
        <v>187</v>
      </c>
      <c r="H60">
        <v>110</v>
      </c>
      <c r="I60">
        <v>2985</v>
      </c>
      <c r="J60">
        <v>20</v>
      </c>
      <c r="K60">
        <v>102</v>
      </c>
      <c r="L60">
        <v>2672</v>
      </c>
      <c r="M60">
        <v>160</v>
      </c>
      <c r="N60">
        <v>305</v>
      </c>
      <c r="O60">
        <v>4694</v>
      </c>
      <c r="P60">
        <v>132</v>
      </c>
      <c r="Q60">
        <v>41</v>
      </c>
      <c r="R60">
        <v>-5</v>
      </c>
      <c r="S60">
        <v>-2</v>
      </c>
      <c r="U60">
        <v>14</v>
      </c>
      <c r="V60">
        <v>6475</v>
      </c>
      <c r="W60">
        <v>49</v>
      </c>
      <c r="X60">
        <v>5443</v>
      </c>
      <c r="Y60">
        <v>13676</v>
      </c>
      <c r="Z60">
        <v>1053</v>
      </c>
      <c r="AA60">
        <v>1390</v>
      </c>
      <c r="AB60">
        <v>234</v>
      </c>
      <c r="AC60">
        <v>16448</v>
      </c>
      <c r="AD60">
        <v>103</v>
      </c>
      <c r="AE60">
        <v>1250</v>
      </c>
      <c r="AF60">
        <v>2367</v>
      </c>
      <c r="AG60">
        <v>161</v>
      </c>
      <c r="AI60">
        <v>70</v>
      </c>
      <c r="AJ60">
        <v>70</v>
      </c>
      <c r="AK60">
        <v>60</v>
      </c>
    </row>
    <row r="61" spans="1:37" x14ac:dyDescent="0.2">
      <c r="A61" t="s">
        <v>222</v>
      </c>
      <c r="R61">
        <v>-26</v>
      </c>
    </row>
    <row r="62" spans="1:37" x14ac:dyDescent="0.2">
      <c r="A62" t="s">
        <v>223</v>
      </c>
      <c r="R62">
        <v>-49</v>
      </c>
    </row>
    <row r="63" spans="1:37" x14ac:dyDescent="0.2">
      <c r="A63" t="s">
        <v>224</v>
      </c>
      <c r="R63">
        <v>-68</v>
      </c>
    </row>
    <row r="64" spans="1:37" x14ac:dyDescent="0.2">
      <c r="A64" t="s">
        <v>225</v>
      </c>
      <c r="R64">
        <v>-82</v>
      </c>
    </row>
    <row r="65" spans="1:37" x14ac:dyDescent="0.2">
      <c r="A65" t="s">
        <v>226</v>
      </c>
      <c r="R65">
        <v>-93</v>
      </c>
    </row>
    <row r="66" spans="1:37" x14ac:dyDescent="0.2">
      <c r="A66" t="s">
        <v>227</v>
      </c>
      <c r="C66">
        <v>8821</v>
      </c>
      <c r="D66">
        <v>384</v>
      </c>
      <c r="E66">
        <v>763</v>
      </c>
      <c r="F66">
        <v>1071</v>
      </c>
      <c r="G66">
        <v>207</v>
      </c>
      <c r="H66">
        <v>-22</v>
      </c>
      <c r="I66">
        <v>3001</v>
      </c>
      <c r="J66">
        <v>-102</v>
      </c>
      <c r="K66">
        <v>29</v>
      </c>
      <c r="L66">
        <v>2680</v>
      </c>
      <c r="M66">
        <v>155</v>
      </c>
      <c r="N66">
        <v>300</v>
      </c>
      <c r="O66">
        <v>4716</v>
      </c>
      <c r="P66">
        <v>5</v>
      </c>
      <c r="Q66">
        <v>-73</v>
      </c>
      <c r="R66">
        <v>-102</v>
      </c>
      <c r="S66">
        <v>-130</v>
      </c>
      <c r="U66">
        <v>-115</v>
      </c>
      <c r="V66">
        <v>6496</v>
      </c>
      <c r="W66">
        <v>-77</v>
      </c>
      <c r="X66">
        <v>5440</v>
      </c>
      <c r="Y66">
        <v>13607</v>
      </c>
      <c r="Z66">
        <v>1068</v>
      </c>
      <c r="AA66">
        <v>1396</v>
      </c>
      <c r="AB66">
        <v>248</v>
      </c>
      <c r="AC66">
        <v>16443</v>
      </c>
      <c r="AD66">
        <v>31</v>
      </c>
      <c r="AE66">
        <v>1284</v>
      </c>
      <c r="AF66">
        <v>2342</v>
      </c>
      <c r="AG66">
        <v>124</v>
      </c>
      <c r="AI66">
        <v>-20</v>
      </c>
      <c r="AJ66">
        <v>-61</v>
      </c>
      <c r="AK66">
        <v>-72</v>
      </c>
    </row>
    <row r="67" spans="1:37" x14ac:dyDescent="0.2">
      <c r="A67" t="s">
        <v>228</v>
      </c>
      <c r="R67">
        <v>-111</v>
      </c>
    </row>
    <row r="68" spans="1:37" x14ac:dyDescent="0.2">
      <c r="A68" t="s">
        <v>229</v>
      </c>
      <c r="R68">
        <v>-117</v>
      </c>
    </row>
    <row r="69" spans="1:37" x14ac:dyDescent="0.2">
      <c r="A69" t="s">
        <v>230</v>
      </c>
      <c r="R69">
        <v>-107</v>
      </c>
    </row>
    <row r="70" spans="1:37" x14ac:dyDescent="0.2">
      <c r="A70" t="s">
        <v>231</v>
      </c>
      <c r="R70">
        <v>-87</v>
      </c>
    </row>
    <row r="71" spans="1:37" x14ac:dyDescent="0.2">
      <c r="A71" t="s">
        <v>232</v>
      </c>
      <c r="R71">
        <v>-60</v>
      </c>
    </row>
    <row r="72" spans="1:37" x14ac:dyDescent="0.2">
      <c r="A72" t="s">
        <v>233</v>
      </c>
      <c r="C72">
        <v>8840</v>
      </c>
      <c r="D72">
        <v>384</v>
      </c>
      <c r="E72">
        <v>759</v>
      </c>
      <c r="F72">
        <v>1075</v>
      </c>
      <c r="G72">
        <v>209</v>
      </c>
      <c r="H72">
        <v>-32</v>
      </c>
      <c r="I72">
        <v>3012</v>
      </c>
      <c r="J72">
        <v>-61</v>
      </c>
      <c r="K72">
        <v>-38</v>
      </c>
      <c r="L72">
        <v>2736</v>
      </c>
      <c r="M72">
        <v>143</v>
      </c>
      <c r="N72">
        <v>293</v>
      </c>
      <c r="O72">
        <v>4715</v>
      </c>
      <c r="P72">
        <v>-44</v>
      </c>
      <c r="Q72">
        <v>-37</v>
      </c>
      <c r="R72">
        <v>-29</v>
      </c>
      <c r="S72">
        <v>-41</v>
      </c>
      <c r="U72">
        <v>-2</v>
      </c>
      <c r="V72">
        <v>6477</v>
      </c>
      <c r="W72">
        <v>-75</v>
      </c>
      <c r="X72">
        <v>5435</v>
      </c>
      <c r="Y72">
        <v>13652</v>
      </c>
      <c r="Z72">
        <v>1073</v>
      </c>
      <c r="AA72">
        <v>1380</v>
      </c>
      <c r="AB72">
        <v>282</v>
      </c>
      <c r="AC72">
        <v>16430</v>
      </c>
      <c r="AD72">
        <v>2</v>
      </c>
      <c r="AE72">
        <v>1248</v>
      </c>
      <c r="AF72">
        <v>2360</v>
      </c>
      <c r="AG72">
        <v>94</v>
      </c>
      <c r="AI72">
        <v>-45</v>
      </c>
      <c r="AJ72">
        <v>-20</v>
      </c>
      <c r="AK72">
        <v>-96</v>
      </c>
    </row>
    <row r="73" spans="1:37" x14ac:dyDescent="0.2">
      <c r="A73" t="s">
        <v>234</v>
      </c>
      <c r="C73">
        <v>8862</v>
      </c>
      <c r="D73">
        <v>386</v>
      </c>
      <c r="E73">
        <v>722</v>
      </c>
      <c r="F73">
        <v>1089</v>
      </c>
      <c r="G73">
        <v>205</v>
      </c>
      <c r="H73">
        <v>216</v>
      </c>
      <c r="I73">
        <v>3015</v>
      </c>
      <c r="J73">
        <v>105</v>
      </c>
      <c r="K73">
        <v>52</v>
      </c>
      <c r="L73">
        <v>2743</v>
      </c>
      <c r="M73">
        <v>139</v>
      </c>
      <c r="N73">
        <v>329</v>
      </c>
      <c r="O73">
        <v>4709</v>
      </c>
      <c r="P73">
        <v>224</v>
      </c>
      <c r="Q73">
        <v>123</v>
      </c>
      <c r="R73">
        <v>75</v>
      </c>
      <c r="S73">
        <v>94</v>
      </c>
      <c r="U73">
        <v>67</v>
      </c>
      <c r="V73">
        <v>6468</v>
      </c>
      <c r="W73">
        <v>106</v>
      </c>
      <c r="X73">
        <v>5494</v>
      </c>
      <c r="Y73">
        <v>13607</v>
      </c>
      <c r="Z73">
        <v>1059</v>
      </c>
      <c r="AA73">
        <v>1388</v>
      </c>
      <c r="AB73">
        <v>267</v>
      </c>
      <c r="AC73">
        <v>16418</v>
      </c>
      <c r="AD73">
        <v>126</v>
      </c>
      <c r="AE73">
        <v>1230</v>
      </c>
      <c r="AF73">
        <v>2360</v>
      </c>
      <c r="AG73">
        <v>165</v>
      </c>
      <c r="AI73">
        <v>90</v>
      </c>
      <c r="AJ73">
        <v>189</v>
      </c>
      <c r="AK73">
        <v>103</v>
      </c>
    </row>
    <row r="74" spans="1:37" x14ac:dyDescent="0.2">
      <c r="A74" t="s">
        <v>235</v>
      </c>
      <c r="C74">
        <v>8855</v>
      </c>
      <c r="D74">
        <v>386</v>
      </c>
      <c r="E74">
        <v>706</v>
      </c>
      <c r="F74">
        <v>1106</v>
      </c>
      <c r="G74">
        <v>201</v>
      </c>
      <c r="H74">
        <v>134</v>
      </c>
      <c r="J74">
        <v>36</v>
      </c>
      <c r="K74">
        <v>105</v>
      </c>
      <c r="L74">
        <v>2749</v>
      </c>
      <c r="M74">
        <v>148</v>
      </c>
      <c r="N74">
        <v>330</v>
      </c>
      <c r="O74">
        <v>4705</v>
      </c>
      <c r="P74">
        <v>145</v>
      </c>
      <c r="Q74">
        <v>61</v>
      </c>
      <c r="R74">
        <v>13</v>
      </c>
      <c r="S74">
        <v>15</v>
      </c>
      <c r="U74">
        <v>55</v>
      </c>
      <c r="V74">
        <v>6488</v>
      </c>
      <c r="W74">
        <v>65</v>
      </c>
      <c r="X74">
        <v>5468</v>
      </c>
      <c r="Y74">
        <v>13660</v>
      </c>
      <c r="Z74">
        <v>1050</v>
      </c>
      <c r="AA74">
        <v>1396</v>
      </c>
      <c r="AB74">
        <v>258</v>
      </c>
      <c r="AC74">
        <v>16411</v>
      </c>
      <c r="AD74">
        <v>116</v>
      </c>
      <c r="AE74">
        <v>1316</v>
      </c>
      <c r="AF74">
        <v>2437</v>
      </c>
      <c r="AG74">
        <v>157</v>
      </c>
      <c r="AI74">
        <v>80</v>
      </c>
      <c r="AJ74">
        <v>96</v>
      </c>
      <c r="AK74">
        <v>75</v>
      </c>
    </row>
    <row r="75" spans="1:37" x14ac:dyDescent="0.2">
      <c r="A75" t="s">
        <v>236</v>
      </c>
      <c r="C75">
        <v>8807</v>
      </c>
      <c r="D75">
        <v>383</v>
      </c>
      <c r="E75">
        <v>706</v>
      </c>
      <c r="F75">
        <v>1102</v>
      </c>
      <c r="G75">
        <v>202</v>
      </c>
      <c r="H75">
        <v>7</v>
      </c>
      <c r="I75">
        <v>3002</v>
      </c>
      <c r="J75">
        <v>-81</v>
      </c>
      <c r="K75">
        <v>40</v>
      </c>
      <c r="L75">
        <v>2747</v>
      </c>
      <c r="M75">
        <v>140</v>
      </c>
      <c r="N75">
        <v>322</v>
      </c>
      <c r="O75">
        <v>4705</v>
      </c>
      <c r="P75">
        <v>34</v>
      </c>
      <c r="Q75">
        <v>-54</v>
      </c>
      <c r="R75">
        <v>-87</v>
      </c>
      <c r="S75">
        <v>-118</v>
      </c>
      <c r="U75">
        <v>-97</v>
      </c>
      <c r="V75">
        <v>6484</v>
      </c>
      <c r="W75">
        <v>-54</v>
      </c>
      <c r="X75">
        <v>5480</v>
      </c>
      <c r="Y75">
        <v>13594</v>
      </c>
      <c r="Z75">
        <v>1060</v>
      </c>
      <c r="AA75">
        <v>1432</v>
      </c>
      <c r="AB75">
        <v>312</v>
      </c>
      <c r="AC75">
        <v>16428</v>
      </c>
      <c r="AD75">
        <v>38</v>
      </c>
      <c r="AE75">
        <v>1313</v>
      </c>
      <c r="AF75">
        <v>2363</v>
      </c>
      <c r="AG75">
        <v>132</v>
      </c>
      <c r="AI75">
        <v>-10</v>
      </c>
      <c r="AJ75">
        <v>-26</v>
      </c>
      <c r="AK75">
        <v>-50</v>
      </c>
    </row>
    <row r="76" spans="1:37" x14ac:dyDescent="0.2">
      <c r="A76" t="s">
        <v>237</v>
      </c>
      <c r="C76">
        <v>8818</v>
      </c>
      <c r="D76">
        <v>382</v>
      </c>
      <c r="E76">
        <v>704</v>
      </c>
      <c r="F76">
        <v>1124</v>
      </c>
      <c r="G76">
        <v>204</v>
      </c>
      <c r="H76">
        <v>-45</v>
      </c>
      <c r="I76">
        <v>2997</v>
      </c>
      <c r="J76">
        <v>-88</v>
      </c>
      <c r="K76">
        <v>-31</v>
      </c>
      <c r="L76">
        <v>2732</v>
      </c>
      <c r="M76">
        <v>132</v>
      </c>
      <c r="N76">
        <v>317</v>
      </c>
      <c r="O76">
        <v>4704</v>
      </c>
      <c r="P76">
        <v>-33</v>
      </c>
      <c r="Q76">
        <v>-68</v>
      </c>
      <c r="R76">
        <v>-63</v>
      </c>
      <c r="S76">
        <v>-88</v>
      </c>
      <c r="U76">
        <v>-39</v>
      </c>
      <c r="V76">
        <v>6446</v>
      </c>
      <c r="W76">
        <v>-103</v>
      </c>
      <c r="X76">
        <v>5480</v>
      </c>
      <c r="Y76">
        <v>13607</v>
      </c>
      <c r="Z76">
        <v>1078</v>
      </c>
      <c r="AA76">
        <v>1408</v>
      </c>
      <c r="AB76">
        <v>314</v>
      </c>
      <c r="AC76">
        <v>16436</v>
      </c>
      <c r="AD76">
        <v>-10</v>
      </c>
      <c r="AE76">
        <v>1210</v>
      </c>
      <c r="AF76">
        <v>2365</v>
      </c>
      <c r="AG76">
        <v>123</v>
      </c>
      <c r="AI76">
        <v>-63</v>
      </c>
      <c r="AJ76">
        <v>-44</v>
      </c>
      <c r="AK76">
        <v>-123</v>
      </c>
    </row>
    <row r="77" spans="1:37" x14ac:dyDescent="0.2">
      <c r="A77" t="s">
        <v>238</v>
      </c>
      <c r="C77">
        <v>8810</v>
      </c>
      <c r="D77">
        <v>386</v>
      </c>
      <c r="F77">
        <v>1086</v>
      </c>
      <c r="G77">
        <v>202</v>
      </c>
      <c r="H77">
        <v>195</v>
      </c>
      <c r="I77">
        <v>2994</v>
      </c>
      <c r="J77">
        <v>98</v>
      </c>
      <c r="K77">
        <v>33</v>
      </c>
      <c r="L77">
        <v>2741</v>
      </c>
      <c r="M77">
        <v>126</v>
      </c>
      <c r="N77">
        <v>317</v>
      </c>
      <c r="O77">
        <v>4703</v>
      </c>
      <c r="P77">
        <v>207</v>
      </c>
      <c r="Q77">
        <v>102</v>
      </c>
      <c r="R77">
        <v>68</v>
      </c>
      <c r="S77">
        <v>88</v>
      </c>
      <c r="U77">
        <v>145</v>
      </c>
      <c r="V77">
        <v>6474</v>
      </c>
      <c r="W77">
        <v>82</v>
      </c>
      <c r="X77">
        <v>5488</v>
      </c>
      <c r="Y77">
        <v>13608</v>
      </c>
      <c r="Z77">
        <v>1085</v>
      </c>
      <c r="AA77">
        <v>1398</v>
      </c>
      <c r="AC77">
        <v>16433</v>
      </c>
      <c r="AD77">
        <v>94</v>
      </c>
      <c r="AE77">
        <v>1300</v>
      </c>
      <c r="AF77">
        <v>2360</v>
      </c>
      <c r="AG77">
        <v>164</v>
      </c>
      <c r="AI77">
        <v>63</v>
      </c>
      <c r="AJ77">
        <v>173</v>
      </c>
      <c r="AK77">
        <v>80</v>
      </c>
    </row>
    <row r="78" spans="1:37" x14ac:dyDescent="0.2">
      <c r="A78" t="s">
        <v>239</v>
      </c>
      <c r="C78">
        <v>8814</v>
      </c>
      <c r="D78">
        <v>386</v>
      </c>
      <c r="F78">
        <v>1107</v>
      </c>
      <c r="G78">
        <v>195</v>
      </c>
      <c r="H78">
        <v>145</v>
      </c>
      <c r="I78">
        <v>2991</v>
      </c>
      <c r="J78">
        <v>47</v>
      </c>
      <c r="K78">
        <v>97</v>
      </c>
      <c r="L78">
        <v>2742</v>
      </c>
      <c r="M78">
        <v>129</v>
      </c>
      <c r="N78">
        <v>315</v>
      </c>
      <c r="O78">
        <v>4701</v>
      </c>
      <c r="P78">
        <v>153</v>
      </c>
      <c r="Q78">
        <v>70</v>
      </c>
      <c r="R78">
        <v>26</v>
      </c>
      <c r="S78">
        <v>37</v>
      </c>
      <c r="U78">
        <v>74</v>
      </c>
      <c r="V78">
        <v>6509</v>
      </c>
      <c r="W78">
        <v>73</v>
      </c>
      <c r="X78">
        <v>5478</v>
      </c>
      <c r="Y78">
        <v>13607</v>
      </c>
      <c r="Z78">
        <v>1070</v>
      </c>
      <c r="AA78">
        <v>1396</v>
      </c>
      <c r="AB78">
        <v>306</v>
      </c>
      <c r="AC78">
        <v>16430</v>
      </c>
      <c r="AD78">
        <v>124</v>
      </c>
      <c r="AE78">
        <v>1260</v>
      </c>
      <c r="AF78">
        <v>2430</v>
      </c>
      <c r="AG78">
        <v>143</v>
      </c>
      <c r="AI78">
        <v>92</v>
      </c>
      <c r="AJ78">
        <v>112</v>
      </c>
      <c r="AK78">
        <v>80</v>
      </c>
    </row>
    <row r="79" spans="1:37" x14ac:dyDescent="0.2">
      <c r="A79" t="s">
        <v>240</v>
      </c>
      <c r="C79">
        <v>8791</v>
      </c>
      <c r="D79">
        <v>383</v>
      </c>
      <c r="E79">
        <v>688</v>
      </c>
      <c r="F79">
        <v>1103</v>
      </c>
      <c r="G79">
        <v>196</v>
      </c>
      <c r="H79">
        <v>37</v>
      </c>
      <c r="I79">
        <v>2999</v>
      </c>
      <c r="J79">
        <v>-48</v>
      </c>
      <c r="K79">
        <v>45</v>
      </c>
      <c r="L79">
        <v>2742</v>
      </c>
      <c r="M79">
        <v>126</v>
      </c>
      <c r="N79">
        <v>308</v>
      </c>
      <c r="O79">
        <v>4698</v>
      </c>
      <c r="P79">
        <v>63</v>
      </c>
      <c r="Q79">
        <v>-38</v>
      </c>
      <c r="R79">
        <v>-67</v>
      </c>
      <c r="S79">
        <v>-76</v>
      </c>
      <c r="U79">
        <v>-64</v>
      </c>
      <c r="V79">
        <v>6446</v>
      </c>
      <c r="W79">
        <v>-25</v>
      </c>
      <c r="X79">
        <v>5381</v>
      </c>
      <c r="Y79">
        <v>13593</v>
      </c>
      <c r="Z79">
        <v>1063</v>
      </c>
      <c r="AA79">
        <v>1433</v>
      </c>
      <c r="AB79">
        <v>300</v>
      </c>
      <c r="AC79">
        <v>16427</v>
      </c>
      <c r="AD79">
        <v>41</v>
      </c>
      <c r="AE79">
        <v>1283</v>
      </c>
      <c r="AF79">
        <v>2374</v>
      </c>
      <c r="AG79">
        <v>135</v>
      </c>
      <c r="AI79">
        <v>10</v>
      </c>
      <c r="AJ79">
        <v>5</v>
      </c>
      <c r="AK79">
        <v>-22</v>
      </c>
    </row>
    <row r="80" spans="1:37" x14ac:dyDescent="0.2">
      <c r="A80" t="s">
        <v>241</v>
      </c>
      <c r="C80">
        <v>8795</v>
      </c>
      <c r="D80">
        <v>382</v>
      </c>
      <c r="E80">
        <v>685</v>
      </c>
      <c r="F80">
        <v>1094</v>
      </c>
      <c r="G80">
        <v>198</v>
      </c>
      <c r="H80">
        <v>-48</v>
      </c>
      <c r="I80">
        <v>3003</v>
      </c>
      <c r="J80">
        <v>-99</v>
      </c>
      <c r="K80">
        <v>-35</v>
      </c>
      <c r="L80">
        <v>2752</v>
      </c>
      <c r="M80">
        <v>123</v>
      </c>
      <c r="N80">
        <v>300</v>
      </c>
      <c r="O80">
        <v>4695</v>
      </c>
      <c r="P80">
        <v>-17</v>
      </c>
      <c r="Q80">
        <v>-83</v>
      </c>
      <c r="R80">
        <v>-89</v>
      </c>
      <c r="S80">
        <v>-105</v>
      </c>
      <c r="U80">
        <v>-68</v>
      </c>
      <c r="V80">
        <v>6431</v>
      </c>
      <c r="W80">
        <v>-109</v>
      </c>
      <c r="X80">
        <v>5370</v>
      </c>
      <c r="Y80">
        <v>13505</v>
      </c>
      <c r="Z80">
        <v>1069</v>
      </c>
      <c r="AA80">
        <v>1413</v>
      </c>
      <c r="AB80">
        <v>282</v>
      </c>
      <c r="AC80">
        <v>16420</v>
      </c>
      <c r="AD80">
        <v>-3</v>
      </c>
      <c r="AE80">
        <v>1200</v>
      </c>
      <c r="AF80">
        <v>2335</v>
      </c>
      <c r="AG80">
        <v>127</v>
      </c>
      <c r="AI80">
        <v>-55</v>
      </c>
      <c r="AJ80">
        <v>-58</v>
      </c>
      <c r="AK80">
        <v>-121</v>
      </c>
    </row>
    <row r="81" spans="1:37" x14ac:dyDescent="0.2">
      <c r="A81" t="s">
        <v>242</v>
      </c>
      <c r="C81">
        <v>8797</v>
      </c>
      <c r="D81">
        <v>381</v>
      </c>
      <c r="E81">
        <v>700</v>
      </c>
      <c r="F81">
        <v>1110</v>
      </c>
      <c r="G81">
        <v>196</v>
      </c>
      <c r="H81">
        <v>153</v>
      </c>
      <c r="I81">
        <v>2996</v>
      </c>
      <c r="J81">
        <v>72</v>
      </c>
      <c r="K81">
        <v>14</v>
      </c>
      <c r="L81">
        <v>2742</v>
      </c>
      <c r="M81">
        <v>121</v>
      </c>
      <c r="N81">
        <v>293</v>
      </c>
      <c r="O81">
        <v>4692</v>
      </c>
      <c r="P81">
        <v>166</v>
      </c>
      <c r="Q81">
        <v>80</v>
      </c>
      <c r="R81">
        <v>56</v>
      </c>
      <c r="S81">
        <v>75</v>
      </c>
      <c r="U81">
        <v>110</v>
      </c>
      <c r="V81">
        <v>6400</v>
      </c>
      <c r="W81">
        <v>68</v>
      </c>
      <c r="X81">
        <v>5384</v>
      </c>
      <c r="Y81">
        <v>13477</v>
      </c>
      <c r="Z81">
        <v>1075</v>
      </c>
      <c r="AA81">
        <v>1394</v>
      </c>
      <c r="AB81">
        <v>231</v>
      </c>
      <c r="AC81">
        <v>16417</v>
      </c>
      <c r="AD81">
        <v>98</v>
      </c>
      <c r="AE81">
        <v>1140</v>
      </c>
      <c r="AF81">
        <v>2367</v>
      </c>
      <c r="AG81">
        <v>124</v>
      </c>
      <c r="AI81">
        <v>65</v>
      </c>
      <c r="AJ81">
        <v>136</v>
      </c>
      <c r="AK81">
        <v>56</v>
      </c>
    </row>
    <row r="82" spans="1:37" x14ac:dyDescent="0.2">
      <c r="A82" t="s">
        <v>243</v>
      </c>
      <c r="C82">
        <v>8805</v>
      </c>
      <c r="D82">
        <v>381</v>
      </c>
      <c r="E82">
        <v>729</v>
      </c>
      <c r="F82">
        <v>1096</v>
      </c>
      <c r="G82">
        <v>190</v>
      </c>
      <c r="H82">
        <v>119</v>
      </c>
      <c r="I82">
        <v>2991</v>
      </c>
      <c r="J82">
        <v>41</v>
      </c>
      <c r="K82">
        <v>82</v>
      </c>
      <c r="L82">
        <v>2748</v>
      </c>
      <c r="M82">
        <v>123</v>
      </c>
      <c r="N82">
        <v>292</v>
      </c>
      <c r="O82">
        <v>4703</v>
      </c>
      <c r="P82">
        <v>115</v>
      </c>
      <c r="Q82">
        <v>59</v>
      </c>
      <c r="R82">
        <v>25</v>
      </c>
      <c r="S82">
        <v>42</v>
      </c>
      <c r="U82">
        <v>61</v>
      </c>
      <c r="V82">
        <v>6469</v>
      </c>
      <c r="W82">
        <v>57</v>
      </c>
      <c r="X82">
        <v>-369</v>
      </c>
      <c r="Y82">
        <v>13607</v>
      </c>
      <c r="Z82">
        <v>1066</v>
      </c>
      <c r="AA82">
        <v>1398</v>
      </c>
      <c r="AB82">
        <v>185</v>
      </c>
      <c r="AC82">
        <v>16416</v>
      </c>
      <c r="AD82">
        <v>140</v>
      </c>
      <c r="AE82">
        <v>1183</v>
      </c>
      <c r="AF82">
        <v>2319</v>
      </c>
      <c r="AG82">
        <v>142</v>
      </c>
      <c r="AI82">
        <v>105</v>
      </c>
      <c r="AJ82">
        <v>87</v>
      </c>
      <c r="AK82">
        <v>66</v>
      </c>
    </row>
    <row r="83" spans="1:37" x14ac:dyDescent="0.2">
      <c r="A83" t="s">
        <v>244</v>
      </c>
      <c r="C83">
        <v>9006</v>
      </c>
      <c r="D83">
        <v>381</v>
      </c>
      <c r="E83">
        <v>768</v>
      </c>
      <c r="F83">
        <v>1126</v>
      </c>
      <c r="G83">
        <v>195</v>
      </c>
      <c r="H83">
        <v>38</v>
      </c>
      <c r="I83">
        <v>2994</v>
      </c>
      <c r="J83">
        <v>-19</v>
      </c>
      <c r="K83">
        <v>35</v>
      </c>
      <c r="L83">
        <v>2751</v>
      </c>
      <c r="M83">
        <v>122</v>
      </c>
      <c r="N83">
        <v>336</v>
      </c>
      <c r="O83">
        <v>4752</v>
      </c>
      <c r="P83">
        <v>57</v>
      </c>
      <c r="Q83">
        <v>-21</v>
      </c>
      <c r="R83">
        <v>-41</v>
      </c>
      <c r="S83">
        <v>-34</v>
      </c>
      <c r="U83">
        <v>-41</v>
      </c>
      <c r="V83">
        <v>6476</v>
      </c>
      <c r="W83">
        <v>-8</v>
      </c>
      <c r="X83">
        <v>5394</v>
      </c>
      <c r="Y83">
        <v>13587</v>
      </c>
      <c r="Z83">
        <v>1075</v>
      </c>
      <c r="AA83">
        <v>1371</v>
      </c>
      <c r="AB83">
        <v>171</v>
      </c>
      <c r="AC83">
        <v>16421</v>
      </c>
      <c r="AD83">
        <v>60</v>
      </c>
      <c r="AE83">
        <v>1326</v>
      </c>
      <c r="AF83">
        <v>2319</v>
      </c>
      <c r="AG83">
        <v>134</v>
      </c>
      <c r="AI83">
        <v>30</v>
      </c>
      <c r="AJ83">
        <v>3</v>
      </c>
      <c r="AK83">
        <v>6</v>
      </c>
    </row>
    <row r="84" spans="1:37" x14ac:dyDescent="0.2">
      <c r="A84" t="s">
        <v>245</v>
      </c>
      <c r="C84">
        <v>8894</v>
      </c>
      <c r="D84">
        <v>380</v>
      </c>
      <c r="E84">
        <v>788</v>
      </c>
      <c r="F84">
        <v>1077</v>
      </c>
      <c r="G84">
        <v>193</v>
      </c>
      <c r="H84">
        <v>-48</v>
      </c>
      <c r="I84">
        <v>2996</v>
      </c>
      <c r="J84">
        <v>-96</v>
      </c>
      <c r="K84">
        <v>-32</v>
      </c>
      <c r="L84">
        <v>2743</v>
      </c>
      <c r="M84">
        <v>119</v>
      </c>
      <c r="N84">
        <v>375</v>
      </c>
      <c r="O84">
        <v>4730</v>
      </c>
      <c r="P84">
        <v>-23</v>
      </c>
      <c r="Q84">
        <v>-94</v>
      </c>
      <c r="R84">
        <v>-90</v>
      </c>
      <c r="S84">
        <v>-97</v>
      </c>
      <c r="U84">
        <v>-85</v>
      </c>
      <c r="V84">
        <v>6468</v>
      </c>
      <c r="W84">
        <v>-93</v>
      </c>
      <c r="X84">
        <v>5392</v>
      </c>
      <c r="Y84">
        <v>13582</v>
      </c>
      <c r="Z84">
        <v>1067</v>
      </c>
      <c r="AA84">
        <v>1368</v>
      </c>
      <c r="AB84">
        <v>314</v>
      </c>
      <c r="AC84">
        <v>16421</v>
      </c>
      <c r="AD84">
        <v>16</v>
      </c>
      <c r="AE84">
        <v>1237</v>
      </c>
      <c r="AF84">
        <v>2337</v>
      </c>
      <c r="AG84">
        <v>142</v>
      </c>
      <c r="AI84">
        <v>-25</v>
      </c>
      <c r="AJ84">
        <v>-67</v>
      </c>
      <c r="AK84">
        <v>-103</v>
      </c>
    </row>
    <row r="85" spans="1:37" x14ac:dyDescent="0.2">
      <c r="A85" t="s">
        <v>246</v>
      </c>
      <c r="D85">
        <v>385</v>
      </c>
      <c r="E85">
        <v>750</v>
      </c>
      <c r="F85">
        <v>1119</v>
      </c>
      <c r="G85">
        <v>197</v>
      </c>
      <c r="H85">
        <v>118</v>
      </c>
      <c r="I85">
        <v>2999</v>
      </c>
      <c r="J85">
        <v>49</v>
      </c>
      <c r="K85">
        <v>-7</v>
      </c>
      <c r="L85">
        <v>2727</v>
      </c>
      <c r="M85">
        <v>117</v>
      </c>
      <c r="N85">
        <v>417</v>
      </c>
      <c r="O85">
        <v>4723</v>
      </c>
      <c r="P85">
        <v>130</v>
      </c>
      <c r="Q85">
        <v>57</v>
      </c>
      <c r="R85">
        <v>37</v>
      </c>
      <c r="S85">
        <v>50</v>
      </c>
      <c r="U85">
        <v>83</v>
      </c>
      <c r="V85">
        <v>6463</v>
      </c>
      <c r="W85">
        <v>44</v>
      </c>
      <c r="Y85">
        <v>13589</v>
      </c>
      <c r="Z85">
        <v>1060</v>
      </c>
      <c r="AA85">
        <v>1374</v>
      </c>
      <c r="AB85">
        <v>288</v>
      </c>
      <c r="AC85">
        <v>16422</v>
      </c>
      <c r="AD85">
        <v>68</v>
      </c>
      <c r="AE85">
        <v>1204</v>
      </c>
      <c r="AF85">
        <v>2354</v>
      </c>
      <c r="AG85">
        <v>152</v>
      </c>
      <c r="AI85">
        <v>35</v>
      </c>
      <c r="AJ85">
        <v>118</v>
      </c>
      <c r="AK85">
        <v>37</v>
      </c>
    </row>
    <row r="86" spans="1:37" x14ac:dyDescent="0.2">
      <c r="A86" t="s">
        <v>247</v>
      </c>
      <c r="C86">
        <v>8902</v>
      </c>
      <c r="D86">
        <v>390</v>
      </c>
      <c r="E86">
        <v>732</v>
      </c>
      <c r="F86">
        <v>1136</v>
      </c>
      <c r="G86">
        <v>189</v>
      </c>
      <c r="H86">
        <v>98</v>
      </c>
      <c r="I86">
        <v>2995</v>
      </c>
      <c r="J86">
        <v>24</v>
      </c>
      <c r="K86">
        <v>59</v>
      </c>
      <c r="L86">
        <v>2701</v>
      </c>
      <c r="M86">
        <v>118</v>
      </c>
      <c r="N86">
        <v>416</v>
      </c>
      <c r="O86">
        <v>4730</v>
      </c>
      <c r="P86">
        <v>118</v>
      </c>
      <c r="Q86">
        <v>38</v>
      </c>
      <c r="R86">
        <v>8</v>
      </c>
      <c r="S86">
        <v>26</v>
      </c>
      <c r="U86">
        <v>47</v>
      </c>
      <c r="V86">
        <v>6480</v>
      </c>
      <c r="W86">
        <v>41</v>
      </c>
      <c r="X86">
        <v>5428</v>
      </c>
      <c r="Y86">
        <v>13597</v>
      </c>
      <c r="Z86">
        <v>1055</v>
      </c>
      <c r="AA86">
        <v>1394</v>
      </c>
      <c r="AB86">
        <v>266</v>
      </c>
      <c r="AC86">
        <v>16424</v>
      </c>
      <c r="AD86">
        <v>93</v>
      </c>
      <c r="AE86">
        <v>1246</v>
      </c>
      <c r="AF86">
        <v>2362</v>
      </c>
      <c r="AG86">
        <v>144</v>
      </c>
      <c r="AI86">
        <v>60</v>
      </c>
      <c r="AJ86">
        <v>71</v>
      </c>
      <c r="AK86">
        <v>42</v>
      </c>
    </row>
    <row r="87" spans="1:37" x14ac:dyDescent="0.2">
      <c r="A87" t="s">
        <v>248</v>
      </c>
      <c r="C87">
        <v>8859</v>
      </c>
      <c r="D87">
        <v>383</v>
      </c>
      <c r="E87">
        <v>743</v>
      </c>
      <c r="F87">
        <v>1141</v>
      </c>
      <c r="G87">
        <v>93</v>
      </c>
      <c r="H87">
        <v>53</v>
      </c>
      <c r="I87">
        <v>3002</v>
      </c>
      <c r="J87">
        <v>3</v>
      </c>
      <c r="K87">
        <v>22</v>
      </c>
      <c r="L87">
        <v>2660</v>
      </c>
      <c r="M87">
        <v>117</v>
      </c>
      <c r="N87">
        <v>390</v>
      </c>
      <c r="O87">
        <v>4729</v>
      </c>
      <c r="P87">
        <v>73</v>
      </c>
      <c r="Q87">
        <v>-4</v>
      </c>
      <c r="R87">
        <v>-21</v>
      </c>
      <c r="S87">
        <v>-9</v>
      </c>
      <c r="U87">
        <v>-6</v>
      </c>
      <c r="V87">
        <v>6487</v>
      </c>
      <c r="W87">
        <v>12</v>
      </c>
      <c r="X87">
        <v>5409</v>
      </c>
      <c r="Y87">
        <v>13588</v>
      </c>
      <c r="Z87">
        <v>1070</v>
      </c>
      <c r="AA87">
        <v>1390</v>
      </c>
      <c r="AB87">
        <v>260</v>
      </c>
      <c r="AC87">
        <v>421</v>
      </c>
      <c r="AD87">
        <v>50</v>
      </c>
      <c r="AE87">
        <v>1226</v>
      </c>
      <c r="AF87">
        <v>2317</v>
      </c>
      <c r="AG87">
        <v>155</v>
      </c>
      <c r="AI87">
        <v>22</v>
      </c>
      <c r="AJ87">
        <v>29</v>
      </c>
      <c r="AK87">
        <v>17</v>
      </c>
    </row>
    <row r="88" spans="1:37" x14ac:dyDescent="0.2">
      <c r="A88" t="s">
        <v>249</v>
      </c>
      <c r="C88">
        <v>8861</v>
      </c>
      <c r="D88">
        <v>382</v>
      </c>
      <c r="E88">
        <v>738</v>
      </c>
      <c r="F88">
        <v>1080</v>
      </c>
      <c r="G88">
        <v>199</v>
      </c>
      <c r="H88">
        <v>-21</v>
      </c>
      <c r="I88">
        <v>3012</v>
      </c>
      <c r="J88">
        <v>-89</v>
      </c>
      <c r="K88">
        <v>-35</v>
      </c>
      <c r="L88">
        <v>2708</v>
      </c>
      <c r="M88">
        <v>117</v>
      </c>
      <c r="N88">
        <v>382</v>
      </c>
      <c r="O88">
        <v>4723</v>
      </c>
      <c r="P88">
        <v>-1</v>
      </c>
      <c r="Q88">
        <v>-89</v>
      </c>
      <c r="R88">
        <v>-80</v>
      </c>
      <c r="S88">
        <v>-87</v>
      </c>
      <c r="U88">
        <v>-81</v>
      </c>
      <c r="V88">
        <v>6489</v>
      </c>
      <c r="W88">
        <v>-77</v>
      </c>
      <c r="X88">
        <v>5395</v>
      </c>
      <c r="Y88">
        <v>13588</v>
      </c>
      <c r="Z88">
        <v>1074</v>
      </c>
      <c r="AA88">
        <v>1360</v>
      </c>
      <c r="AB88">
        <v>252</v>
      </c>
      <c r="AC88">
        <v>16418</v>
      </c>
      <c r="AD88">
        <v>8</v>
      </c>
      <c r="AE88">
        <v>1226</v>
      </c>
      <c r="AF88">
        <v>2317</v>
      </c>
      <c r="AG88">
        <v>181</v>
      </c>
      <c r="AI88">
        <v>-35</v>
      </c>
      <c r="AJ88">
        <v>-44</v>
      </c>
      <c r="AK88">
        <v>-83</v>
      </c>
    </row>
    <row r="89" spans="1:37" x14ac:dyDescent="0.2">
      <c r="A89" t="s">
        <v>250</v>
      </c>
      <c r="R89">
        <v>-70</v>
      </c>
    </row>
    <row r="90" spans="1:37" x14ac:dyDescent="0.2">
      <c r="A90" t="s">
        <v>251</v>
      </c>
      <c r="R90">
        <v>-50</v>
      </c>
    </row>
    <row r="91" spans="1:37" x14ac:dyDescent="0.2">
      <c r="A91" t="s">
        <v>252</v>
      </c>
      <c r="R91">
        <v>-27</v>
      </c>
    </row>
    <row r="92" spans="1:37" x14ac:dyDescent="0.2">
      <c r="A92" t="s">
        <v>253</v>
      </c>
      <c r="R92">
        <v>-8</v>
      </c>
    </row>
    <row r="93" spans="1:37" x14ac:dyDescent="0.2">
      <c r="A93" t="s">
        <v>254</v>
      </c>
      <c r="R93">
        <v>6</v>
      </c>
    </row>
    <row r="94" spans="1:37" x14ac:dyDescent="0.2">
      <c r="A94" t="s">
        <v>255</v>
      </c>
      <c r="C94">
        <v>8859</v>
      </c>
      <c r="D94">
        <v>382</v>
      </c>
      <c r="E94">
        <v>724</v>
      </c>
      <c r="F94">
        <v>1074</v>
      </c>
      <c r="G94">
        <v>200</v>
      </c>
      <c r="H94">
        <v>89</v>
      </c>
      <c r="I94">
        <v>3019</v>
      </c>
      <c r="J94">
        <v>27</v>
      </c>
      <c r="K94">
        <v>-18</v>
      </c>
      <c r="L94">
        <v>2702</v>
      </c>
      <c r="M94">
        <v>119</v>
      </c>
      <c r="O94">
        <v>4714</v>
      </c>
      <c r="P94">
        <v>98</v>
      </c>
      <c r="Q94">
        <v>33</v>
      </c>
      <c r="R94">
        <v>15</v>
      </c>
      <c r="S94">
        <v>23</v>
      </c>
      <c r="U94">
        <v>62</v>
      </c>
      <c r="V94">
        <v>6473</v>
      </c>
      <c r="W94">
        <v>24</v>
      </c>
      <c r="X94">
        <v>5482</v>
      </c>
      <c r="Y94">
        <v>13587</v>
      </c>
      <c r="Z94">
        <v>1064</v>
      </c>
      <c r="AA94">
        <v>1366</v>
      </c>
      <c r="AB94">
        <v>245</v>
      </c>
      <c r="AC94">
        <v>16415</v>
      </c>
      <c r="AD94">
        <v>46</v>
      </c>
      <c r="AE94">
        <v>1243</v>
      </c>
      <c r="AF94">
        <v>2359</v>
      </c>
      <c r="AG94">
        <v>158</v>
      </c>
      <c r="AI94">
        <v>10</v>
      </c>
      <c r="AJ94">
        <v>83</v>
      </c>
      <c r="AK94">
        <v>16</v>
      </c>
    </row>
    <row r="95" spans="1:37" x14ac:dyDescent="0.2">
      <c r="A95" t="s">
        <v>256</v>
      </c>
      <c r="C95">
        <v>8856</v>
      </c>
      <c r="D95">
        <v>382</v>
      </c>
      <c r="E95">
        <v>720</v>
      </c>
      <c r="F95">
        <v>1063</v>
      </c>
      <c r="G95">
        <v>194</v>
      </c>
      <c r="H95">
        <v>81</v>
      </c>
      <c r="I95">
        <v>3023</v>
      </c>
      <c r="J95">
        <v>2</v>
      </c>
      <c r="K95">
        <v>38</v>
      </c>
      <c r="L95">
        <v>2697</v>
      </c>
      <c r="M95">
        <v>117</v>
      </c>
      <c r="N95">
        <v>362</v>
      </c>
      <c r="O95">
        <v>4705</v>
      </c>
      <c r="P95">
        <v>99</v>
      </c>
      <c r="Q95">
        <v>16</v>
      </c>
      <c r="R95">
        <v>-11</v>
      </c>
      <c r="S95">
        <v>5</v>
      </c>
      <c r="U95">
        <v>28</v>
      </c>
      <c r="V95">
        <v>6460</v>
      </c>
      <c r="W95">
        <v>21</v>
      </c>
      <c r="X95">
        <v>5461</v>
      </c>
      <c r="Y95">
        <v>13579</v>
      </c>
      <c r="Z95">
        <v>1060</v>
      </c>
      <c r="AA95">
        <v>1374</v>
      </c>
      <c r="AB95">
        <v>260</v>
      </c>
      <c r="AD95">
        <v>83</v>
      </c>
      <c r="AE95">
        <v>1311</v>
      </c>
      <c r="AF95">
        <v>2428</v>
      </c>
      <c r="AG95">
        <v>138</v>
      </c>
      <c r="AI95">
        <v>50</v>
      </c>
      <c r="AJ95">
        <v>51</v>
      </c>
      <c r="AK95">
        <v>24</v>
      </c>
    </row>
    <row r="96" spans="1:37" x14ac:dyDescent="0.2">
      <c r="A96" t="s">
        <v>257</v>
      </c>
      <c r="C96">
        <v>8808</v>
      </c>
      <c r="D96">
        <v>382</v>
      </c>
      <c r="E96">
        <v>708</v>
      </c>
      <c r="F96">
        <v>1068</v>
      </c>
      <c r="G96">
        <v>188</v>
      </c>
      <c r="H96">
        <v>84</v>
      </c>
      <c r="I96">
        <v>3033</v>
      </c>
      <c r="J96">
        <v>37</v>
      </c>
      <c r="K96">
        <v>27</v>
      </c>
      <c r="L96">
        <v>2692</v>
      </c>
      <c r="M96">
        <v>120</v>
      </c>
      <c r="N96">
        <v>356</v>
      </c>
      <c r="O96">
        <v>4702</v>
      </c>
      <c r="P96">
        <v>93</v>
      </c>
      <c r="Q96">
        <v>20</v>
      </c>
      <c r="R96">
        <v>11</v>
      </c>
      <c r="S96">
        <v>19</v>
      </c>
      <c r="U96">
        <v>29</v>
      </c>
      <c r="V96">
        <v>6427</v>
      </c>
      <c r="W96">
        <v>37</v>
      </c>
      <c r="X96">
        <v>5472</v>
      </c>
      <c r="Y96">
        <v>13580</v>
      </c>
      <c r="Z96">
        <v>1065</v>
      </c>
      <c r="AA96">
        <v>1424</v>
      </c>
      <c r="AB96">
        <v>311</v>
      </c>
      <c r="AC96">
        <v>16417</v>
      </c>
      <c r="AD96">
        <v>62</v>
      </c>
      <c r="AE96">
        <v>1295</v>
      </c>
      <c r="AF96">
        <v>2340</v>
      </c>
      <c r="AG96">
        <v>127</v>
      </c>
      <c r="AI96">
        <v>35</v>
      </c>
      <c r="AJ96">
        <v>54</v>
      </c>
      <c r="AK96">
        <v>36</v>
      </c>
    </row>
    <row r="97" spans="1:37" x14ac:dyDescent="0.2">
      <c r="A97" t="s">
        <v>258</v>
      </c>
      <c r="C97">
        <v>8796</v>
      </c>
      <c r="D97">
        <v>381</v>
      </c>
      <c r="E97">
        <v>702</v>
      </c>
      <c r="F97">
        <v>1040</v>
      </c>
      <c r="G97">
        <v>190</v>
      </c>
      <c r="H97">
        <v>23</v>
      </c>
      <c r="I97">
        <v>3040</v>
      </c>
      <c r="J97">
        <v>-55</v>
      </c>
      <c r="K97">
        <v>-9</v>
      </c>
      <c r="L97">
        <v>2698</v>
      </c>
      <c r="M97">
        <v>119</v>
      </c>
      <c r="N97">
        <v>353</v>
      </c>
      <c r="O97">
        <v>4699</v>
      </c>
      <c r="P97">
        <v>43</v>
      </c>
      <c r="Q97">
        <v>-51</v>
      </c>
      <c r="R97">
        <v>-64</v>
      </c>
      <c r="S97">
        <v>-64</v>
      </c>
      <c r="U97">
        <v>-45</v>
      </c>
      <c r="V97">
        <v>6416</v>
      </c>
      <c r="W97">
        <v>-38</v>
      </c>
      <c r="X97">
        <v>5412</v>
      </c>
      <c r="Y97">
        <v>13580</v>
      </c>
      <c r="Z97">
        <v>1080</v>
      </c>
      <c r="AA97">
        <v>1398</v>
      </c>
      <c r="AB97">
        <v>304</v>
      </c>
      <c r="AC97">
        <v>16420</v>
      </c>
      <c r="AD97">
        <v>42</v>
      </c>
      <c r="AE97">
        <v>1246</v>
      </c>
      <c r="AF97">
        <v>2327</v>
      </c>
      <c r="AG97">
        <v>107</v>
      </c>
      <c r="AI97">
        <v>5</v>
      </c>
      <c r="AJ97">
        <v>-2</v>
      </c>
      <c r="AK97">
        <v>-38</v>
      </c>
    </row>
    <row r="98" spans="1:37" x14ac:dyDescent="0.2">
      <c r="A98" t="s">
        <v>259</v>
      </c>
      <c r="C98">
        <v>8807</v>
      </c>
      <c r="D98">
        <v>382</v>
      </c>
      <c r="E98">
        <v>702</v>
      </c>
      <c r="F98">
        <v>1055</v>
      </c>
      <c r="G98">
        <v>199</v>
      </c>
      <c r="H98">
        <v>79</v>
      </c>
      <c r="I98">
        <v>3035</v>
      </c>
      <c r="J98">
        <v>18</v>
      </c>
      <c r="K98">
        <v>-13</v>
      </c>
      <c r="L98">
        <v>2714</v>
      </c>
      <c r="M98">
        <v>117</v>
      </c>
      <c r="N98">
        <v>342</v>
      </c>
      <c r="O98">
        <v>4696</v>
      </c>
      <c r="P98">
        <v>87</v>
      </c>
      <c r="Q98">
        <v>18</v>
      </c>
      <c r="R98">
        <v>-1</v>
      </c>
      <c r="S98">
        <v>7</v>
      </c>
      <c r="U98">
        <v>33</v>
      </c>
      <c r="V98">
        <v>6418</v>
      </c>
      <c r="W98">
        <v>4</v>
      </c>
      <c r="X98">
        <v>5427</v>
      </c>
      <c r="Y98">
        <v>13564</v>
      </c>
      <c r="Z98">
        <v>1074</v>
      </c>
      <c r="AA98">
        <v>1386</v>
      </c>
      <c r="AB98">
        <v>283</v>
      </c>
      <c r="AC98">
        <v>417</v>
      </c>
      <c r="AD98">
        <v>35</v>
      </c>
      <c r="AE98">
        <v>1216</v>
      </c>
      <c r="AF98">
        <v>2302</v>
      </c>
      <c r="AG98">
        <v>99</v>
      </c>
      <c r="AI98">
        <v>-3</v>
      </c>
      <c r="AJ98">
        <v>55</v>
      </c>
      <c r="AK98">
        <v>5</v>
      </c>
    </row>
    <row r="99" spans="1:37" x14ac:dyDescent="0.2">
      <c r="A99" t="s">
        <v>260</v>
      </c>
      <c r="C99">
        <v>8824</v>
      </c>
      <c r="D99">
        <v>384</v>
      </c>
      <c r="E99">
        <v>701</v>
      </c>
      <c r="F99">
        <v>1080</v>
      </c>
      <c r="G99">
        <v>195</v>
      </c>
      <c r="H99">
        <v>37</v>
      </c>
      <c r="I99">
        <v>3030</v>
      </c>
      <c r="J99">
        <v>-35</v>
      </c>
      <c r="K99">
        <v>4</v>
      </c>
      <c r="L99">
        <v>2729</v>
      </c>
      <c r="M99">
        <v>115</v>
      </c>
      <c r="N99">
        <v>330</v>
      </c>
      <c r="O99">
        <v>4693</v>
      </c>
      <c r="P99">
        <v>55</v>
      </c>
      <c r="Q99">
        <v>-30</v>
      </c>
      <c r="R99">
        <v>-49</v>
      </c>
      <c r="S99">
        <v>-39</v>
      </c>
      <c r="U99">
        <v>-22</v>
      </c>
      <c r="V99">
        <v>6438</v>
      </c>
      <c r="W99">
        <v>-8</v>
      </c>
      <c r="X99">
        <v>5381</v>
      </c>
      <c r="Y99">
        <v>13586</v>
      </c>
      <c r="Z99">
        <v>1068</v>
      </c>
      <c r="AA99">
        <v>1380</v>
      </c>
      <c r="AB99">
        <v>246</v>
      </c>
      <c r="AC99">
        <v>414</v>
      </c>
      <c r="AD99">
        <v>45</v>
      </c>
      <c r="AE99">
        <v>1261</v>
      </c>
      <c r="AF99">
        <v>2245</v>
      </c>
      <c r="AG99">
        <v>97</v>
      </c>
      <c r="AI99">
        <v>10</v>
      </c>
      <c r="AJ99">
        <v>6</v>
      </c>
      <c r="AK99">
        <v>-10</v>
      </c>
    </row>
    <row r="100" spans="1:37" x14ac:dyDescent="0.2">
      <c r="A100" t="s">
        <v>261</v>
      </c>
      <c r="C100">
        <v>8803</v>
      </c>
      <c r="D100">
        <v>382</v>
      </c>
      <c r="E100">
        <v>700</v>
      </c>
      <c r="F100">
        <v>1022</v>
      </c>
      <c r="G100">
        <v>191</v>
      </c>
      <c r="H100">
        <v>33</v>
      </c>
      <c r="I100">
        <v>3020</v>
      </c>
      <c r="J100">
        <v>38</v>
      </c>
      <c r="K100">
        <v>-3</v>
      </c>
      <c r="L100">
        <v>2727</v>
      </c>
      <c r="M100">
        <v>116</v>
      </c>
      <c r="N100">
        <v>314</v>
      </c>
      <c r="O100">
        <v>4693</v>
      </c>
      <c r="P100">
        <v>91</v>
      </c>
      <c r="Q100">
        <v>29</v>
      </c>
      <c r="R100">
        <v>24</v>
      </c>
      <c r="S100">
        <v>31</v>
      </c>
      <c r="U100">
        <v>46</v>
      </c>
      <c r="V100">
        <v>6457</v>
      </c>
      <c r="W100">
        <v>20</v>
      </c>
      <c r="X100">
        <v>5371</v>
      </c>
      <c r="Y100">
        <v>13481</v>
      </c>
      <c r="Z100">
        <v>1079</v>
      </c>
      <c r="AA100">
        <v>1359</v>
      </c>
      <c r="AB100">
        <v>249</v>
      </c>
      <c r="AC100">
        <v>411</v>
      </c>
      <c r="AD100">
        <v>42</v>
      </c>
      <c r="AE100">
        <v>1225</v>
      </c>
      <c r="AF100">
        <v>2245</v>
      </c>
      <c r="AG100">
        <v>89</v>
      </c>
      <c r="AI100">
        <v>15</v>
      </c>
      <c r="AJ100">
        <v>59</v>
      </c>
      <c r="AK100">
        <v>13</v>
      </c>
    </row>
    <row r="101" spans="1:37" x14ac:dyDescent="0.2">
      <c r="A101" t="s">
        <v>262</v>
      </c>
      <c r="C101">
        <v>28806</v>
      </c>
      <c r="D101">
        <v>381</v>
      </c>
      <c r="E101">
        <v>699</v>
      </c>
      <c r="F101">
        <v>1012</v>
      </c>
      <c r="G101">
        <v>189</v>
      </c>
      <c r="H101">
        <v>73</v>
      </c>
      <c r="I101">
        <v>3010</v>
      </c>
      <c r="J101">
        <v>-2</v>
      </c>
      <c r="K101">
        <v>35</v>
      </c>
      <c r="L101">
        <v>2728</v>
      </c>
      <c r="M101">
        <v>117</v>
      </c>
      <c r="N101">
        <v>310</v>
      </c>
      <c r="O101">
        <v>4693</v>
      </c>
      <c r="P101">
        <v>87</v>
      </c>
      <c r="Q101">
        <v>7</v>
      </c>
      <c r="R101">
        <v>-23</v>
      </c>
      <c r="S101">
        <v>-2</v>
      </c>
      <c r="U101">
        <v>15</v>
      </c>
      <c r="V101">
        <v>6457</v>
      </c>
      <c r="W101">
        <v>18</v>
      </c>
      <c r="X101">
        <v>5380</v>
      </c>
      <c r="Y101">
        <v>13649</v>
      </c>
      <c r="Z101">
        <v>1084</v>
      </c>
      <c r="AA101">
        <v>1353</v>
      </c>
      <c r="AB101">
        <v>249</v>
      </c>
      <c r="AD101">
        <v>72</v>
      </c>
      <c r="AE101">
        <v>1149</v>
      </c>
      <c r="AF101">
        <v>2326</v>
      </c>
      <c r="AG101">
        <v>92</v>
      </c>
      <c r="AI101">
        <v>48</v>
      </c>
      <c r="AJ101">
        <v>49</v>
      </c>
      <c r="AK101">
        <v>27</v>
      </c>
    </row>
    <row r="102" spans="1:37" x14ac:dyDescent="0.2">
      <c r="A102" t="s">
        <v>263</v>
      </c>
      <c r="C102">
        <v>8801</v>
      </c>
      <c r="D102">
        <v>381</v>
      </c>
      <c r="E102">
        <v>694</v>
      </c>
      <c r="F102">
        <v>1057</v>
      </c>
      <c r="G102">
        <v>201</v>
      </c>
      <c r="H102">
        <v>88</v>
      </c>
      <c r="I102">
        <v>3003</v>
      </c>
      <c r="J102">
        <v>26</v>
      </c>
      <c r="K102">
        <v>13</v>
      </c>
      <c r="L102">
        <v>2740</v>
      </c>
      <c r="M102">
        <v>114</v>
      </c>
      <c r="N102">
        <v>302</v>
      </c>
      <c r="O102">
        <v>4693</v>
      </c>
      <c r="P102">
        <v>97</v>
      </c>
      <c r="Q102">
        <v>24</v>
      </c>
      <c r="R102">
        <v>5</v>
      </c>
      <c r="S102">
        <v>11</v>
      </c>
      <c r="U102">
        <v>32</v>
      </c>
      <c r="V102">
        <v>-2473</v>
      </c>
      <c r="W102">
        <v>17</v>
      </c>
      <c r="X102">
        <v>5475</v>
      </c>
      <c r="Y102">
        <v>13471</v>
      </c>
      <c r="Z102">
        <v>1075</v>
      </c>
      <c r="AA102">
        <v>1381</v>
      </c>
      <c r="AB102">
        <v>209</v>
      </c>
      <c r="AC102">
        <v>16405</v>
      </c>
      <c r="AD102">
        <v>35</v>
      </c>
      <c r="AE102">
        <v>1223</v>
      </c>
      <c r="AF102">
        <v>2326</v>
      </c>
      <c r="AG102">
        <v>82</v>
      </c>
      <c r="AI102">
        <v>6</v>
      </c>
      <c r="AJ102">
        <v>62</v>
      </c>
      <c r="AK102">
        <v>12</v>
      </c>
    </row>
    <row r="103" spans="1:37" x14ac:dyDescent="0.2">
      <c r="A103" t="s">
        <v>264</v>
      </c>
      <c r="C103">
        <v>8834</v>
      </c>
      <c r="D103">
        <v>381</v>
      </c>
      <c r="E103">
        <v>695</v>
      </c>
      <c r="F103">
        <v>1054</v>
      </c>
      <c r="G103">
        <v>185</v>
      </c>
      <c r="H103">
        <v>13</v>
      </c>
      <c r="I103">
        <v>3000</v>
      </c>
      <c r="J103">
        <v>-58</v>
      </c>
      <c r="K103">
        <v>3</v>
      </c>
      <c r="L103">
        <v>2739</v>
      </c>
      <c r="M103">
        <v>122</v>
      </c>
      <c r="N103">
        <v>297</v>
      </c>
      <c r="O103">
        <v>4698</v>
      </c>
      <c r="P103">
        <v>33</v>
      </c>
      <c r="Q103">
        <v>-60</v>
      </c>
      <c r="R103">
        <v>-70</v>
      </c>
      <c r="S103">
        <v>-73</v>
      </c>
      <c r="U103">
        <v>-68</v>
      </c>
      <c r="V103">
        <v>6483</v>
      </c>
      <c r="W103">
        <v>-34</v>
      </c>
      <c r="X103">
        <v>5449</v>
      </c>
      <c r="Y103">
        <v>13600</v>
      </c>
      <c r="Z103">
        <v>1068</v>
      </c>
      <c r="AA103">
        <v>1384</v>
      </c>
      <c r="AB103">
        <v>191</v>
      </c>
      <c r="AC103">
        <v>16405</v>
      </c>
      <c r="AD103">
        <v>34</v>
      </c>
      <c r="AE103">
        <v>1282</v>
      </c>
      <c r="AF103">
        <v>2326</v>
      </c>
      <c r="AG103">
        <v>89</v>
      </c>
      <c r="AI103">
        <v>7</v>
      </c>
      <c r="AJ103">
        <v>-20</v>
      </c>
      <c r="AK103">
        <v>-28</v>
      </c>
    </row>
    <row r="104" spans="1:37" x14ac:dyDescent="0.2">
      <c r="A104" t="s">
        <v>265</v>
      </c>
      <c r="C104">
        <v>8793</v>
      </c>
      <c r="D104">
        <v>380</v>
      </c>
      <c r="E104">
        <v>696</v>
      </c>
      <c r="F104">
        <v>1040</v>
      </c>
      <c r="G104">
        <v>189</v>
      </c>
      <c r="H104">
        <v>23</v>
      </c>
      <c r="I104">
        <v>3000</v>
      </c>
      <c r="J104">
        <v>-8</v>
      </c>
      <c r="K104">
        <v>-36</v>
      </c>
      <c r="L104">
        <v>2744</v>
      </c>
      <c r="M104">
        <v>139</v>
      </c>
      <c r="N104">
        <v>290</v>
      </c>
      <c r="O104">
        <v>4723</v>
      </c>
      <c r="P104">
        <v>19</v>
      </c>
      <c r="Q104">
        <v>-4</v>
      </c>
      <c r="R104">
        <v>-3</v>
      </c>
      <c r="S104">
        <v>-8</v>
      </c>
      <c r="U104">
        <v>20</v>
      </c>
      <c r="V104">
        <v>6468</v>
      </c>
      <c r="W104">
        <v>-23</v>
      </c>
      <c r="X104">
        <v>5396</v>
      </c>
      <c r="Y104">
        <v>13598</v>
      </c>
      <c r="Z104">
        <v>1075</v>
      </c>
      <c r="AA104">
        <v>1361</v>
      </c>
      <c r="AB104">
        <v>248</v>
      </c>
      <c r="AC104">
        <v>16410</v>
      </c>
      <c r="AD104">
        <v>3</v>
      </c>
      <c r="AE104">
        <v>1278</v>
      </c>
      <c r="AF104">
        <v>2319</v>
      </c>
      <c r="AG104">
        <v>82</v>
      </c>
      <c r="AI104">
        <v>-50</v>
      </c>
      <c r="AJ104">
        <v>20</v>
      </c>
      <c r="AK104">
        <v>-45</v>
      </c>
    </row>
    <row r="105" spans="1:37" x14ac:dyDescent="0.2">
      <c r="A105" t="s">
        <v>266</v>
      </c>
      <c r="C105">
        <v>8789</v>
      </c>
      <c r="D105">
        <v>380</v>
      </c>
      <c r="E105">
        <v>696</v>
      </c>
      <c r="F105">
        <v>1068</v>
      </c>
      <c r="G105">
        <v>189</v>
      </c>
      <c r="H105">
        <v>134</v>
      </c>
      <c r="I105">
        <v>2997</v>
      </c>
      <c r="J105">
        <v>55</v>
      </c>
      <c r="K105">
        <v>48</v>
      </c>
      <c r="L105">
        <v>2737</v>
      </c>
      <c r="M105">
        <v>132</v>
      </c>
      <c r="N105">
        <v>284</v>
      </c>
      <c r="O105">
        <v>4710</v>
      </c>
      <c r="P105">
        <v>150</v>
      </c>
      <c r="Q105">
        <v>63</v>
      </c>
      <c r="R105">
        <v>27</v>
      </c>
      <c r="S105">
        <v>56</v>
      </c>
      <c r="U105">
        <v>74</v>
      </c>
      <c r="V105">
        <v>6454</v>
      </c>
      <c r="W105">
        <v>64</v>
      </c>
      <c r="X105">
        <v>5412</v>
      </c>
      <c r="Y105">
        <v>13471</v>
      </c>
      <c r="Z105">
        <v>1080</v>
      </c>
      <c r="AA105">
        <v>1368</v>
      </c>
      <c r="AB105">
        <v>280</v>
      </c>
      <c r="AC105">
        <v>16406</v>
      </c>
      <c r="AD105">
        <v>102</v>
      </c>
      <c r="AE105">
        <v>1220</v>
      </c>
      <c r="AF105">
        <v>2321</v>
      </c>
      <c r="AG105">
        <v>111</v>
      </c>
      <c r="AI105">
        <v>70</v>
      </c>
      <c r="AJ105">
        <v>105</v>
      </c>
      <c r="AK105">
        <v>74</v>
      </c>
    </row>
    <row r="106" spans="1:37" x14ac:dyDescent="0.2">
      <c r="A106" t="s">
        <v>267</v>
      </c>
      <c r="C106">
        <v>8803</v>
      </c>
      <c r="D106">
        <v>381</v>
      </c>
      <c r="E106">
        <v>703</v>
      </c>
      <c r="F106">
        <v>1050</v>
      </c>
      <c r="G106">
        <v>189</v>
      </c>
      <c r="H106">
        <v>104</v>
      </c>
      <c r="I106">
        <v>3007</v>
      </c>
      <c r="J106">
        <v>35</v>
      </c>
      <c r="K106">
        <v>49</v>
      </c>
      <c r="L106">
        <v>2730</v>
      </c>
      <c r="M106">
        <v>123</v>
      </c>
      <c r="N106">
        <v>294</v>
      </c>
      <c r="O106">
        <v>4704</v>
      </c>
      <c r="P106">
        <v>114</v>
      </c>
      <c r="Q106">
        <v>41</v>
      </c>
      <c r="R106">
        <v>12</v>
      </c>
      <c r="S106">
        <v>25</v>
      </c>
      <c r="U106">
        <v>50</v>
      </c>
      <c r="V106">
        <v>6458</v>
      </c>
      <c r="W106">
        <v>32</v>
      </c>
      <c r="X106">
        <v>5476</v>
      </c>
      <c r="Y106">
        <v>13589</v>
      </c>
      <c r="Z106">
        <v>1083</v>
      </c>
      <c r="AA106">
        <v>1366</v>
      </c>
      <c r="AB106">
        <v>243</v>
      </c>
      <c r="AC106">
        <v>16403</v>
      </c>
      <c r="AD106">
        <v>68</v>
      </c>
      <c r="AE106">
        <v>1253</v>
      </c>
      <c r="AF106">
        <v>2292</v>
      </c>
      <c r="AG106">
        <v>92</v>
      </c>
      <c r="AI106">
        <v>38</v>
      </c>
      <c r="AJ106">
        <v>72</v>
      </c>
      <c r="AK106">
        <v>30</v>
      </c>
    </row>
    <row r="107" spans="1:37" x14ac:dyDescent="0.2">
      <c r="A107" t="s">
        <v>268</v>
      </c>
      <c r="C107">
        <v>8816</v>
      </c>
      <c r="D107">
        <v>382</v>
      </c>
      <c r="E107">
        <v>700</v>
      </c>
      <c r="F107">
        <v>1063</v>
      </c>
      <c r="G107">
        <v>185</v>
      </c>
      <c r="H107">
        <v>17</v>
      </c>
      <c r="I107">
        <v>3011</v>
      </c>
      <c r="J107">
        <v>-50</v>
      </c>
      <c r="K107">
        <v>8</v>
      </c>
      <c r="L107">
        <v>2741</v>
      </c>
      <c r="M107">
        <v>126</v>
      </c>
      <c r="N107">
        <v>298</v>
      </c>
      <c r="O107">
        <v>4701</v>
      </c>
      <c r="P107">
        <v>38</v>
      </c>
      <c r="Q107">
        <v>-55</v>
      </c>
      <c r="R107">
        <v>-76</v>
      </c>
      <c r="S107">
        <v>-61</v>
      </c>
      <c r="U107">
        <v>-71</v>
      </c>
      <c r="V107">
        <v>6463</v>
      </c>
      <c r="W107">
        <v>-31</v>
      </c>
      <c r="X107">
        <v>5438</v>
      </c>
      <c r="Y107">
        <v>13600</v>
      </c>
      <c r="Z107">
        <v>1075</v>
      </c>
      <c r="AA107">
        <v>1358</v>
      </c>
      <c r="AB107">
        <v>245</v>
      </c>
      <c r="AC107">
        <v>16400</v>
      </c>
      <c r="AD107">
        <v>40</v>
      </c>
      <c r="AE107">
        <v>1305</v>
      </c>
      <c r="AF107">
        <v>2251</v>
      </c>
      <c r="AG107">
        <v>80</v>
      </c>
      <c r="AI107">
        <v>10</v>
      </c>
      <c r="AJ107">
        <v>-19</v>
      </c>
      <c r="AK107">
        <v>-21</v>
      </c>
    </row>
    <row r="108" spans="1:37" x14ac:dyDescent="0.2">
      <c r="A108" t="s">
        <v>269</v>
      </c>
      <c r="C108">
        <v>8808</v>
      </c>
      <c r="D108">
        <v>382</v>
      </c>
      <c r="E108">
        <v>694</v>
      </c>
      <c r="F108">
        <v>1065</v>
      </c>
      <c r="G108">
        <v>188</v>
      </c>
      <c r="H108">
        <v>-23</v>
      </c>
      <c r="I108">
        <v>3005</v>
      </c>
      <c r="J108">
        <v>-58</v>
      </c>
      <c r="K108">
        <v>-46</v>
      </c>
      <c r="L108">
        <v>2742</v>
      </c>
      <c r="M108">
        <v>134</v>
      </c>
      <c r="N108">
        <v>296</v>
      </c>
      <c r="O108">
        <v>4698</v>
      </c>
      <c r="Q108">
        <v>-53</v>
      </c>
      <c r="R108">
        <v>-46</v>
      </c>
      <c r="S108">
        <v>-49</v>
      </c>
      <c r="U108">
        <v>-29</v>
      </c>
      <c r="V108">
        <v>6461</v>
      </c>
      <c r="W108">
        <v>-74</v>
      </c>
      <c r="X108">
        <v>5463</v>
      </c>
      <c r="Y108">
        <v>13468</v>
      </c>
      <c r="Z108">
        <v>1070</v>
      </c>
      <c r="AA108">
        <v>1340</v>
      </c>
      <c r="AB108">
        <v>271</v>
      </c>
      <c r="AC108">
        <v>16406</v>
      </c>
      <c r="AD108">
        <v>-3</v>
      </c>
      <c r="AE108">
        <v>1288</v>
      </c>
      <c r="AF108">
        <v>2310</v>
      </c>
      <c r="AG108">
        <v>82</v>
      </c>
      <c r="AI108">
        <v>-60</v>
      </c>
      <c r="AJ108">
        <v>-38</v>
      </c>
      <c r="AK108">
        <v>-101</v>
      </c>
    </row>
    <row r="109" spans="1:37" x14ac:dyDescent="0.2">
      <c r="A109" t="s">
        <v>270</v>
      </c>
      <c r="C109">
        <v>8811</v>
      </c>
      <c r="D109">
        <v>381</v>
      </c>
      <c r="E109">
        <v>692</v>
      </c>
      <c r="F109">
        <v>1064</v>
      </c>
      <c r="G109">
        <v>182</v>
      </c>
      <c r="H109">
        <v>164</v>
      </c>
      <c r="I109">
        <v>3010</v>
      </c>
      <c r="J109">
        <v>87</v>
      </c>
      <c r="K109">
        <v>33</v>
      </c>
      <c r="L109">
        <v>2742</v>
      </c>
      <c r="M109">
        <v>125</v>
      </c>
      <c r="N109">
        <v>290</v>
      </c>
      <c r="O109">
        <v>4695</v>
      </c>
      <c r="P109">
        <v>180</v>
      </c>
      <c r="Q109">
        <v>76</v>
      </c>
      <c r="R109">
        <v>60</v>
      </c>
      <c r="S109">
        <v>80</v>
      </c>
      <c r="U109">
        <v>107</v>
      </c>
      <c r="V109">
        <v>6474</v>
      </c>
      <c r="W109">
        <v>80</v>
      </c>
      <c r="X109">
        <v>5474</v>
      </c>
      <c r="Y109">
        <v>13602</v>
      </c>
      <c r="Z109">
        <v>1065</v>
      </c>
      <c r="AA109">
        <v>1349</v>
      </c>
      <c r="AB109">
        <v>294</v>
      </c>
      <c r="AC109">
        <v>16410</v>
      </c>
      <c r="AD109">
        <v>97</v>
      </c>
      <c r="AE109">
        <v>1246</v>
      </c>
      <c r="AF109">
        <v>2259</v>
      </c>
      <c r="AG109">
        <v>127</v>
      </c>
      <c r="AI109">
        <v>62</v>
      </c>
      <c r="AJ109">
        <v>135</v>
      </c>
      <c r="AK109">
        <v>77</v>
      </c>
    </row>
    <row r="110" spans="1:37" x14ac:dyDescent="0.2">
      <c r="A110" t="s">
        <v>271</v>
      </c>
      <c r="C110">
        <v>8800</v>
      </c>
      <c r="D110">
        <v>380</v>
      </c>
      <c r="E110">
        <v>688</v>
      </c>
      <c r="F110">
        <v>1035</v>
      </c>
      <c r="G110">
        <v>181</v>
      </c>
      <c r="H110">
        <v>119</v>
      </c>
      <c r="I110">
        <v>3000</v>
      </c>
      <c r="J110">
        <v>44</v>
      </c>
      <c r="K110">
        <v>79</v>
      </c>
      <c r="L110">
        <v>2736</v>
      </c>
      <c r="M110">
        <v>119</v>
      </c>
      <c r="N110">
        <v>303</v>
      </c>
      <c r="O110">
        <v>4694</v>
      </c>
      <c r="P110">
        <v>132</v>
      </c>
      <c r="Q110">
        <v>119</v>
      </c>
      <c r="R110">
        <v>20</v>
      </c>
      <c r="S110">
        <v>33</v>
      </c>
      <c r="U110">
        <v>56</v>
      </c>
      <c r="V110">
        <v>6467</v>
      </c>
      <c r="W110">
        <v>54</v>
      </c>
      <c r="X110">
        <v>5537</v>
      </c>
      <c r="Y110">
        <v>13580</v>
      </c>
      <c r="Z110">
        <v>1062</v>
      </c>
      <c r="AA110">
        <v>1338</v>
      </c>
      <c r="AB110">
        <v>286</v>
      </c>
      <c r="AC110">
        <v>16407</v>
      </c>
      <c r="AD110">
        <v>102</v>
      </c>
      <c r="AE110">
        <v>1305</v>
      </c>
      <c r="AF110">
        <v>2322</v>
      </c>
      <c r="AG110">
        <v>117</v>
      </c>
      <c r="AI110">
        <v>67</v>
      </c>
      <c r="AJ110">
        <v>85</v>
      </c>
      <c r="AK110">
        <v>58</v>
      </c>
    </row>
    <row r="111" spans="1:37" x14ac:dyDescent="0.2">
      <c r="A111" t="s">
        <v>272</v>
      </c>
      <c r="C111">
        <v>8820</v>
      </c>
      <c r="D111">
        <v>380</v>
      </c>
      <c r="E111">
        <v>713</v>
      </c>
      <c r="F111">
        <v>1085</v>
      </c>
      <c r="G111">
        <v>179</v>
      </c>
      <c r="H111">
        <v>27</v>
      </c>
      <c r="I111">
        <v>2992</v>
      </c>
      <c r="J111">
        <v>-40</v>
      </c>
      <c r="K111">
        <v>29</v>
      </c>
      <c r="L111">
        <v>2740</v>
      </c>
      <c r="M111">
        <v>118</v>
      </c>
      <c r="N111">
        <v>307</v>
      </c>
      <c r="O111">
        <v>4704</v>
      </c>
      <c r="P111">
        <v>57</v>
      </c>
      <c r="Q111">
        <v>-43</v>
      </c>
      <c r="R111">
        <v>-60</v>
      </c>
      <c r="S111">
        <v>-54</v>
      </c>
      <c r="U111">
        <v>-75</v>
      </c>
      <c r="V111">
        <v>6456</v>
      </c>
      <c r="W111">
        <v>-28</v>
      </c>
      <c r="X111">
        <v>5520</v>
      </c>
      <c r="Y111">
        <v>13549</v>
      </c>
      <c r="Z111">
        <v>1064</v>
      </c>
      <c r="AA111">
        <v>1356</v>
      </c>
      <c r="AB111">
        <v>310</v>
      </c>
      <c r="AC111">
        <v>16404</v>
      </c>
      <c r="AD111">
        <v>52</v>
      </c>
      <c r="AE111">
        <v>1340</v>
      </c>
      <c r="AF111">
        <v>2326</v>
      </c>
      <c r="AG111">
        <v>98</v>
      </c>
      <c r="AI111">
        <v>15</v>
      </c>
      <c r="AJ111">
        <v>-8</v>
      </c>
      <c r="AK111">
        <v>-18</v>
      </c>
    </row>
    <row r="112" spans="1:37" x14ac:dyDescent="0.2">
      <c r="A112" t="s">
        <v>273</v>
      </c>
      <c r="C112">
        <v>8801</v>
      </c>
      <c r="D112">
        <v>382</v>
      </c>
      <c r="E112">
        <v>757</v>
      </c>
      <c r="F112">
        <v>1070</v>
      </c>
      <c r="G112">
        <v>187</v>
      </c>
      <c r="H112">
        <v>-51</v>
      </c>
      <c r="I112">
        <v>2996</v>
      </c>
      <c r="J112">
        <v>-85</v>
      </c>
      <c r="K112">
        <v>-35</v>
      </c>
      <c r="L112">
        <v>2740</v>
      </c>
      <c r="M112">
        <v>130</v>
      </c>
      <c r="N112">
        <v>325</v>
      </c>
      <c r="O112">
        <v>4708</v>
      </c>
      <c r="P112">
        <v>-20</v>
      </c>
      <c r="Q112">
        <v>-99</v>
      </c>
      <c r="R112">
        <v>-85</v>
      </c>
      <c r="S112">
        <v>-86</v>
      </c>
      <c r="U112">
        <v>-75</v>
      </c>
      <c r="V112">
        <v>6442</v>
      </c>
      <c r="W112">
        <v>-103</v>
      </c>
      <c r="X112">
        <v>5517</v>
      </c>
      <c r="Y112">
        <v>13598</v>
      </c>
      <c r="Z112">
        <v>1060</v>
      </c>
      <c r="AA112">
        <v>1362</v>
      </c>
      <c r="AB112">
        <v>338</v>
      </c>
      <c r="AC112">
        <v>16410</v>
      </c>
      <c r="AD112">
        <v>-11</v>
      </c>
      <c r="AE112">
        <v>1353</v>
      </c>
      <c r="AF112">
        <v>2326</v>
      </c>
      <c r="AG112">
        <v>112</v>
      </c>
      <c r="AI112">
        <v>-64</v>
      </c>
      <c r="AJ112">
        <v>-64</v>
      </c>
      <c r="AK112">
        <v>-119</v>
      </c>
    </row>
    <row r="113" spans="1:37" x14ac:dyDescent="0.2">
      <c r="A113" t="s">
        <v>274</v>
      </c>
      <c r="C113">
        <v>-3795</v>
      </c>
      <c r="D113">
        <v>381</v>
      </c>
      <c r="E113">
        <v>758</v>
      </c>
      <c r="F113">
        <v>1069</v>
      </c>
      <c r="G113">
        <v>225</v>
      </c>
      <c r="H113">
        <v>148</v>
      </c>
      <c r="I113">
        <v>3001</v>
      </c>
      <c r="J113">
        <v>79</v>
      </c>
      <c r="K113">
        <v>14</v>
      </c>
      <c r="L113">
        <v>2737</v>
      </c>
      <c r="M113">
        <v>123</v>
      </c>
      <c r="N113">
        <v>367</v>
      </c>
      <c r="O113">
        <v>4701</v>
      </c>
      <c r="P113">
        <v>165</v>
      </c>
      <c r="Q113">
        <v>80</v>
      </c>
      <c r="R113">
        <v>63</v>
      </c>
      <c r="S113">
        <v>80</v>
      </c>
      <c r="U113">
        <v>110</v>
      </c>
      <c r="V113">
        <v>6428</v>
      </c>
      <c r="W113">
        <v>65</v>
      </c>
      <c r="X113">
        <v>5473</v>
      </c>
      <c r="Y113">
        <v>13471</v>
      </c>
      <c r="Z113">
        <v>1057</v>
      </c>
      <c r="AA113">
        <v>1358</v>
      </c>
      <c r="AB113">
        <v>358</v>
      </c>
      <c r="AC113">
        <v>16413</v>
      </c>
      <c r="AD113">
        <v>70</v>
      </c>
      <c r="AE113">
        <v>1334</v>
      </c>
      <c r="AF113">
        <v>2325</v>
      </c>
      <c r="AG113">
        <v>123</v>
      </c>
      <c r="AI113">
        <v>40</v>
      </c>
      <c r="AJ113">
        <v>142</v>
      </c>
      <c r="AK113">
        <v>54</v>
      </c>
    </row>
    <row r="114" spans="1:37" x14ac:dyDescent="0.2">
      <c r="A114" t="s">
        <v>275</v>
      </c>
      <c r="C114">
        <v>8842</v>
      </c>
      <c r="D114">
        <v>384</v>
      </c>
      <c r="E114">
        <v>737</v>
      </c>
      <c r="F114">
        <v>1088</v>
      </c>
      <c r="G114">
        <v>225</v>
      </c>
      <c r="H114">
        <v>136</v>
      </c>
      <c r="I114">
        <v>3009</v>
      </c>
      <c r="J114">
        <v>55</v>
      </c>
      <c r="K114">
        <v>88</v>
      </c>
      <c r="L114">
        <v>2748</v>
      </c>
      <c r="M114">
        <v>126</v>
      </c>
      <c r="N114">
        <v>387</v>
      </c>
      <c r="O114">
        <v>4700</v>
      </c>
      <c r="P114">
        <v>157</v>
      </c>
      <c r="Q114">
        <v>53</v>
      </c>
      <c r="R114">
        <v>26</v>
      </c>
      <c r="S114">
        <v>43</v>
      </c>
      <c r="U114">
        <v>75</v>
      </c>
      <c r="V114">
        <v>6430</v>
      </c>
      <c r="W114">
        <v>68</v>
      </c>
      <c r="X114">
        <v>5444</v>
      </c>
      <c r="Y114">
        <v>13598</v>
      </c>
      <c r="Z114">
        <v>1063</v>
      </c>
      <c r="AA114">
        <v>1367</v>
      </c>
      <c r="AB114">
        <v>351</v>
      </c>
      <c r="AC114">
        <v>16413</v>
      </c>
      <c r="AD114">
        <v>104</v>
      </c>
      <c r="AE114">
        <v>1228</v>
      </c>
      <c r="AF114">
        <v>2326</v>
      </c>
      <c r="AG114">
        <v>137</v>
      </c>
      <c r="AI114">
        <v>80</v>
      </c>
      <c r="AJ114">
        <v>107</v>
      </c>
      <c r="AK114">
        <v>76</v>
      </c>
    </row>
    <row r="115" spans="1:37" x14ac:dyDescent="0.2">
      <c r="A115" t="s">
        <v>276</v>
      </c>
      <c r="C115">
        <v>8851</v>
      </c>
      <c r="D115">
        <v>388</v>
      </c>
      <c r="E115">
        <v>728</v>
      </c>
      <c r="F115">
        <v>1116</v>
      </c>
      <c r="G115">
        <v>232</v>
      </c>
      <c r="H115">
        <v>41</v>
      </c>
      <c r="I115">
        <v>3016</v>
      </c>
      <c r="J115">
        <v>-28</v>
      </c>
      <c r="K115">
        <v>39</v>
      </c>
      <c r="L115">
        <v>2739</v>
      </c>
      <c r="M115">
        <v>126</v>
      </c>
      <c r="N115">
        <v>380</v>
      </c>
      <c r="O115">
        <v>4700</v>
      </c>
      <c r="P115">
        <v>75</v>
      </c>
      <c r="Q115">
        <v>-33</v>
      </c>
      <c r="R115">
        <v>-55</v>
      </c>
      <c r="S115">
        <v>-56</v>
      </c>
      <c r="U115">
        <v>-61</v>
      </c>
      <c r="V115">
        <v>6422</v>
      </c>
      <c r="W115">
        <v>-5</v>
      </c>
      <c r="X115">
        <v>5430</v>
      </c>
      <c r="Y115">
        <v>13581</v>
      </c>
      <c r="Z115">
        <v>1072</v>
      </c>
      <c r="AA115">
        <v>1370</v>
      </c>
      <c r="AB115">
        <v>302</v>
      </c>
      <c r="AC115">
        <v>16416</v>
      </c>
      <c r="AD115">
        <v>56</v>
      </c>
      <c r="AE115">
        <v>1288</v>
      </c>
      <c r="AF115">
        <v>2342</v>
      </c>
      <c r="AG115">
        <v>119</v>
      </c>
      <c r="AI115">
        <v>22</v>
      </c>
      <c r="AJ115">
        <v>10</v>
      </c>
      <c r="AK115">
        <v>-12</v>
      </c>
    </row>
    <row r="116" spans="1:37" x14ac:dyDescent="0.2">
      <c r="A116" t="s">
        <v>277</v>
      </c>
      <c r="C116">
        <v>8821</v>
      </c>
      <c r="D116">
        <v>397</v>
      </c>
      <c r="E116">
        <v>717</v>
      </c>
      <c r="F116">
        <v>1075</v>
      </c>
      <c r="G116">
        <v>235</v>
      </c>
      <c r="H116">
        <v>-46</v>
      </c>
      <c r="I116">
        <v>3012</v>
      </c>
      <c r="J116">
        <v>-103</v>
      </c>
      <c r="K116">
        <v>-26</v>
      </c>
      <c r="L116">
        <v>2741</v>
      </c>
      <c r="M116">
        <v>142</v>
      </c>
      <c r="N116">
        <v>361</v>
      </c>
      <c r="O116">
        <v>4700</v>
      </c>
      <c r="P116">
        <v>-15</v>
      </c>
      <c r="Q116">
        <v>-113</v>
      </c>
      <c r="R116">
        <v>-96</v>
      </c>
      <c r="S116">
        <v>-119</v>
      </c>
      <c r="U116">
        <v>-108</v>
      </c>
      <c r="V116">
        <v>6415</v>
      </c>
      <c r="W116">
        <v>-115</v>
      </c>
      <c r="X116">
        <v>-458</v>
      </c>
      <c r="Y116">
        <v>13598</v>
      </c>
      <c r="Z116">
        <v>1075</v>
      </c>
      <c r="AA116">
        <v>1398</v>
      </c>
      <c r="AB116">
        <v>315</v>
      </c>
      <c r="AC116">
        <v>413</v>
      </c>
      <c r="AD116">
        <v>-8</v>
      </c>
      <c r="AE116">
        <v>1253</v>
      </c>
      <c r="AF116">
        <v>2326</v>
      </c>
      <c r="AG116">
        <v>122</v>
      </c>
      <c r="AI116">
        <v>-62</v>
      </c>
      <c r="AJ116">
        <v>-72</v>
      </c>
      <c r="AK116">
        <v>-124</v>
      </c>
    </row>
    <row r="117" spans="1:37" x14ac:dyDescent="0.2">
      <c r="A117" t="s">
        <v>278</v>
      </c>
      <c r="C117">
        <v>8811</v>
      </c>
      <c r="D117">
        <v>402</v>
      </c>
      <c r="E117">
        <v>709</v>
      </c>
      <c r="F117">
        <v>1070</v>
      </c>
      <c r="G117">
        <v>240</v>
      </c>
      <c r="H117">
        <v>111</v>
      </c>
      <c r="I117">
        <v>3008</v>
      </c>
      <c r="J117">
        <v>61</v>
      </c>
      <c r="K117">
        <v>-8</v>
      </c>
      <c r="L117">
        <v>2741</v>
      </c>
      <c r="M117">
        <v>137</v>
      </c>
      <c r="N117">
        <v>355</v>
      </c>
      <c r="O117">
        <v>4699</v>
      </c>
      <c r="P117">
        <v>127</v>
      </c>
      <c r="Q117">
        <v>62</v>
      </c>
      <c r="R117">
        <v>64</v>
      </c>
      <c r="S117">
        <v>80</v>
      </c>
      <c r="U117">
        <v>106</v>
      </c>
      <c r="V117">
        <v>6406</v>
      </c>
      <c r="W117">
        <v>41</v>
      </c>
      <c r="X117">
        <v>5397</v>
      </c>
      <c r="Y117">
        <v>13630</v>
      </c>
      <c r="Z117">
        <v>1085</v>
      </c>
      <c r="AA117">
        <v>1376</v>
      </c>
      <c r="AB117">
        <v>289</v>
      </c>
      <c r="AC117">
        <v>16430</v>
      </c>
      <c r="AD117">
        <v>59</v>
      </c>
      <c r="AE117">
        <v>1253</v>
      </c>
      <c r="AF117">
        <v>2324</v>
      </c>
      <c r="AG117">
        <v>117</v>
      </c>
      <c r="AI117">
        <v>14</v>
      </c>
      <c r="AJ117">
        <v>117</v>
      </c>
      <c r="AK117">
        <v>32</v>
      </c>
    </row>
    <row r="118" spans="1:37" x14ac:dyDescent="0.2">
      <c r="A118" t="s">
        <v>279</v>
      </c>
      <c r="C118">
        <v>8831</v>
      </c>
      <c r="D118">
        <v>390</v>
      </c>
      <c r="E118">
        <v>698</v>
      </c>
      <c r="F118">
        <v>1036</v>
      </c>
      <c r="G118">
        <v>200</v>
      </c>
      <c r="H118">
        <v>-46</v>
      </c>
      <c r="I118">
        <v>3013</v>
      </c>
      <c r="J118">
        <v>-107</v>
      </c>
      <c r="K118">
        <v>-16</v>
      </c>
      <c r="L118">
        <v>2742</v>
      </c>
      <c r="M118">
        <v>146</v>
      </c>
      <c r="N118">
        <v>300</v>
      </c>
      <c r="O118">
        <v>4698</v>
      </c>
      <c r="P118">
        <v>-24</v>
      </c>
      <c r="Q118">
        <v>-106</v>
      </c>
      <c r="R118">
        <v>-94</v>
      </c>
      <c r="S118">
        <v>-124</v>
      </c>
      <c r="U118">
        <v>-121</v>
      </c>
      <c r="V118">
        <v>6395</v>
      </c>
      <c r="W118">
        <v>-104</v>
      </c>
      <c r="X118">
        <v>5473</v>
      </c>
      <c r="Y118">
        <v>13586</v>
      </c>
      <c r="Z118">
        <v>1080</v>
      </c>
      <c r="AA118">
        <v>1368</v>
      </c>
      <c r="AB118">
        <v>201</v>
      </c>
      <c r="AC118">
        <v>16445</v>
      </c>
      <c r="AD118">
        <v>3</v>
      </c>
      <c r="AE118">
        <v>1283</v>
      </c>
      <c r="AF118">
        <v>2325</v>
      </c>
      <c r="AG118">
        <v>121</v>
      </c>
      <c r="AI118">
        <v>-50</v>
      </c>
      <c r="AJ118">
        <v>-88</v>
      </c>
      <c r="AK118">
        <v>-106</v>
      </c>
    </row>
    <row r="119" spans="1:37" x14ac:dyDescent="0.2">
      <c r="A119" t="s">
        <v>280</v>
      </c>
      <c r="C119">
        <v>8798</v>
      </c>
      <c r="D119">
        <v>386</v>
      </c>
      <c r="E119">
        <v>697</v>
      </c>
      <c r="F119">
        <v>1063</v>
      </c>
      <c r="G119">
        <v>196</v>
      </c>
      <c r="H119">
        <v>81</v>
      </c>
      <c r="I119">
        <v>3021</v>
      </c>
      <c r="J119">
        <v>50</v>
      </c>
      <c r="K119">
        <v>-14</v>
      </c>
      <c r="L119">
        <v>2739</v>
      </c>
      <c r="M119">
        <v>132</v>
      </c>
      <c r="N119">
        <v>295</v>
      </c>
      <c r="O119">
        <v>4697</v>
      </c>
      <c r="P119">
        <v>77</v>
      </c>
      <c r="Q119">
        <v>54</v>
      </c>
      <c r="R119">
        <v>51</v>
      </c>
      <c r="S119">
        <v>60</v>
      </c>
      <c r="U119">
        <v>98</v>
      </c>
      <c r="V119">
        <v>6388</v>
      </c>
      <c r="W119">
        <v>23</v>
      </c>
      <c r="X119">
        <v>5378</v>
      </c>
      <c r="Y119">
        <v>13480</v>
      </c>
      <c r="Z119">
        <v>1075</v>
      </c>
      <c r="AA119">
        <v>1368</v>
      </c>
      <c r="AB119">
        <v>262</v>
      </c>
      <c r="AC119">
        <v>16453</v>
      </c>
      <c r="AD119">
        <v>36</v>
      </c>
      <c r="AE119">
        <v>1253</v>
      </c>
      <c r="AF119">
        <v>2320</v>
      </c>
      <c r="AG119">
        <v>92</v>
      </c>
      <c r="AI119">
        <v>-10</v>
      </c>
      <c r="AJ119">
        <v>89</v>
      </c>
      <c r="AK119">
        <v>16</v>
      </c>
    </row>
    <row r="120" spans="1:37" x14ac:dyDescent="0.2">
      <c r="A120" t="s">
        <v>281</v>
      </c>
      <c r="C120">
        <v>8809</v>
      </c>
      <c r="E120">
        <v>692</v>
      </c>
      <c r="F120">
        <v>1066</v>
      </c>
      <c r="G120">
        <v>194</v>
      </c>
      <c r="H120">
        <v>188</v>
      </c>
      <c r="I120">
        <v>3024</v>
      </c>
      <c r="J120">
        <v>80</v>
      </c>
      <c r="K120">
        <v>87</v>
      </c>
      <c r="L120">
        <v>2738</v>
      </c>
      <c r="M120">
        <v>131</v>
      </c>
      <c r="N120">
        <v>292</v>
      </c>
      <c r="O120">
        <v>4697</v>
      </c>
      <c r="P120">
        <v>202</v>
      </c>
      <c r="Q120">
        <v>89</v>
      </c>
      <c r="R120">
        <v>53</v>
      </c>
      <c r="S120">
        <v>72</v>
      </c>
      <c r="U120">
        <v>100</v>
      </c>
      <c r="V120">
        <v>6383</v>
      </c>
      <c r="W120">
        <v>116</v>
      </c>
      <c r="X120">
        <v>5457</v>
      </c>
      <c r="Y120">
        <v>13584</v>
      </c>
      <c r="Z120">
        <v>1072</v>
      </c>
      <c r="AA120">
        <v>1377</v>
      </c>
      <c r="AB120">
        <v>271</v>
      </c>
      <c r="AC120">
        <v>16456</v>
      </c>
      <c r="AD120">
        <v>150</v>
      </c>
      <c r="AE120">
        <v>1163</v>
      </c>
      <c r="AF120">
        <v>2324</v>
      </c>
      <c r="AG120">
        <v>159</v>
      </c>
      <c r="AI120">
        <v>116</v>
      </c>
      <c r="AJ120">
        <v>147</v>
      </c>
      <c r="AK120">
        <v>118</v>
      </c>
    </row>
    <row r="121" spans="1:37" x14ac:dyDescent="0.2">
      <c r="A121" t="s">
        <v>282</v>
      </c>
      <c r="C121">
        <v>8829</v>
      </c>
      <c r="D121">
        <v>388</v>
      </c>
      <c r="E121">
        <v>689</v>
      </c>
      <c r="F121">
        <v>1071</v>
      </c>
      <c r="G121">
        <v>188</v>
      </c>
      <c r="H121">
        <v>68</v>
      </c>
      <c r="I121">
        <v>3020</v>
      </c>
      <c r="J121">
        <v>12</v>
      </c>
      <c r="K121">
        <v>71</v>
      </c>
      <c r="L121">
        <v>2739</v>
      </c>
      <c r="M121">
        <v>127</v>
      </c>
      <c r="N121">
        <v>290</v>
      </c>
      <c r="O121">
        <v>4697</v>
      </c>
      <c r="P121">
        <v>91</v>
      </c>
      <c r="Q121">
        <v>13</v>
      </c>
      <c r="R121">
        <v>-12</v>
      </c>
      <c r="S121">
        <v>-12</v>
      </c>
      <c r="U121">
        <v>-20</v>
      </c>
      <c r="V121">
        <v>6395</v>
      </c>
      <c r="W121">
        <v>9</v>
      </c>
      <c r="X121">
        <v>5443</v>
      </c>
      <c r="Y121">
        <v>13587</v>
      </c>
      <c r="Z121">
        <v>1077</v>
      </c>
      <c r="AA121">
        <v>1380</v>
      </c>
      <c r="AB121">
        <v>218</v>
      </c>
      <c r="AC121">
        <v>16453</v>
      </c>
      <c r="AD121">
        <v>86</v>
      </c>
      <c r="AE121">
        <v>1246</v>
      </c>
      <c r="AF121">
        <v>2318</v>
      </c>
      <c r="AG121">
        <v>123</v>
      </c>
      <c r="AI121">
        <v>40</v>
      </c>
      <c r="AJ121">
        <v>34</v>
      </c>
      <c r="AK121">
        <v>28</v>
      </c>
    </row>
    <row r="122" spans="1:37" x14ac:dyDescent="0.2">
      <c r="A122" t="s">
        <v>283</v>
      </c>
      <c r="C122">
        <v>8793</v>
      </c>
      <c r="D122">
        <v>391</v>
      </c>
      <c r="E122">
        <v>687</v>
      </c>
      <c r="F122">
        <v>1064</v>
      </c>
      <c r="G122">
        <v>185</v>
      </c>
      <c r="H122">
        <v>-40</v>
      </c>
      <c r="I122">
        <v>3010</v>
      </c>
      <c r="J122">
        <v>-99</v>
      </c>
      <c r="K122">
        <v>1</v>
      </c>
      <c r="L122">
        <v>2741</v>
      </c>
      <c r="M122">
        <v>137</v>
      </c>
      <c r="N122">
        <v>275</v>
      </c>
      <c r="O122">
        <v>4696</v>
      </c>
      <c r="P122">
        <v>-18</v>
      </c>
      <c r="Q122">
        <v>-89</v>
      </c>
      <c r="R122">
        <v>-98</v>
      </c>
      <c r="S122">
        <v>-122</v>
      </c>
      <c r="U122">
        <v>-116</v>
      </c>
      <c r="V122">
        <v>6415</v>
      </c>
      <c r="W122">
        <v>-91</v>
      </c>
      <c r="X122">
        <v>5470</v>
      </c>
      <c r="Y122">
        <v>13587</v>
      </c>
      <c r="Z122">
        <v>1083</v>
      </c>
      <c r="AA122">
        <v>1377</v>
      </c>
      <c r="AB122">
        <v>188</v>
      </c>
      <c r="AC122">
        <v>16450</v>
      </c>
      <c r="AD122">
        <v>14</v>
      </c>
      <c r="AE122">
        <v>1238</v>
      </c>
      <c r="AF122">
        <v>2318</v>
      </c>
      <c r="AG122">
        <v>113</v>
      </c>
      <c r="AI122">
        <v>-40</v>
      </c>
      <c r="AJ122">
        <v>-84</v>
      </c>
      <c r="AK122">
        <v>-89</v>
      </c>
    </row>
    <row r="123" spans="1:37" x14ac:dyDescent="0.2">
      <c r="A123" t="s">
        <v>284</v>
      </c>
      <c r="C123">
        <v>8791</v>
      </c>
      <c r="D123">
        <v>390</v>
      </c>
      <c r="E123">
        <v>685</v>
      </c>
      <c r="F123">
        <v>1067</v>
      </c>
      <c r="G123">
        <v>184</v>
      </c>
      <c r="H123">
        <v>66</v>
      </c>
      <c r="I123">
        <v>3006</v>
      </c>
      <c r="J123">
        <v>47</v>
      </c>
      <c r="K123">
        <v>-18</v>
      </c>
      <c r="L123">
        <v>2741</v>
      </c>
      <c r="M123">
        <v>127</v>
      </c>
      <c r="N123">
        <v>272</v>
      </c>
      <c r="O123">
        <v>4696</v>
      </c>
      <c r="P123">
        <v>53</v>
      </c>
      <c r="Q123">
        <v>58</v>
      </c>
      <c r="R123">
        <v>58</v>
      </c>
      <c r="S123">
        <v>55</v>
      </c>
      <c r="U123">
        <v>97</v>
      </c>
      <c r="V123">
        <v>6403</v>
      </c>
      <c r="W123">
        <v>15</v>
      </c>
      <c r="X123">
        <v>5396</v>
      </c>
      <c r="Y123">
        <v>13587</v>
      </c>
      <c r="Z123">
        <v>1089</v>
      </c>
      <c r="AA123">
        <v>1371</v>
      </c>
      <c r="AB123">
        <v>246</v>
      </c>
      <c r="AC123">
        <v>16447</v>
      </c>
      <c r="AD123">
        <v>24</v>
      </c>
      <c r="AE123">
        <v>1263</v>
      </c>
      <c r="AF123">
        <v>2318</v>
      </c>
      <c r="AG123">
        <v>92</v>
      </c>
      <c r="AI123">
        <v>-10</v>
      </c>
      <c r="AJ123">
        <v>73</v>
      </c>
      <c r="AK123">
        <v>7</v>
      </c>
    </row>
    <row r="124" spans="1:37" x14ac:dyDescent="0.2">
      <c r="A124" t="s">
        <v>285</v>
      </c>
      <c r="C124">
        <v>8796</v>
      </c>
      <c r="D124">
        <v>388</v>
      </c>
      <c r="E124">
        <v>680</v>
      </c>
      <c r="F124">
        <v>1063</v>
      </c>
      <c r="G124">
        <v>183</v>
      </c>
      <c r="H124">
        <v>215</v>
      </c>
      <c r="I124">
        <v>3003</v>
      </c>
      <c r="J124">
        <v>102</v>
      </c>
      <c r="K124">
        <v>91</v>
      </c>
      <c r="L124">
        <v>2742</v>
      </c>
      <c r="M124">
        <v>135</v>
      </c>
      <c r="N124">
        <v>272</v>
      </c>
      <c r="O124">
        <v>4695</v>
      </c>
      <c r="P124">
        <v>230</v>
      </c>
      <c r="Q124">
        <v>117</v>
      </c>
      <c r="R124">
        <v>70</v>
      </c>
      <c r="S124">
        <v>95</v>
      </c>
      <c r="U124">
        <v>125</v>
      </c>
      <c r="V124">
        <v>6430</v>
      </c>
      <c r="W124">
        <v>139</v>
      </c>
      <c r="X124">
        <v>5430</v>
      </c>
      <c r="Y124">
        <v>13582</v>
      </c>
      <c r="Z124">
        <v>1080</v>
      </c>
      <c r="AA124">
        <v>1368</v>
      </c>
      <c r="AB124">
        <v>270</v>
      </c>
      <c r="AC124">
        <v>16444</v>
      </c>
      <c r="AD124">
        <v>154</v>
      </c>
      <c r="AE124">
        <v>1240</v>
      </c>
      <c r="AF124">
        <v>2324</v>
      </c>
      <c r="AG124">
        <v>187</v>
      </c>
      <c r="AI124">
        <v>118</v>
      </c>
      <c r="AJ124">
        <v>171</v>
      </c>
      <c r="AK124">
        <v>142</v>
      </c>
    </row>
    <row r="125" spans="1:37" x14ac:dyDescent="0.2">
      <c r="A125" t="s">
        <v>286</v>
      </c>
      <c r="C125">
        <v>8851</v>
      </c>
      <c r="D125">
        <v>387</v>
      </c>
      <c r="E125">
        <v>678</v>
      </c>
      <c r="F125">
        <v>1084</v>
      </c>
      <c r="G125">
        <v>180</v>
      </c>
      <c r="H125">
        <v>102</v>
      </c>
      <c r="I125">
        <v>3015</v>
      </c>
      <c r="J125">
        <v>30</v>
      </c>
      <c r="K125">
        <v>96</v>
      </c>
      <c r="L125">
        <v>2740</v>
      </c>
      <c r="M125">
        <v>139</v>
      </c>
      <c r="N125">
        <v>277</v>
      </c>
      <c r="O125">
        <v>4695</v>
      </c>
      <c r="P125">
        <v>128</v>
      </c>
      <c r="Q125">
        <v>38</v>
      </c>
      <c r="R125">
        <v>-3</v>
      </c>
      <c r="S125">
        <v>15</v>
      </c>
      <c r="U125">
        <v>1</v>
      </c>
      <c r="V125">
        <v>6482</v>
      </c>
      <c r="W125">
        <v>32</v>
      </c>
      <c r="X125">
        <v>5451</v>
      </c>
      <c r="Y125">
        <v>13525</v>
      </c>
      <c r="Z125">
        <v>1077</v>
      </c>
      <c r="AA125">
        <v>1368</v>
      </c>
      <c r="AB125">
        <v>264</v>
      </c>
      <c r="AC125">
        <v>16441</v>
      </c>
      <c r="AD125">
        <v>109</v>
      </c>
      <c r="AE125">
        <v>1236</v>
      </c>
      <c r="AF125">
        <v>2317</v>
      </c>
      <c r="AG125">
        <v>132</v>
      </c>
      <c r="AI125">
        <v>76</v>
      </c>
      <c r="AJ125">
        <v>61</v>
      </c>
      <c r="AK125">
        <v>57</v>
      </c>
    </row>
    <row r="126" spans="1:37" x14ac:dyDescent="0.2">
      <c r="A126" t="s">
        <v>287</v>
      </c>
      <c r="C126">
        <v>8840</v>
      </c>
      <c r="D126">
        <v>384</v>
      </c>
      <c r="E126">
        <v>688</v>
      </c>
      <c r="F126">
        <v>1075</v>
      </c>
      <c r="G126">
        <v>184</v>
      </c>
      <c r="H126">
        <v>-25</v>
      </c>
      <c r="I126">
        <v>3012</v>
      </c>
      <c r="J126">
        <v>-98</v>
      </c>
      <c r="K126">
        <v>26</v>
      </c>
      <c r="L126">
        <v>2743</v>
      </c>
      <c r="M126">
        <v>132</v>
      </c>
      <c r="N126">
        <v>273</v>
      </c>
      <c r="O126">
        <v>4695</v>
      </c>
      <c r="P126">
        <v>2</v>
      </c>
      <c r="Q126">
        <v>-69</v>
      </c>
      <c r="R126">
        <v>-100</v>
      </c>
      <c r="S126">
        <v>-114</v>
      </c>
      <c r="U126">
        <v>-119</v>
      </c>
      <c r="V126">
        <v>6484</v>
      </c>
      <c r="W126">
        <v>-76</v>
      </c>
      <c r="X126">
        <v>-397</v>
      </c>
      <c r="Y126">
        <v>13600</v>
      </c>
      <c r="Z126">
        <v>1070</v>
      </c>
      <c r="AA126">
        <v>1371</v>
      </c>
      <c r="AB126">
        <v>240</v>
      </c>
      <c r="AC126">
        <v>16438</v>
      </c>
      <c r="AD126">
        <v>26</v>
      </c>
      <c r="AE126">
        <v>1283</v>
      </c>
      <c r="AF126">
        <v>2326</v>
      </c>
      <c r="AG126">
        <v>112</v>
      </c>
      <c r="AI126">
        <v>-20</v>
      </c>
      <c r="AJ126">
        <v>-63</v>
      </c>
      <c r="AK126">
        <v>-73</v>
      </c>
    </row>
    <row r="127" spans="1:37" x14ac:dyDescent="0.2">
      <c r="A127" t="s">
        <v>288</v>
      </c>
      <c r="C127">
        <v>8887</v>
      </c>
      <c r="D127">
        <v>382</v>
      </c>
      <c r="E127">
        <v>683</v>
      </c>
      <c r="F127">
        <v>1073</v>
      </c>
      <c r="G127">
        <v>186</v>
      </c>
      <c r="H127">
        <v>-4</v>
      </c>
      <c r="I127">
        <v>3009</v>
      </c>
      <c r="J127">
        <v>-12</v>
      </c>
      <c r="K127">
        <v>-38</v>
      </c>
      <c r="L127">
        <v>2746</v>
      </c>
      <c r="M127">
        <v>127</v>
      </c>
      <c r="N127">
        <v>273</v>
      </c>
      <c r="O127">
        <v>4695</v>
      </c>
      <c r="P127">
        <v>-17</v>
      </c>
      <c r="Q127">
        <v>-1</v>
      </c>
      <c r="R127">
        <v>2</v>
      </c>
      <c r="S127">
        <v>5</v>
      </c>
      <c r="U127">
        <v>34</v>
      </c>
      <c r="V127">
        <v>6478</v>
      </c>
      <c r="W127">
        <v>-36</v>
      </c>
      <c r="X127">
        <v>5390</v>
      </c>
      <c r="Y127">
        <v>13587</v>
      </c>
      <c r="Z127">
        <v>1076</v>
      </c>
      <c r="AA127">
        <v>1368</v>
      </c>
      <c r="AB127">
        <v>262</v>
      </c>
      <c r="AC127">
        <v>16435</v>
      </c>
      <c r="AD127">
        <v>21</v>
      </c>
      <c r="AE127">
        <v>1187</v>
      </c>
      <c r="AF127">
        <v>2326</v>
      </c>
      <c r="AG127">
        <v>102</v>
      </c>
      <c r="AI127">
        <v>-25</v>
      </c>
      <c r="AJ127">
        <v>14</v>
      </c>
      <c r="AK127">
        <v>-54</v>
      </c>
    </row>
    <row r="128" spans="1:37" x14ac:dyDescent="0.2">
      <c r="A128" t="s">
        <v>289</v>
      </c>
      <c r="C128">
        <v>8864</v>
      </c>
      <c r="D128">
        <v>390</v>
      </c>
      <c r="E128">
        <v>716</v>
      </c>
      <c r="F128">
        <v>1073</v>
      </c>
      <c r="G128">
        <v>200</v>
      </c>
      <c r="H128">
        <v>186</v>
      </c>
      <c r="I128">
        <v>3015</v>
      </c>
      <c r="J128">
        <v>77</v>
      </c>
      <c r="K128">
        <v>65</v>
      </c>
      <c r="L128">
        <v>2749</v>
      </c>
      <c r="M128">
        <v>118</v>
      </c>
      <c r="N128">
        <v>272</v>
      </c>
      <c r="O128">
        <v>4695</v>
      </c>
      <c r="P128">
        <v>197</v>
      </c>
      <c r="Q128">
        <v>93</v>
      </c>
      <c r="R128">
        <v>53</v>
      </c>
      <c r="S128">
        <v>85</v>
      </c>
      <c r="U128">
        <v>109</v>
      </c>
      <c r="V128">
        <v>6482</v>
      </c>
      <c r="W128">
        <v>98</v>
      </c>
      <c r="X128">
        <v>5370</v>
      </c>
      <c r="Y128">
        <v>13597</v>
      </c>
      <c r="Z128">
        <v>1081</v>
      </c>
      <c r="AA128">
        <v>1380</v>
      </c>
      <c r="AB128">
        <v>221</v>
      </c>
      <c r="AC128">
        <v>16444</v>
      </c>
      <c r="AD128">
        <v>135</v>
      </c>
      <c r="AE128">
        <v>1130</v>
      </c>
      <c r="AF128">
        <v>2361</v>
      </c>
      <c r="AG128">
        <v>151</v>
      </c>
      <c r="AI128">
        <v>101</v>
      </c>
      <c r="AJ128">
        <v>150</v>
      </c>
      <c r="AK128">
        <v>103</v>
      </c>
    </row>
    <row r="129" spans="1:37" x14ac:dyDescent="0.2">
      <c r="A129" t="s">
        <v>290</v>
      </c>
      <c r="C129">
        <v>8909</v>
      </c>
      <c r="D129">
        <v>393</v>
      </c>
      <c r="E129">
        <v>734</v>
      </c>
      <c r="F129">
        <v>1076</v>
      </c>
      <c r="G129">
        <v>198</v>
      </c>
      <c r="H129">
        <v>97</v>
      </c>
      <c r="I129">
        <v>3019</v>
      </c>
      <c r="J129">
        <v>37</v>
      </c>
      <c r="K129">
        <v>90</v>
      </c>
      <c r="L129">
        <v>2730</v>
      </c>
      <c r="M129">
        <v>151</v>
      </c>
      <c r="N129">
        <v>274</v>
      </c>
      <c r="O129">
        <v>4698</v>
      </c>
      <c r="P129">
        <v>124</v>
      </c>
      <c r="Q129">
        <v>44</v>
      </c>
      <c r="R129">
        <v>12</v>
      </c>
      <c r="S129">
        <v>31</v>
      </c>
      <c r="U129">
        <v>23</v>
      </c>
      <c r="V129">
        <v>6459</v>
      </c>
      <c r="W129">
        <v>46</v>
      </c>
      <c r="X129">
        <v>5390</v>
      </c>
      <c r="Y129">
        <v>13605</v>
      </c>
      <c r="Z129">
        <v>1086</v>
      </c>
      <c r="AA129">
        <v>1418</v>
      </c>
      <c r="AB129">
        <v>172</v>
      </c>
      <c r="AC129">
        <v>16450</v>
      </c>
      <c r="AD129">
        <v>113</v>
      </c>
      <c r="AE129">
        <v>1205</v>
      </c>
      <c r="AF129">
        <v>2450</v>
      </c>
      <c r="AG129">
        <v>127</v>
      </c>
      <c r="AI129">
        <v>68</v>
      </c>
      <c r="AJ129">
        <v>67</v>
      </c>
      <c r="AK129">
        <v>48</v>
      </c>
    </row>
    <row r="130" spans="1:37" x14ac:dyDescent="0.2">
      <c r="A130" t="s">
        <v>291</v>
      </c>
      <c r="C130">
        <v>8869</v>
      </c>
      <c r="D130">
        <v>391</v>
      </c>
      <c r="E130">
        <v>719</v>
      </c>
      <c r="F130">
        <v>1085</v>
      </c>
      <c r="G130">
        <v>212</v>
      </c>
      <c r="H130">
        <v>-13</v>
      </c>
      <c r="I130">
        <v>3031</v>
      </c>
      <c r="J130">
        <v>-74</v>
      </c>
      <c r="K130">
        <v>34</v>
      </c>
      <c r="L130">
        <v>2733</v>
      </c>
      <c r="M130">
        <v>148</v>
      </c>
      <c r="N130">
        <v>310</v>
      </c>
      <c r="O130">
        <v>4718</v>
      </c>
      <c r="P130">
        <v>9</v>
      </c>
      <c r="Q130">
        <v>-55</v>
      </c>
      <c r="R130">
        <v>-85</v>
      </c>
      <c r="S130">
        <v>-112</v>
      </c>
      <c r="U130">
        <v>-105</v>
      </c>
      <c r="V130">
        <v>6393</v>
      </c>
      <c r="W130">
        <v>-62</v>
      </c>
      <c r="X130">
        <v>5396</v>
      </c>
      <c r="Y130">
        <v>13594</v>
      </c>
      <c r="Z130">
        <v>1083</v>
      </c>
      <c r="AA130">
        <v>1473</v>
      </c>
      <c r="AB130">
        <v>174</v>
      </c>
      <c r="AC130">
        <v>16458</v>
      </c>
      <c r="AD130">
        <v>30</v>
      </c>
      <c r="AE130">
        <v>1226</v>
      </c>
      <c r="AF130">
        <v>2373</v>
      </c>
      <c r="AG130">
        <v>118</v>
      </c>
      <c r="AI130">
        <v>-15</v>
      </c>
      <c r="AJ130">
        <v>-56</v>
      </c>
      <c r="AK130">
        <v>-56</v>
      </c>
    </row>
    <row r="131" spans="1:37" x14ac:dyDescent="0.2">
      <c r="A131" t="s">
        <v>292</v>
      </c>
      <c r="C131">
        <v>8892</v>
      </c>
      <c r="D131">
        <v>390</v>
      </c>
      <c r="E131">
        <v>724</v>
      </c>
      <c r="F131">
        <v>1093</v>
      </c>
      <c r="G131">
        <v>234</v>
      </c>
      <c r="H131">
        <v>4</v>
      </c>
      <c r="I131">
        <v>3042</v>
      </c>
      <c r="J131">
        <v>-1</v>
      </c>
      <c r="K131">
        <v>-28</v>
      </c>
      <c r="L131">
        <v>2734</v>
      </c>
      <c r="M131">
        <v>139</v>
      </c>
      <c r="N131">
        <v>323</v>
      </c>
      <c r="O131">
        <v>4768</v>
      </c>
      <c r="P131">
        <v>-3</v>
      </c>
      <c r="Q131">
        <v>-1</v>
      </c>
      <c r="R131">
        <v>1</v>
      </c>
      <c r="S131">
        <v>-8</v>
      </c>
      <c r="U131">
        <v>20</v>
      </c>
      <c r="V131">
        <v>6391</v>
      </c>
      <c r="W131">
        <v>-43</v>
      </c>
      <c r="X131">
        <v>5435</v>
      </c>
      <c r="Y131">
        <v>13550</v>
      </c>
      <c r="Z131">
        <v>1079</v>
      </c>
      <c r="AA131">
        <v>1412</v>
      </c>
      <c r="AB131">
        <v>240</v>
      </c>
      <c r="AC131">
        <v>16470</v>
      </c>
      <c r="AD131">
        <v>12</v>
      </c>
      <c r="AE131">
        <v>1226</v>
      </c>
      <c r="AF131">
        <v>2345</v>
      </c>
      <c r="AG131">
        <v>102</v>
      </c>
      <c r="AI131">
        <v>-35</v>
      </c>
      <c r="AJ131">
        <v>10</v>
      </c>
      <c r="AK131">
        <v>-44</v>
      </c>
    </row>
    <row r="132" spans="1:37" x14ac:dyDescent="0.2">
      <c r="A132" t="s">
        <v>293</v>
      </c>
      <c r="C132">
        <v>8853</v>
      </c>
      <c r="D132">
        <v>390</v>
      </c>
      <c r="E132">
        <v>751</v>
      </c>
      <c r="F132">
        <v>1088</v>
      </c>
      <c r="G132">
        <v>221</v>
      </c>
      <c r="H132">
        <v>188</v>
      </c>
      <c r="I132">
        <v>3046</v>
      </c>
      <c r="J132">
        <v>100</v>
      </c>
      <c r="K132">
        <v>75</v>
      </c>
      <c r="L132">
        <v>2741</v>
      </c>
      <c r="M132">
        <v>145</v>
      </c>
      <c r="N132">
        <v>331</v>
      </c>
      <c r="O132">
        <v>4746</v>
      </c>
      <c r="P132">
        <v>201</v>
      </c>
      <c r="Q132">
        <v>109</v>
      </c>
      <c r="R132">
        <v>60</v>
      </c>
      <c r="S132">
        <v>78</v>
      </c>
      <c r="U132">
        <v>124</v>
      </c>
      <c r="V132">
        <v>6398</v>
      </c>
      <c r="W132">
        <v>118</v>
      </c>
      <c r="X132">
        <v>5388</v>
      </c>
      <c r="Y132">
        <v>13595</v>
      </c>
      <c r="Z132">
        <v>1094</v>
      </c>
      <c r="AA132">
        <v>1392</v>
      </c>
      <c r="AB132">
        <v>244</v>
      </c>
      <c r="AC132">
        <v>16494</v>
      </c>
      <c r="AD132">
        <v>152</v>
      </c>
      <c r="AE132">
        <v>1143</v>
      </c>
      <c r="AF132">
        <v>2332</v>
      </c>
      <c r="AG132">
        <v>160</v>
      </c>
      <c r="AI132">
        <v>121</v>
      </c>
      <c r="AJ132">
        <v>156</v>
      </c>
      <c r="AK132">
        <v>120</v>
      </c>
    </row>
    <row r="133" spans="1:37" x14ac:dyDescent="0.2">
      <c r="A133" t="s">
        <v>294</v>
      </c>
      <c r="C133">
        <v>8893</v>
      </c>
      <c r="D133">
        <v>390</v>
      </c>
      <c r="E133">
        <v>774</v>
      </c>
      <c r="F133">
        <v>1088</v>
      </c>
      <c r="G133">
        <v>216</v>
      </c>
      <c r="H133">
        <v>109</v>
      </c>
      <c r="I133">
        <v>3037</v>
      </c>
      <c r="J133">
        <v>37</v>
      </c>
      <c r="K133">
        <v>88</v>
      </c>
      <c r="L133">
        <v>2742</v>
      </c>
      <c r="M133">
        <v>165</v>
      </c>
      <c r="N133">
        <v>352</v>
      </c>
      <c r="O133">
        <v>4720</v>
      </c>
      <c r="P133">
        <v>124</v>
      </c>
      <c r="Q133">
        <v>56</v>
      </c>
      <c r="R133">
        <v>22</v>
      </c>
      <c r="S133">
        <v>25</v>
      </c>
      <c r="U133">
        <v>29</v>
      </c>
      <c r="V133">
        <v>6445</v>
      </c>
      <c r="W133">
        <v>49</v>
      </c>
      <c r="X133">
        <v>5409</v>
      </c>
      <c r="Y133">
        <v>-3597</v>
      </c>
      <c r="Z133">
        <v>1110</v>
      </c>
      <c r="AA133">
        <v>1396</v>
      </c>
      <c r="AB133">
        <v>208</v>
      </c>
      <c r="AC133">
        <v>16508</v>
      </c>
      <c r="AD133">
        <v>127</v>
      </c>
      <c r="AE133">
        <v>1214</v>
      </c>
      <c r="AF133">
        <v>2326</v>
      </c>
      <c r="AG133">
        <v>150</v>
      </c>
      <c r="AI133">
        <v>91</v>
      </c>
      <c r="AJ133">
        <v>74</v>
      </c>
      <c r="AK133">
        <v>62</v>
      </c>
    </row>
    <row r="134" spans="1:37" x14ac:dyDescent="0.2">
      <c r="A134" t="s">
        <v>295</v>
      </c>
      <c r="C134">
        <v>8869</v>
      </c>
      <c r="D134">
        <v>421</v>
      </c>
      <c r="E134">
        <v>763</v>
      </c>
      <c r="F134">
        <v>1075</v>
      </c>
      <c r="G134">
        <v>255</v>
      </c>
      <c r="H134">
        <v>0</v>
      </c>
      <c r="I134">
        <v>3044</v>
      </c>
      <c r="J134">
        <v>-57</v>
      </c>
      <c r="K134">
        <v>38</v>
      </c>
      <c r="L134">
        <v>2740</v>
      </c>
      <c r="M134">
        <v>173</v>
      </c>
      <c r="N134">
        <v>367</v>
      </c>
      <c r="O134">
        <v>4707</v>
      </c>
      <c r="P134">
        <v>26</v>
      </c>
      <c r="Q134">
        <v>-41</v>
      </c>
      <c r="R134">
        <v>-85</v>
      </c>
      <c r="S134">
        <v>-95</v>
      </c>
      <c r="U134">
        <v>-95</v>
      </c>
      <c r="V134">
        <v>6437</v>
      </c>
      <c r="W134">
        <v>-37</v>
      </c>
      <c r="X134">
        <v>5446</v>
      </c>
      <c r="Y134">
        <v>13602</v>
      </c>
      <c r="Z134">
        <v>1103</v>
      </c>
      <c r="AA134">
        <v>1408</v>
      </c>
      <c r="AB134">
        <v>257</v>
      </c>
      <c r="AC134">
        <v>16513</v>
      </c>
      <c r="AD134">
        <v>68</v>
      </c>
      <c r="AE134">
        <v>1160</v>
      </c>
      <c r="AF134">
        <v>2330</v>
      </c>
      <c r="AG134">
        <v>147</v>
      </c>
      <c r="AI134">
        <v>25</v>
      </c>
      <c r="AJ134">
        <v>-33</v>
      </c>
      <c r="AK134">
        <v>-32</v>
      </c>
    </row>
    <row r="135" spans="1:37" x14ac:dyDescent="0.2">
      <c r="A135" t="s">
        <v>296</v>
      </c>
      <c r="C135">
        <v>8878</v>
      </c>
      <c r="D135">
        <v>414</v>
      </c>
      <c r="E135">
        <v>746</v>
      </c>
      <c r="F135">
        <v>1080</v>
      </c>
      <c r="G135">
        <v>255</v>
      </c>
      <c r="H135">
        <v>-9</v>
      </c>
      <c r="I135">
        <v>3042</v>
      </c>
      <c r="J135">
        <v>-7</v>
      </c>
      <c r="K135">
        <v>-26</v>
      </c>
      <c r="L135">
        <v>2726</v>
      </c>
      <c r="M135">
        <v>161</v>
      </c>
      <c r="N135">
        <v>375</v>
      </c>
      <c r="O135">
        <v>4701</v>
      </c>
      <c r="P135">
        <v>-17</v>
      </c>
      <c r="Q135">
        <v>-14</v>
      </c>
      <c r="R135">
        <v>-12</v>
      </c>
      <c r="S135">
        <v>-25</v>
      </c>
      <c r="U135">
        <v>-10</v>
      </c>
      <c r="V135">
        <v>6436</v>
      </c>
      <c r="W135">
        <v>-39</v>
      </c>
      <c r="X135">
        <v>5385</v>
      </c>
      <c r="Y135">
        <v>13592</v>
      </c>
      <c r="Z135">
        <v>1110</v>
      </c>
      <c r="AA135">
        <v>1412</v>
      </c>
      <c r="AB135">
        <v>236</v>
      </c>
      <c r="AC135">
        <v>16522</v>
      </c>
      <c r="AD135">
        <v>14</v>
      </c>
      <c r="AE135">
        <v>1252</v>
      </c>
      <c r="AF135">
        <v>2362</v>
      </c>
      <c r="AG135">
        <v>137</v>
      </c>
      <c r="AI135">
        <v>-35</v>
      </c>
      <c r="AJ135">
        <v>-12</v>
      </c>
      <c r="AK135">
        <v>-68</v>
      </c>
    </row>
    <row r="136" spans="1:37" x14ac:dyDescent="0.2">
      <c r="A136" t="s">
        <v>297</v>
      </c>
      <c r="C136">
        <v>8889</v>
      </c>
      <c r="D136">
        <v>403</v>
      </c>
      <c r="E136">
        <v>731</v>
      </c>
      <c r="F136">
        <v>1075</v>
      </c>
      <c r="G136">
        <v>251</v>
      </c>
      <c r="H136">
        <v>185</v>
      </c>
      <c r="I136">
        <v>3041</v>
      </c>
      <c r="J136">
        <v>100</v>
      </c>
      <c r="K136">
        <v>66</v>
      </c>
      <c r="L136">
        <v>2734</v>
      </c>
      <c r="M136">
        <v>171</v>
      </c>
      <c r="N136">
        <v>375</v>
      </c>
      <c r="O136">
        <v>4698</v>
      </c>
      <c r="P136">
        <v>195</v>
      </c>
      <c r="Q136">
        <v>105</v>
      </c>
      <c r="R136">
        <v>61</v>
      </c>
      <c r="S136">
        <v>87</v>
      </c>
      <c r="U136">
        <v>115</v>
      </c>
      <c r="W136">
        <v>107</v>
      </c>
      <c r="X136">
        <v>5402</v>
      </c>
      <c r="Y136">
        <v>13601</v>
      </c>
      <c r="Z136">
        <v>1117</v>
      </c>
      <c r="AA136">
        <v>1418</v>
      </c>
      <c r="AB136">
        <v>255</v>
      </c>
      <c r="AC136">
        <v>16542</v>
      </c>
      <c r="AD136">
        <v>144</v>
      </c>
      <c r="AE136">
        <v>1216</v>
      </c>
      <c r="AF136">
        <v>2337</v>
      </c>
      <c r="AG136">
        <v>155</v>
      </c>
      <c r="AI136">
        <v>110</v>
      </c>
      <c r="AJ136">
        <v>154</v>
      </c>
      <c r="AK136">
        <v>108</v>
      </c>
    </row>
    <row r="137" spans="1:37" x14ac:dyDescent="0.2">
      <c r="A137" t="s">
        <v>298</v>
      </c>
      <c r="C137">
        <v>8876</v>
      </c>
      <c r="D137">
        <v>398</v>
      </c>
      <c r="E137">
        <v>725</v>
      </c>
      <c r="F137">
        <v>1072</v>
      </c>
      <c r="G137">
        <v>244</v>
      </c>
      <c r="H137">
        <v>116</v>
      </c>
      <c r="I137">
        <v>3038</v>
      </c>
      <c r="J137">
        <v>49</v>
      </c>
      <c r="K137">
        <v>86</v>
      </c>
      <c r="L137">
        <v>2735</v>
      </c>
      <c r="M137">
        <v>187</v>
      </c>
      <c r="N137">
        <v>379</v>
      </c>
      <c r="O137">
        <v>4698</v>
      </c>
      <c r="P137">
        <v>133</v>
      </c>
      <c r="Q137">
        <v>67</v>
      </c>
      <c r="R137">
        <v>30</v>
      </c>
      <c r="S137">
        <v>62</v>
      </c>
      <c r="U137">
        <v>47</v>
      </c>
      <c r="V137">
        <v>6445</v>
      </c>
      <c r="W137">
        <v>57</v>
      </c>
      <c r="X137">
        <v>5429</v>
      </c>
      <c r="Y137">
        <v>13606</v>
      </c>
      <c r="Z137">
        <v>1110</v>
      </c>
      <c r="AA137">
        <v>1417</v>
      </c>
      <c r="AB137">
        <v>247</v>
      </c>
      <c r="AC137">
        <v>16554</v>
      </c>
      <c r="AD137">
        <v>106</v>
      </c>
      <c r="AE137">
        <v>1246</v>
      </c>
      <c r="AF137">
        <v>2430</v>
      </c>
      <c r="AG137">
        <v>142</v>
      </c>
      <c r="AI137">
        <v>70</v>
      </c>
      <c r="AJ137">
        <v>86</v>
      </c>
      <c r="AK137">
        <v>58</v>
      </c>
    </row>
    <row r="138" spans="1:37" x14ac:dyDescent="0.2">
      <c r="A138" t="s">
        <v>299</v>
      </c>
      <c r="C138">
        <v>8847</v>
      </c>
      <c r="D138">
        <v>402</v>
      </c>
      <c r="E138">
        <v>725</v>
      </c>
      <c r="F138">
        <v>1112</v>
      </c>
      <c r="G138">
        <v>239</v>
      </c>
      <c r="H138">
        <v>20</v>
      </c>
      <c r="I138">
        <v>3037</v>
      </c>
      <c r="J138">
        <v>-27</v>
      </c>
      <c r="K138">
        <v>42</v>
      </c>
      <c r="L138">
        <v>2740</v>
      </c>
      <c r="M138">
        <v>177</v>
      </c>
      <c r="N138">
        <v>359</v>
      </c>
      <c r="O138">
        <v>4757</v>
      </c>
      <c r="P138">
        <v>48</v>
      </c>
      <c r="Q138">
        <v>-29</v>
      </c>
      <c r="R138">
        <v>-60</v>
      </c>
      <c r="S138">
        <v>-66</v>
      </c>
      <c r="U138">
        <v>-76</v>
      </c>
      <c r="V138">
        <v>6438</v>
      </c>
      <c r="W138">
        <v>-26</v>
      </c>
      <c r="X138">
        <v>5393</v>
      </c>
      <c r="Y138">
        <v>13606</v>
      </c>
      <c r="Z138">
        <v>1113</v>
      </c>
      <c r="AA138">
        <v>1449</v>
      </c>
      <c r="AB138">
        <v>219</v>
      </c>
      <c r="AC138">
        <v>16550</v>
      </c>
      <c r="AD138">
        <v>58</v>
      </c>
      <c r="AE138">
        <v>1295</v>
      </c>
      <c r="AF138">
        <v>2326</v>
      </c>
      <c r="AG138">
        <v>127</v>
      </c>
      <c r="AI138">
        <v>26</v>
      </c>
      <c r="AJ138">
        <v>-14</v>
      </c>
      <c r="AK138">
        <v>-15</v>
      </c>
    </row>
    <row r="139" spans="1:37" x14ac:dyDescent="0.2">
      <c r="A139" t="s">
        <v>300</v>
      </c>
      <c r="C139">
        <v>8837</v>
      </c>
      <c r="D139">
        <v>397</v>
      </c>
      <c r="E139">
        <v>735</v>
      </c>
      <c r="F139">
        <v>1107</v>
      </c>
      <c r="G139">
        <v>240</v>
      </c>
      <c r="H139">
        <v>-6</v>
      </c>
      <c r="I139">
        <v>3033</v>
      </c>
      <c r="J139">
        <v>-41</v>
      </c>
      <c r="K139">
        <v>-17</v>
      </c>
      <c r="L139">
        <v>2730</v>
      </c>
      <c r="M139">
        <v>157</v>
      </c>
      <c r="N139">
        <v>360</v>
      </c>
      <c r="O139">
        <v>4732</v>
      </c>
      <c r="P139">
        <v>-12</v>
      </c>
      <c r="Q139">
        <v>-41</v>
      </c>
      <c r="R139">
        <v>-39</v>
      </c>
      <c r="S139">
        <v>-40</v>
      </c>
      <c r="U139">
        <v>-33</v>
      </c>
      <c r="V139">
        <v>6447</v>
      </c>
      <c r="W139">
        <v>-60</v>
      </c>
      <c r="X139">
        <v>5434</v>
      </c>
      <c r="Y139">
        <v>18595</v>
      </c>
      <c r="Z139">
        <v>1107</v>
      </c>
      <c r="AA139">
        <v>1408</v>
      </c>
      <c r="AB139">
        <v>296</v>
      </c>
      <c r="AC139">
        <v>16545</v>
      </c>
      <c r="AD139">
        <v>21</v>
      </c>
      <c r="AE139">
        <v>1201</v>
      </c>
      <c r="AF139">
        <v>2326</v>
      </c>
      <c r="AG139">
        <v>123</v>
      </c>
      <c r="AI139">
        <v>-25</v>
      </c>
      <c r="AJ139">
        <v>-26</v>
      </c>
      <c r="AK139">
        <v>-78</v>
      </c>
    </row>
    <row r="140" spans="1:37" x14ac:dyDescent="0.2">
      <c r="A140" t="s">
        <v>301</v>
      </c>
      <c r="C140">
        <v>8808</v>
      </c>
      <c r="D140">
        <v>395</v>
      </c>
      <c r="E140">
        <v>734</v>
      </c>
      <c r="F140">
        <v>1082</v>
      </c>
      <c r="G140">
        <v>226</v>
      </c>
      <c r="H140">
        <v>178</v>
      </c>
      <c r="I140">
        <v>3029</v>
      </c>
      <c r="J140">
        <v>85</v>
      </c>
      <c r="K140">
        <v>51</v>
      </c>
      <c r="L140">
        <v>2740</v>
      </c>
      <c r="M140">
        <v>163</v>
      </c>
      <c r="N140">
        <v>377</v>
      </c>
      <c r="O140">
        <v>4717</v>
      </c>
      <c r="P140">
        <v>192</v>
      </c>
      <c r="Q140">
        <v>86</v>
      </c>
      <c r="R140">
        <v>53</v>
      </c>
      <c r="S140">
        <v>72</v>
      </c>
      <c r="U140">
        <v>101</v>
      </c>
      <c r="V140">
        <v>6459</v>
      </c>
      <c r="W140">
        <v>98</v>
      </c>
      <c r="X140">
        <v>5386</v>
      </c>
      <c r="Y140">
        <v>13555</v>
      </c>
      <c r="Z140">
        <v>1112</v>
      </c>
      <c r="AA140">
        <v>1402</v>
      </c>
      <c r="AB140">
        <v>268</v>
      </c>
      <c r="AC140">
        <v>564</v>
      </c>
      <c r="AD140">
        <v>136</v>
      </c>
      <c r="AE140">
        <v>1140</v>
      </c>
      <c r="AF140">
        <v>2340</v>
      </c>
      <c r="AG140">
        <v>167</v>
      </c>
      <c r="AI140">
        <v>105</v>
      </c>
      <c r="AJ140">
        <v>143</v>
      </c>
      <c r="AK140">
        <v>98</v>
      </c>
    </row>
    <row r="141" spans="1:37" x14ac:dyDescent="0.2">
      <c r="A141" t="s">
        <v>302</v>
      </c>
      <c r="C141">
        <v>8820</v>
      </c>
      <c r="D141">
        <v>394</v>
      </c>
      <c r="E141">
        <v>727</v>
      </c>
      <c r="F141">
        <v>1076</v>
      </c>
      <c r="G141">
        <v>220</v>
      </c>
      <c r="H141">
        <v>114</v>
      </c>
      <c r="I141">
        <v>3025</v>
      </c>
      <c r="J141">
        <v>42</v>
      </c>
      <c r="K141">
        <v>72</v>
      </c>
      <c r="L141">
        <v>2736</v>
      </c>
      <c r="M141">
        <v>171</v>
      </c>
      <c r="N141">
        <v>380</v>
      </c>
      <c r="O141">
        <v>4707</v>
      </c>
      <c r="P141">
        <v>124</v>
      </c>
      <c r="Q141">
        <v>53</v>
      </c>
      <c r="R141">
        <v>24</v>
      </c>
      <c r="S141">
        <v>35</v>
      </c>
      <c r="U141">
        <v>50</v>
      </c>
      <c r="V141">
        <v>6471</v>
      </c>
      <c r="W141">
        <v>50</v>
      </c>
      <c r="X141">
        <v>5396</v>
      </c>
      <c r="Y141">
        <v>13595</v>
      </c>
      <c r="Z141">
        <v>1112</v>
      </c>
      <c r="AA141">
        <v>1414</v>
      </c>
      <c r="AB141">
        <v>214</v>
      </c>
      <c r="AC141">
        <v>16574</v>
      </c>
      <c r="AD141">
        <v>132</v>
      </c>
      <c r="AE141">
        <v>1212</v>
      </c>
      <c r="AF141">
        <v>2362</v>
      </c>
      <c r="AG141">
        <v>160</v>
      </c>
      <c r="AI141">
        <v>78</v>
      </c>
      <c r="AJ141">
        <v>81</v>
      </c>
      <c r="AK141">
        <v>50</v>
      </c>
    </row>
    <row r="142" spans="1:37" x14ac:dyDescent="0.2">
      <c r="A142" t="s">
        <v>303</v>
      </c>
      <c r="C142">
        <v>8829</v>
      </c>
      <c r="D142">
        <v>396</v>
      </c>
      <c r="E142">
        <v>722</v>
      </c>
      <c r="F142">
        <v>1075</v>
      </c>
      <c r="G142">
        <v>219</v>
      </c>
      <c r="H142">
        <v>39</v>
      </c>
      <c r="I142">
        <v>3023</v>
      </c>
      <c r="J142">
        <v>-21</v>
      </c>
      <c r="K142">
        <v>34</v>
      </c>
      <c r="L142">
        <v>2740</v>
      </c>
      <c r="M142">
        <v>167</v>
      </c>
      <c r="N142">
        <v>367</v>
      </c>
      <c r="O142">
        <v>4703</v>
      </c>
      <c r="P142">
        <v>57</v>
      </c>
      <c r="Q142">
        <v>-24</v>
      </c>
      <c r="R142">
        <v>-52</v>
      </c>
      <c r="S142">
        <v>-49</v>
      </c>
      <c r="U142">
        <v>-56</v>
      </c>
      <c r="V142">
        <v>-1437</v>
      </c>
      <c r="W142">
        <v>-11</v>
      </c>
      <c r="X142">
        <v>5381</v>
      </c>
      <c r="Y142">
        <v>13589</v>
      </c>
      <c r="Z142">
        <v>1103</v>
      </c>
      <c r="AA142">
        <v>1432</v>
      </c>
      <c r="AB142">
        <v>200</v>
      </c>
      <c r="AC142">
        <v>16568</v>
      </c>
      <c r="AD142">
        <v>68</v>
      </c>
      <c r="AE142">
        <v>1296</v>
      </c>
      <c r="AF142">
        <v>2330</v>
      </c>
      <c r="AG142">
        <v>148</v>
      </c>
      <c r="AI142">
        <v>30</v>
      </c>
      <c r="AJ142">
        <v>0</v>
      </c>
      <c r="AK142">
        <v>2</v>
      </c>
    </row>
    <row r="143" spans="1:37" x14ac:dyDescent="0.2">
      <c r="A143" t="s">
        <v>304</v>
      </c>
      <c r="C143">
        <v>8832</v>
      </c>
      <c r="D143">
        <v>394</v>
      </c>
      <c r="E143">
        <v>713</v>
      </c>
      <c r="F143">
        <v>1075</v>
      </c>
      <c r="G143">
        <v>222</v>
      </c>
      <c r="H143">
        <v>-24</v>
      </c>
      <c r="I143">
        <v>3020</v>
      </c>
      <c r="J143">
        <v>-51</v>
      </c>
      <c r="K143">
        <v>-28</v>
      </c>
      <c r="L143">
        <v>2735</v>
      </c>
      <c r="M143">
        <v>148</v>
      </c>
      <c r="N143">
        <v>364</v>
      </c>
      <c r="O143">
        <v>4701</v>
      </c>
      <c r="P143">
        <v>-11</v>
      </c>
      <c r="Q143">
        <v>-53</v>
      </c>
      <c r="R143">
        <v>-56</v>
      </c>
      <c r="S143">
        <v>-54</v>
      </c>
      <c r="U143">
        <v>-53</v>
      </c>
      <c r="V143">
        <v>6435</v>
      </c>
      <c r="W143">
        <v>-73</v>
      </c>
      <c r="X143">
        <v>5364</v>
      </c>
      <c r="Y143">
        <v>13528</v>
      </c>
      <c r="Z143">
        <v>1110</v>
      </c>
      <c r="AA143">
        <v>1403</v>
      </c>
      <c r="AB143">
        <v>298</v>
      </c>
      <c r="AC143">
        <v>16560</v>
      </c>
      <c r="AD143">
        <v>20</v>
      </c>
      <c r="AE143">
        <v>1202</v>
      </c>
      <c r="AF143">
        <v>2326</v>
      </c>
      <c r="AG143">
        <v>127</v>
      </c>
      <c r="AI143">
        <v>-25</v>
      </c>
      <c r="AJ143">
        <v>-38</v>
      </c>
      <c r="AK143">
        <v>-82</v>
      </c>
    </row>
    <row r="144" spans="1:37" x14ac:dyDescent="0.2">
      <c r="A144" t="s">
        <v>305</v>
      </c>
      <c r="C144">
        <v>8799</v>
      </c>
      <c r="D144">
        <v>394</v>
      </c>
      <c r="E144">
        <v>707</v>
      </c>
      <c r="F144">
        <v>1076</v>
      </c>
      <c r="G144">
        <v>215</v>
      </c>
      <c r="H144">
        <v>160</v>
      </c>
      <c r="I144">
        <v>3026</v>
      </c>
      <c r="J144">
        <v>73</v>
      </c>
      <c r="K144">
        <v>36</v>
      </c>
      <c r="L144">
        <v>27402</v>
      </c>
      <c r="M144">
        <v>153</v>
      </c>
      <c r="N144">
        <v>357</v>
      </c>
      <c r="O144">
        <v>4701</v>
      </c>
      <c r="P144">
        <v>173</v>
      </c>
      <c r="Q144">
        <v>77</v>
      </c>
      <c r="R144">
        <v>47</v>
      </c>
      <c r="S144">
        <v>75</v>
      </c>
      <c r="U144">
        <v>89</v>
      </c>
      <c r="V144">
        <v>6465</v>
      </c>
      <c r="W144">
        <v>78</v>
      </c>
      <c r="X144">
        <v>5388</v>
      </c>
      <c r="Y144">
        <v>13590</v>
      </c>
      <c r="Z144">
        <v>1112</v>
      </c>
      <c r="AA144">
        <v>1388</v>
      </c>
      <c r="AB144">
        <v>254</v>
      </c>
      <c r="AC144">
        <v>16572</v>
      </c>
      <c r="AD144">
        <v>112</v>
      </c>
      <c r="AF144">
        <v>2324</v>
      </c>
      <c r="AG144">
        <v>133</v>
      </c>
      <c r="AI144">
        <v>80</v>
      </c>
      <c r="AJ144">
        <v>130</v>
      </c>
      <c r="AK144">
        <v>81</v>
      </c>
    </row>
    <row r="145" spans="1:37" x14ac:dyDescent="0.2">
      <c r="A145" t="s">
        <v>306</v>
      </c>
      <c r="C145">
        <v>8817</v>
      </c>
      <c r="D145">
        <v>394</v>
      </c>
      <c r="E145">
        <v>701</v>
      </c>
      <c r="F145">
        <v>1074</v>
      </c>
      <c r="G145">
        <v>211</v>
      </c>
      <c r="H145">
        <v>104</v>
      </c>
      <c r="I145">
        <v>3029</v>
      </c>
      <c r="J145">
        <v>35</v>
      </c>
      <c r="K145">
        <v>64</v>
      </c>
      <c r="L145">
        <v>2741</v>
      </c>
      <c r="M145">
        <v>165</v>
      </c>
      <c r="N145">
        <v>353</v>
      </c>
      <c r="O145">
        <v>4700</v>
      </c>
      <c r="P145">
        <v>113</v>
      </c>
      <c r="Q145">
        <v>49</v>
      </c>
      <c r="R145">
        <v>25</v>
      </c>
      <c r="S145">
        <v>36</v>
      </c>
      <c r="U145">
        <v>50</v>
      </c>
      <c r="V145">
        <v>6494</v>
      </c>
      <c r="W145">
        <v>39</v>
      </c>
      <c r="X145">
        <v>5385</v>
      </c>
      <c r="Y145">
        <v>13598</v>
      </c>
      <c r="Z145">
        <v>1090</v>
      </c>
      <c r="AA145">
        <v>1385</v>
      </c>
      <c r="AB145">
        <v>198</v>
      </c>
      <c r="AC145">
        <v>16591</v>
      </c>
      <c r="AD145">
        <v>102</v>
      </c>
      <c r="AE145">
        <v>1137</v>
      </c>
      <c r="AF145">
        <v>2349</v>
      </c>
      <c r="AG145">
        <v>123</v>
      </c>
      <c r="AI145">
        <v>70</v>
      </c>
      <c r="AJ145">
        <v>74</v>
      </c>
      <c r="AK145">
        <v>42</v>
      </c>
    </row>
    <row r="146" spans="1:37" x14ac:dyDescent="0.2">
      <c r="A146" t="s">
        <v>307</v>
      </c>
      <c r="C146">
        <v>8790</v>
      </c>
      <c r="D146">
        <v>389</v>
      </c>
      <c r="E146">
        <v>697</v>
      </c>
      <c r="F146">
        <v>1055</v>
      </c>
      <c r="G146">
        <v>217</v>
      </c>
      <c r="H146">
        <v>49</v>
      </c>
      <c r="I146">
        <v>3025</v>
      </c>
      <c r="J146">
        <v>-1</v>
      </c>
      <c r="K146">
        <v>32</v>
      </c>
      <c r="L146">
        <v>2710</v>
      </c>
      <c r="M146">
        <v>161</v>
      </c>
      <c r="N146">
        <v>325</v>
      </c>
      <c r="O146">
        <v>4700</v>
      </c>
      <c r="P146">
        <v>69</v>
      </c>
      <c r="Q146">
        <v>-12</v>
      </c>
      <c r="R146">
        <v>-35</v>
      </c>
      <c r="S146">
        <v>-22</v>
      </c>
      <c r="U146">
        <v>-29</v>
      </c>
      <c r="V146">
        <v>6490</v>
      </c>
      <c r="W146">
        <v>12</v>
      </c>
      <c r="X146">
        <v>5456</v>
      </c>
      <c r="Y146">
        <v>13593</v>
      </c>
      <c r="Z146">
        <v>1095</v>
      </c>
      <c r="AA146">
        <v>1412</v>
      </c>
      <c r="AB146">
        <v>166</v>
      </c>
      <c r="AC146">
        <v>16600</v>
      </c>
      <c r="AD146">
        <v>70</v>
      </c>
      <c r="AE146">
        <v>1298</v>
      </c>
      <c r="AF146">
        <v>2384</v>
      </c>
      <c r="AG146">
        <v>110</v>
      </c>
      <c r="AI146">
        <v>40</v>
      </c>
      <c r="AJ146">
        <v>16</v>
      </c>
      <c r="AK146">
        <v>20</v>
      </c>
    </row>
    <row r="147" spans="1:37" x14ac:dyDescent="0.2">
      <c r="A147" t="s">
        <v>308</v>
      </c>
      <c r="C147">
        <v>8823</v>
      </c>
      <c r="D147">
        <v>385</v>
      </c>
      <c r="E147">
        <v>692</v>
      </c>
      <c r="F147">
        <v>1066</v>
      </c>
      <c r="G147">
        <v>223</v>
      </c>
      <c r="H147">
        <v>-23</v>
      </c>
      <c r="I147">
        <v>3020</v>
      </c>
      <c r="J147">
        <v>-52</v>
      </c>
      <c r="K147">
        <v>-28</v>
      </c>
      <c r="L147">
        <v>2728</v>
      </c>
      <c r="M147">
        <v>145</v>
      </c>
      <c r="N147">
        <v>320</v>
      </c>
      <c r="O147">
        <v>4700</v>
      </c>
      <c r="P147">
        <v>-11</v>
      </c>
      <c r="Q147">
        <v>-55</v>
      </c>
      <c r="R147">
        <v>-54</v>
      </c>
      <c r="S147">
        <v>-63</v>
      </c>
      <c r="U147">
        <v>-50</v>
      </c>
      <c r="V147">
        <v>6444</v>
      </c>
      <c r="W147">
        <v>-61</v>
      </c>
      <c r="X147">
        <v>5390</v>
      </c>
      <c r="Y147">
        <v>13475</v>
      </c>
      <c r="Z147">
        <v>1100</v>
      </c>
      <c r="AA147">
        <v>1438</v>
      </c>
      <c r="AB147">
        <v>256</v>
      </c>
      <c r="AC147">
        <v>16608</v>
      </c>
      <c r="AD147">
        <v>16</v>
      </c>
      <c r="AE147">
        <v>1290</v>
      </c>
      <c r="AF147">
        <v>2324</v>
      </c>
      <c r="AG147">
        <v>102</v>
      </c>
      <c r="AI147">
        <v>-23</v>
      </c>
      <c r="AJ147">
        <v>-44</v>
      </c>
      <c r="AK147">
        <v>-70</v>
      </c>
    </row>
    <row r="148" spans="1:37" x14ac:dyDescent="0.2">
      <c r="A148" t="s">
        <v>309</v>
      </c>
      <c r="C148">
        <v>8792</v>
      </c>
      <c r="D148">
        <v>386</v>
      </c>
      <c r="E148">
        <v>689</v>
      </c>
      <c r="F148">
        <v>1057</v>
      </c>
      <c r="G148">
        <v>215</v>
      </c>
      <c r="H148">
        <v>143</v>
      </c>
      <c r="I148">
        <v>3012</v>
      </c>
      <c r="J148">
        <v>67</v>
      </c>
      <c r="K148">
        <v>25</v>
      </c>
      <c r="L148">
        <v>2738</v>
      </c>
      <c r="M148">
        <v>151</v>
      </c>
      <c r="N148">
        <v>314</v>
      </c>
      <c r="O148">
        <v>4700</v>
      </c>
      <c r="P148">
        <v>161</v>
      </c>
      <c r="Q148">
        <v>65</v>
      </c>
      <c r="R148">
        <v>41</v>
      </c>
      <c r="S148">
        <v>52</v>
      </c>
      <c r="U148">
        <v>75</v>
      </c>
      <c r="V148">
        <v>6483</v>
      </c>
      <c r="W148">
        <v>68</v>
      </c>
      <c r="X148">
        <v>5390</v>
      </c>
      <c r="Y148">
        <v>13584</v>
      </c>
      <c r="Z148">
        <v>1110</v>
      </c>
      <c r="AA148">
        <v>1394</v>
      </c>
      <c r="AB148">
        <v>289</v>
      </c>
      <c r="AC148">
        <v>16603</v>
      </c>
      <c r="AD148">
        <v>102</v>
      </c>
      <c r="AE148">
        <v>1226</v>
      </c>
      <c r="AF148">
        <v>2334</v>
      </c>
      <c r="AG148">
        <v>157</v>
      </c>
      <c r="AI148">
        <v>66</v>
      </c>
      <c r="AJ148">
        <v>115</v>
      </c>
      <c r="AK148">
        <v>69</v>
      </c>
    </row>
    <row r="149" spans="1:37" x14ac:dyDescent="0.2">
      <c r="A149" t="s">
        <v>310</v>
      </c>
      <c r="C149">
        <v>8809</v>
      </c>
      <c r="D149">
        <v>386</v>
      </c>
      <c r="E149">
        <v>687</v>
      </c>
      <c r="F149">
        <v>1065</v>
      </c>
      <c r="G149">
        <v>209</v>
      </c>
      <c r="H149">
        <v>85</v>
      </c>
      <c r="I149">
        <v>3006</v>
      </c>
      <c r="J149">
        <v>22</v>
      </c>
      <c r="K149">
        <v>50</v>
      </c>
      <c r="L149">
        <v>2740</v>
      </c>
      <c r="M149">
        <v>164</v>
      </c>
      <c r="N149">
        <v>311</v>
      </c>
      <c r="O149">
        <v>4699</v>
      </c>
      <c r="P149">
        <v>98</v>
      </c>
      <c r="Q149">
        <v>31</v>
      </c>
      <c r="R149">
        <v>8</v>
      </c>
      <c r="S149">
        <v>15</v>
      </c>
      <c r="U149">
        <v>36</v>
      </c>
      <c r="V149">
        <v>6471</v>
      </c>
      <c r="W149">
        <v>27</v>
      </c>
      <c r="X149">
        <v>5422</v>
      </c>
      <c r="Y149">
        <v>13512</v>
      </c>
      <c r="Z149">
        <v>1115</v>
      </c>
      <c r="AA149">
        <v>1379</v>
      </c>
      <c r="AB149">
        <v>252</v>
      </c>
      <c r="AC149">
        <v>16598</v>
      </c>
      <c r="AD149">
        <v>96</v>
      </c>
      <c r="AE149">
        <v>1251</v>
      </c>
      <c r="AF149">
        <v>2435</v>
      </c>
      <c r="AG149">
        <v>120</v>
      </c>
      <c r="AI149">
        <v>67</v>
      </c>
      <c r="AJ149">
        <v>57</v>
      </c>
      <c r="AK149">
        <v>27</v>
      </c>
    </row>
    <row r="150" spans="1:37" x14ac:dyDescent="0.2">
      <c r="A150" t="s">
        <v>311</v>
      </c>
      <c r="C150">
        <v>8788</v>
      </c>
      <c r="D150">
        <v>388</v>
      </c>
      <c r="E150">
        <v>685</v>
      </c>
      <c r="F150">
        <v>1063</v>
      </c>
      <c r="G150">
        <v>209</v>
      </c>
      <c r="H150">
        <v>70</v>
      </c>
      <c r="I150">
        <v>3001</v>
      </c>
      <c r="J150">
        <v>18</v>
      </c>
      <c r="K150">
        <v>31</v>
      </c>
      <c r="L150">
        <v>2743</v>
      </c>
      <c r="M150">
        <v>158</v>
      </c>
      <c r="N150">
        <v>296</v>
      </c>
      <c r="O150">
        <v>4699</v>
      </c>
      <c r="P150">
        <v>82</v>
      </c>
      <c r="Q150">
        <v>13</v>
      </c>
      <c r="R150">
        <v>-8</v>
      </c>
      <c r="S150">
        <v>-1</v>
      </c>
      <c r="U150">
        <v>0</v>
      </c>
      <c r="V150">
        <v>6475</v>
      </c>
      <c r="W150">
        <v>33</v>
      </c>
      <c r="X150">
        <v>5437</v>
      </c>
      <c r="Y150">
        <v>13602</v>
      </c>
      <c r="Z150">
        <v>1100</v>
      </c>
      <c r="AA150">
        <v>1433</v>
      </c>
      <c r="AB150">
        <v>214</v>
      </c>
      <c r="AC150">
        <v>16593</v>
      </c>
      <c r="AD150">
        <v>66</v>
      </c>
      <c r="AE150">
        <v>1131</v>
      </c>
      <c r="AF150">
        <v>2326</v>
      </c>
      <c r="AG150">
        <v>103</v>
      </c>
      <c r="AI150">
        <v>34</v>
      </c>
      <c r="AJ150">
        <v>35</v>
      </c>
      <c r="AK150">
        <v>40</v>
      </c>
    </row>
    <row r="151" spans="1:37" x14ac:dyDescent="0.2">
      <c r="A151" t="s">
        <v>312</v>
      </c>
      <c r="C151">
        <v>8786</v>
      </c>
      <c r="D151">
        <v>386</v>
      </c>
      <c r="E151">
        <v>683</v>
      </c>
      <c r="F151">
        <v>1069</v>
      </c>
      <c r="G151">
        <v>203</v>
      </c>
      <c r="H151">
        <v>-8</v>
      </c>
      <c r="I151">
        <v>2998</v>
      </c>
      <c r="J151">
        <v>-48</v>
      </c>
      <c r="K151">
        <v>-17</v>
      </c>
      <c r="L151">
        <v>2740</v>
      </c>
      <c r="M151">
        <v>141</v>
      </c>
      <c r="N151">
        <v>287</v>
      </c>
      <c r="O151">
        <v>4699</v>
      </c>
      <c r="P151">
        <v>7</v>
      </c>
      <c r="Q151">
        <v>-50</v>
      </c>
      <c r="R151">
        <v>-50</v>
      </c>
      <c r="S151">
        <v>-55</v>
      </c>
      <c r="U151">
        <v>-43</v>
      </c>
      <c r="V151">
        <v>6466</v>
      </c>
      <c r="W151">
        <v>-46</v>
      </c>
      <c r="X151">
        <v>5381</v>
      </c>
      <c r="Y151">
        <v>13511</v>
      </c>
      <c r="Z151">
        <v>1113</v>
      </c>
      <c r="AA151">
        <v>1378</v>
      </c>
      <c r="AB151">
        <v>172</v>
      </c>
      <c r="AC151">
        <v>16590</v>
      </c>
      <c r="AD151">
        <v>29</v>
      </c>
      <c r="AE151">
        <v>1268</v>
      </c>
      <c r="AF151">
        <v>2342</v>
      </c>
      <c r="AG151">
        <v>87</v>
      </c>
      <c r="AI151">
        <v>-10</v>
      </c>
      <c r="AJ151">
        <v>-36</v>
      </c>
      <c r="AK151">
        <v>-54</v>
      </c>
    </row>
    <row r="152" spans="1:37" x14ac:dyDescent="0.2">
      <c r="A152" t="s">
        <v>313</v>
      </c>
      <c r="C152">
        <v>8788</v>
      </c>
      <c r="D152">
        <v>388</v>
      </c>
      <c r="E152">
        <v>680</v>
      </c>
      <c r="F152">
        <v>1057</v>
      </c>
      <c r="G152">
        <v>209</v>
      </c>
      <c r="H152">
        <v>126</v>
      </c>
      <c r="I152">
        <v>2996</v>
      </c>
      <c r="J152">
        <v>56</v>
      </c>
      <c r="K152">
        <v>22</v>
      </c>
      <c r="L152">
        <v>2736</v>
      </c>
      <c r="M152">
        <v>144</v>
      </c>
      <c r="N152">
        <v>275</v>
      </c>
      <c r="O152">
        <v>4699</v>
      </c>
      <c r="P152">
        <v>140</v>
      </c>
      <c r="R152">
        <v>30</v>
      </c>
      <c r="S152">
        <v>42</v>
      </c>
      <c r="U152">
        <v>59</v>
      </c>
      <c r="V152">
        <v>6485</v>
      </c>
      <c r="W152">
        <v>62</v>
      </c>
      <c r="X152">
        <v>5479</v>
      </c>
      <c r="Y152">
        <v>-3523</v>
      </c>
      <c r="Z152">
        <v>1090</v>
      </c>
      <c r="AA152">
        <v>1382</v>
      </c>
      <c r="AB152">
        <v>177</v>
      </c>
      <c r="AC152">
        <v>16581</v>
      </c>
      <c r="AD152">
        <v>87</v>
      </c>
      <c r="AE152">
        <v>1214</v>
      </c>
      <c r="AF152">
        <v>2329</v>
      </c>
      <c r="AG152">
        <v>92</v>
      </c>
      <c r="AI152">
        <v>50</v>
      </c>
      <c r="AJ152">
        <v>97</v>
      </c>
      <c r="AK152">
        <v>59</v>
      </c>
    </row>
    <row r="153" spans="1:37" x14ac:dyDescent="0.2">
      <c r="A153" t="s">
        <v>314</v>
      </c>
      <c r="C153">
        <v>8809</v>
      </c>
      <c r="D153">
        <v>391</v>
      </c>
      <c r="E153">
        <v>678</v>
      </c>
      <c r="F153">
        <v>1063</v>
      </c>
      <c r="G153">
        <v>205</v>
      </c>
      <c r="H153">
        <v>67</v>
      </c>
      <c r="I153">
        <v>2999</v>
      </c>
      <c r="J153">
        <v>-2</v>
      </c>
      <c r="K153">
        <v>30</v>
      </c>
      <c r="L153">
        <v>2742</v>
      </c>
      <c r="M153">
        <v>158</v>
      </c>
      <c r="N153">
        <v>271</v>
      </c>
      <c r="O153">
        <v>4699</v>
      </c>
      <c r="P153">
        <v>80</v>
      </c>
      <c r="Q153">
        <v>6</v>
      </c>
      <c r="R153">
        <v>-12</v>
      </c>
      <c r="S153">
        <v>-6</v>
      </c>
      <c r="U153">
        <v>10</v>
      </c>
      <c r="V153">
        <v>6486</v>
      </c>
      <c r="W153">
        <v>7</v>
      </c>
      <c r="X153">
        <v>5448</v>
      </c>
      <c r="Y153">
        <v>13609</v>
      </c>
      <c r="Z153">
        <v>1084</v>
      </c>
      <c r="AA153">
        <v>1372</v>
      </c>
      <c r="AB153">
        <v>221</v>
      </c>
      <c r="AC153">
        <v>16578</v>
      </c>
      <c r="AD153">
        <v>80</v>
      </c>
      <c r="AE153">
        <v>1282</v>
      </c>
      <c r="AF153">
        <v>2368</v>
      </c>
      <c r="AG153">
        <v>95</v>
      </c>
      <c r="AI153">
        <v>41</v>
      </c>
      <c r="AJ153">
        <v>32</v>
      </c>
      <c r="AK153">
        <v>9</v>
      </c>
    </row>
    <row r="154" spans="1:37" x14ac:dyDescent="0.2">
      <c r="A154" t="s">
        <v>315</v>
      </c>
      <c r="C154">
        <v>8790</v>
      </c>
      <c r="D154">
        <v>390</v>
      </c>
      <c r="E154">
        <v>674</v>
      </c>
      <c r="F154">
        <v>1058</v>
      </c>
      <c r="G154">
        <v>205</v>
      </c>
      <c r="H154">
        <v>97</v>
      </c>
      <c r="I154">
        <v>3002</v>
      </c>
      <c r="J154">
        <v>40</v>
      </c>
      <c r="K154">
        <v>33</v>
      </c>
      <c r="L154">
        <v>2743</v>
      </c>
      <c r="M154">
        <v>158</v>
      </c>
      <c r="N154">
        <v>269</v>
      </c>
      <c r="O154">
        <v>4698</v>
      </c>
      <c r="P154">
        <v>111</v>
      </c>
      <c r="Q154">
        <v>26</v>
      </c>
      <c r="R154">
        <v>11</v>
      </c>
      <c r="S154">
        <v>18</v>
      </c>
      <c r="U154">
        <v>24</v>
      </c>
      <c r="V154">
        <v>6474</v>
      </c>
      <c r="W154">
        <v>48</v>
      </c>
      <c r="X154">
        <v>5392</v>
      </c>
      <c r="Y154">
        <v>-3468</v>
      </c>
      <c r="Z154">
        <v>1078</v>
      </c>
      <c r="AA154">
        <v>1392</v>
      </c>
      <c r="AB154">
        <v>256</v>
      </c>
      <c r="AC154">
        <v>16573</v>
      </c>
      <c r="AD154">
        <v>72</v>
      </c>
      <c r="AE154">
        <v>1183</v>
      </c>
      <c r="AF154">
        <v>2336</v>
      </c>
      <c r="AG154">
        <v>90</v>
      </c>
      <c r="AI154">
        <v>51</v>
      </c>
      <c r="AJ154">
        <v>62</v>
      </c>
      <c r="AK154">
        <v>50</v>
      </c>
    </row>
    <row r="155" spans="1:37" x14ac:dyDescent="0.2">
      <c r="A155" t="s">
        <v>316</v>
      </c>
      <c r="C155">
        <v>8856</v>
      </c>
      <c r="D155">
        <v>389</v>
      </c>
      <c r="E155">
        <v>673</v>
      </c>
      <c r="F155">
        <v>1069</v>
      </c>
      <c r="G155">
        <v>203</v>
      </c>
      <c r="H155">
        <v>29</v>
      </c>
      <c r="I155">
        <v>3004</v>
      </c>
      <c r="J155">
        <v>-29</v>
      </c>
      <c r="K155">
        <v>0</v>
      </c>
      <c r="L155">
        <v>2729</v>
      </c>
      <c r="M155">
        <v>141</v>
      </c>
      <c r="N155">
        <v>259</v>
      </c>
      <c r="O155">
        <v>4698</v>
      </c>
      <c r="P155">
        <v>43</v>
      </c>
      <c r="Q155">
        <v>-31</v>
      </c>
      <c r="R155">
        <v>-35</v>
      </c>
      <c r="S155">
        <v>-36</v>
      </c>
      <c r="U155">
        <v>-26</v>
      </c>
      <c r="V155">
        <v>6464</v>
      </c>
      <c r="W155">
        <v>-26</v>
      </c>
      <c r="X155">
        <v>5384</v>
      </c>
      <c r="Y155">
        <v>-3567</v>
      </c>
      <c r="Z155">
        <v>1075</v>
      </c>
      <c r="AA155">
        <v>1370</v>
      </c>
      <c r="AB155">
        <v>234</v>
      </c>
      <c r="AC155">
        <v>16584</v>
      </c>
      <c r="AD155">
        <v>32</v>
      </c>
      <c r="AE155">
        <v>1135</v>
      </c>
      <c r="AF155">
        <v>2325</v>
      </c>
      <c r="AG155">
        <v>85</v>
      </c>
      <c r="AI155">
        <v>5</v>
      </c>
      <c r="AJ155">
        <v>-4</v>
      </c>
      <c r="AK155">
        <v>-29</v>
      </c>
    </row>
    <row r="156" spans="1:37" x14ac:dyDescent="0.2">
      <c r="A156" t="s">
        <v>317</v>
      </c>
      <c r="C156">
        <v>8794</v>
      </c>
      <c r="D156">
        <v>389</v>
      </c>
      <c r="E156">
        <v>672</v>
      </c>
      <c r="F156">
        <v>1063</v>
      </c>
      <c r="G156">
        <v>195</v>
      </c>
      <c r="H156">
        <v>117</v>
      </c>
      <c r="I156">
        <v>3002</v>
      </c>
      <c r="J156">
        <v>47</v>
      </c>
      <c r="K156">
        <v>22</v>
      </c>
      <c r="L156">
        <v>2742</v>
      </c>
      <c r="M156">
        <v>147</v>
      </c>
      <c r="N156">
        <v>261</v>
      </c>
      <c r="O156">
        <v>4698</v>
      </c>
      <c r="P156">
        <v>128</v>
      </c>
      <c r="Q156">
        <v>42</v>
      </c>
      <c r="R156">
        <v>20</v>
      </c>
      <c r="U156">
        <v>43</v>
      </c>
      <c r="V156">
        <v>6446</v>
      </c>
      <c r="W156">
        <v>52</v>
      </c>
      <c r="X156">
        <v>5445</v>
      </c>
      <c r="Y156">
        <v>13587</v>
      </c>
      <c r="Z156">
        <v>1081</v>
      </c>
      <c r="AA156">
        <v>1364</v>
      </c>
      <c r="AB156">
        <v>182</v>
      </c>
      <c r="AC156">
        <v>16575</v>
      </c>
      <c r="AD156">
        <v>77</v>
      </c>
      <c r="AE156">
        <v>1212</v>
      </c>
      <c r="AF156">
        <v>2340</v>
      </c>
      <c r="AG156">
        <v>80</v>
      </c>
      <c r="AI156">
        <v>52</v>
      </c>
      <c r="AK156">
        <v>53</v>
      </c>
    </row>
    <row r="157" spans="1:37" x14ac:dyDescent="0.2">
      <c r="A157" t="s">
        <v>318</v>
      </c>
      <c r="C157">
        <v>8795</v>
      </c>
      <c r="D157">
        <v>389</v>
      </c>
      <c r="E157">
        <v>671</v>
      </c>
      <c r="F157">
        <v>1059</v>
      </c>
      <c r="G157">
        <v>200</v>
      </c>
      <c r="H157">
        <v>25</v>
      </c>
      <c r="I157">
        <v>2999</v>
      </c>
      <c r="J157">
        <v>-40</v>
      </c>
      <c r="K157">
        <v>14</v>
      </c>
      <c r="L157">
        <v>2743</v>
      </c>
      <c r="M157">
        <v>155</v>
      </c>
      <c r="N157">
        <v>260</v>
      </c>
      <c r="O157">
        <v>4697</v>
      </c>
      <c r="P157">
        <v>33</v>
      </c>
      <c r="Q157">
        <v>-37</v>
      </c>
      <c r="R157">
        <v>-47</v>
      </c>
      <c r="S157">
        <v>-48</v>
      </c>
      <c r="U157">
        <v>-38</v>
      </c>
      <c r="V157">
        <v>6472</v>
      </c>
      <c r="W157">
        <v>-18</v>
      </c>
      <c r="X157">
        <v>5418</v>
      </c>
      <c r="Y157">
        <v>13605</v>
      </c>
      <c r="Z157">
        <v>1084</v>
      </c>
      <c r="AA157">
        <v>1374</v>
      </c>
      <c r="AB157">
        <v>154</v>
      </c>
      <c r="AC157">
        <v>16571</v>
      </c>
      <c r="AD157">
        <v>61</v>
      </c>
      <c r="AE157">
        <v>1231</v>
      </c>
      <c r="AF157">
        <v>2365</v>
      </c>
      <c r="AG157">
        <v>79</v>
      </c>
      <c r="AI157">
        <v>20</v>
      </c>
      <c r="AJ157">
        <v>-13</v>
      </c>
      <c r="AK157">
        <v>-20</v>
      </c>
    </row>
    <row r="158" spans="1:37" x14ac:dyDescent="0.2">
      <c r="A158" t="s">
        <v>319</v>
      </c>
      <c r="C158">
        <v>8790</v>
      </c>
      <c r="D158">
        <v>385</v>
      </c>
      <c r="E158">
        <v>670</v>
      </c>
      <c r="F158">
        <v>1056</v>
      </c>
      <c r="G158">
        <v>203</v>
      </c>
      <c r="H158">
        <v>95</v>
      </c>
      <c r="I158">
        <v>2996</v>
      </c>
      <c r="J158">
        <v>46</v>
      </c>
      <c r="K158">
        <v>6</v>
      </c>
      <c r="L158">
        <v>2741</v>
      </c>
      <c r="M158">
        <v>154</v>
      </c>
      <c r="N158">
        <v>249</v>
      </c>
      <c r="O158">
        <v>4697</v>
      </c>
      <c r="P158">
        <v>105</v>
      </c>
      <c r="Q158">
        <v>35</v>
      </c>
      <c r="R158">
        <v>24</v>
      </c>
      <c r="S158">
        <v>31</v>
      </c>
      <c r="U158">
        <v>41</v>
      </c>
      <c r="V158">
        <v>6475</v>
      </c>
      <c r="W158">
        <v>36</v>
      </c>
      <c r="X158">
        <v>5397</v>
      </c>
      <c r="Y158">
        <v>13470</v>
      </c>
      <c r="Z158">
        <v>1080</v>
      </c>
      <c r="AA158">
        <v>1406</v>
      </c>
      <c r="AB158">
        <v>210</v>
      </c>
      <c r="AC158">
        <v>16568</v>
      </c>
      <c r="AD158">
        <v>54</v>
      </c>
      <c r="AE158">
        <v>1221</v>
      </c>
      <c r="AF158">
        <v>2338</v>
      </c>
      <c r="AG158">
        <v>79</v>
      </c>
      <c r="AI158">
        <v>25</v>
      </c>
      <c r="AJ158">
        <v>69</v>
      </c>
      <c r="AK158">
        <v>33</v>
      </c>
    </row>
    <row r="159" spans="1:37" x14ac:dyDescent="0.2">
      <c r="A159" t="s">
        <v>320</v>
      </c>
      <c r="C159">
        <v>8784</v>
      </c>
      <c r="D159">
        <v>391</v>
      </c>
      <c r="E159">
        <v>668</v>
      </c>
      <c r="F159">
        <v>1035</v>
      </c>
      <c r="G159">
        <v>195</v>
      </c>
      <c r="H159">
        <v>107</v>
      </c>
      <c r="I159">
        <v>2992</v>
      </c>
      <c r="J159">
        <v>41</v>
      </c>
      <c r="K159">
        <v>36</v>
      </c>
      <c r="L159">
        <v>2743</v>
      </c>
      <c r="M159">
        <v>138</v>
      </c>
      <c r="N159">
        <v>243</v>
      </c>
      <c r="O159">
        <v>4696</v>
      </c>
      <c r="P159">
        <v>117</v>
      </c>
      <c r="Q159">
        <v>38</v>
      </c>
      <c r="R159">
        <v>16</v>
      </c>
      <c r="S159">
        <v>26</v>
      </c>
      <c r="U159">
        <v>31</v>
      </c>
      <c r="V159">
        <v>6460</v>
      </c>
      <c r="W159">
        <v>44</v>
      </c>
      <c r="X159">
        <v>5453</v>
      </c>
      <c r="Y159">
        <v>13511</v>
      </c>
      <c r="Z159">
        <v>1095</v>
      </c>
      <c r="AA159">
        <v>1379</v>
      </c>
      <c r="AB159">
        <v>184</v>
      </c>
      <c r="AC159">
        <v>16558</v>
      </c>
      <c r="AD159">
        <v>79</v>
      </c>
      <c r="AE159">
        <v>1192</v>
      </c>
      <c r="AF159">
        <v>2340</v>
      </c>
      <c r="AG159">
        <v>79</v>
      </c>
      <c r="AI159">
        <v>43</v>
      </c>
      <c r="AJ159">
        <v>72</v>
      </c>
      <c r="AK159">
        <v>43</v>
      </c>
    </row>
    <row r="160" spans="1:37" x14ac:dyDescent="0.2">
      <c r="A160" t="s">
        <v>321</v>
      </c>
      <c r="C160">
        <v>8800</v>
      </c>
      <c r="D160">
        <v>393</v>
      </c>
      <c r="E160">
        <v>678</v>
      </c>
      <c r="F160">
        <v>1092</v>
      </c>
      <c r="G160">
        <v>201</v>
      </c>
      <c r="H160">
        <v>1</v>
      </c>
      <c r="I160">
        <v>2996</v>
      </c>
      <c r="J160">
        <v>-63</v>
      </c>
      <c r="K160">
        <v>6</v>
      </c>
      <c r="L160">
        <v>2700</v>
      </c>
      <c r="M160">
        <v>154</v>
      </c>
      <c r="N160">
        <v>240</v>
      </c>
      <c r="O160">
        <v>4696</v>
      </c>
      <c r="P160">
        <v>14</v>
      </c>
      <c r="Q160">
        <v>-62</v>
      </c>
      <c r="R160">
        <v>-74</v>
      </c>
      <c r="S160">
        <v>-81</v>
      </c>
      <c r="U160">
        <v>-79</v>
      </c>
      <c r="V160">
        <v>6475</v>
      </c>
      <c r="W160">
        <v>-39</v>
      </c>
      <c r="X160">
        <v>5431</v>
      </c>
      <c r="Y160">
        <v>13600</v>
      </c>
      <c r="Z160">
        <v>1090</v>
      </c>
      <c r="AA160">
        <v>1373</v>
      </c>
      <c r="AB160">
        <v>160</v>
      </c>
      <c r="AC160">
        <v>16552</v>
      </c>
      <c r="AD160">
        <v>56</v>
      </c>
      <c r="AE160">
        <v>1221</v>
      </c>
      <c r="AF160">
        <v>2363</v>
      </c>
      <c r="AG160">
        <v>77</v>
      </c>
      <c r="AI160">
        <v>14</v>
      </c>
      <c r="AJ160">
        <v>-42</v>
      </c>
      <c r="AK160">
        <v>-32</v>
      </c>
    </row>
    <row r="161" spans="1:37" x14ac:dyDescent="0.2">
      <c r="A161" t="s">
        <v>322</v>
      </c>
      <c r="C161">
        <v>8805</v>
      </c>
      <c r="D161">
        <v>387</v>
      </c>
      <c r="E161">
        <v>678</v>
      </c>
      <c r="F161">
        <v>1055</v>
      </c>
      <c r="G161">
        <v>229</v>
      </c>
      <c r="H161">
        <v>45</v>
      </c>
      <c r="I161">
        <v>2999</v>
      </c>
      <c r="J161">
        <v>17</v>
      </c>
      <c r="K161">
        <v>26</v>
      </c>
      <c r="L161">
        <v>2726</v>
      </c>
      <c r="M161">
        <v>156</v>
      </c>
      <c r="N161">
        <v>250</v>
      </c>
      <c r="O161">
        <v>4695</v>
      </c>
      <c r="P161">
        <v>52</v>
      </c>
      <c r="Q161">
        <v>22</v>
      </c>
      <c r="R161">
        <v>18</v>
      </c>
      <c r="S161">
        <v>23</v>
      </c>
      <c r="U161">
        <v>35</v>
      </c>
      <c r="V161">
        <v>6462</v>
      </c>
      <c r="W161">
        <v>6</v>
      </c>
      <c r="X161">
        <v>5416</v>
      </c>
      <c r="Y161">
        <v>13470</v>
      </c>
      <c r="Z161">
        <v>1080</v>
      </c>
      <c r="AA161">
        <v>1390</v>
      </c>
      <c r="AB161">
        <v>191</v>
      </c>
      <c r="AC161">
        <v>16540</v>
      </c>
      <c r="AD161">
        <v>28</v>
      </c>
      <c r="AE161">
        <v>1247</v>
      </c>
      <c r="AF161">
        <v>2329</v>
      </c>
      <c r="AG161">
        <v>76</v>
      </c>
      <c r="AI161">
        <v>-5</v>
      </c>
      <c r="AJ161">
        <v>38</v>
      </c>
      <c r="AK161">
        <v>-11</v>
      </c>
    </row>
    <row r="162" spans="1:37" x14ac:dyDescent="0.2">
      <c r="A162" t="s">
        <v>323</v>
      </c>
      <c r="C162">
        <v>8813</v>
      </c>
      <c r="D162">
        <v>383</v>
      </c>
      <c r="E162">
        <v>677</v>
      </c>
      <c r="F162">
        <v>1080</v>
      </c>
      <c r="G162">
        <v>233</v>
      </c>
      <c r="H162">
        <v>126</v>
      </c>
      <c r="I162">
        <v>3002</v>
      </c>
      <c r="J162">
        <v>55</v>
      </c>
      <c r="K162">
        <v>58</v>
      </c>
      <c r="L162">
        <v>2740</v>
      </c>
      <c r="M162">
        <v>144</v>
      </c>
      <c r="N162">
        <v>260</v>
      </c>
      <c r="O162">
        <v>4695</v>
      </c>
      <c r="P162">
        <v>133</v>
      </c>
      <c r="Q162">
        <v>66</v>
      </c>
      <c r="R162">
        <v>30</v>
      </c>
      <c r="S162">
        <v>45</v>
      </c>
      <c r="U162">
        <v>70</v>
      </c>
      <c r="V162">
        <v>6454</v>
      </c>
      <c r="W162">
        <v>76</v>
      </c>
      <c r="X162">
        <v>5368</v>
      </c>
      <c r="Y162">
        <v>13599</v>
      </c>
      <c r="Z162">
        <v>1076</v>
      </c>
      <c r="AA162">
        <v>1366</v>
      </c>
      <c r="AB162">
        <v>236</v>
      </c>
      <c r="AC162">
        <v>16533</v>
      </c>
      <c r="AD162">
        <v>109</v>
      </c>
      <c r="AE162">
        <v>1137</v>
      </c>
      <c r="AF162">
        <v>2326</v>
      </c>
      <c r="AG162">
        <v>113</v>
      </c>
      <c r="AI162">
        <v>78</v>
      </c>
      <c r="AJ162">
        <v>93</v>
      </c>
      <c r="AK162">
        <v>79</v>
      </c>
    </row>
    <row r="163" spans="1:37" x14ac:dyDescent="0.2">
      <c r="A163" t="s">
        <v>324</v>
      </c>
      <c r="C163">
        <v>8815</v>
      </c>
      <c r="D163">
        <v>386</v>
      </c>
      <c r="E163">
        <v>692</v>
      </c>
      <c r="F163">
        <v>1070</v>
      </c>
      <c r="G163">
        <v>212</v>
      </c>
      <c r="H163">
        <v>120</v>
      </c>
      <c r="I163">
        <v>3004</v>
      </c>
      <c r="J163">
        <v>50</v>
      </c>
      <c r="K163">
        <v>66</v>
      </c>
      <c r="L163">
        <v>2737</v>
      </c>
      <c r="M163">
        <v>149</v>
      </c>
      <c r="N163">
        <v>264</v>
      </c>
      <c r="O163">
        <v>4695</v>
      </c>
      <c r="P163">
        <v>127</v>
      </c>
      <c r="Q163">
        <v>56</v>
      </c>
      <c r="R163">
        <v>30</v>
      </c>
      <c r="S163">
        <v>36</v>
      </c>
      <c r="U163">
        <v>46</v>
      </c>
      <c r="V163">
        <v>6462</v>
      </c>
      <c r="W163">
        <v>51</v>
      </c>
      <c r="X163">
        <v>5411</v>
      </c>
      <c r="Y163">
        <v>13480</v>
      </c>
      <c r="Z163">
        <v>1080</v>
      </c>
      <c r="AA163">
        <v>1358</v>
      </c>
      <c r="AB163">
        <v>204</v>
      </c>
      <c r="AC163">
        <v>16523</v>
      </c>
      <c r="AD163">
        <v>90</v>
      </c>
      <c r="AE163">
        <v>1126</v>
      </c>
      <c r="AF163">
        <v>2330</v>
      </c>
      <c r="AG163">
        <v>98</v>
      </c>
      <c r="AI163">
        <v>59</v>
      </c>
      <c r="AJ163">
        <v>82</v>
      </c>
      <c r="AK163">
        <v>61</v>
      </c>
    </row>
    <row r="164" spans="1:37" x14ac:dyDescent="0.2">
      <c r="A164" t="s">
        <v>325</v>
      </c>
      <c r="C164">
        <v>8825</v>
      </c>
      <c r="D164">
        <v>390</v>
      </c>
      <c r="E164">
        <v>697</v>
      </c>
      <c r="F164">
        <v>1106</v>
      </c>
      <c r="G164">
        <v>208</v>
      </c>
      <c r="H164">
        <v>2</v>
      </c>
      <c r="I164">
        <v>3009</v>
      </c>
      <c r="J164">
        <v>-57</v>
      </c>
      <c r="K164">
        <v>25</v>
      </c>
      <c r="L164">
        <v>2741</v>
      </c>
      <c r="M164">
        <v>162</v>
      </c>
      <c r="N164">
        <v>266</v>
      </c>
      <c r="O164">
        <v>4694</v>
      </c>
      <c r="P164">
        <v>21</v>
      </c>
      <c r="Q164">
        <v>-52</v>
      </c>
      <c r="R164">
        <v>-71</v>
      </c>
      <c r="S164">
        <v>-91</v>
      </c>
      <c r="U164">
        <v>-88</v>
      </c>
      <c r="V164">
        <v>6485</v>
      </c>
      <c r="W164">
        <v>-33</v>
      </c>
      <c r="X164">
        <v>5396</v>
      </c>
      <c r="Y164">
        <v>13610</v>
      </c>
      <c r="Z164">
        <v>1085</v>
      </c>
      <c r="AA164">
        <v>1368</v>
      </c>
      <c r="AB164">
        <v>162</v>
      </c>
      <c r="AC164">
        <v>16519</v>
      </c>
      <c r="AD164">
        <v>54</v>
      </c>
      <c r="AE164">
        <v>1224</v>
      </c>
      <c r="AF164">
        <v>2355</v>
      </c>
      <c r="AG164">
        <v>91</v>
      </c>
      <c r="AI164">
        <v>18</v>
      </c>
      <c r="AJ164">
        <v>-36</v>
      </c>
      <c r="AK164">
        <v>-30</v>
      </c>
    </row>
    <row r="165" spans="1:37" x14ac:dyDescent="0.2">
      <c r="A165" t="s">
        <v>326</v>
      </c>
      <c r="C165">
        <v>8811</v>
      </c>
      <c r="D165">
        <v>386</v>
      </c>
      <c r="E165">
        <v>691</v>
      </c>
      <c r="F165">
        <v>1061</v>
      </c>
      <c r="G165">
        <v>208</v>
      </c>
      <c r="H165">
        <v>8</v>
      </c>
      <c r="I165">
        <v>3023</v>
      </c>
      <c r="J165">
        <v>-11</v>
      </c>
      <c r="K165">
        <v>-36</v>
      </c>
      <c r="L165">
        <v>2743</v>
      </c>
      <c r="M165">
        <v>159</v>
      </c>
      <c r="N165">
        <v>272</v>
      </c>
      <c r="O165">
        <v>4694</v>
      </c>
      <c r="P165">
        <v>0</v>
      </c>
      <c r="Q165">
        <v>-1</v>
      </c>
      <c r="R165">
        <v>-8</v>
      </c>
      <c r="S165">
        <v>-23</v>
      </c>
      <c r="U165">
        <v>6</v>
      </c>
      <c r="V165">
        <v>6463</v>
      </c>
      <c r="W165">
        <v>-26</v>
      </c>
      <c r="X165">
        <v>5387</v>
      </c>
      <c r="Y165">
        <v>13469</v>
      </c>
      <c r="Z165">
        <v>1076</v>
      </c>
      <c r="AA165">
        <v>1384</v>
      </c>
      <c r="AB165">
        <v>154</v>
      </c>
      <c r="AC165">
        <v>16516</v>
      </c>
      <c r="AD165">
        <v>3</v>
      </c>
      <c r="AE165">
        <v>1192</v>
      </c>
      <c r="AF165">
        <v>2355</v>
      </c>
      <c r="AG165">
        <v>100</v>
      </c>
      <c r="AI165">
        <v>-50</v>
      </c>
      <c r="AJ165">
        <v>-6</v>
      </c>
      <c r="AK165">
        <v>-43</v>
      </c>
    </row>
    <row r="166" spans="1:37" x14ac:dyDescent="0.2">
      <c r="A166" t="s">
        <v>327</v>
      </c>
      <c r="C166">
        <v>8821</v>
      </c>
      <c r="D166">
        <v>384</v>
      </c>
      <c r="E166">
        <v>687</v>
      </c>
      <c r="F166">
        <v>1073</v>
      </c>
      <c r="G166">
        <v>200</v>
      </c>
      <c r="H166">
        <v>171</v>
      </c>
      <c r="I166">
        <v>3032</v>
      </c>
      <c r="J166">
        <v>82</v>
      </c>
      <c r="K166">
        <v>59</v>
      </c>
      <c r="L166">
        <v>2746</v>
      </c>
      <c r="M166">
        <v>144</v>
      </c>
      <c r="N166">
        <v>278</v>
      </c>
      <c r="O166">
        <v>4694</v>
      </c>
      <c r="P166">
        <v>181</v>
      </c>
      <c r="Q166">
        <v>98</v>
      </c>
      <c r="R166">
        <v>52</v>
      </c>
      <c r="S166">
        <v>77</v>
      </c>
      <c r="U166">
        <v>101</v>
      </c>
      <c r="V166">
        <v>6467</v>
      </c>
      <c r="W166">
        <v>99</v>
      </c>
      <c r="X166">
        <v>5404</v>
      </c>
      <c r="Y166">
        <v>13590</v>
      </c>
      <c r="Z166">
        <v>1083</v>
      </c>
      <c r="AA166">
        <v>1388</v>
      </c>
      <c r="AB166">
        <v>206</v>
      </c>
      <c r="AC166">
        <v>16518</v>
      </c>
      <c r="AD166">
        <v>98</v>
      </c>
      <c r="AE166">
        <v>1134</v>
      </c>
      <c r="AF166">
        <v>2322</v>
      </c>
      <c r="AG166">
        <v>140</v>
      </c>
      <c r="AI166">
        <v>67</v>
      </c>
      <c r="AJ166">
        <v>138</v>
      </c>
      <c r="AK166">
        <v>102</v>
      </c>
    </row>
    <row r="167" spans="1:37" x14ac:dyDescent="0.2">
      <c r="A167" t="s">
        <v>328</v>
      </c>
      <c r="C167">
        <v>8810</v>
      </c>
      <c r="D167">
        <v>389</v>
      </c>
      <c r="E167">
        <v>677</v>
      </c>
      <c r="F167">
        <v>1073</v>
      </c>
      <c r="G167">
        <v>199</v>
      </c>
      <c r="H167">
        <v>127</v>
      </c>
      <c r="I167">
        <v>3039</v>
      </c>
      <c r="J167">
        <v>51</v>
      </c>
      <c r="K167">
        <v>83</v>
      </c>
      <c r="L167">
        <v>2744</v>
      </c>
      <c r="M167">
        <v>145</v>
      </c>
      <c r="N167">
        <v>275</v>
      </c>
      <c r="O167">
        <v>4694</v>
      </c>
      <c r="P167">
        <v>132</v>
      </c>
      <c r="Q167">
        <v>67</v>
      </c>
      <c r="R167">
        <v>29</v>
      </c>
      <c r="S167">
        <v>44</v>
      </c>
      <c r="U167">
        <v>54</v>
      </c>
      <c r="V167">
        <v>6470</v>
      </c>
      <c r="W167">
        <v>59</v>
      </c>
      <c r="X167">
        <v>5406</v>
      </c>
      <c r="Y167">
        <v>13476</v>
      </c>
      <c r="Z167">
        <v>1091</v>
      </c>
      <c r="AA167">
        <v>1372</v>
      </c>
      <c r="AB167">
        <v>178</v>
      </c>
      <c r="AC167">
        <v>16531</v>
      </c>
      <c r="AD167">
        <v>104</v>
      </c>
      <c r="AE167">
        <v>1138</v>
      </c>
      <c r="AF167">
        <v>2342</v>
      </c>
      <c r="AG167">
        <v>127</v>
      </c>
      <c r="AI167">
        <v>69</v>
      </c>
      <c r="AJ167">
        <v>84</v>
      </c>
      <c r="AK167">
        <v>58</v>
      </c>
    </row>
    <row r="168" spans="1:37" x14ac:dyDescent="0.2">
      <c r="A168" t="s">
        <v>329</v>
      </c>
      <c r="C168">
        <v>8833</v>
      </c>
      <c r="D168">
        <v>386</v>
      </c>
      <c r="E168">
        <v>673</v>
      </c>
      <c r="F168">
        <v>1059</v>
      </c>
      <c r="G168">
        <v>198</v>
      </c>
      <c r="H168">
        <v>6</v>
      </c>
      <c r="I168">
        <v>3035</v>
      </c>
      <c r="J168">
        <v>-47</v>
      </c>
      <c r="K168">
        <v>32</v>
      </c>
      <c r="L168">
        <v>2740</v>
      </c>
      <c r="M168">
        <v>155</v>
      </c>
      <c r="N168">
        <v>265</v>
      </c>
      <c r="O168">
        <v>4694</v>
      </c>
      <c r="P168">
        <v>27</v>
      </c>
      <c r="Q168">
        <v>-39</v>
      </c>
      <c r="R168">
        <v>-71</v>
      </c>
      <c r="S168">
        <v>-71</v>
      </c>
      <c r="U168">
        <v>-82</v>
      </c>
      <c r="V168">
        <v>6465</v>
      </c>
      <c r="W168">
        <v>-32</v>
      </c>
      <c r="X168">
        <v>5391</v>
      </c>
      <c r="Y168">
        <v>13596</v>
      </c>
      <c r="Z168">
        <v>1082</v>
      </c>
      <c r="AA168">
        <v>1388</v>
      </c>
      <c r="AB168">
        <v>149</v>
      </c>
      <c r="AC168">
        <v>16544</v>
      </c>
      <c r="AD168">
        <v>54</v>
      </c>
      <c r="AE168">
        <v>1223</v>
      </c>
      <c r="AF168">
        <v>2360</v>
      </c>
      <c r="AG168">
        <v>114</v>
      </c>
      <c r="AI168">
        <v>16</v>
      </c>
      <c r="AJ168">
        <v>-35</v>
      </c>
      <c r="AK168">
        <v>-27</v>
      </c>
    </row>
    <row r="169" spans="1:37" x14ac:dyDescent="0.2">
      <c r="A169" t="s">
        <v>330</v>
      </c>
      <c r="C169">
        <v>8827</v>
      </c>
      <c r="D169">
        <v>384</v>
      </c>
      <c r="E169">
        <v>682</v>
      </c>
      <c r="F169">
        <v>1072</v>
      </c>
      <c r="G169">
        <v>197</v>
      </c>
      <c r="H169">
        <v>-25</v>
      </c>
      <c r="I169">
        <v>3031</v>
      </c>
      <c r="J169">
        <v>-49</v>
      </c>
      <c r="K169">
        <v>-33</v>
      </c>
      <c r="L169">
        <v>2746</v>
      </c>
      <c r="M169">
        <v>158</v>
      </c>
      <c r="N169">
        <v>259</v>
      </c>
      <c r="O169">
        <v>4694</v>
      </c>
      <c r="P169">
        <v>-32</v>
      </c>
      <c r="Q169">
        <v>-36</v>
      </c>
      <c r="R169">
        <v>-48</v>
      </c>
      <c r="S169">
        <v>-54</v>
      </c>
      <c r="U169">
        <v>-23</v>
      </c>
      <c r="V169">
        <v>6413</v>
      </c>
      <c r="W169">
        <v>-69</v>
      </c>
      <c r="X169">
        <v>5386</v>
      </c>
      <c r="Y169">
        <v>13479</v>
      </c>
      <c r="Z169">
        <v>1092</v>
      </c>
      <c r="AA169">
        <v>1422</v>
      </c>
      <c r="AB169">
        <v>185</v>
      </c>
      <c r="AC169">
        <v>16556</v>
      </c>
      <c r="AD169">
        <v>6</v>
      </c>
      <c r="AE169">
        <v>1225</v>
      </c>
      <c r="AF169">
        <v>2337</v>
      </c>
      <c r="AG169">
        <v>106</v>
      </c>
      <c r="AI169">
        <v>-50</v>
      </c>
      <c r="AJ169">
        <v>-47</v>
      </c>
      <c r="AK169">
        <v>-85</v>
      </c>
    </row>
    <row r="170" spans="1:37" x14ac:dyDescent="0.2">
      <c r="A170" t="s">
        <v>331</v>
      </c>
      <c r="R170">
        <v>-22</v>
      </c>
      <c r="AK170">
        <v>-54</v>
      </c>
    </row>
    <row r="171" spans="1:37" x14ac:dyDescent="0.2">
      <c r="A171" t="s">
        <v>332</v>
      </c>
      <c r="R171">
        <v>7</v>
      </c>
      <c r="AK171">
        <v>-19</v>
      </c>
    </row>
    <row r="172" spans="1:37" x14ac:dyDescent="0.2">
      <c r="A172" t="s">
        <v>333</v>
      </c>
      <c r="R172">
        <v>33</v>
      </c>
      <c r="AK172">
        <v>17</v>
      </c>
    </row>
    <row r="173" spans="1:37" x14ac:dyDescent="0.2">
      <c r="A173" t="s">
        <v>334</v>
      </c>
      <c r="R173">
        <v>55</v>
      </c>
      <c r="AK173">
        <v>48</v>
      </c>
    </row>
    <row r="174" spans="1:37" x14ac:dyDescent="0.2">
      <c r="A174" t="s">
        <v>335</v>
      </c>
      <c r="R174">
        <v>70</v>
      </c>
      <c r="AK174">
        <v>75</v>
      </c>
    </row>
    <row r="175" spans="1:37" x14ac:dyDescent="0.2">
      <c r="A175" t="s">
        <v>336</v>
      </c>
      <c r="C175">
        <v>8817</v>
      </c>
      <c r="D175">
        <v>385</v>
      </c>
      <c r="E175">
        <v>676</v>
      </c>
      <c r="F175">
        <v>1072</v>
      </c>
      <c r="G175">
        <v>199</v>
      </c>
      <c r="H175">
        <v>187</v>
      </c>
      <c r="I175">
        <v>3029</v>
      </c>
      <c r="J175">
        <v>99</v>
      </c>
      <c r="K175">
        <v>48</v>
      </c>
      <c r="L175">
        <v>2743</v>
      </c>
      <c r="M175">
        <v>140</v>
      </c>
      <c r="N175">
        <v>255</v>
      </c>
      <c r="O175">
        <v>4693</v>
      </c>
      <c r="P175">
        <v>200</v>
      </c>
      <c r="Q175">
        <v>102</v>
      </c>
      <c r="R175">
        <v>77</v>
      </c>
      <c r="S175">
        <v>90</v>
      </c>
      <c r="U175">
        <v>138</v>
      </c>
      <c r="V175">
        <v>6416</v>
      </c>
      <c r="W175">
        <v>96</v>
      </c>
      <c r="X175">
        <v>5383</v>
      </c>
      <c r="Y175">
        <v>13590</v>
      </c>
      <c r="Z175">
        <v>1100</v>
      </c>
      <c r="AA175">
        <v>1396</v>
      </c>
      <c r="AB175">
        <v>216</v>
      </c>
      <c r="AC175">
        <v>16570</v>
      </c>
      <c r="AD175">
        <v>94</v>
      </c>
      <c r="AE175">
        <v>1142</v>
      </c>
      <c r="AF175">
        <v>2320</v>
      </c>
      <c r="AG175">
        <v>137</v>
      </c>
      <c r="AI175">
        <v>60</v>
      </c>
      <c r="AJ175">
        <v>158</v>
      </c>
      <c r="AK175">
        <v>95</v>
      </c>
    </row>
    <row r="176" spans="1:37" x14ac:dyDescent="0.2">
      <c r="A176" t="s">
        <v>337</v>
      </c>
      <c r="R176">
        <v>67</v>
      </c>
    </row>
    <row r="177" spans="1:37" x14ac:dyDescent="0.2">
      <c r="A177" t="s">
        <v>338</v>
      </c>
      <c r="R177">
        <v>55</v>
      </c>
    </row>
    <row r="178" spans="1:37" x14ac:dyDescent="0.2">
      <c r="A178" t="s">
        <v>339</v>
      </c>
      <c r="R178">
        <v>45</v>
      </c>
    </row>
    <row r="179" spans="1:37" x14ac:dyDescent="0.2">
      <c r="A179" t="s">
        <v>340</v>
      </c>
      <c r="R179">
        <v>39</v>
      </c>
    </row>
    <row r="180" spans="1:37" x14ac:dyDescent="0.2">
      <c r="A180" t="s">
        <v>341</v>
      </c>
      <c r="R180">
        <v>33</v>
      </c>
    </row>
    <row r="181" spans="1:37" x14ac:dyDescent="0.2">
      <c r="A181" t="s">
        <v>342</v>
      </c>
      <c r="C181">
        <v>8814</v>
      </c>
      <c r="D181">
        <v>383</v>
      </c>
      <c r="E181">
        <v>679</v>
      </c>
      <c r="F181">
        <v>1073</v>
      </c>
      <c r="G181">
        <v>194</v>
      </c>
      <c r="H181">
        <v>134</v>
      </c>
      <c r="I181">
        <v>3027</v>
      </c>
      <c r="J181">
        <v>54</v>
      </c>
      <c r="K181">
        <v>101</v>
      </c>
      <c r="L181">
        <v>2740</v>
      </c>
      <c r="M181">
        <v>146</v>
      </c>
      <c r="N181">
        <v>249</v>
      </c>
      <c r="O181">
        <v>4693</v>
      </c>
      <c r="P181">
        <v>147</v>
      </c>
      <c r="Q181">
        <v>74</v>
      </c>
      <c r="R181">
        <v>26</v>
      </c>
      <c r="S181">
        <v>45</v>
      </c>
      <c r="U181">
        <v>74</v>
      </c>
      <c r="V181">
        <v>6404</v>
      </c>
      <c r="W181">
        <v>69</v>
      </c>
      <c r="X181">
        <v>5435</v>
      </c>
      <c r="Y181">
        <v>13600</v>
      </c>
      <c r="Z181">
        <v>1100</v>
      </c>
      <c r="AA181">
        <v>1383</v>
      </c>
      <c r="AB181">
        <v>193</v>
      </c>
      <c r="AC181">
        <v>16556</v>
      </c>
      <c r="AD181">
        <v>120</v>
      </c>
      <c r="AE181">
        <v>1134</v>
      </c>
      <c r="AF181">
        <v>2330</v>
      </c>
      <c r="AG181">
        <v>135</v>
      </c>
      <c r="AI181">
        <v>91</v>
      </c>
      <c r="AJ181">
        <v>96</v>
      </c>
      <c r="AK181">
        <v>76</v>
      </c>
    </row>
    <row r="182" spans="1:37" x14ac:dyDescent="0.2">
      <c r="A182" t="s">
        <v>343</v>
      </c>
      <c r="R182">
        <v>15</v>
      </c>
    </row>
    <row r="183" spans="1:37" x14ac:dyDescent="0.2">
      <c r="A183" t="s">
        <v>344</v>
      </c>
      <c r="R183">
        <v>1</v>
      </c>
    </row>
    <row r="184" spans="1:37" x14ac:dyDescent="0.2">
      <c r="A184" t="s">
        <v>345</v>
      </c>
      <c r="R184">
        <v>-16</v>
      </c>
    </row>
    <row r="185" spans="1:37" x14ac:dyDescent="0.2">
      <c r="A185" t="s">
        <v>346</v>
      </c>
      <c r="R185">
        <v>-34</v>
      </c>
    </row>
    <row r="186" spans="1:37" x14ac:dyDescent="0.2">
      <c r="A186" t="s">
        <v>347</v>
      </c>
      <c r="R186">
        <v>-52</v>
      </c>
    </row>
    <row r="187" spans="1:37" x14ac:dyDescent="0.2">
      <c r="A187" t="s">
        <v>348</v>
      </c>
      <c r="C187">
        <v>8809</v>
      </c>
      <c r="D187">
        <v>382</v>
      </c>
      <c r="E187">
        <v>675</v>
      </c>
      <c r="F187">
        <v>1069</v>
      </c>
      <c r="G187">
        <v>194</v>
      </c>
      <c r="H187">
        <v>25</v>
      </c>
      <c r="I187">
        <v>3025</v>
      </c>
      <c r="J187">
        <v>-52</v>
      </c>
      <c r="K187">
        <v>50</v>
      </c>
      <c r="L187">
        <v>2741</v>
      </c>
      <c r="M187">
        <v>144</v>
      </c>
      <c r="N187">
        <v>252</v>
      </c>
      <c r="O187">
        <v>4693</v>
      </c>
      <c r="P187">
        <v>40</v>
      </c>
      <c r="Q187">
        <v>-30</v>
      </c>
      <c r="R187">
        <v>-69</v>
      </c>
      <c r="S187">
        <v>-75</v>
      </c>
      <c r="U187">
        <v>-72</v>
      </c>
      <c r="V187">
        <v>6399</v>
      </c>
      <c r="W187">
        <v>-29</v>
      </c>
      <c r="X187">
        <v>5423</v>
      </c>
      <c r="Y187">
        <v>13598</v>
      </c>
      <c r="Z187">
        <v>1090</v>
      </c>
      <c r="AA187">
        <v>1380</v>
      </c>
      <c r="AB187">
        <v>154</v>
      </c>
      <c r="AC187">
        <v>16547</v>
      </c>
      <c r="AD187">
        <v>62</v>
      </c>
      <c r="AE187">
        <v>1290</v>
      </c>
      <c r="AF187">
        <v>2336</v>
      </c>
      <c r="AG187">
        <v>117</v>
      </c>
      <c r="AI187">
        <v>31</v>
      </c>
      <c r="AJ187">
        <v>-30</v>
      </c>
      <c r="AK187">
        <v>-24</v>
      </c>
    </row>
    <row r="188" spans="1:37" x14ac:dyDescent="0.2">
      <c r="A188" t="s">
        <v>349</v>
      </c>
      <c r="C188">
        <v>8800</v>
      </c>
      <c r="D188">
        <v>383</v>
      </c>
      <c r="E188">
        <v>692</v>
      </c>
      <c r="F188">
        <v>1072</v>
      </c>
      <c r="G188">
        <v>195</v>
      </c>
      <c r="H188">
        <v>-53</v>
      </c>
      <c r="I188">
        <v>3032</v>
      </c>
      <c r="J188">
        <v>-95</v>
      </c>
      <c r="K188">
        <v>-20</v>
      </c>
      <c r="L188">
        <v>2740</v>
      </c>
      <c r="M188">
        <v>141</v>
      </c>
      <c r="N188">
        <v>260</v>
      </c>
      <c r="O188">
        <v>4710</v>
      </c>
      <c r="P188">
        <v>-39</v>
      </c>
      <c r="Q188">
        <v>-81</v>
      </c>
      <c r="R188">
        <v>-86</v>
      </c>
      <c r="S188">
        <v>-99</v>
      </c>
      <c r="U188">
        <v>-71</v>
      </c>
      <c r="V188">
        <v>6399</v>
      </c>
      <c r="W188">
        <v>-101</v>
      </c>
      <c r="X188">
        <v>5462</v>
      </c>
      <c r="Y188">
        <v>13606</v>
      </c>
      <c r="Z188">
        <v>1085</v>
      </c>
      <c r="AA188">
        <v>1380</v>
      </c>
      <c r="AB188">
        <v>189</v>
      </c>
      <c r="AC188">
        <v>16559</v>
      </c>
      <c r="AD188">
        <v>18</v>
      </c>
      <c r="AE188">
        <v>1236</v>
      </c>
      <c r="AF188">
        <v>2318</v>
      </c>
      <c r="AG188">
        <v>106</v>
      </c>
      <c r="AI188">
        <v>-40</v>
      </c>
      <c r="AJ188">
        <v>-96</v>
      </c>
      <c r="AK188">
        <v>-118</v>
      </c>
    </row>
    <row r="189" spans="1:37" x14ac:dyDescent="0.2">
      <c r="A189" t="s">
        <v>350</v>
      </c>
      <c r="C189">
        <v>8834</v>
      </c>
      <c r="D189">
        <v>382</v>
      </c>
      <c r="E189">
        <v>712</v>
      </c>
      <c r="F189">
        <v>1071</v>
      </c>
      <c r="G189">
        <v>194</v>
      </c>
      <c r="H189">
        <v>158</v>
      </c>
      <c r="I189">
        <v>3036</v>
      </c>
      <c r="J189">
        <v>89</v>
      </c>
      <c r="K189">
        <v>28</v>
      </c>
      <c r="L189">
        <v>2742</v>
      </c>
      <c r="M189">
        <v>127</v>
      </c>
      <c r="N189">
        <v>270</v>
      </c>
      <c r="O189">
        <v>4705</v>
      </c>
      <c r="P189">
        <v>168</v>
      </c>
      <c r="Q189">
        <v>96</v>
      </c>
      <c r="R189">
        <v>81</v>
      </c>
      <c r="S189">
        <v>94</v>
      </c>
      <c r="U189">
        <v>140</v>
      </c>
      <c r="V189">
        <v>6398</v>
      </c>
      <c r="W189">
        <v>70</v>
      </c>
      <c r="X189">
        <v>5368</v>
      </c>
      <c r="Y189">
        <v>13587</v>
      </c>
      <c r="Z189">
        <v>1080</v>
      </c>
      <c r="AA189">
        <v>1376</v>
      </c>
      <c r="AB189">
        <v>238</v>
      </c>
      <c r="AC189">
        <v>16567</v>
      </c>
      <c r="AD189">
        <v>70</v>
      </c>
      <c r="AE189">
        <v>1290</v>
      </c>
      <c r="AF189">
        <v>2326</v>
      </c>
      <c r="AG189">
        <v>100</v>
      </c>
      <c r="AI189">
        <v>30</v>
      </c>
      <c r="AJ189">
        <v>141</v>
      </c>
      <c r="AK189">
        <v>66</v>
      </c>
    </row>
    <row r="190" spans="1:37" x14ac:dyDescent="0.2">
      <c r="A190" t="s">
        <v>351</v>
      </c>
      <c r="C190">
        <v>8821</v>
      </c>
      <c r="D190">
        <v>386</v>
      </c>
      <c r="E190">
        <v>732</v>
      </c>
      <c r="F190">
        <v>1117</v>
      </c>
      <c r="G190">
        <v>186</v>
      </c>
      <c r="H190">
        <v>158</v>
      </c>
      <c r="I190">
        <v>3039</v>
      </c>
      <c r="J190">
        <v>70</v>
      </c>
      <c r="K190">
        <v>104</v>
      </c>
      <c r="L190">
        <v>2680</v>
      </c>
      <c r="M190">
        <v>131</v>
      </c>
      <c r="N190">
        <v>297</v>
      </c>
      <c r="O190">
        <v>4702</v>
      </c>
      <c r="P190">
        <v>180</v>
      </c>
      <c r="Q190">
        <v>87</v>
      </c>
      <c r="R190">
        <v>39</v>
      </c>
      <c r="S190">
        <v>66</v>
      </c>
      <c r="U190">
        <v>91</v>
      </c>
      <c r="W190">
        <v>95</v>
      </c>
      <c r="X190">
        <v>5476</v>
      </c>
      <c r="Y190">
        <v>13592</v>
      </c>
      <c r="Z190">
        <v>1085</v>
      </c>
      <c r="AA190">
        <v>1374</v>
      </c>
      <c r="AB190">
        <v>287</v>
      </c>
      <c r="AC190">
        <v>16574</v>
      </c>
      <c r="AD190">
        <v>147</v>
      </c>
      <c r="AE190">
        <v>1236</v>
      </c>
      <c r="AF190">
        <v>2326</v>
      </c>
      <c r="AG190">
        <v>162</v>
      </c>
      <c r="AI190">
        <v>111</v>
      </c>
      <c r="AJ190">
        <v>120</v>
      </c>
      <c r="AK190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8"/>
  <sheetViews>
    <sheetView topLeftCell="A13" zoomScaleNormal="100" workbookViewId="0">
      <selection activeCell="G29" sqref="G29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20" width="7.140625" style="4" customWidth="1"/>
    <col min="21" max="21" width="7.140625" style="2" customWidth="1"/>
    <col min="22" max="22" width="9.140625" style="2" customWidth="1"/>
    <col min="23" max="16384" width="9.140625" style="2"/>
  </cols>
  <sheetData>
    <row r="1" spans="1:21" ht="18" customHeight="1" x14ac:dyDescent="0.3">
      <c r="C1" s="197" t="s">
        <v>0</v>
      </c>
      <c r="D1" s="198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200"/>
    </row>
    <row r="2" spans="1:21" ht="16.5" customHeight="1" thickBot="1" x14ac:dyDescent="0.3">
      <c r="D2" s="6"/>
      <c r="E2" s="2"/>
      <c r="G2" s="21"/>
      <c r="H2" s="21"/>
      <c r="I2" s="21"/>
      <c r="J2" s="21"/>
      <c r="K2" s="21" t="s">
        <v>1</v>
      </c>
      <c r="L2" s="21"/>
      <c r="M2" s="21"/>
      <c r="N2" s="2"/>
      <c r="O2" s="2"/>
      <c r="P2" s="5" t="s">
        <v>2</v>
      </c>
      <c r="Q2" s="5"/>
      <c r="R2" s="5"/>
      <c r="S2" s="5"/>
      <c r="T2" s="5"/>
      <c r="U2" s="51"/>
    </row>
    <row r="3" spans="1:21" s="6" customFormat="1" ht="15.75" customHeight="1" thickBot="1" x14ac:dyDescent="0.3">
      <c r="A3" s="189" t="s">
        <v>3</v>
      </c>
      <c r="B3" s="185" t="s">
        <v>4</v>
      </c>
      <c r="C3" s="185" t="s">
        <v>5</v>
      </c>
      <c r="D3" s="185" t="s">
        <v>6</v>
      </c>
      <c r="E3" s="185">
        <v>21</v>
      </c>
      <c r="F3" s="185">
        <v>22</v>
      </c>
      <c r="G3" s="185">
        <v>23</v>
      </c>
      <c r="H3" s="185">
        <v>24</v>
      </c>
      <c r="I3" s="204">
        <v>25</v>
      </c>
      <c r="J3" s="194" t="s">
        <v>51</v>
      </c>
      <c r="K3" s="195"/>
      <c r="L3" s="196"/>
      <c r="M3" s="202">
        <v>26</v>
      </c>
      <c r="N3" s="185">
        <v>27</v>
      </c>
      <c r="O3" s="185">
        <v>28</v>
      </c>
      <c r="P3" s="185">
        <v>29</v>
      </c>
      <c r="Q3" s="185">
        <v>30</v>
      </c>
      <c r="R3" s="192">
        <v>31</v>
      </c>
      <c r="S3" s="194" t="s">
        <v>52</v>
      </c>
      <c r="T3" s="195"/>
      <c r="U3" s="196"/>
    </row>
    <row r="4" spans="1:21" s="6" customFormat="1" ht="15.75" customHeight="1" thickBot="1" x14ac:dyDescent="0.3">
      <c r="A4" s="190"/>
      <c r="B4" s="186"/>
      <c r="C4" s="186"/>
      <c r="D4" s="186"/>
      <c r="E4" s="186"/>
      <c r="F4" s="186"/>
      <c r="G4" s="186"/>
      <c r="H4" s="186"/>
      <c r="I4" s="205"/>
      <c r="J4" s="40" t="s">
        <v>9</v>
      </c>
      <c r="K4" s="38" t="s">
        <v>10</v>
      </c>
      <c r="L4" s="41" t="s">
        <v>11</v>
      </c>
      <c r="M4" s="203"/>
      <c r="N4" s="186"/>
      <c r="O4" s="186"/>
      <c r="P4" s="186"/>
      <c r="Q4" s="186"/>
      <c r="R4" s="193"/>
      <c r="S4" s="22" t="s">
        <v>9</v>
      </c>
      <c r="T4" s="23" t="s">
        <v>10</v>
      </c>
      <c r="U4" s="24" t="s">
        <v>11</v>
      </c>
    </row>
    <row r="5" spans="1:21" s="3" customFormat="1" ht="15.2" customHeight="1" x14ac:dyDescent="0.25">
      <c r="A5" s="201" t="s">
        <v>12</v>
      </c>
      <c r="B5" s="11">
        <v>1</v>
      </c>
      <c r="C5" s="81" t="s">
        <v>13</v>
      </c>
      <c r="D5" s="94">
        <v>73401</v>
      </c>
      <c r="E5" s="25">
        <f ca="1">'21'!$AE4</f>
        <v>16521.25</v>
      </c>
      <c r="F5" s="14">
        <f ca="1">'22'!$AE4</f>
        <v>12553.25</v>
      </c>
      <c r="G5" s="14">
        <f ca="1">'23'!$AE4</f>
        <v>16568.5</v>
      </c>
      <c r="H5" s="14">
        <f ca="1">'24'!$AE4</f>
        <v>16600.5</v>
      </c>
      <c r="I5" s="15">
        <f ca="1">'25'!$AE4</f>
        <v>16590.5</v>
      </c>
      <c r="J5" s="25">
        <f t="shared" ref="J5:J38" ca="1" si="0">MAX(E5:I5)</f>
        <v>16600.5</v>
      </c>
      <c r="K5" s="14">
        <f t="shared" ref="K5:K38" ca="1" si="1">MIN(E5:I5)</f>
        <v>12553.25</v>
      </c>
      <c r="L5" s="15">
        <f t="shared" ref="L5:L38" ca="1" si="2">AVERAGE(E5:I5)</f>
        <v>15766.8</v>
      </c>
      <c r="M5" s="25">
        <f ca="1">'26'!$AE4</f>
        <v>16577.5</v>
      </c>
      <c r="N5" s="14">
        <f ca="1">'27'!$AE4</f>
        <v>16565.666666666668</v>
      </c>
      <c r="O5" s="14">
        <f ca="1">'28'!$AE4</f>
        <v>16537</v>
      </c>
      <c r="P5" s="14">
        <f ca="1">'29'!$AE4</f>
        <v>16521</v>
      </c>
      <c r="Q5" s="14">
        <f ca="1">'30'!$AE4</f>
        <v>3679.2222222222222</v>
      </c>
      <c r="R5" s="15">
        <f ca="1">'31'!$AE4</f>
        <v>13249.4</v>
      </c>
      <c r="S5" s="32">
        <f t="shared" ref="S5:S38" ca="1" si="3">MAX(M5:R5)</f>
        <v>16577.5</v>
      </c>
      <c r="T5" s="33">
        <f t="shared" ref="T5:T38" ca="1" si="4">MIN(M5:R5)</f>
        <v>3679.2222222222222</v>
      </c>
      <c r="U5" s="50">
        <f t="shared" ref="U5:U38" ca="1" si="5">AVERAGE(M5:R5)</f>
        <v>13854.964814814814</v>
      </c>
    </row>
    <row r="6" spans="1:21" s="3" customFormat="1" ht="15.2" customHeight="1" x14ac:dyDescent="0.25">
      <c r="A6" s="183"/>
      <c r="B6" s="10">
        <v>2</v>
      </c>
      <c r="C6" s="82" t="s">
        <v>14</v>
      </c>
      <c r="D6" s="95">
        <v>73402</v>
      </c>
      <c r="E6" s="26">
        <f ca="1">'21'!$AE5</f>
        <v>5410.5</v>
      </c>
      <c r="F6" s="9">
        <f ca="1">'22'!$AE5</f>
        <v>5410.5</v>
      </c>
      <c r="G6" s="9">
        <f ca="1">'23'!$AE5</f>
        <v>5382.25</v>
      </c>
      <c r="H6" s="9">
        <f ca="1">'24'!$AE5</f>
        <v>5405.25</v>
      </c>
      <c r="I6" s="16">
        <f ca="1">'25'!$AE5</f>
        <v>5429.75</v>
      </c>
      <c r="J6" s="26">
        <f t="shared" ca="1" si="0"/>
        <v>5429.75</v>
      </c>
      <c r="K6" s="9">
        <f t="shared" ca="1" si="1"/>
        <v>5382.25</v>
      </c>
      <c r="L6" s="16">
        <f t="shared" ca="1" si="2"/>
        <v>5407.65</v>
      </c>
      <c r="M6" s="26">
        <f ca="1">'26'!$AE5</f>
        <v>5417.25</v>
      </c>
      <c r="N6" s="9">
        <f ca="1">'27'!$AE5</f>
        <v>5422.666666666667</v>
      </c>
      <c r="O6" s="9">
        <f ca="1">'28'!$AE5</f>
        <v>5406.5</v>
      </c>
      <c r="P6" s="9">
        <f ca="1">'29'!$AE5</f>
        <v>5398.25</v>
      </c>
      <c r="Q6" s="9">
        <f ca="1">'30'!$AE5</f>
        <v>1199.7222222222222</v>
      </c>
      <c r="R6" s="16">
        <f ca="1">'31'!$AE5</f>
        <v>4345.8</v>
      </c>
      <c r="S6" s="28">
        <f t="shared" ca="1" si="3"/>
        <v>5422.666666666667</v>
      </c>
      <c r="T6" s="29">
        <f t="shared" ca="1" si="4"/>
        <v>1199.7222222222222</v>
      </c>
      <c r="U6" s="48">
        <f t="shared" ca="1" si="5"/>
        <v>4531.698148148148</v>
      </c>
    </row>
    <row r="7" spans="1:21" s="3" customFormat="1" ht="15.2" customHeight="1" x14ac:dyDescent="0.25">
      <c r="A7" s="183"/>
      <c r="B7" s="10">
        <v>3</v>
      </c>
      <c r="C7" s="82" t="s">
        <v>15</v>
      </c>
      <c r="D7" s="95">
        <v>73403</v>
      </c>
      <c r="E7" s="26">
        <f ca="1">'21'!$AE6</f>
        <v>1210.5</v>
      </c>
      <c r="F7" s="9">
        <f ca="1">'22'!$AE6</f>
        <v>1220.5</v>
      </c>
      <c r="G7" s="9">
        <f ca="1">'23'!$AE6</f>
        <v>927.5</v>
      </c>
      <c r="H7" s="9">
        <f ca="1">'24'!$AE6</f>
        <v>1237.75</v>
      </c>
      <c r="I7" s="16">
        <f ca="1">'25'!$AE6</f>
        <v>1216</v>
      </c>
      <c r="J7" s="26">
        <f t="shared" ca="1" si="0"/>
        <v>1237.75</v>
      </c>
      <c r="K7" s="9">
        <f t="shared" ca="1" si="1"/>
        <v>927.5</v>
      </c>
      <c r="L7" s="16">
        <f t="shared" ca="1" si="2"/>
        <v>1162.45</v>
      </c>
      <c r="M7" s="26">
        <f ca="1">'26'!$AE6</f>
        <v>1203</v>
      </c>
      <c r="N7" s="9">
        <f ca="1">'27'!$AE6</f>
        <v>1214.6666666666667</v>
      </c>
      <c r="O7" s="9">
        <f ca="1">'28'!$AE6</f>
        <v>1182.75</v>
      </c>
      <c r="P7" s="9">
        <f ca="1">'29'!$AE6</f>
        <v>1172</v>
      </c>
      <c r="Q7" s="9">
        <f ca="1">'30'!$AE6</f>
        <v>262.44444444444446</v>
      </c>
      <c r="R7" s="16">
        <f ca="1">'31'!$AE6</f>
        <v>1010.4</v>
      </c>
      <c r="S7" s="28">
        <f t="shared" ca="1" si="3"/>
        <v>1214.6666666666667</v>
      </c>
      <c r="T7" s="29">
        <f t="shared" ca="1" si="4"/>
        <v>262.44444444444446</v>
      </c>
      <c r="U7" s="48">
        <f t="shared" ca="1" si="5"/>
        <v>1007.5435185185185</v>
      </c>
    </row>
    <row r="8" spans="1:21" s="3" customFormat="1" ht="15.2" customHeight="1" x14ac:dyDescent="0.25">
      <c r="A8" s="183"/>
      <c r="B8" s="10">
        <v>4</v>
      </c>
      <c r="C8" s="82" t="s">
        <v>16</v>
      </c>
      <c r="D8" s="95">
        <v>73420</v>
      </c>
      <c r="E8" s="26">
        <f ca="1">'21'!$AE7</f>
        <v>753.5</v>
      </c>
      <c r="F8" s="9">
        <f ca="1">'22'!$AE7</f>
        <v>729.75</v>
      </c>
      <c r="G8" s="9">
        <f ca="1">'23'!$AE7</f>
        <v>717.25</v>
      </c>
      <c r="H8" s="9">
        <f ca="1">'24'!$AE7</f>
        <v>694.75</v>
      </c>
      <c r="I8" s="16">
        <f ca="1">'25'!$AE7</f>
        <v>683.75</v>
      </c>
      <c r="J8" s="26">
        <f t="shared" ca="1" si="0"/>
        <v>753.5</v>
      </c>
      <c r="K8" s="9">
        <f t="shared" ca="1" si="1"/>
        <v>683.75</v>
      </c>
      <c r="L8" s="16">
        <f t="shared" ca="1" si="2"/>
        <v>715.8</v>
      </c>
      <c r="M8" s="26">
        <f ca="1">'26'!$AE7</f>
        <v>674.25</v>
      </c>
      <c r="N8" s="9">
        <f ca="1">'27'!$AE7</f>
        <v>669.66666666666663</v>
      </c>
      <c r="O8" s="9">
        <f ca="1">'28'!$AE7</f>
        <v>681.25</v>
      </c>
      <c r="P8" s="9">
        <f ca="1">'29'!$AE7</f>
        <v>688</v>
      </c>
      <c r="Q8" s="9">
        <f ca="1">'30'!$AE7</f>
        <v>150.55555555555554</v>
      </c>
      <c r="R8" s="16">
        <f ca="1">'31'!$AE7</f>
        <v>562.20000000000005</v>
      </c>
      <c r="S8" s="28">
        <f t="shared" ca="1" si="3"/>
        <v>688</v>
      </c>
      <c r="T8" s="29">
        <f t="shared" ca="1" si="4"/>
        <v>150.55555555555554</v>
      </c>
      <c r="U8" s="48">
        <f t="shared" ca="1" si="5"/>
        <v>570.98703703703711</v>
      </c>
    </row>
    <row r="9" spans="1:21" s="3" customFormat="1" ht="15.2" customHeight="1" x14ac:dyDescent="0.25">
      <c r="A9" s="183"/>
      <c r="B9" s="10">
        <v>5</v>
      </c>
      <c r="C9" s="82" t="s">
        <v>17</v>
      </c>
      <c r="D9" s="95">
        <v>73400</v>
      </c>
      <c r="E9" s="26">
        <f ca="1">'21'!$AE8</f>
        <v>367.25</v>
      </c>
      <c r="F9" s="9">
        <f ca="1">'22'!$AE8</f>
        <v>368.75</v>
      </c>
      <c r="G9" s="9">
        <f ca="1">'23'!$AE8</f>
        <v>367</v>
      </c>
      <c r="H9" s="9">
        <f ca="1">'24'!$AE8</f>
        <v>328</v>
      </c>
      <c r="I9" s="16">
        <f ca="1">'25'!$AE8</f>
        <v>292.25</v>
      </c>
      <c r="J9" s="26">
        <f t="shared" ca="1" si="0"/>
        <v>368.75</v>
      </c>
      <c r="K9" s="9">
        <f t="shared" ca="1" si="1"/>
        <v>292.25</v>
      </c>
      <c r="L9" s="16">
        <f t="shared" ca="1" si="2"/>
        <v>344.65</v>
      </c>
      <c r="M9" s="26">
        <f ca="1">'26'!$AE8</f>
        <v>265</v>
      </c>
      <c r="N9" s="9">
        <f ca="1">'27'!$AE8</f>
        <v>250.66666666666666</v>
      </c>
      <c r="O9" s="9">
        <f ca="1">'28'!$AE8</f>
        <v>253.5</v>
      </c>
      <c r="P9" s="9">
        <f ca="1">'29'!$AE8</f>
        <v>272.75</v>
      </c>
      <c r="Q9" s="9">
        <f ca="1">'30'!$AE8</f>
        <v>57.111111111111114</v>
      </c>
      <c r="R9" s="16">
        <f ca="1">'31'!$AE8</f>
        <v>215.8</v>
      </c>
      <c r="S9" s="28">
        <f t="shared" ca="1" si="3"/>
        <v>272.75</v>
      </c>
      <c r="T9" s="29">
        <f t="shared" ca="1" si="4"/>
        <v>57.111111111111114</v>
      </c>
      <c r="U9" s="48">
        <f t="shared" ca="1" si="5"/>
        <v>219.13796296296292</v>
      </c>
    </row>
    <row r="10" spans="1:21" s="3" customFormat="1" ht="15.2" customHeight="1" x14ac:dyDescent="0.25">
      <c r="A10" s="183"/>
      <c r="B10" s="10">
        <v>6</v>
      </c>
      <c r="C10" s="82" t="s">
        <v>18</v>
      </c>
      <c r="D10" s="95">
        <v>73404</v>
      </c>
      <c r="E10" s="26">
        <f ca="1">'21'!$AE9</f>
        <v>239</v>
      </c>
      <c r="F10" s="9">
        <f ca="1">'22'!$AE9</f>
        <v>257.5</v>
      </c>
      <c r="G10" s="9">
        <f ca="1">'23'!$AE9</f>
        <v>241.5</v>
      </c>
      <c r="H10" s="9">
        <f ca="1">'24'!$AE9</f>
        <v>227.25</v>
      </c>
      <c r="I10" s="16">
        <f ca="1">'25'!$AE9</f>
        <v>203.75</v>
      </c>
      <c r="J10" s="26">
        <f t="shared" ca="1" si="0"/>
        <v>257.5</v>
      </c>
      <c r="K10" s="9">
        <f t="shared" ca="1" si="1"/>
        <v>203.75</v>
      </c>
      <c r="L10" s="16">
        <f t="shared" ca="1" si="2"/>
        <v>233.8</v>
      </c>
      <c r="M10" s="26">
        <f ca="1">'26'!$AE9</f>
        <v>223.25</v>
      </c>
      <c r="N10" s="9">
        <f ca="1">'27'!$AE9</f>
        <v>182.66666666666666</v>
      </c>
      <c r="O10" s="9">
        <f ca="1">'28'!$AE9</f>
        <v>197.75</v>
      </c>
      <c r="P10" s="9">
        <f ca="1">'29'!$AE9</f>
        <v>175</v>
      </c>
      <c r="Q10" s="9">
        <f ca="1">'30'!$AE9</f>
        <v>41.277777777777779</v>
      </c>
      <c r="R10" s="16">
        <f ca="1">'31'!$AE9</f>
        <v>173.6</v>
      </c>
      <c r="S10" s="28">
        <f t="shared" ca="1" si="3"/>
        <v>223.25</v>
      </c>
      <c r="T10" s="29">
        <f t="shared" ca="1" si="4"/>
        <v>41.277777777777779</v>
      </c>
      <c r="U10" s="48">
        <f t="shared" ca="1" si="5"/>
        <v>165.59074074074076</v>
      </c>
    </row>
    <row r="11" spans="1:21" s="3" customFormat="1" ht="15.2" customHeight="1" x14ac:dyDescent="0.25">
      <c r="A11" s="183"/>
      <c r="B11" s="10">
        <v>7</v>
      </c>
      <c r="C11" s="82" t="s">
        <v>19</v>
      </c>
      <c r="D11" s="95">
        <v>73405</v>
      </c>
      <c r="E11" s="26">
        <f ca="1">'21'!$AE10</f>
        <v>45.75</v>
      </c>
      <c r="F11" s="9">
        <f ca="1">'22'!$AE10</f>
        <v>47.25</v>
      </c>
      <c r="G11" s="9">
        <f ca="1">'23'!$AE10</f>
        <v>43.25</v>
      </c>
      <c r="H11" s="9">
        <f ca="1">'24'!$AE10</f>
        <v>40.25</v>
      </c>
      <c r="I11" s="16">
        <f ca="1">'25'!$AE10</f>
        <v>38.25</v>
      </c>
      <c r="J11" s="26">
        <f t="shared" ca="1" si="0"/>
        <v>47.25</v>
      </c>
      <c r="K11" s="9">
        <f t="shared" ca="1" si="1"/>
        <v>38.25</v>
      </c>
      <c r="L11" s="16">
        <f t="shared" ca="1" si="2"/>
        <v>42.95</v>
      </c>
      <c r="M11" s="26">
        <f ca="1">'26'!$AE10</f>
        <v>22.5</v>
      </c>
      <c r="N11" s="9">
        <f ca="1">'27'!$AE10</f>
        <v>42.666666666666664</v>
      </c>
      <c r="O11" s="9">
        <f ca="1">'28'!$AE10</f>
        <v>42.75</v>
      </c>
      <c r="P11" s="9">
        <f ca="1">'29'!$AE10</f>
        <v>45</v>
      </c>
      <c r="Q11" s="9">
        <f ca="1">'30'!$AE10</f>
        <v>9.5555555555555554</v>
      </c>
      <c r="R11" s="16">
        <f ca="1">'31'!$AE10</f>
        <v>27</v>
      </c>
      <c r="S11" s="28">
        <f t="shared" ca="1" si="3"/>
        <v>45</v>
      </c>
      <c r="T11" s="29">
        <f t="shared" ca="1" si="4"/>
        <v>9.5555555555555554</v>
      </c>
      <c r="U11" s="48">
        <f t="shared" ca="1" si="5"/>
        <v>31.578703703703699</v>
      </c>
    </row>
    <row r="12" spans="1:21" ht="15.2" customHeight="1" x14ac:dyDescent="0.25">
      <c r="A12" s="183"/>
      <c r="B12" s="10">
        <v>8</v>
      </c>
      <c r="C12" s="82" t="s">
        <v>20</v>
      </c>
      <c r="D12" s="95">
        <v>73406</v>
      </c>
      <c r="E12" s="26">
        <f ca="1">'21'!$AE11</f>
        <v>4706.5</v>
      </c>
      <c r="F12" s="9">
        <f ca="1">'22'!$AE11</f>
        <v>4726</v>
      </c>
      <c r="G12" s="9">
        <f ca="1">'23'!$AE11</f>
        <v>4703</v>
      </c>
      <c r="H12" s="9">
        <f ca="1">'24'!$AE11</f>
        <v>4700</v>
      </c>
      <c r="I12" s="16">
        <f ca="1">'25'!$AE11</f>
        <v>4699</v>
      </c>
      <c r="J12" s="26">
        <f t="shared" ca="1" si="0"/>
        <v>4726</v>
      </c>
      <c r="K12" s="9">
        <f t="shared" ca="1" si="1"/>
        <v>4699</v>
      </c>
      <c r="L12" s="16">
        <f t="shared" ca="1" si="2"/>
        <v>4706.8999999999996</v>
      </c>
      <c r="M12" s="26">
        <f ca="1">'26'!$AE11</f>
        <v>4698.25</v>
      </c>
      <c r="N12" s="9">
        <f ca="1">'27'!$AE11</f>
        <v>4696.666666666667</v>
      </c>
      <c r="O12" s="9">
        <f ca="1">'28'!$AE11</f>
        <v>4695.25</v>
      </c>
      <c r="P12" s="9">
        <f ca="1">'29'!$AE11</f>
        <v>4694</v>
      </c>
      <c r="Q12" s="9">
        <f ca="1">'30'!$AE11</f>
        <v>1043</v>
      </c>
      <c r="R12" s="16">
        <f ca="1">'31'!$AE11</f>
        <v>3762</v>
      </c>
      <c r="S12" s="28">
        <f t="shared" ca="1" si="3"/>
        <v>4698.25</v>
      </c>
      <c r="T12" s="29">
        <f t="shared" ca="1" si="4"/>
        <v>1043</v>
      </c>
      <c r="U12" s="48">
        <f t="shared" ca="1" si="5"/>
        <v>3931.5277777777778</v>
      </c>
    </row>
    <row r="13" spans="1:21" s="3" customFormat="1" ht="15.2" customHeight="1" x14ac:dyDescent="0.25">
      <c r="A13" s="183"/>
      <c r="B13" s="10">
        <v>9</v>
      </c>
      <c r="C13" s="82" t="s">
        <v>21</v>
      </c>
      <c r="D13" s="95">
        <v>73408</v>
      </c>
      <c r="E13" s="26">
        <f ca="1">'21'!$AE12</f>
        <v>2735.5</v>
      </c>
      <c r="F13" s="9">
        <f ca="1">'22'!$AE12</f>
        <v>2736.25</v>
      </c>
      <c r="G13" s="9">
        <f ca="1">'23'!$AE12</f>
        <v>8903.25</v>
      </c>
      <c r="H13" s="9">
        <f ca="1">'24'!$AE12</f>
        <v>2729.25</v>
      </c>
      <c r="I13" s="16">
        <f ca="1">'25'!$AE12</f>
        <v>2739.75</v>
      </c>
      <c r="J13" s="26">
        <f t="shared" ca="1" si="0"/>
        <v>8903.25</v>
      </c>
      <c r="K13" s="9">
        <f t="shared" ca="1" si="1"/>
        <v>2729.25</v>
      </c>
      <c r="L13" s="16">
        <f t="shared" ca="1" si="2"/>
        <v>3968.8</v>
      </c>
      <c r="M13" s="26">
        <f ca="1">'26'!$AE12</f>
        <v>2739</v>
      </c>
      <c r="N13" s="9">
        <f ca="1">'27'!$AE12</f>
        <v>2742.3333333333335</v>
      </c>
      <c r="O13" s="9">
        <f ca="1">'28'!$AE12</f>
        <v>2725.75</v>
      </c>
      <c r="P13" s="9">
        <f ca="1">'29'!$AE12</f>
        <v>2743.5</v>
      </c>
      <c r="Q13" s="9">
        <f ca="1">'30'!$AE12</f>
        <v>609.38888888888891</v>
      </c>
      <c r="R13" s="16">
        <f ca="1">'31'!$AE12</f>
        <v>2180.6</v>
      </c>
      <c r="S13" s="28">
        <f t="shared" ca="1" si="3"/>
        <v>2743.5</v>
      </c>
      <c r="T13" s="29">
        <f t="shared" ca="1" si="4"/>
        <v>609.38888888888891</v>
      </c>
      <c r="U13" s="48">
        <f t="shared" ca="1" si="5"/>
        <v>2290.0953703703703</v>
      </c>
    </row>
    <row r="14" spans="1:21" s="3" customFormat="1" ht="15.2" customHeight="1" x14ac:dyDescent="0.25">
      <c r="A14" s="183"/>
      <c r="B14" s="10">
        <v>10</v>
      </c>
      <c r="C14" s="82" t="s">
        <v>22</v>
      </c>
      <c r="D14" s="95">
        <v>73409</v>
      </c>
      <c r="E14" s="26">
        <f ca="1">'21'!$AE13</f>
        <v>1079.5</v>
      </c>
      <c r="F14" s="9">
        <f ca="1">'22'!$AE13</f>
        <v>1093.25</v>
      </c>
      <c r="G14" s="9">
        <f ca="1">'23'!$AE13</f>
        <v>1075.5</v>
      </c>
      <c r="H14" s="9">
        <f ca="1">'24'!$AE13</f>
        <v>1063</v>
      </c>
      <c r="I14" s="16">
        <f ca="1">'25'!$AE13</f>
        <v>1063.5</v>
      </c>
      <c r="J14" s="26">
        <f t="shared" ca="1" si="0"/>
        <v>1093.25</v>
      </c>
      <c r="K14" s="9">
        <f t="shared" ca="1" si="1"/>
        <v>1063</v>
      </c>
      <c r="L14" s="16">
        <f t="shared" ca="1" si="2"/>
        <v>1074.95</v>
      </c>
      <c r="M14" s="26">
        <f ca="1">'26'!$AE13</f>
        <v>1063.25</v>
      </c>
      <c r="N14" s="9">
        <f ca="1">'27'!$AE13</f>
        <v>1050</v>
      </c>
      <c r="O14" s="9">
        <f ca="1">'28'!$AE13</f>
        <v>1074.25</v>
      </c>
      <c r="P14" s="9">
        <f ca="1">'29'!$AE13</f>
        <v>1078.25</v>
      </c>
      <c r="Q14" s="9">
        <f ca="1">'30'!$AE13</f>
        <v>237.55555555555554</v>
      </c>
      <c r="R14" s="16">
        <f ca="1">'31'!$AE13</f>
        <v>865.8</v>
      </c>
      <c r="S14" s="28">
        <f t="shared" ca="1" si="3"/>
        <v>1078.25</v>
      </c>
      <c r="T14" s="29">
        <f t="shared" ca="1" si="4"/>
        <v>237.55555555555554</v>
      </c>
      <c r="U14" s="48">
        <f t="shared" ca="1" si="5"/>
        <v>894.85092592592594</v>
      </c>
    </row>
    <row r="15" spans="1:21" s="3" customFormat="1" ht="15.2" customHeight="1" x14ac:dyDescent="0.25">
      <c r="A15" s="183"/>
      <c r="B15" s="10">
        <v>11</v>
      </c>
      <c r="C15" s="82" t="s">
        <v>23</v>
      </c>
      <c r="D15" s="95">
        <v>73410</v>
      </c>
      <c r="E15" s="26">
        <f ca="1">'21'!$AE14</f>
        <v>147.25</v>
      </c>
      <c r="F15" s="9">
        <f ca="1">'22'!$AE14</f>
        <v>139.75</v>
      </c>
      <c r="G15" s="9">
        <f ca="1">'23'!$AE14</f>
        <v>142</v>
      </c>
      <c r="H15" s="9">
        <f ca="1">'24'!$AE14</f>
        <v>123</v>
      </c>
      <c r="I15" s="16">
        <f ca="1">'25'!$AE14</f>
        <v>100.5</v>
      </c>
      <c r="J15" s="26">
        <f t="shared" ca="1" si="0"/>
        <v>147.25</v>
      </c>
      <c r="K15" s="9">
        <f t="shared" ca="1" si="1"/>
        <v>100.5</v>
      </c>
      <c r="L15" s="16">
        <f t="shared" ca="1" si="2"/>
        <v>130.5</v>
      </c>
      <c r="M15" s="26">
        <f ca="1">'26'!$AE14</f>
        <v>87.5</v>
      </c>
      <c r="N15" s="9">
        <f ca="1">'27'!$AE14</f>
        <v>79</v>
      </c>
      <c r="O15" s="9">
        <f ca="1">'28'!$AE14</f>
        <v>91</v>
      </c>
      <c r="P15" s="9">
        <f ca="1">'29'!$AE14</f>
        <v>114.5</v>
      </c>
      <c r="Q15" s="9">
        <f ca="1">'30'!$AE14</f>
        <v>27.333333333333332</v>
      </c>
      <c r="R15" s="16">
        <f ca="1">'31'!$AE14</f>
        <v>97</v>
      </c>
      <c r="S15" s="28">
        <f t="shared" ca="1" si="3"/>
        <v>114.5</v>
      </c>
      <c r="T15" s="29">
        <f t="shared" ca="1" si="4"/>
        <v>27.333333333333332</v>
      </c>
      <c r="U15" s="48">
        <f t="shared" ca="1" si="5"/>
        <v>82.722222222222214</v>
      </c>
    </row>
    <row r="16" spans="1:21" ht="15.2" customHeight="1" x14ac:dyDescent="0.25">
      <c r="A16" s="183"/>
      <c r="B16" s="10">
        <v>12</v>
      </c>
      <c r="C16" s="82" t="s">
        <v>24</v>
      </c>
      <c r="D16" s="95">
        <v>73411</v>
      </c>
      <c r="E16" s="26">
        <f ca="1">'21'!$AE15</f>
        <v>9.75</v>
      </c>
      <c r="F16" s="9">
        <f ca="1">'22'!$AE15</f>
        <v>9.75</v>
      </c>
      <c r="G16" s="9">
        <f ca="1">'23'!$AE15</f>
        <v>7.5</v>
      </c>
      <c r="H16" s="9">
        <f ca="1">'24'!$AE15</f>
        <v>11.5</v>
      </c>
      <c r="I16" s="16">
        <f ca="1">'25'!$AE15</f>
        <v>13</v>
      </c>
      <c r="J16" s="26">
        <f t="shared" ca="1" si="0"/>
        <v>13</v>
      </c>
      <c r="K16" s="9">
        <f t="shared" ca="1" si="1"/>
        <v>7.5</v>
      </c>
      <c r="L16" s="16">
        <f t="shared" ca="1" si="2"/>
        <v>10.3</v>
      </c>
      <c r="M16" s="26">
        <f ca="1">'26'!$AE15</f>
        <v>12.75</v>
      </c>
      <c r="N16" s="9">
        <f ca="1">'27'!$AE15</f>
        <v>11.333333333333334</v>
      </c>
      <c r="O16" s="9">
        <f ca="1">'28'!$AE15</f>
        <v>18</v>
      </c>
      <c r="P16" s="9">
        <f ca="1">'29'!$AE15</f>
        <v>18.25</v>
      </c>
      <c r="Q16" s="9">
        <f ca="1">'30'!$AE15</f>
        <v>5.9444444444444446</v>
      </c>
      <c r="R16" s="16">
        <f ca="1">'31'!$AE15</f>
        <v>17.600000000000001</v>
      </c>
      <c r="S16" s="28">
        <f t="shared" ca="1" si="3"/>
        <v>18.25</v>
      </c>
      <c r="T16" s="29">
        <f t="shared" ca="1" si="4"/>
        <v>5.9444444444444446</v>
      </c>
      <c r="U16" s="48">
        <f t="shared" ca="1" si="5"/>
        <v>13.979629629629633</v>
      </c>
    </row>
    <row r="17" spans="1:21" s="3" customFormat="1" ht="15.2" customHeight="1" x14ac:dyDescent="0.25">
      <c r="A17" s="183"/>
      <c r="B17" s="10">
        <v>13</v>
      </c>
      <c r="C17" s="82" t="s">
        <v>25</v>
      </c>
      <c r="D17" s="95">
        <v>73412</v>
      </c>
      <c r="E17" s="26">
        <f ca="1">'21'!$AE16</f>
        <v>82</v>
      </c>
      <c r="F17" s="9">
        <f ca="1">'22'!$AE16</f>
        <v>90.25</v>
      </c>
      <c r="G17" s="9">
        <f ca="1">'23'!$AE16</f>
        <v>85.75</v>
      </c>
      <c r="H17" s="9">
        <f ca="1">'24'!$AE16</f>
        <v>83</v>
      </c>
      <c r="I17" s="16">
        <f ca="1">'25'!$AE16</f>
        <v>81.75</v>
      </c>
      <c r="J17" s="26">
        <f t="shared" ca="1" si="0"/>
        <v>90.25</v>
      </c>
      <c r="K17" s="9">
        <f t="shared" ca="1" si="1"/>
        <v>81.75</v>
      </c>
      <c r="L17" s="16">
        <f t="shared" ca="1" si="2"/>
        <v>84.55</v>
      </c>
      <c r="M17" s="26">
        <f ca="1">'26'!$AE16</f>
        <v>90.5</v>
      </c>
      <c r="N17" s="9">
        <f ca="1">'27'!$AE16</f>
        <v>85</v>
      </c>
      <c r="O17" s="9">
        <f ca="1">'28'!$AE16</f>
        <v>81.5</v>
      </c>
      <c r="P17" s="9">
        <f ca="1">'29'!$AE16</f>
        <v>83.5</v>
      </c>
      <c r="Q17" s="9">
        <f ca="1">'30'!$AE16</f>
        <v>19</v>
      </c>
      <c r="R17" s="16">
        <f ca="1">'31'!$AE16</f>
        <v>69.8</v>
      </c>
      <c r="S17" s="28">
        <f t="shared" ca="1" si="3"/>
        <v>90.5</v>
      </c>
      <c r="T17" s="29">
        <f t="shared" ca="1" si="4"/>
        <v>19</v>
      </c>
      <c r="U17" s="48">
        <f t="shared" ca="1" si="5"/>
        <v>71.55</v>
      </c>
    </row>
    <row r="18" spans="1:21" s="3" customFormat="1" ht="15.2" customHeight="1" x14ac:dyDescent="0.25">
      <c r="A18" s="183"/>
      <c r="B18" s="10">
        <v>14</v>
      </c>
      <c r="C18" s="82" t="s">
        <v>26</v>
      </c>
      <c r="D18" s="95">
        <v>73413</v>
      </c>
      <c r="E18" s="26">
        <f ca="1">'21'!$AE17</f>
        <v>71.25</v>
      </c>
      <c r="F18" s="9">
        <f ca="1">'22'!$AE17</f>
        <v>77</v>
      </c>
      <c r="G18" s="9">
        <f ca="1">'23'!$AE17</f>
        <v>72.25</v>
      </c>
      <c r="H18" s="9">
        <f ca="1">'24'!$AE17</f>
        <v>68.25</v>
      </c>
      <c r="I18" s="16">
        <f ca="1">'25'!$AE17</f>
        <v>68.25</v>
      </c>
      <c r="J18" s="26">
        <f t="shared" ca="1" si="0"/>
        <v>77</v>
      </c>
      <c r="K18" s="9">
        <f t="shared" ca="1" si="1"/>
        <v>68.25</v>
      </c>
      <c r="L18" s="16">
        <f t="shared" ca="1" si="2"/>
        <v>71.400000000000006</v>
      </c>
      <c r="M18" s="26">
        <f ca="1">'26'!$AE17</f>
        <v>77.5</v>
      </c>
      <c r="N18" s="9">
        <f ca="1">'27'!$AE17</f>
        <v>75.666666666666671</v>
      </c>
      <c r="O18" s="9">
        <f ca="1">'28'!$AE17</f>
        <v>73</v>
      </c>
      <c r="P18" s="9">
        <f ca="1">'29'!$AE17</f>
        <v>77</v>
      </c>
      <c r="Q18" s="9">
        <f ca="1">'30'!$AE17</f>
        <v>16.777777777777779</v>
      </c>
      <c r="R18" s="16">
        <f ca="1">'31'!$AE17</f>
        <v>57.6</v>
      </c>
      <c r="S18" s="28">
        <f t="shared" ca="1" si="3"/>
        <v>77.5</v>
      </c>
      <c r="T18" s="29">
        <f t="shared" ca="1" si="4"/>
        <v>16.777777777777779</v>
      </c>
      <c r="U18" s="48">
        <f t="shared" ca="1" si="5"/>
        <v>62.924074074074078</v>
      </c>
    </row>
    <row r="19" spans="1:21" ht="15.2" customHeight="1" x14ac:dyDescent="0.25">
      <c r="A19" s="183"/>
      <c r="B19" s="10">
        <v>15</v>
      </c>
      <c r="C19" s="82" t="s">
        <v>27</v>
      </c>
      <c r="D19" s="95">
        <v>73414</v>
      </c>
      <c r="E19" s="26">
        <f ca="1">'21'!$AE18</f>
        <v>41.5</v>
      </c>
      <c r="F19" s="9">
        <f ca="1">'22'!$AE18</f>
        <v>40.5</v>
      </c>
      <c r="G19" s="9">
        <f ca="1">'23'!$AE18</f>
        <v>28.5</v>
      </c>
      <c r="H19" s="9">
        <f ca="1">'24'!$AE18</f>
        <v>23.25</v>
      </c>
      <c r="I19" s="16">
        <f ca="1">'25'!$AE18</f>
        <v>21.5</v>
      </c>
      <c r="J19" s="26">
        <f t="shared" ca="1" si="0"/>
        <v>41.5</v>
      </c>
      <c r="K19" s="9">
        <f t="shared" ca="1" si="1"/>
        <v>21.5</v>
      </c>
      <c r="L19" s="16">
        <f t="shared" ca="1" si="2"/>
        <v>31.05</v>
      </c>
      <c r="M19" s="26">
        <f ca="1">'26'!$AE18</f>
        <v>21.25</v>
      </c>
      <c r="N19" s="9">
        <f ca="1">'27'!$AE18</f>
        <v>18.666666666666668</v>
      </c>
      <c r="O19" s="9">
        <f ca="1">'28'!$AE18</f>
        <v>39</v>
      </c>
      <c r="P19" s="9">
        <f ca="1">'29'!$AE18</f>
        <v>32.75</v>
      </c>
      <c r="Q19" s="9">
        <f ca="1">'30'!$AE18</f>
        <v>8.2222222222222214</v>
      </c>
      <c r="R19" s="16">
        <f ca="1">'31'!$AE18</f>
        <v>32.4</v>
      </c>
      <c r="S19" s="28">
        <f t="shared" ca="1" si="3"/>
        <v>39</v>
      </c>
      <c r="T19" s="29">
        <f t="shared" ca="1" si="4"/>
        <v>8.2222222222222214</v>
      </c>
      <c r="U19" s="48">
        <f t="shared" ca="1" si="5"/>
        <v>25.381481481481483</v>
      </c>
    </row>
    <row r="20" spans="1:21" ht="15.2" customHeight="1" x14ac:dyDescent="0.25">
      <c r="A20" s="183"/>
      <c r="B20" s="10">
        <v>16</v>
      </c>
      <c r="C20" s="82" t="s">
        <v>28</v>
      </c>
      <c r="D20" s="95">
        <v>73416</v>
      </c>
      <c r="E20" s="26">
        <f ca="1">'21'!$AE19</f>
        <v>0</v>
      </c>
      <c r="F20" s="9">
        <f ca="1">'22'!$AE19</f>
        <v>0</v>
      </c>
      <c r="G20" s="9">
        <f ca="1">'23'!$AE19</f>
        <v>0</v>
      </c>
      <c r="H20" s="9">
        <f ca="1">'24'!$AE19</f>
        <v>0</v>
      </c>
      <c r="I20" s="16">
        <f ca="1">'25'!$AE19</f>
        <v>0</v>
      </c>
      <c r="J20" s="26">
        <f t="shared" ca="1" si="0"/>
        <v>0</v>
      </c>
      <c r="K20" s="9">
        <f t="shared" ca="1" si="1"/>
        <v>0</v>
      </c>
      <c r="L20" s="16">
        <f t="shared" ca="1" si="2"/>
        <v>0</v>
      </c>
      <c r="M20" s="26">
        <f ca="1">'26'!$AE19</f>
        <v>0</v>
      </c>
      <c r="N20" s="9">
        <f ca="1">'27'!$AE19</f>
        <v>0</v>
      </c>
      <c r="O20" s="9">
        <f ca="1">'28'!$AE19</f>
        <v>0</v>
      </c>
      <c r="P20" s="9">
        <f ca="1">'29'!$AE19</f>
        <v>0</v>
      </c>
      <c r="Q20" s="9">
        <f ca="1">'30'!$AE19</f>
        <v>0</v>
      </c>
      <c r="R20" s="16">
        <f ca="1">'31'!$AE19</f>
        <v>0</v>
      </c>
      <c r="S20" s="28">
        <f t="shared" ca="1" si="3"/>
        <v>0</v>
      </c>
      <c r="T20" s="29">
        <f t="shared" ca="1" si="4"/>
        <v>0</v>
      </c>
      <c r="U20" s="48">
        <f t="shared" ca="1" si="5"/>
        <v>0</v>
      </c>
    </row>
    <row r="21" spans="1:21" ht="15.2" customHeight="1" thickBot="1" x14ac:dyDescent="0.3">
      <c r="A21" s="184"/>
      <c r="B21" s="18">
        <v>17</v>
      </c>
      <c r="C21" s="83" t="s">
        <v>29</v>
      </c>
      <c r="D21" s="96">
        <v>73417</v>
      </c>
      <c r="E21" s="67">
        <f ca="1">'21'!$AE20</f>
        <v>26.5</v>
      </c>
      <c r="F21" s="19">
        <f ca="1">'22'!$AE20</f>
        <v>20.75</v>
      </c>
      <c r="G21" s="19">
        <f ca="1">'23'!$AE20</f>
        <v>13.25</v>
      </c>
      <c r="H21" s="19">
        <f ca="1">'24'!$AE20</f>
        <v>11.75</v>
      </c>
      <c r="I21" s="68">
        <f ca="1">'25'!$AE20</f>
        <v>-1.5</v>
      </c>
      <c r="J21" s="67">
        <f t="shared" ca="1" si="0"/>
        <v>26.5</v>
      </c>
      <c r="K21" s="19">
        <f t="shared" ca="1" si="1"/>
        <v>-1.5</v>
      </c>
      <c r="L21" s="68">
        <f t="shared" ca="1" si="2"/>
        <v>14.15</v>
      </c>
      <c r="M21" s="67">
        <f ca="1">'26'!$AE20</f>
        <v>10.75</v>
      </c>
      <c r="N21" s="19">
        <f ca="1">'27'!$AE20</f>
        <v>12</v>
      </c>
      <c r="O21" s="19">
        <f ca="1">'28'!$AE20</f>
        <v>20.5</v>
      </c>
      <c r="P21" s="19">
        <f ca="1">'29'!$AE20</f>
        <v>28</v>
      </c>
      <c r="Q21" s="19">
        <f ca="1">'30'!$AE20</f>
        <v>5.6111111111111107</v>
      </c>
      <c r="R21" s="68">
        <f ca="1">'31'!$AE20</f>
        <v>14.4</v>
      </c>
      <c r="S21" s="30">
        <f t="shared" ca="1" si="3"/>
        <v>28</v>
      </c>
      <c r="T21" s="31">
        <f t="shared" ca="1" si="4"/>
        <v>5.6111111111111107</v>
      </c>
      <c r="U21" s="49">
        <f t="shared" ca="1" si="5"/>
        <v>15.210185185185187</v>
      </c>
    </row>
    <row r="22" spans="1:21" s="3" customFormat="1" ht="15.2" customHeight="1" x14ac:dyDescent="0.25">
      <c r="A22" s="182" t="s">
        <v>30</v>
      </c>
      <c r="B22" s="11">
        <v>18</v>
      </c>
      <c r="C22" s="81" t="s">
        <v>31</v>
      </c>
      <c r="D22" s="94">
        <v>72421</v>
      </c>
      <c r="E22" s="25">
        <f ca="1">'21'!$AE21</f>
        <v>8882.25</v>
      </c>
      <c r="F22" s="14">
        <f ca="1">'22'!$AE21</f>
        <v>8842</v>
      </c>
      <c r="G22" s="14">
        <f ca="1">'23'!$AE21</f>
        <v>8820</v>
      </c>
      <c r="H22" s="14">
        <f ca="1">'24'!$AE21</f>
        <v>8805.5</v>
      </c>
      <c r="I22" s="15">
        <f ca="1">'25'!$AE21</f>
        <v>8792.75</v>
      </c>
      <c r="J22" s="25">
        <f t="shared" ca="1" si="0"/>
        <v>8882.25</v>
      </c>
      <c r="K22" s="14">
        <f t="shared" ca="1" si="1"/>
        <v>8792.75</v>
      </c>
      <c r="L22" s="15">
        <f t="shared" ca="1" si="2"/>
        <v>8828.5</v>
      </c>
      <c r="M22" s="25">
        <f ca="1">'26'!$AE21</f>
        <v>8812.25</v>
      </c>
      <c r="N22" s="14">
        <f ca="1">'27'!$AE21</f>
        <v>8789.6666666666661</v>
      </c>
      <c r="O22" s="14">
        <f ca="1">'28'!$AE21</f>
        <v>8808.25</v>
      </c>
      <c r="P22" s="14">
        <f ca="1">'29'!$AE21</f>
        <v>8816.75</v>
      </c>
      <c r="Q22" s="14">
        <f ca="1">'30'!$AE21</f>
        <v>1960.6111111111111</v>
      </c>
      <c r="R22" s="15">
        <f ca="1">'31'!$AE21</f>
        <v>7052.8</v>
      </c>
      <c r="S22" s="28">
        <f t="shared" ca="1" si="3"/>
        <v>8816.75</v>
      </c>
      <c r="T22" s="29">
        <f t="shared" ca="1" si="4"/>
        <v>1960.6111111111111</v>
      </c>
      <c r="U22" s="48">
        <f t="shared" ca="1" si="5"/>
        <v>7373.3879629629628</v>
      </c>
    </row>
    <row r="23" spans="1:21" ht="15.2" customHeight="1" x14ac:dyDescent="0.25">
      <c r="A23" s="183"/>
      <c r="B23" s="10">
        <v>19</v>
      </c>
      <c r="C23" s="82" t="s">
        <v>32</v>
      </c>
      <c r="D23" s="95">
        <v>72422</v>
      </c>
      <c r="E23" s="26">
        <f ca="1">'21'!$AE22</f>
        <v>3041</v>
      </c>
      <c r="F23" s="9">
        <f ca="1">'22'!$AE22</f>
        <v>3034.25</v>
      </c>
      <c r="G23" s="9">
        <f ca="1">'23'!$AE22</f>
        <v>3023.5</v>
      </c>
      <c r="H23" s="9">
        <f ca="1">'24'!$AE22</f>
        <v>3021.5</v>
      </c>
      <c r="I23" s="16">
        <f ca="1">'25'!$AE22</f>
        <v>3000.25</v>
      </c>
      <c r="J23" s="26">
        <f t="shared" ca="1" si="0"/>
        <v>3041</v>
      </c>
      <c r="K23" s="9">
        <f t="shared" ca="1" si="1"/>
        <v>3000.25</v>
      </c>
      <c r="L23" s="16">
        <f t="shared" ca="1" si="2"/>
        <v>3024.1</v>
      </c>
      <c r="M23" s="26">
        <f ca="1">'26'!$AE22</f>
        <v>3001.75</v>
      </c>
      <c r="N23" s="9">
        <f ca="1">'27'!$AE22</f>
        <v>2995.6666666666665</v>
      </c>
      <c r="O23" s="9">
        <f ca="1">'28'!$AE22</f>
        <v>3000.25</v>
      </c>
      <c r="P23" s="9">
        <f ca="1">'29'!$AE22</f>
        <v>3025.75</v>
      </c>
      <c r="Q23" s="9">
        <f ca="1">'30'!$AE22</f>
        <v>673.44444444444446</v>
      </c>
      <c r="R23" s="16">
        <f ca="1">'31'!$AE22</f>
        <v>2426.4</v>
      </c>
      <c r="S23" s="28">
        <f t="shared" ca="1" si="3"/>
        <v>3025.75</v>
      </c>
      <c r="T23" s="29">
        <f t="shared" ca="1" si="4"/>
        <v>673.44444444444446</v>
      </c>
      <c r="U23" s="48">
        <f t="shared" ca="1" si="5"/>
        <v>2520.5435185185183</v>
      </c>
    </row>
    <row r="24" spans="1:21" ht="15.2" customHeight="1" x14ac:dyDescent="0.25">
      <c r="A24" s="183"/>
      <c r="B24" s="10">
        <v>20</v>
      </c>
      <c r="C24" s="82" t="s">
        <v>33</v>
      </c>
      <c r="D24" s="95">
        <v>72423</v>
      </c>
      <c r="E24" s="26">
        <f ca="1">'21'!$AE23</f>
        <v>9299.5</v>
      </c>
      <c r="F24" s="9">
        <f ca="1">'22'!$AE23</f>
        <v>14840.5</v>
      </c>
      <c r="G24" s="9">
        <f ca="1">'23'!$AE23</f>
        <v>13575.5</v>
      </c>
      <c r="H24" s="9">
        <f ca="1">'24'!$AE23</f>
        <v>13562.5</v>
      </c>
      <c r="I24" s="16">
        <f ca="1">'25'!$AE23</f>
        <v>9275.5</v>
      </c>
      <c r="J24" s="26">
        <f t="shared" ca="1" si="0"/>
        <v>14840.5</v>
      </c>
      <c r="K24" s="9">
        <f t="shared" ca="1" si="1"/>
        <v>9275.5</v>
      </c>
      <c r="L24" s="16">
        <f t="shared" ca="1" si="2"/>
        <v>12110.7</v>
      </c>
      <c r="M24" s="26">
        <f ca="1">'26'!$AE23</f>
        <v>5040.25</v>
      </c>
      <c r="N24" s="9">
        <f ca="1">'27'!$AE23</f>
        <v>13528.666666666666</v>
      </c>
      <c r="O24" s="9">
        <f ca="1">'28'!$AE23</f>
        <v>13537.25</v>
      </c>
      <c r="P24" s="9">
        <f ca="1">'29'!$AE23</f>
        <v>13536.25</v>
      </c>
      <c r="Q24" s="9">
        <f ca="1">'30'!$AE23</f>
        <v>3014.7222222222222</v>
      </c>
      <c r="R24" s="16">
        <f ca="1">'31'!$AE23</f>
        <v>10876.6</v>
      </c>
      <c r="S24" s="28">
        <f t="shared" ca="1" si="3"/>
        <v>13537.25</v>
      </c>
      <c r="T24" s="29">
        <f t="shared" ca="1" si="4"/>
        <v>3014.7222222222222</v>
      </c>
      <c r="U24" s="48">
        <f t="shared" ca="1" si="5"/>
        <v>9922.2898148148142</v>
      </c>
    </row>
    <row r="25" spans="1:21" ht="15.2" customHeight="1" x14ac:dyDescent="0.25">
      <c r="A25" s="183"/>
      <c r="B25" s="10">
        <v>21</v>
      </c>
      <c r="C25" s="82" t="s">
        <v>34</v>
      </c>
      <c r="D25" s="95">
        <v>72424</v>
      </c>
      <c r="E25" s="26">
        <f ca="1">'21'!$AE24</f>
        <v>4829.5</v>
      </c>
      <c r="F25" s="9">
        <f ca="1">'22'!$AE24</f>
        <v>6447.25</v>
      </c>
      <c r="G25" s="9">
        <f ca="1">'23'!$AE24</f>
        <v>4483.5</v>
      </c>
      <c r="H25" s="9">
        <f ca="1">'24'!$AE24</f>
        <v>6477.75</v>
      </c>
      <c r="I25" s="16">
        <f ca="1">'25'!$AE24</f>
        <v>6474.25</v>
      </c>
      <c r="J25" s="26">
        <f t="shared" ca="1" si="0"/>
        <v>6477.75</v>
      </c>
      <c r="K25" s="9">
        <f t="shared" ca="1" si="1"/>
        <v>4483.5</v>
      </c>
      <c r="L25" s="16">
        <f t="shared" ca="1" si="2"/>
        <v>5742.45</v>
      </c>
      <c r="M25" s="26">
        <f ca="1">'26'!$AE24</f>
        <v>6467.5</v>
      </c>
      <c r="N25" s="9">
        <f ca="1">'27'!$AE24</f>
        <v>6469</v>
      </c>
      <c r="O25" s="9">
        <f ca="1">'28'!$AE24</f>
        <v>6463.25</v>
      </c>
      <c r="P25" s="9">
        <f ca="1">'29'!$AE24</f>
        <v>6471.25</v>
      </c>
      <c r="Q25" s="9">
        <f ca="1">'30'!$AE24</f>
        <v>1427.6666666666667</v>
      </c>
      <c r="R25" s="16">
        <f ca="1">'31'!$AE24</f>
        <v>3839.2</v>
      </c>
      <c r="S25" s="28">
        <f t="shared" ca="1" si="3"/>
        <v>6471.25</v>
      </c>
      <c r="T25" s="29">
        <f t="shared" ca="1" si="4"/>
        <v>1427.6666666666667</v>
      </c>
      <c r="U25" s="48">
        <f t="shared" ca="1" si="5"/>
        <v>5189.6444444444451</v>
      </c>
    </row>
    <row r="26" spans="1:21" ht="15.2" customHeight="1" x14ac:dyDescent="0.25">
      <c r="A26" s="183"/>
      <c r="B26" s="10">
        <v>22</v>
      </c>
      <c r="C26" s="82" t="s">
        <v>35</v>
      </c>
      <c r="D26" s="95">
        <v>72432</v>
      </c>
      <c r="E26" s="26">
        <f ca="1">'21'!$AE25</f>
        <v>2338.75</v>
      </c>
      <c r="F26" s="9">
        <f ca="1">'22'!$AE25</f>
        <v>2355.5</v>
      </c>
      <c r="G26" s="9">
        <f ca="1">'23'!$AE25</f>
        <v>2335.5</v>
      </c>
      <c r="H26" s="9">
        <f ca="1">'24'!$AE25</f>
        <v>2347.75</v>
      </c>
      <c r="I26" s="16">
        <f ca="1">'25'!$AE25</f>
        <v>2358</v>
      </c>
      <c r="J26" s="26">
        <f t="shared" ca="1" si="0"/>
        <v>2358</v>
      </c>
      <c r="K26" s="9">
        <f t="shared" ca="1" si="1"/>
        <v>2335.5</v>
      </c>
      <c r="L26" s="16">
        <f t="shared" ca="1" si="2"/>
        <v>2347.1</v>
      </c>
      <c r="M26" s="26">
        <f ca="1">'26'!$AE25</f>
        <v>2342.25</v>
      </c>
      <c r="N26" s="9">
        <f ca="1">'27'!$AE25</f>
        <v>2347.6666666666665</v>
      </c>
      <c r="O26" s="9">
        <f ca="1">'28'!$AE25</f>
        <v>2337</v>
      </c>
      <c r="P26" s="9">
        <f ca="1">'29'!$AE25</f>
        <v>2343.5</v>
      </c>
      <c r="Q26" s="9">
        <f ca="1">'30'!$AE25</f>
        <v>519.27777777777783</v>
      </c>
      <c r="R26" s="16">
        <f ca="1">'31'!$AE25</f>
        <v>1861.2</v>
      </c>
      <c r="S26" s="28">
        <f t="shared" ca="1" si="3"/>
        <v>2347.6666666666665</v>
      </c>
      <c r="T26" s="29">
        <f t="shared" ca="1" si="4"/>
        <v>519.27777777777783</v>
      </c>
      <c r="U26" s="48">
        <f t="shared" ca="1" si="5"/>
        <v>1958.4824074074074</v>
      </c>
    </row>
    <row r="27" spans="1:21" ht="15.2" customHeight="1" x14ac:dyDescent="0.25">
      <c r="A27" s="183"/>
      <c r="B27" s="10">
        <v>23</v>
      </c>
      <c r="C27" s="82" t="s">
        <v>36</v>
      </c>
      <c r="D27" s="95">
        <v>72425</v>
      </c>
      <c r="E27" s="26">
        <f ca="1">'21'!$AE26</f>
        <v>1408.5</v>
      </c>
      <c r="F27" s="9">
        <f ca="1">'22'!$AE26</f>
        <v>1419</v>
      </c>
      <c r="G27" s="9">
        <f ca="1">'23'!$AE26</f>
        <v>1409.25</v>
      </c>
      <c r="H27" s="9">
        <f ca="1">'24'!$AE26</f>
        <v>1407.25</v>
      </c>
      <c r="I27" s="16">
        <f ca="1">'25'!$AE26</f>
        <v>1393</v>
      </c>
      <c r="J27" s="26">
        <f t="shared" ca="1" si="0"/>
        <v>1419</v>
      </c>
      <c r="K27" s="9">
        <f t="shared" ca="1" si="1"/>
        <v>1393</v>
      </c>
      <c r="L27" s="16">
        <f t="shared" ca="1" si="2"/>
        <v>1407.4</v>
      </c>
      <c r="M27" s="26">
        <f ca="1">'26'!$AE26</f>
        <v>1374.5</v>
      </c>
      <c r="N27" s="9">
        <f ca="1">'27'!$AE26</f>
        <v>1386.3333333333333</v>
      </c>
      <c r="O27" s="9">
        <f ca="1">'28'!$AE26</f>
        <v>1371.75</v>
      </c>
      <c r="P27" s="9">
        <f ca="1">'29'!$AE26</f>
        <v>1378</v>
      </c>
      <c r="Q27" s="9">
        <f ca="1">'30'!$AE26</f>
        <v>310.5</v>
      </c>
      <c r="R27" s="16">
        <f ca="1">'31'!$AE26</f>
        <v>1102</v>
      </c>
      <c r="S27" s="28">
        <f t="shared" ca="1" si="3"/>
        <v>1386.3333333333333</v>
      </c>
      <c r="T27" s="29">
        <f t="shared" ca="1" si="4"/>
        <v>310.5</v>
      </c>
      <c r="U27" s="48">
        <f t="shared" ca="1" si="5"/>
        <v>1153.8472222222222</v>
      </c>
    </row>
    <row r="28" spans="1:21" ht="15.2" customHeight="1" x14ac:dyDescent="0.25">
      <c r="A28" s="183"/>
      <c r="B28" s="10">
        <v>24</v>
      </c>
      <c r="C28" s="82" t="s">
        <v>37</v>
      </c>
      <c r="D28" s="95">
        <v>72426</v>
      </c>
      <c r="E28" s="26">
        <f ca="1">'21'!$AE27</f>
        <v>1110</v>
      </c>
      <c r="F28" s="9">
        <f ca="1">'22'!$AE27</f>
        <v>1110.5</v>
      </c>
      <c r="G28" s="9">
        <f ca="1">'23'!$AE27</f>
        <v>1109.25</v>
      </c>
      <c r="H28" s="9">
        <f ca="1">'24'!$AE27</f>
        <v>1098.75</v>
      </c>
      <c r="I28" s="16">
        <f ca="1">'25'!$AE27</f>
        <v>1104.5</v>
      </c>
      <c r="J28" s="26">
        <f t="shared" ca="1" si="0"/>
        <v>1110.5</v>
      </c>
      <c r="K28" s="9">
        <f t="shared" ca="1" si="1"/>
        <v>1098.75</v>
      </c>
      <c r="L28" s="16">
        <f t="shared" ca="1" si="2"/>
        <v>1106.5999999999999</v>
      </c>
      <c r="M28" s="26">
        <f ca="1">'26'!$AE27</f>
        <v>1079.5</v>
      </c>
      <c r="N28" s="9">
        <f ca="1">'27'!$AE27</f>
        <v>1086.3333333333333</v>
      </c>
      <c r="O28" s="9">
        <f ca="1">'28'!$AE27</f>
        <v>1081.5</v>
      </c>
      <c r="P28" s="9">
        <f ca="1">'29'!$AE27</f>
        <v>1083.75</v>
      </c>
      <c r="Q28" s="9">
        <f ca="1">'30'!$AE27</f>
        <v>243</v>
      </c>
      <c r="R28" s="16">
        <f ca="1">'31'!$AE27</f>
        <v>868</v>
      </c>
      <c r="S28" s="28">
        <f t="shared" ca="1" si="3"/>
        <v>1086.3333333333333</v>
      </c>
      <c r="T28" s="29">
        <f t="shared" ca="1" si="4"/>
        <v>243</v>
      </c>
      <c r="U28" s="48">
        <f t="shared" ca="1" si="5"/>
        <v>907.0138888888888</v>
      </c>
    </row>
    <row r="29" spans="1:21" ht="15.2" customHeight="1" x14ac:dyDescent="0.25">
      <c r="A29" s="183"/>
      <c r="B29" s="10">
        <v>25</v>
      </c>
      <c r="C29" s="82" t="s">
        <v>38</v>
      </c>
      <c r="D29" s="95">
        <v>72427</v>
      </c>
      <c r="E29" s="26">
        <f ca="1">'21'!$AE28</f>
        <v>88.25</v>
      </c>
      <c r="F29" s="9">
        <f ca="1">'22'!$AE28</f>
        <v>80.25</v>
      </c>
      <c r="G29" s="9">
        <f ca="1">'23'!$AE28</f>
        <v>83</v>
      </c>
      <c r="H29" s="9">
        <f ca="1">'24'!$AE28</f>
        <v>72.5</v>
      </c>
      <c r="I29" s="16">
        <f ca="1">'25'!$AE28</f>
        <v>69.5</v>
      </c>
      <c r="J29" s="26">
        <f t="shared" ca="1" si="0"/>
        <v>88.25</v>
      </c>
      <c r="K29" s="9">
        <f t="shared" ca="1" si="1"/>
        <v>69.5</v>
      </c>
      <c r="L29" s="16">
        <f t="shared" ca="1" si="2"/>
        <v>78.7</v>
      </c>
      <c r="M29" s="26">
        <f ca="1">'26'!$AE28</f>
        <v>65.25</v>
      </c>
      <c r="N29" s="9">
        <f ca="1">'27'!$AE28</f>
        <v>64.666666666666671</v>
      </c>
      <c r="O29" s="9">
        <f ca="1">'28'!$AE28</f>
        <v>70.75</v>
      </c>
      <c r="P29" s="9">
        <f ca="1">'29'!$AE28</f>
        <v>64.75</v>
      </c>
      <c r="Q29" s="9">
        <f ca="1">'30'!$AE28</f>
        <v>15.222222222222221</v>
      </c>
      <c r="R29" s="16">
        <f ca="1">'31'!$AE28</f>
        <v>59.4</v>
      </c>
      <c r="S29" s="28">
        <f t="shared" ca="1" si="3"/>
        <v>70.75</v>
      </c>
      <c r="T29" s="29">
        <f t="shared" ca="1" si="4"/>
        <v>15.222222222222221</v>
      </c>
      <c r="U29" s="48">
        <f t="shared" ca="1" si="5"/>
        <v>56.673148148148151</v>
      </c>
    </row>
    <row r="30" spans="1:21" ht="15.2" customHeight="1" x14ac:dyDescent="0.25">
      <c r="A30" s="183"/>
      <c r="B30" s="10">
        <v>26</v>
      </c>
      <c r="C30" s="82" t="s">
        <v>39</v>
      </c>
      <c r="D30" s="95">
        <v>72428</v>
      </c>
      <c r="E30" s="26">
        <f ca="1">'21'!$AE29</f>
        <v>47.75</v>
      </c>
      <c r="F30" s="9">
        <f ca="1">'22'!$AE29</f>
        <v>44</v>
      </c>
      <c r="G30" s="9">
        <f ca="1">'23'!$AE29</f>
        <v>40.75</v>
      </c>
      <c r="H30" s="9">
        <f ca="1">'24'!$AE29</f>
        <v>38.25</v>
      </c>
      <c r="I30" s="16">
        <f ca="1">'25'!$AE29</f>
        <v>35.25</v>
      </c>
      <c r="J30" s="26">
        <f t="shared" ca="1" si="0"/>
        <v>47.75</v>
      </c>
      <c r="K30" s="9">
        <f t="shared" ca="1" si="1"/>
        <v>35.25</v>
      </c>
      <c r="L30" s="16">
        <f t="shared" ca="1" si="2"/>
        <v>41.2</v>
      </c>
      <c r="M30" s="26">
        <f ca="1">'26'!$AE29</f>
        <v>37.25</v>
      </c>
      <c r="N30" s="9">
        <f ca="1">'27'!$AE29</f>
        <v>29.333333333333332</v>
      </c>
      <c r="O30" s="9">
        <f ca="1">'28'!$AE29</f>
        <v>36.5</v>
      </c>
      <c r="P30" s="9">
        <f ca="1">'29'!$AE29</f>
        <v>26</v>
      </c>
      <c r="Q30" s="9">
        <f ca="1">'30'!$AE29</f>
        <v>6.5</v>
      </c>
      <c r="R30" s="16">
        <f ca="1">'31'!$AE29</f>
        <v>26.4</v>
      </c>
      <c r="S30" s="28">
        <f t="shared" ca="1" si="3"/>
        <v>37.25</v>
      </c>
      <c r="T30" s="29">
        <f t="shared" ca="1" si="4"/>
        <v>6.5</v>
      </c>
      <c r="U30" s="48">
        <f t="shared" ca="1" si="5"/>
        <v>26.99722222222222</v>
      </c>
    </row>
    <row r="31" spans="1:21" ht="15.2" customHeight="1" x14ac:dyDescent="0.25">
      <c r="A31" s="183"/>
      <c r="B31" s="10">
        <v>27</v>
      </c>
      <c r="C31" s="82" t="s">
        <v>40</v>
      </c>
      <c r="D31" s="95">
        <v>72429</v>
      </c>
      <c r="E31" s="26">
        <f ca="1">'21'!$AE30</f>
        <v>20</v>
      </c>
      <c r="F31" s="9">
        <f ca="1">'22'!$AE30</f>
        <v>17.25</v>
      </c>
      <c r="G31" s="9">
        <f ca="1">'23'!$AE30</f>
        <v>11</v>
      </c>
      <c r="H31" s="9">
        <f ca="1">'24'!$AE30</f>
        <v>14.5</v>
      </c>
      <c r="I31" s="16">
        <f ca="1">'25'!$AE30</f>
        <v>19</v>
      </c>
      <c r="J31" s="26">
        <f t="shared" ca="1" si="0"/>
        <v>20</v>
      </c>
      <c r="K31" s="9">
        <f t="shared" ca="1" si="1"/>
        <v>11</v>
      </c>
      <c r="L31" s="16">
        <f t="shared" ca="1" si="2"/>
        <v>16.350000000000001</v>
      </c>
      <c r="M31" s="26">
        <f ca="1">'26'!$AE30</f>
        <v>20.25</v>
      </c>
      <c r="N31" s="9">
        <f ca="1">'27'!$AE30</f>
        <v>20.666666666666668</v>
      </c>
      <c r="O31" s="9">
        <f ca="1">'28'!$AE30</f>
        <v>23.5</v>
      </c>
      <c r="P31" s="9">
        <f ca="1">'29'!$AE30</f>
        <v>24.75</v>
      </c>
      <c r="Q31" s="9">
        <f ca="1">'30'!$AE30</f>
        <v>3.5555555555555554</v>
      </c>
      <c r="R31" s="16">
        <f ca="1">'31'!$AE30</f>
        <v>7</v>
      </c>
      <c r="S31" s="28">
        <f t="shared" ca="1" si="3"/>
        <v>24.75</v>
      </c>
      <c r="T31" s="29">
        <f t="shared" ca="1" si="4"/>
        <v>3.5555555555555554</v>
      </c>
      <c r="U31" s="48">
        <f t="shared" ca="1" si="5"/>
        <v>16.62037037037037</v>
      </c>
    </row>
    <row r="32" spans="1:21" ht="15.2" customHeight="1" thickBot="1" x14ac:dyDescent="0.3">
      <c r="A32" s="184"/>
      <c r="B32" s="13">
        <v>28</v>
      </c>
      <c r="C32" s="84" t="s">
        <v>41</v>
      </c>
      <c r="D32" s="97">
        <v>72436</v>
      </c>
      <c r="E32" s="27">
        <f ca="1">'21'!$AE31</f>
        <v>-2</v>
      </c>
      <c r="F32" s="12">
        <f ca="1">'22'!$AE31</f>
        <v>7</v>
      </c>
      <c r="G32" s="12">
        <f ca="1">'23'!$AE31</f>
        <v>1.75</v>
      </c>
      <c r="H32" s="12">
        <f ca="1">'24'!$AE31</f>
        <v>0.75</v>
      </c>
      <c r="I32" s="17">
        <f ca="1">'25'!$AE31</f>
        <v>0.25</v>
      </c>
      <c r="J32" s="27">
        <f t="shared" ca="1" si="0"/>
        <v>7</v>
      </c>
      <c r="K32" s="12">
        <f t="shared" ca="1" si="1"/>
        <v>-2</v>
      </c>
      <c r="L32" s="17">
        <f t="shared" ca="1" si="2"/>
        <v>1.55</v>
      </c>
      <c r="M32" s="27">
        <f ca="1">'26'!$AE31</f>
        <v>-6</v>
      </c>
      <c r="N32" s="12">
        <f ca="1">'27'!$AE31</f>
        <v>3</v>
      </c>
      <c r="O32" s="12">
        <f ca="1">'28'!$AE31</f>
        <v>5.75</v>
      </c>
      <c r="P32" s="12">
        <f ca="1">'29'!$AE31</f>
        <v>1.75</v>
      </c>
      <c r="Q32" s="12">
        <f ca="1">'30'!$AE31</f>
        <v>0.55555555555555558</v>
      </c>
      <c r="R32" s="17">
        <f ca="1">'31'!$AE31</f>
        <v>-2.8</v>
      </c>
      <c r="S32" s="30">
        <f t="shared" ca="1" si="3"/>
        <v>5.75</v>
      </c>
      <c r="T32" s="31">
        <f t="shared" ca="1" si="4"/>
        <v>-6</v>
      </c>
      <c r="U32" s="48">
        <f t="shared" ca="1" si="5"/>
        <v>0.37592592592592594</v>
      </c>
    </row>
    <row r="33" spans="1:21" ht="15.2" customHeight="1" x14ac:dyDescent="0.25">
      <c r="A33" s="187" t="s">
        <v>42</v>
      </c>
      <c r="B33" s="20">
        <v>29</v>
      </c>
      <c r="C33" s="85" t="s">
        <v>43</v>
      </c>
      <c r="D33" s="100">
        <v>72441</v>
      </c>
      <c r="E33" s="36">
        <f ca="1">'21'!$AE32</f>
        <v>244.25</v>
      </c>
      <c r="F33" s="34">
        <f ca="1">'22'!$AE32</f>
        <v>237.25</v>
      </c>
      <c r="G33" s="34">
        <f ca="1">'23'!$AE32</f>
        <v>219</v>
      </c>
      <c r="H33" s="34">
        <f ca="1">'24'!$AE32</f>
        <v>216.5</v>
      </c>
      <c r="I33" s="35">
        <f ca="1">'25'!$AE32</f>
        <v>207.5</v>
      </c>
      <c r="J33" s="36">
        <f t="shared" ca="1" si="0"/>
        <v>244.25</v>
      </c>
      <c r="K33" s="34">
        <f t="shared" ca="1" si="1"/>
        <v>207.5</v>
      </c>
      <c r="L33" s="35">
        <f t="shared" ca="1" si="2"/>
        <v>224.9</v>
      </c>
      <c r="M33" s="36">
        <f ca="1">'26'!$AE32</f>
        <v>202</v>
      </c>
      <c r="N33" s="34">
        <f ca="1">'27'!$AE32</f>
        <v>199.33333333333334</v>
      </c>
      <c r="O33" s="34">
        <f ca="1">'28'!$AE32</f>
        <v>218.75</v>
      </c>
      <c r="P33" s="34">
        <f ca="1">'29'!$AE32</f>
        <v>203.75</v>
      </c>
      <c r="Q33" s="34">
        <f ca="1">'30'!$AE32</f>
        <v>43.777777777777779</v>
      </c>
      <c r="R33" s="35">
        <f ca="1">'31'!$AE32</f>
        <v>153.80000000000001</v>
      </c>
      <c r="S33" s="32">
        <f t="shared" ca="1" si="3"/>
        <v>218.75</v>
      </c>
      <c r="T33" s="33">
        <f t="shared" ca="1" si="4"/>
        <v>43.777777777777779</v>
      </c>
      <c r="U33" s="50">
        <f t="shared" ca="1" si="5"/>
        <v>170.2351851851852</v>
      </c>
    </row>
    <row r="34" spans="1:21" ht="15.2" customHeight="1" x14ac:dyDescent="0.25">
      <c r="A34" s="183"/>
      <c r="B34" s="10">
        <v>30</v>
      </c>
      <c r="C34" s="82" t="s">
        <v>44</v>
      </c>
      <c r="D34" s="95">
        <v>72442</v>
      </c>
      <c r="E34" s="26">
        <f ca="1">'21'!$AE33</f>
        <v>167.5</v>
      </c>
      <c r="F34" s="9">
        <f ca="1">'22'!$AE33</f>
        <v>171</v>
      </c>
      <c r="G34" s="9">
        <f ca="1">'23'!$AE33</f>
        <v>159.75</v>
      </c>
      <c r="H34" s="9">
        <f ca="1">'24'!$AE33</f>
        <v>155.5</v>
      </c>
      <c r="I34" s="16">
        <f ca="1">'25'!$AE33</f>
        <v>151.75</v>
      </c>
      <c r="J34" s="26">
        <f t="shared" ca="1" si="0"/>
        <v>171</v>
      </c>
      <c r="K34" s="9">
        <f t="shared" ca="1" si="1"/>
        <v>151.75</v>
      </c>
      <c r="L34" s="16">
        <f t="shared" ca="1" si="2"/>
        <v>161.1</v>
      </c>
      <c r="M34" s="26">
        <f ca="1">'26'!$AE33</f>
        <v>151</v>
      </c>
      <c r="N34" s="9">
        <f ca="1">'27'!$AE33</f>
        <v>149</v>
      </c>
      <c r="O34" s="9">
        <f ca="1">'28'!$AE33</f>
        <v>150.75</v>
      </c>
      <c r="P34" s="9">
        <f ca="1">'29'!$AE33</f>
        <v>152.5</v>
      </c>
      <c r="Q34" s="9">
        <f ca="1">'30'!$AE33</f>
        <v>33.277777777777779</v>
      </c>
      <c r="R34" s="16">
        <f ca="1">'31'!$AE33</f>
        <v>108.6</v>
      </c>
      <c r="S34" s="28">
        <f t="shared" ca="1" si="3"/>
        <v>152.5</v>
      </c>
      <c r="T34" s="29">
        <f t="shared" ca="1" si="4"/>
        <v>33.277777777777779</v>
      </c>
      <c r="U34" s="48">
        <f t="shared" ca="1" si="5"/>
        <v>124.18796296296297</v>
      </c>
    </row>
    <row r="35" spans="1:21" ht="15.2" customHeight="1" x14ac:dyDescent="0.25">
      <c r="A35" s="183"/>
      <c r="B35" s="10">
        <v>31</v>
      </c>
      <c r="C35" s="82" t="s">
        <v>45</v>
      </c>
      <c r="D35" s="95">
        <v>72443</v>
      </c>
      <c r="E35" s="26">
        <f ca="1">'21'!$AE34</f>
        <v>407</v>
      </c>
      <c r="F35" s="9">
        <f ca="1">'22'!$AE34</f>
        <v>398</v>
      </c>
      <c r="G35" s="9">
        <f ca="1">'23'!$AE34</f>
        <v>394.5</v>
      </c>
      <c r="H35" s="9">
        <f ca="1">'24'!$AE34</f>
        <v>388.5</v>
      </c>
      <c r="I35" s="16">
        <f ca="1">'25'!$AE34</f>
        <v>387</v>
      </c>
      <c r="J35" s="26">
        <f t="shared" ca="1" si="0"/>
        <v>407</v>
      </c>
      <c r="K35" s="9">
        <f t="shared" ca="1" si="1"/>
        <v>387</v>
      </c>
      <c r="L35" s="16">
        <f t="shared" ca="1" si="2"/>
        <v>395</v>
      </c>
      <c r="M35" s="26">
        <f ca="1">'26'!$AE34</f>
        <v>389.75</v>
      </c>
      <c r="N35" s="9">
        <f ca="1">'27'!$AE34</f>
        <v>388.33333333333331</v>
      </c>
      <c r="O35" s="9">
        <f ca="1">'28'!$AE34</f>
        <v>387.25</v>
      </c>
      <c r="P35" s="9">
        <f ca="1">'29'!$AE34</f>
        <v>387.25</v>
      </c>
      <c r="Q35" s="9">
        <f ca="1">'30'!$AE34</f>
        <v>85.444444444444443</v>
      </c>
      <c r="R35" s="16">
        <f ca="1">'31'!$AE34</f>
        <v>306.60000000000002</v>
      </c>
      <c r="S35" s="28">
        <f t="shared" ca="1" si="3"/>
        <v>389.75</v>
      </c>
      <c r="T35" s="29">
        <f t="shared" ca="1" si="4"/>
        <v>85.444444444444443</v>
      </c>
      <c r="U35" s="48">
        <f t="shared" ca="1" si="5"/>
        <v>324.10462962962964</v>
      </c>
    </row>
    <row r="36" spans="1:21" ht="15.2" customHeight="1" x14ac:dyDescent="0.25">
      <c r="A36" s="183"/>
      <c r="B36" s="10">
        <v>32</v>
      </c>
      <c r="C36" s="82" t="s">
        <v>46</v>
      </c>
      <c r="D36" s="95">
        <v>72444</v>
      </c>
      <c r="E36" s="26">
        <f ca="1">'21'!$AE35</f>
        <v>17.5</v>
      </c>
      <c r="F36" s="9">
        <f ca="1">'22'!$AE35</f>
        <v>15.75</v>
      </c>
      <c r="G36" s="9">
        <f ca="1">'23'!$AE35</f>
        <v>12.75</v>
      </c>
      <c r="H36" s="9">
        <f ca="1">'24'!$AE35</f>
        <v>15.25</v>
      </c>
      <c r="I36" s="16">
        <f ca="1">'25'!$AE35</f>
        <v>18</v>
      </c>
      <c r="J36" s="26">
        <f t="shared" ca="1" si="0"/>
        <v>18</v>
      </c>
      <c r="K36" s="9">
        <f t="shared" ca="1" si="1"/>
        <v>12.75</v>
      </c>
      <c r="L36" s="16">
        <f t="shared" ca="1" si="2"/>
        <v>15.85</v>
      </c>
      <c r="M36" s="26">
        <f ca="1">'26'!$AE35</f>
        <v>20.75</v>
      </c>
      <c r="N36" s="9">
        <f ca="1">'27'!$AE35</f>
        <v>18.666666666666668</v>
      </c>
      <c r="O36" s="9">
        <f ca="1">'28'!$AE35</f>
        <v>24.25</v>
      </c>
      <c r="P36" s="9">
        <f ca="1">'29'!$AE35</f>
        <v>21.75</v>
      </c>
      <c r="Q36" s="9">
        <f ca="1">'30'!$AE35</f>
        <v>7</v>
      </c>
      <c r="R36" s="16">
        <f ca="1">'31'!$AE35</f>
        <v>5.2</v>
      </c>
      <c r="S36" s="28">
        <f t="shared" ca="1" si="3"/>
        <v>24.25</v>
      </c>
      <c r="T36" s="29">
        <f t="shared" ca="1" si="4"/>
        <v>5.2</v>
      </c>
      <c r="U36" s="48">
        <f t="shared" ca="1" si="5"/>
        <v>16.269444444444446</v>
      </c>
    </row>
    <row r="37" spans="1:21" ht="15.2" customHeight="1" x14ac:dyDescent="0.25">
      <c r="A37" s="183"/>
      <c r="B37" s="10">
        <v>33</v>
      </c>
      <c r="C37" s="82" t="s">
        <v>47</v>
      </c>
      <c r="D37" s="95">
        <v>72445</v>
      </c>
      <c r="E37" s="26">
        <f ca="1">'21'!$AE36</f>
        <v>18.25</v>
      </c>
      <c r="F37" s="9">
        <f ca="1">'22'!$AE36</f>
        <v>16.5</v>
      </c>
      <c r="G37" s="9">
        <f ca="1">'23'!$AE36</f>
        <v>10.75</v>
      </c>
      <c r="H37" s="9">
        <f ca="1">'24'!$AE36</f>
        <v>12.25</v>
      </c>
      <c r="I37" s="16">
        <f ca="1">'25'!$AE36</f>
        <v>12</v>
      </c>
      <c r="J37" s="26">
        <f t="shared" ca="1" si="0"/>
        <v>18.25</v>
      </c>
      <c r="K37" s="9">
        <f t="shared" ca="1" si="1"/>
        <v>10.75</v>
      </c>
      <c r="L37" s="16">
        <f t="shared" ca="1" si="2"/>
        <v>13.95</v>
      </c>
      <c r="M37" s="26">
        <f ca="1">'26'!$AE36</f>
        <v>14</v>
      </c>
      <c r="N37" s="9">
        <f ca="1">'27'!$AE36</f>
        <v>15.666666666666666</v>
      </c>
      <c r="O37" s="9">
        <f ca="1">'28'!$AE36</f>
        <v>14.75</v>
      </c>
      <c r="P37" s="9">
        <f ca="1">'29'!$AE36</f>
        <v>16.25</v>
      </c>
      <c r="Q37" s="9">
        <f ca="1">'30'!$AE36</f>
        <v>3.1666666666666665</v>
      </c>
      <c r="R37" s="16">
        <f ca="1">'31'!$AE36</f>
        <v>2.4</v>
      </c>
      <c r="S37" s="28">
        <f t="shared" ca="1" si="3"/>
        <v>16.25</v>
      </c>
      <c r="T37" s="29">
        <f t="shared" ca="1" si="4"/>
        <v>2.4</v>
      </c>
      <c r="U37" s="48">
        <f t="shared" ca="1" si="5"/>
        <v>11.03888888888889</v>
      </c>
    </row>
    <row r="38" spans="1:21" ht="15.2" customHeight="1" thickBot="1" x14ac:dyDescent="0.3">
      <c r="A38" s="184"/>
      <c r="B38" s="13">
        <v>34</v>
      </c>
      <c r="C38" s="84" t="s">
        <v>48</v>
      </c>
      <c r="D38" s="97">
        <v>72446</v>
      </c>
      <c r="E38" s="27">
        <f ca="1">'21'!$AE37</f>
        <v>-3.5</v>
      </c>
      <c r="F38" s="12">
        <f ca="1">'22'!$AE37</f>
        <v>-4</v>
      </c>
      <c r="G38" s="12">
        <f ca="1">'23'!$AE37</f>
        <v>-9.25</v>
      </c>
      <c r="H38" s="12">
        <f ca="1">'24'!$AE37</f>
        <v>-5.75</v>
      </c>
      <c r="I38" s="17">
        <f ca="1">'25'!$AE37</f>
        <v>-5</v>
      </c>
      <c r="J38" s="27">
        <f t="shared" ca="1" si="0"/>
        <v>-3.5</v>
      </c>
      <c r="K38" s="12">
        <f t="shared" ca="1" si="1"/>
        <v>-9.25</v>
      </c>
      <c r="L38" s="17">
        <f t="shared" ca="1" si="2"/>
        <v>-5.5</v>
      </c>
      <c r="M38" s="27">
        <f ca="1">'26'!$AE37</f>
        <v>-4</v>
      </c>
      <c r="N38" s="12">
        <f ca="1">'27'!$AE37</f>
        <v>-2.3333333333333335</v>
      </c>
      <c r="O38" s="12">
        <f ca="1">'28'!$AE37</f>
        <v>1</v>
      </c>
      <c r="P38" s="12">
        <f ca="1">'29'!$AE37</f>
        <v>0.5</v>
      </c>
      <c r="Q38" s="12">
        <f ca="1">'30'!$AE37</f>
        <v>18.444444444444443</v>
      </c>
      <c r="R38" s="17">
        <f ca="1">'31'!$AE37</f>
        <v>-17.399999999999999</v>
      </c>
      <c r="S38" s="30">
        <f t="shared" ca="1" si="3"/>
        <v>18.444444444444443</v>
      </c>
      <c r="T38" s="31">
        <f t="shared" ca="1" si="4"/>
        <v>-17.399999999999999</v>
      </c>
      <c r="U38" s="49">
        <f t="shared" ca="1" si="5"/>
        <v>-0.63148148148148164</v>
      </c>
    </row>
  </sheetData>
  <mergeCells count="21">
    <mergeCell ref="A22:A32"/>
    <mergeCell ref="P3:P4"/>
    <mergeCell ref="R3:R4"/>
    <mergeCell ref="H3:H4"/>
    <mergeCell ref="A33:A38"/>
    <mergeCell ref="A5:A21"/>
    <mergeCell ref="B3:B4"/>
    <mergeCell ref="N3:N4"/>
    <mergeCell ref="F3:F4"/>
    <mergeCell ref="A3:A4"/>
    <mergeCell ref="G3:G4"/>
    <mergeCell ref="M3:M4"/>
    <mergeCell ref="I3:I4"/>
    <mergeCell ref="D3:D4"/>
    <mergeCell ref="J3:L3"/>
    <mergeCell ref="C1:U1"/>
    <mergeCell ref="C3:C4"/>
    <mergeCell ref="O3:O4"/>
    <mergeCell ref="E3:E4"/>
    <mergeCell ref="Q3:Q4"/>
    <mergeCell ref="S3:U3"/>
  </mergeCells>
  <pageMargins left="0.5" right="0" top="0.25" bottom="0.25" header="0.5" footer="0.5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AK2"/>
  <sheetViews>
    <sheetView workbookViewId="0">
      <selection activeCell="S34" sqref="S34"/>
    </sheetView>
  </sheetViews>
  <sheetFormatPr defaultRowHeight="12.75" x14ac:dyDescent="0.2"/>
  <sheetData>
    <row r="1" spans="2:37" x14ac:dyDescent="0.2">
      <c r="B1" t="s">
        <v>93</v>
      </c>
      <c r="C1" t="s">
        <v>97</v>
      </c>
      <c r="D1" t="s">
        <v>98</v>
      </c>
      <c r="E1" t="s">
        <v>99</v>
      </c>
      <c r="F1" t="s">
        <v>101</v>
      </c>
      <c r="G1" t="s">
        <v>102</v>
      </c>
      <c r="H1" t="s">
        <v>100</v>
      </c>
      <c r="I1" t="s">
        <v>103</v>
      </c>
      <c r="J1" t="s">
        <v>104</v>
      </c>
      <c r="K1" t="s">
        <v>105</v>
      </c>
      <c r="L1" t="s">
        <v>107</v>
      </c>
      <c r="M1" t="s">
        <v>106</v>
      </c>
      <c r="N1" t="s">
        <v>94</v>
      </c>
      <c r="O1" t="s">
        <v>95</v>
      </c>
      <c r="P1" t="s">
        <v>96</v>
      </c>
      <c r="Q1" t="s">
        <v>109</v>
      </c>
      <c r="R1" t="s">
        <v>110</v>
      </c>
      <c r="S1" t="s">
        <v>108</v>
      </c>
      <c r="T1" t="s">
        <v>111</v>
      </c>
      <c r="U1" t="s">
        <v>114</v>
      </c>
      <c r="V1" t="s">
        <v>121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112</v>
      </c>
      <c r="AD1" t="s">
        <v>113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73</v>
      </c>
    </row>
    <row r="2" spans="2:37" x14ac:dyDescent="0.2">
      <c r="B2" t="s">
        <v>128</v>
      </c>
      <c r="C2" t="s">
        <v>132</v>
      </c>
      <c r="D2" t="s">
        <v>133</v>
      </c>
      <c r="E2" t="s">
        <v>134</v>
      </c>
      <c r="F2" t="s">
        <v>136</v>
      </c>
      <c r="G2" t="s">
        <v>137</v>
      </c>
      <c r="H2" t="s">
        <v>135</v>
      </c>
      <c r="I2" t="s">
        <v>138</v>
      </c>
      <c r="J2" t="s">
        <v>139</v>
      </c>
      <c r="K2" t="s">
        <v>140</v>
      </c>
      <c r="L2" t="s">
        <v>142</v>
      </c>
      <c r="M2" t="s">
        <v>141</v>
      </c>
      <c r="N2" t="s">
        <v>129</v>
      </c>
      <c r="O2" t="s">
        <v>130</v>
      </c>
      <c r="P2" t="s">
        <v>131</v>
      </c>
      <c r="Q2" t="s">
        <v>144</v>
      </c>
      <c r="R2" t="s">
        <v>145</v>
      </c>
      <c r="S2" t="s">
        <v>143</v>
      </c>
      <c r="T2" t="s">
        <v>146</v>
      </c>
      <c r="U2" t="s">
        <v>149</v>
      </c>
      <c r="V2" t="s">
        <v>156</v>
      </c>
      <c r="W2" t="s">
        <v>150</v>
      </c>
      <c r="X2" t="s">
        <v>151</v>
      </c>
      <c r="Y2" t="s">
        <v>152</v>
      </c>
      <c r="Z2" t="s">
        <v>153</v>
      </c>
      <c r="AA2" t="s">
        <v>154</v>
      </c>
      <c r="AB2" t="s">
        <v>155</v>
      </c>
      <c r="AC2" t="s">
        <v>147</v>
      </c>
      <c r="AD2" t="s">
        <v>148</v>
      </c>
      <c r="AE2" t="s">
        <v>157</v>
      </c>
      <c r="AF2" t="s">
        <v>158</v>
      </c>
      <c r="AG2" t="s">
        <v>159</v>
      </c>
      <c r="AH2" t="s">
        <v>160</v>
      </c>
      <c r="AI2" t="s">
        <v>162</v>
      </c>
      <c r="AJ2" t="s">
        <v>163</v>
      </c>
      <c r="AK2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8"/>
  <sheetViews>
    <sheetView zoomScaleNormal="100" workbookViewId="0">
      <selection sqref="A1:P1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8.140625" style="2" customWidth="1"/>
    <col min="4" max="4" width="6.28515625" style="98" customWidth="1"/>
    <col min="5" max="13" width="8.28515625" style="4" customWidth="1"/>
    <col min="14" max="16" width="8.28515625" style="2" customWidth="1"/>
    <col min="17" max="17" width="9.140625" style="2" customWidth="1"/>
    <col min="18" max="16384" width="9.140625" style="2"/>
  </cols>
  <sheetData>
    <row r="1" spans="1:16" ht="18" customHeight="1" x14ac:dyDescent="0.25">
      <c r="A1" s="207" t="s">
        <v>53</v>
      </c>
      <c r="B1" s="208"/>
      <c r="C1" s="200"/>
      <c r="D1" s="198"/>
      <c r="E1" s="199"/>
      <c r="F1" s="199"/>
      <c r="G1" s="199"/>
      <c r="H1" s="199"/>
      <c r="I1" s="199"/>
      <c r="J1" s="199"/>
      <c r="K1" s="199"/>
      <c r="L1" s="199"/>
      <c r="M1" s="199"/>
      <c r="N1" s="200"/>
      <c r="O1" s="200"/>
      <c r="P1" s="200"/>
    </row>
    <row r="2" spans="1:16" ht="16.5" customHeight="1" thickBot="1" x14ac:dyDescent="0.3">
      <c r="B2" s="21"/>
      <c r="C2" s="21"/>
      <c r="D2" s="21"/>
      <c r="E2" s="21"/>
      <c r="G2" s="21"/>
      <c r="H2" s="21" t="s">
        <v>1</v>
      </c>
      <c r="I2" s="2"/>
      <c r="J2" s="2"/>
      <c r="K2" s="2"/>
      <c r="L2" s="2"/>
      <c r="M2" s="2"/>
      <c r="N2" s="5" t="s">
        <v>2</v>
      </c>
    </row>
    <row r="3" spans="1:16" s="6" customFormat="1" ht="13.5" customHeight="1" thickBot="1" x14ac:dyDescent="0.3">
      <c r="A3" s="152" t="s">
        <v>3</v>
      </c>
      <c r="B3" s="211" t="s">
        <v>4</v>
      </c>
      <c r="C3" s="209" t="s">
        <v>5</v>
      </c>
      <c r="D3" s="213" t="s">
        <v>6</v>
      </c>
      <c r="E3" s="206" t="s">
        <v>54</v>
      </c>
      <c r="F3" s="195"/>
      <c r="G3" s="196"/>
      <c r="H3" s="206" t="s">
        <v>55</v>
      </c>
      <c r="I3" s="195"/>
      <c r="J3" s="196"/>
      <c r="K3" s="206" t="s">
        <v>56</v>
      </c>
      <c r="L3" s="195"/>
      <c r="M3" s="196"/>
      <c r="N3" s="194" t="s">
        <v>57</v>
      </c>
      <c r="O3" s="195"/>
      <c r="P3" s="196"/>
    </row>
    <row r="4" spans="1:16" s="6" customFormat="1" ht="13.5" customHeight="1" thickBot="1" x14ac:dyDescent="0.3">
      <c r="A4" s="99"/>
      <c r="B4" s="212"/>
      <c r="C4" s="210"/>
      <c r="D4" s="214"/>
      <c r="E4" s="22" t="s">
        <v>9</v>
      </c>
      <c r="F4" s="23" t="s">
        <v>10</v>
      </c>
      <c r="G4" s="24" t="s">
        <v>11</v>
      </c>
      <c r="H4" s="22" t="s">
        <v>9</v>
      </c>
      <c r="I4" s="23" t="s">
        <v>10</v>
      </c>
      <c r="J4" s="24" t="s">
        <v>11</v>
      </c>
      <c r="K4" s="22" t="s">
        <v>9</v>
      </c>
      <c r="L4" s="23" t="s">
        <v>10</v>
      </c>
      <c r="M4" s="24" t="s">
        <v>11</v>
      </c>
      <c r="N4" s="22" t="s">
        <v>9</v>
      </c>
      <c r="O4" s="23" t="s">
        <v>10</v>
      </c>
      <c r="P4" s="24" t="s">
        <v>11</v>
      </c>
    </row>
    <row r="5" spans="1:16" s="3" customFormat="1" ht="15.2" customHeight="1" x14ac:dyDescent="0.25">
      <c r="A5" s="201" t="s">
        <v>12</v>
      </c>
      <c r="B5" s="11">
        <v>1</v>
      </c>
      <c r="C5" s="81" t="s">
        <v>13</v>
      </c>
      <c r="D5" s="94">
        <v>73401</v>
      </c>
      <c r="E5" s="52">
        <f ca="1">MAX('Tuần 1,2'!J5,'Tuần 1,2'!R5)</f>
        <v>16469.5</v>
      </c>
      <c r="F5" s="53">
        <f ca="1">MIN('Tuần 1,2'!K5,'Tuần 1,2'!S5)</f>
        <v>2741.8333333333335</v>
      </c>
      <c r="G5" s="53">
        <f ca="1">AVERAGE('Tuần 1,2'!L5,'Tuần 1,2'!T5)</f>
        <v>9641.9806349206337</v>
      </c>
      <c r="H5" s="53">
        <f ca="1">MAX('Tuần 3,4'!J5,'Tuần 3,4'!R5)</f>
        <v>16468</v>
      </c>
      <c r="I5" s="53">
        <f ca="1">MIN('Tuần 3,4'!K5,'Tuần 3,4'!S5)</f>
        <v>4307.5</v>
      </c>
      <c r="J5" s="53">
        <f ca="1">AVERAGE('Tuần 3,4'!L5,'Tuần 3,4'!T5)</f>
        <v>13873.641666666666</v>
      </c>
      <c r="K5" s="53">
        <f ca="1">MAX('Tuần 5,6'!J5,'Tuần 5,6'!S5)</f>
        <v>16600.5</v>
      </c>
      <c r="L5" s="53">
        <f ca="1">MIN('Tuần 5,6'!K5,'Tuần 5,6'!T5)</f>
        <v>3679.2222222222222</v>
      </c>
      <c r="M5" s="53">
        <f ca="1">AVERAGE('Tuần 5,6'!L5,'Tuần 5,6'!U5)</f>
        <v>14810.882407407407</v>
      </c>
      <c r="N5" s="76">
        <f t="shared" ref="N5:N38" ca="1" si="0">MAX(E5,H5,K5)</f>
        <v>16600.5</v>
      </c>
      <c r="O5" s="76">
        <f t="shared" ref="O5:O38" ca="1" si="1">MIN(F5,I5,L5)</f>
        <v>2741.8333333333335</v>
      </c>
      <c r="P5" s="77">
        <f t="shared" ref="P5:P38" ca="1" si="2">AVERAGE(G5,J5,M5)</f>
        <v>12775.501569664901</v>
      </c>
    </row>
    <row r="6" spans="1:16" s="3" customFormat="1" ht="15.2" customHeight="1" x14ac:dyDescent="0.25">
      <c r="A6" s="183"/>
      <c r="B6" s="10">
        <v>2</v>
      </c>
      <c r="C6" s="82" t="s">
        <v>14</v>
      </c>
      <c r="D6" s="95">
        <v>73402</v>
      </c>
      <c r="E6" s="54">
        <f ca="1">MAX('Tuần 1,2'!J6,'Tuần 1,2'!R6)</f>
        <v>5479</v>
      </c>
      <c r="F6" s="55">
        <f ca="1">MIN('Tuần 1,2'!K6,'Tuần 1,2'!S6)</f>
        <v>901.20833333333337</v>
      </c>
      <c r="G6" s="55">
        <f ca="1">AVERAGE('Tuần 1,2'!L6,'Tuần 1,2'!T6)</f>
        <v>2963.7143253968252</v>
      </c>
      <c r="H6" s="55">
        <f ca="1">MAX('Tuần 3,4'!J6,'Tuần 3,4'!R6)</f>
        <v>5488.5</v>
      </c>
      <c r="I6" s="55">
        <f ca="1">MIN('Tuần 3,4'!K6,'Tuần 3,4'!S6)</f>
        <v>3456.3333333333335</v>
      </c>
      <c r="J6" s="55">
        <f ca="1">AVERAGE('Tuần 3,4'!L6,'Tuần 3,4'!T6)</f>
        <v>5092.7333333333336</v>
      </c>
      <c r="K6" s="55">
        <f ca="1">MAX('Tuần 5,6'!J6,'Tuần 5,6'!S6)</f>
        <v>5429.75</v>
      </c>
      <c r="L6" s="55">
        <f ca="1">MIN('Tuần 5,6'!K6,'Tuần 5,6'!T6)</f>
        <v>1199.7222222222222</v>
      </c>
      <c r="M6" s="55">
        <f ca="1">AVERAGE('Tuần 5,6'!L6,'Tuần 5,6'!U6)</f>
        <v>4969.6740740740734</v>
      </c>
      <c r="N6" s="69">
        <f t="shared" ca="1" si="0"/>
        <v>5488.5</v>
      </c>
      <c r="O6" s="69">
        <f t="shared" ca="1" si="1"/>
        <v>901.20833333333337</v>
      </c>
      <c r="P6" s="71">
        <f t="shared" ca="1" si="2"/>
        <v>4342.0405776014113</v>
      </c>
    </row>
    <row r="7" spans="1:16" s="3" customFormat="1" ht="15.2" customHeight="1" x14ac:dyDescent="0.25">
      <c r="A7" s="183"/>
      <c r="B7" s="10">
        <v>3</v>
      </c>
      <c r="C7" s="82" t="s">
        <v>15</v>
      </c>
      <c r="D7" s="95">
        <v>73403</v>
      </c>
      <c r="E7" s="54">
        <f ca="1">MAX('Tuần 1,2'!J7,'Tuần 1,2'!R7)</f>
        <v>1284.75</v>
      </c>
      <c r="F7" s="55">
        <f ca="1">MIN('Tuần 1,2'!K7,'Tuần 1,2'!S7)</f>
        <v>203.41666666666666</v>
      </c>
      <c r="G7" s="55">
        <f ca="1">AVERAGE('Tuần 1,2'!L7,'Tuần 1,2'!T7)</f>
        <v>744.25579365079363</v>
      </c>
      <c r="H7" s="55">
        <f ca="1">MAX('Tuần 3,4'!J7,'Tuần 3,4'!R7)</f>
        <v>1313.75</v>
      </c>
      <c r="I7" s="55">
        <f ca="1">MIN('Tuần 3,4'!K7,'Tuần 3,4'!S7)</f>
        <v>1200</v>
      </c>
      <c r="J7" s="55">
        <f ca="1">AVERAGE('Tuần 3,4'!L7,'Tuần 3,4'!T7)</f>
        <v>1249.2916666666667</v>
      </c>
      <c r="K7" s="55">
        <f ca="1">MAX('Tuần 5,6'!J7,'Tuần 5,6'!S7)</f>
        <v>1237.75</v>
      </c>
      <c r="L7" s="55">
        <f ca="1">MIN('Tuần 5,6'!K7,'Tuần 5,6'!T7)</f>
        <v>262.44444444444446</v>
      </c>
      <c r="M7" s="55">
        <f ca="1">AVERAGE('Tuần 5,6'!L7,'Tuần 5,6'!U7)</f>
        <v>1084.9967592592593</v>
      </c>
      <c r="N7" s="69">
        <f t="shared" ca="1" si="0"/>
        <v>1313.75</v>
      </c>
      <c r="O7" s="69">
        <f t="shared" ca="1" si="1"/>
        <v>203.41666666666666</v>
      </c>
      <c r="P7" s="71">
        <f t="shared" ca="1" si="2"/>
        <v>1026.1814065255733</v>
      </c>
    </row>
    <row r="8" spans="1:16" s="3" customFormat="1" ht="15.2" customHeight="1" x14ac:dyDescent="0.25">
      <c r="A8" s="183"/>
      <c r="B8" s="10">
        <v>4</v>
      </c>
      <c r="C8" s="82" t="s">
        <v>16</v>
      </c>
      <c r="D8" s="95">
        <v>73420</v>
      </c>
      <c r="E8" s="54">
        <f ca="1">MAX('Tuần 1,2'!J8,'Tuần 1,2'!R8)</f>
        <v>758.75</v>
      </c>
      <c r="F8" s="55">
        <f ca="1">MIN('Tuần 1,2'!K8,'Tuần 1,2'!S8)</f>
        <v>116.45833333333333</v>
      </c>
      <c r="G8" s="55">
        <f ca="1">AVERAGE('Tuần 1,2'!L8,'Tuần 1,2'!T8)</f>
        <v>346.41980158730155</v>
      </c>
      <c r="H8" s="55">
        <f ca="1">MAX('Tuần 3,4'!J8,'Tuần 3,4'!R8)</f>
        <v>741.25</v>
      </c>
      <c r="I8" s="55">
        <f ca="1">MIN('Tuần 3,4'!K8,'Tuần 3,4'!S8)</f>
        <v>685.25</v>
      </c>
      <c r="J8" s="55">
        <f ca="1">AVERAGE('Tuần 3,4'!L8,'Tuần 3,4'!T8)</f>
        <v>706.0916666666667</v>
      </c>
      <c r="K8" s="55">
        <f ca="1">MAX('Tuần 5,6'!J8,'Tuần 5,6'!S8)</f>
        <v>753.5</v>
      </c>
      <c r="L8" s="55">
        <f ca="1">MIN('Tuần 5,6'!K8,'Tuần 5,6'!T8)</f>
        <v>150.55555555555554</v>
      </c>
      <c r="M8" s="55">
        <f ca="1">AVERAGE('Tuần 5,6'!L8,'Tuần 5,6'!U8)</f>
        <v>643.39351851851848</v>
      </c>
      <c r="N8" s="69">
        <f t="shared" ca="1" si="0"/>
        <v>758.75</v>
      </c>
      <c r="O8" s="69">
        <f t="shared" ca="1" si="1"/>
        <v>116.45833333333333</v>
      </c>
      <c r="P8" s="71">
        <f t="shared" ca="1" si="2"/>
        <v>565.30166225749565</v>
      </c>
    </row>
    <row r="9" spans="1:16" s="3" customFormat="1" ht="15.2" customHeight="1" x14ac:dyDescent="0.25">
      <c r="A9" s="183"/>
      <c r="B9" s="10">
        <v>5</v>
      </c>
      <c r="C9" s="82" t="s">
        <v>17</v>
      </c>
      <c r="D9" s="95">
        <v>73400</v>
      </c>
      <c r="E9" s="54">
        <f ca="1">MAX('Tuần 1,2'!J9,'Tuần 1,2'!R9)</f>
        <v>355</v>
      </c>
      <c r="F9" s="55">
        <f ca="1">MIN('Tuần 1,2'!K9,'Tuần 1,2'!S9)</f>
        <v>46.625</v>
      </c>
      <c r="G9" s="55">
        <f ca="1">AVERAGE('Tuần 1,2'!L9,'Tuần 1,2'!T9)</f>
        <v>172.82424603174604</v>
      </c>
      <c r="H9" s="55">
        <f ca="1">MAX('Tuần 3,4'!J9,'Tuần 3,4'!R9)</f>
        <v>365.33333333333331</v>
      </c>
      <c r="I9" s="55"/>
      <c r="J9" s="55">
        <f ca="1">AVERAGE('Tuần 3,4'!L9,'Tuần 3,4'!T9)</f>
        <v>312.32500000000005</v>
      </c>
      <c r="K9" s="55">
        <f ca="1">MAX('Tuần 5,6'!J9,'Tuần 5,6'!S9)</f>
        <v>368.75</v>
      </c>
      <c r="L9" s="55">
        <f ca="1">MIN('Tuần 5,6'!K9,'Tuần 5,6'!T9)</f>
        <v>57.111111111111114</v>
      </c>
      <c r="M9" s="55">
        <f ca="1">AVERAGE('Tuần 5,6'!L9,'Tuần 5,6'!U9)</f>
        <v>281.89398148148143</v>
      </c>
      <c r="N9" s="69">
        <f t="shared" ca="1" si="0"/>
        <v>368.75</v>
      </c>
      <c r="O9" s="69">
        <f t="shared" ca="1" si="1"/>
        <v>46.625</v>
      </c>
      <c r="P9" s="71">
        <f t="shared" ca="1" si="2"/>
        <v>255.6810758377425</v>
      </c>
    </row>
    <row r="10" spans="1:16" s="3" customFormat="1" ht="15.2" customHeight="1" x14ac:dyDescent="0.25">
      <c r="A10" s="183"/>
      <c r="B10" s="10">
        <v>6</v>
      </c>
      <c r="C10" s="82" t="s">
        <v>18</v>
      </c>
      <c r="D10" s="95">
        <v>73404</v>
      </c>
      <c r="E10" s="54">
        <f ca="1">MAX('Tuần 1,2'!J10,'Tuần 1,2'!R10)</f>
        <v>279.75</v>
      </c>
      <c r="F10" s="55">
        <f ca="1">MIN('Tuần 1,2'!K10,'Tuần 1,2'!S10)</f>
        <v>37.291666666666664</v>
      </c>
      <c r="G10" s="55">
        <f ca="1">AVERAGE('Tuần 1,2'!L10,'Tuần 1,2'!T10)</f>
        <v>155.14496031746032</v>
      </c>
      <c r="H10" s="55">
        <f ca="1">MAX('Tuần 3,4'!J10,'Tuần 3,4'!R10)</f>
        <v>339.25</v>
      </c>
      <c r="I10" s="55">
        <f ca="1">MIN('Tuần 3,4'!K10,'Tuần 3,4'!S10)</f>
        <v>207.5</v>
      </c>
      <c r="J10" s="55">
        <f ca="1">AVERAGE('Tuần 3,4'!L10,'Tuần 3,4'!T10)</f>
        <v>261.29166666666663</v>
      </c>
      <c r="K10" s="55">
        <f ca="1">MAX('Tuần 5,6'!J10,'Tuần 5,6'!S10)</f>
        <v>257.5</v>
      </c>
      <c r="L10" s="55">
        <f ca="1">MIN('Tuần 5,6'!K10,'Tuần 5,6'!T10)</f>
        <v>41.277777777777779</v>
      </c>
      <c r="M10" s="55">
        <f ca="1">AVERAGE('Tuần 5,6'!L10,'Tuần 5,6'!U10)</f>
        <v>199.69537037037037</v>
      </c>
      <c r="N10" s="69">
        <f t="shared" ca="1" si="0"/>
        <v>339.25</v>
      </c>
      <c r="O10" s="69">
        <f t="shared" ca="1" si="1"/>
        <v>37.291666666666664</v>
      </c>
      <c r="P10" s="71">
        <f t="shared" ca="1" si="2"/>
        <v>205.37733245149911</v>
      </c>
    </row>
    <row r="11" spans="1:16" ht="15.2" customHeight="1" x14ac:dyDescent="0.25">
      <c r="A11" s="183"/>
      <c r="B11" s="10">
        <v>7</v>
      </c>
      <c r="C11" s="82" t="s">
        <v>19</v>
      </c>
      <c r="D11" s="95">
        <v>73405</v>
      </c>
      <c r="E11" s="54">
        <f ca="1">MAX('Tuần 1,2'!J11,'Tuần 1,2'!R11)</f>
        <v>49.75</v>
      </c>
      <c r="F11" s="55">
        <f ca="1">MIN('Tuần 1,2'!K11,'Tuần 1,2'!S11)</f>
        <v>-38.5</v>
      </c>
      <c r="G11" s="55">
        <f ca="1">AVERAGE('Tuần 1,2'!L11,'Tuần 1,2'!T11)</f>
        <v>19.752341269841271</v>
      </c>
      <c r="H11" s="55">
        <f ca="1">MAX('Tuần 3,4'!J11,'Tuần 3,4'!R11)</f>
        <v>49.333333333333336</v>
      </c>
      <c r="I11" s="55">
        <f ca="1">MIN('Tuần 3,4'!K11,'Tuần 3,4'!S11)</f>
        <v>18.333333333333332</v>
      </c>
      <c r="J11" s="55">
        <f ca="1">AVERAGE('Tuần 3,4'!L11,'Tuần 3,4'!T11)</f>
        <v>41.366666666666667</v>
      </c>
      <c r="K11" s="55">
        <f ca="1">MAX('Tuần 5,6'!J11,'Tuần 5,6'!S11)</f>
        <v>47.25</v>
      </c>
      <c r="L11" s="55">
        <f ca="1">MIN('Tuần 5,6'!K11,'Tuần 5,6'!T11)</f>
        <v>9.5555555555555554</v>
      </c>
      <c r="M11" s="55">
        <f ca="1">AVERAGE('Tuần 5,6'!L11,'Tuần 5,6'!U11)</f>
        <v>37.264351851851849</v>
      </c>
      <c r="N11" s="69">
        <f t="shared" ca="1" si="0"/>
        <v>49.75</v>
      </c>
      <c r="O11" s="69">
        <f t="shared" ca="1" si="1"/>
        <v>-38.5</v>
      </c>
      <c r="P11" s="71">
        <f t="shared" ca="1" si="2"/>
        <v>32.794453262786597</v>
      </c>
    </row>
    <row r="12" spans="1:16" s="3" customFormat="1" ht="15.2" customHeight="1" x14ac:dyDescent="0.25">
      <c r="A12" s="183"/>
      <c r="B12" s="10">
        <v>8</v>
      </c>
      <c r="C12" s="82" t="s">
        <v>20</v>
      </c>
      <c r="D12" s="95">
        <v>73406</v>
      </c>
      <c r="E12" s="54">
        <f ca="1">MAX('Tuần 1,2'!J12,'Tuần 1,2'!R12)</f>
        <v>4727</v>
      </c>
      <c r="F12" s="55">
        <f ca="1">MIN('Tuần 1,2'!K12,'Tuần 1,2'!S12)</f>
        <v>783.11111111111109</v>
      </c>
      <c r="G12" s="55">
        <f ca="1">AVERAGE('Tuần 1,2'!L12,'Tuần 1,2'!T12)</f>
        <v>2810.4165476190478</v>
      </c>
      <c r="H12" s="55">
        <f ca="1">MAX('Tuần 3,4'!J12,'Tuần 3,4'!R12)</f>
        <v>4732.5</v>
      </c>
      <c r="I12" s="55">
        <f ca="1">MIN('Tuần 3,4'!K12,'Tuần 3,4'!S12)</f>
        <v>4693</v>
      </c>
      <c r="J12" s="55">
        <f ca="1">AVERAGE('Tuần 3,4'!L12,'Tuần 3,4'!T12)</f>
        <v>4702.3</v>
      </c>
      <c r="K12" s="55">
        <f ca="1">MAX('Tuần 5,6'!J12,'Tuần 5,6'!S12)</f>
        <v>4726</v>
      </c>
      <c r="L12" s="55">
        <f ca="1">MIN('Tuần 5,6'!K12,'Tuần 5,6'!T12)</f>
        <v>1043</v>
      </c>
      <c r="M12" s="55">
        <f ca="1">AVERAGE('Tuần 5,6'!L12,'Tuần 5,6'!U12)</f>
        <v>4319.2138888888885</v>
      </c>
      <c r="N12" s="69">
        <f t="shared" ca="1" si="0"/>
        <v>4732.5</v>
      </c>
      <c r="O12" s="69">
        <f t="shared" ca="1" si="1"/>
        <v>783.11111111111109</v>
      </c>
      <c r="P12" s="71">
        <f t="shared" ca="1" si="2"/>
        <v>3943.9768121693123</v>
      </c>
    </row>
    <row r="13" spans="1:16" ht="15.2" customHeight="1" x14ac:dyDescent="0.25">
      <c r="A13" s="183"/>
      <c r="B13" s="10">
        <v>9</v>
      </c>
      <c r="C13" s="82" t="s">
        <v>21</v>
      </c>
      <c r="D13" s="95">
        <v>73408</v>
      </c>
      <c r="E13" s="54">
        <f ca="1">MAX('Tuần 1,2'!J13,'Tuần 1,2'!R13)</f>
        <v>2744.5</v>
      </c>
      <c r="F13" s="55">
        <f ca="1">MIN('Tuần 1,2'!K13,'Tuần 1,2'!S13)</f>
        <v>452.72222222222223</v>
      </c>
      <c r="G13" s="55">
        <f ca="1">AVERAGE('Tuần 1,2'!L13,'Tuần 1,2'!T13)</f>
        <v>1761.7840476190477</v>
      </c>
      <c r="H13" s="55">
        <f ca="1">MAX('Tuần 3,4'!J13,'Tuần 3,4'!R13)</f>
        <v>2744.5</v>
      </c>
      <c r="I13" s="55">
        <f ca="1">MIN('Tuần 3,4'!K13,'Tuần 3,4'!S13)</f>
        <v>2700.25</v>
      </c>
      <c r="J13" s="55">
        <f ca="1">AVERAGE('Tuần 3,4'!L13,'Tuần 3,4'!T13)</f>
        <v>2735</v>
      </c>
      <c r="K13" s="55">
        <f ca="1">MAX('Tuần 5,6'!J13,'Tuần 5,6'!S13)</f>
        <v>8903.25</v>
      </c>
      <c r="L13" s="55">
        <f ca="1">MIN('Tuần 5,6'!K13,'Tuần 5,6'!T13)</f>
        <v>609.38888888888891</v>
      </c>
      <c r="M13" s="55">
        <f ca="1">AVERAGE('Tuần 5,6'!L13,'Tuần 5,6'!U13)</f>
        <v>3129.447685185185</v>
      </c>
      <c r="N13" s="69">
        <f t="shared" ca="1" si="0"/>
        <v>8903.25</v>
      </c>
      <c r="O13" s="69">
        <f t="shared" ca="1" si="1"/>
        <v>452.72222222222223</v>
      </c>
      <c r="P13" s="71">
        <f t="shared" ca="1" si="2"/>
        <v>2542.0772442680777</v>
      </c>
    </row>
    <row r="14" spans="1:16" ht="15.2" customHeight="1" x14ac:dyDescent="0.25">
      <c r="A14" s="183"/>
      <c r="B14" s="10">
        <v>10</v>
      </c>
      <c r="C14" s="82" t="s">
        <v>22</v>
      </c>
      <c r="D14" s="95">
        <v>73409</v>
      </c>
      <c r="E14" s="54">
        <f ca="1">MAX('Tuần 1,2'!J14,'Tuần 1,2'!R14)</f>
        <v>1129</v>
      </c>
      <c r="F14" s="55">
        <f ca="1">MIN('Tuần 1,2'!K14,'Tuần 1,2'!S14)</f>
        <v>180</v>
      </c>
      <c r="G14" s="55">
        <f ca="1">AVERAGE('Tuần 1,2'!L14,'Tuần 1,2'!T14)</f>
        <v>716.04630952380955</v>
      </c>
      <c r="H14" s="55">
        <f ca="1">MAX('Tuần 3,4'!J14,'Tuần 3,4'!R14)</f>
        <v>1087</v>
      </c>
      <c r="I14" s="55">
        <f ca="1">MIN('Tuần 3,4'!K14,'Tuần 3,4'!S14)</f>
        <v>1042.75</v>
      </c>
      <c r="J14" s="55">
        <f ca="1">AVERAGE('Tuần 3,4'!L14,'Tuần 3,4'!T14)</f>
        <v>1065.7</v>
      </c>
      <c r="K14" s="55">
        <f ca="1">MAX('Tuần 5,6'!J14,'Tuần 5,6'!S14)</f>
        <v>1093.25</v>
      </c>
      <c r="L14" s="55">
        <f ca="1">MIN('Tuần 5,6'!K14,'Tuần 5,6'!T14)</f>
        <v>237.55555555555554</v>
      </c>
      <c r="M14" s="55">
        <f ca="1">AVERAGE('Tuần 5,6'!L14,'Tuần 5,6'!U14)</f>
        <v>984.90046296296305</v>
      </c>
      <c r="N14" s="69">
        <f t="shared" ca="1" si="0"/>
        <v>1129</v>
      </c>
      <c r="O14" s="69">
        <f t="shared" ca="1" si="1"/>
        <v>180</v>
      </c>
      <c r="P14" s="71">
        <f t="shared" ca="1" si="2"/>
        <v>922.21559082892418</v>
      </c>
    </row>
    <row r="15" spans="1:16" ht="15.2" customHeight="1" x14ac:dyDescent="0.25">
      <c r="A15" s="183"/>
      <c r="B15" s="10">
        <v>11</v>
      </c>
      <c r="C15" s="82" t="s">
        <v>23</v>
      </c>
      <c r="D15" s="95">
        <v>73410</v>
      </c>
      <c r="E15" s="54">
        <f ca="1">MAX('Tuần 1,2'!J15,'Tuần 1,2'!R15)</f>
        <v>148.5</v>
      </c>
      <c r="F15" s="55">
        <f ca="1">MIN('Tuần 1,2'!K15,'Tuần 1,2'!S15)</f>
        <v>23.083333333333332</v>
      </c>
      <c r="G15" s="55">
        <f ca="1">AVERAGE('Tuần 1,2'!L15,'Tuần 1,2'!T15)</f>
        <v>86.859206349206346</v>
      </c>
      <c r="H15" s="55">
        <f ca="1">MAX('Tuần 3,4'!J15,'Tuần 3,4'!R15)</f>
        <v>128.75</v>
      </c>
      <c r="I15" s="55">
        <f ca="1">MIN('Tuần 3,4'!K15,'Tuần 3,4'!S15)</f>
        <v>90</v>
      </c>
      <c r="J15" s="55">
        <f ca="1">AVERAGE('Tuần 3,4'!L15,'Tuần 3,4'!T15)</f>
        <v>114.33333333333331</v>
      </c>
      <c r="K15" s="55">
        <f ca="1">MAX('Tuần 5,6'!J15,'Tuần 5,6'!S15)</f>
        <v>147.25</v>
      </c>
      <c r="L15" s="55">
        <f ca="1">MIN('Tuần 5,6'!K15,'Tuần 5,6'!T15)</f>
        <v>27.333333333333332</v>
      </c>
      <c r="M15" s="55">
        <f ca="1">AVERAGE('Tuần 5,6'!L15,'Tuần 5,6'!U15)</f>
        <v>106.61111111111111</v>
      </c>
      <c r="N15" s="69">
        <f t="shared" ca="1" si="0"/>
        <v>148.5</v>
      </c>
      <c r="O15" s="69">
        <f t="shared" ca="1" si="1"/>
        <v>23.083333333333332</v>
      </c>
      <c r="P15" s="71">
        <f t="shared" ca="1" si="2"/>
        <v>102.60121693121692</v>
      </c>
    </row>
    <row r="16" spans="1:16" ht="15.2" customHeight="1" x14ac:dyDescent="0.25">
      <c r="A16" s="183"/>
      <c r="B16" s="10">
        <v>12</v>
      </c>
      <c r="C16" s="82" t="s">
        <v>24</v>
      </c>
      <c r="D16" s="95">
        <v>73411</v>
      </c>
      <c r="E16" s="54">
        <f ca="1">MAX('Tuần 1,2'!J16,'Tuần 1,2'!R16)</f>
        <v>16</v>
      </c>
      <c r="F16" s="55">
        <f ca="1">MIN('Tuần 1,2'!K16,'Tuần 1,2'!S16)</f>
        <v>-62.5</v>
      </c>
      <c r="G16" s="55">
        <f ca="1">AVERAGE('Tuần 1,2'!L16,'Tuần 1,2'!T16)</f>
        <v>-4.49603174603177E-2</v>
      </c>
      <c r="H16" s="55">
        <f ca="1">MAX('Tuần 3,4'!J16,'Tuần 3,4'!R16)</f>
        <v>25.666666666666668</v>
      </c>
      <c r="I16" s="55">
        <f ca="1">MIN('Tuần 3,4'!K16,'Tuần 3,4'!S16)</f>
        <v>-21</v>
      </c>
      <c r="J16" s="55">
        <f ca="1">AVERAGE('Tuần 3,4'!L16,'Tuần 3,4'!T16)</f>
        <v>12.041666666666668</v>
      </c>
      <c r="K16" s="55">
        <f ca="1">MAX('Tuần 5,6'!J16,'Tuần 5,6'!S16)</f>
        <v>18.25</v>
      </c>
      <c r="L16" s="55">
        <f ca="1">MIN('Tuần 5,6'!K16,'Tuần 5,6'!T16)</f>
        <v>5.9444444444444446</v>
      </c>
      <c r="M16" s="55">
        <f ca="1">AVERAGE('Tuần 5,6'!L16,'Tuần 5,6'!U16)</f>
        <v>12.139814814814816</v>
      </c>
      <c r="N16" s="69">
        <f t="shared" ca="1" si="0"/>
        <v>25.666666666666668</v>
      </c>
      <c r="O16" s="69">
        <f t="shared" ca="1" si="1"/>
        <v>-62.5</v>
      </c>
      <c r="P16" s="71">
        <f t="shared" ca="1" si="2"/>
        <v>8.0455070546737222</v>
      </c>
    </row>
    <row r="17" spans="1:16" s="3" customFormat="1" ht="15.2" customHeight="1" x14ac:dyDescent="0.25">
      <c r="A17" s="183"/>
      <c r="B17" s="10">
        <v>13</v>
      </c>
      <c r="C17" s="82" t="s">
        <v>25</v>
      </c>
      <c r="D17" s="95">
        <v>73412</v>
      </c>
      <c r="E17" s="54">
        <f ca="1">MAX('Tuần 1,2'!J17,'Tuần 1,2'!R17)</f>
        <v>98</v>
      </c>
      <c r="F17" s="55">
        <f ca="1">MIN('Tuần 1,2'!K17,'Tuần 1,2'!S17)</f>
        <v>12.541666666666666</v>
      </c>
      <c r="G17" s="55">
        <f ca="1">AVERAGE('Tuần 1,2'!L17,'Tuần 1,2'!T17)</f>
        <v>48.129801587301586</v>
      </c>
      <c r="H17" s="55">
        <f ca="1">MAX('Tuần 3,4'!J17,'Tuần 3,4'!R17)</f>
        <v>89.75</v>
      </c>
      <c r="I17" s="55">
        <f ca="1">MIN('Tuần 3,4'!K17,'Tuần 3,4'!S17)</f>
        <v>62.333333333333336</v>
      </c>
      <c r="J17" s="55">
        <f ca="1">AVERAGE('Tuần 3,4'!L17,'Tuần 3,4'!T17)</f>
        <v>81.583333333333343</v>
      </c>
      <c r="K17" s="55">
        <f ca="1">MAX('Tuần 5,6'!J17,'Tuần 5,6'!S17)</f>
        <v>90.5</v>
      </c>
      <c r="L17" s="55">
        <f ca="1">MIN('Tuần 5,6'!K17,'Tuần 5,6'!T17)</f>
        <v>19</v>
      </c>
      <c r="M17" s="55">
        <f ca="1">AVERAGE('Tuần 5,6'!L17,'Tuần 5,6'!U17)</f>
        <v>78.05</v>
      </c>
      <c r="N17" s="69">
        <f t="shared" ca="1" si="0"/>
        <v>98</v>
      </c>
      <c r="O17" s="69">
        <f t="shared" ca="1" si="1"/>
        <v>12.541666666666666</v>
      </c>
      <c r="P17" s="71">
        <f t="shared" ca="1" si="2"/>
        <v>69.254378306878309</v>
      </c>
    </row>
    <row r="18" spans="1:16" ht="15.2" customHeight="1" x14ac:dyDescent="0.25">
      <c r="A18" s="183"/>
      <c r="B18" s="10">
        <v>14</v>
      </c>
      <c r="C18" s="82" t="s">
        <v>26</v>
      </c>
      <c r="D18" s="95">
        <v>73413</v>
      </c>
      <c r="E18" s="54">
        <f ca="1">MAX('Tuần 1,2'!J18,'Tuần 1,2'!R18)</f>
        <v>72.75</v>
      </c>
      <c r="F18" s="55">
        <f ca="1">MIN('Tuần 1,2'!K18,'Tuần 1,2'!S18)</f>
        <v>-5.5</v>
      </c>
      <c r="G18" s="55">
        <f ca="1">AVERAGE('Tuần 1,2'!L18,'Tuần 1,2'!T18)</f>
        <v>35.387539682539682</v>
      </c>
      <c r="H18" s="55">
        <f ca="1">MAX('Tuần 3,4'!J18,'Tuần 3,4'!R18)</f>
        <v>77.25</v>
      </c>
      <c r="I18" s="55">
        <f ca="1">MIN('Tuần 3,4'!K18,'Tuần 3,4'!S18)</f>
        <v>35.333333333333336</v>
      </c>
      <c r="J18" s="55">
        <f ca="1">AVERAGE('Tuần 3,4'!L18,'Tuần 3,4'!T18)</f>
        <v>64.791666666666657</v>
      </c>
      <c r="K18" s="55">
        <f ca="1">MAX('Tuần 5,6'!J18,'Tuần 5,6'!S18)</f>
        <v>77.5</v>
      </c>
      <c r="L18" s="55">
        <f ca="1">MIN('Tuần 5,6'!K18,'Tuần 5,6'!T18)</f>
        <v>16.777777777777779</v>
      </c>
      <c r="M18" s="55">
        <f ca="1">AVERAGE('Tuần 5,6'!L18,'Tuần 5,6'!U18)</f>
        <v>67.162037037037038</v>
      </c>
      <c r="N18" s="69">
        <f t="shared" ca="1" si="0"/>
        <v>77.5</v>
      </c>
      <c r="O18" s="69">
        <f t="shared" ca="1" si="1"/>
        <v>-5.5</v>
      </c>
      <c r="P18" s="71">
        <f t="shared" ca="1" si="2"/>
        <v>55.780414462081126</v>
      </c>
    </row>
    <row r="19" spans="1:16" ht="15.2" customHeight="1" x14ac:dyDescent="0.25">
      <c r="A19" s="183"/>
      <c r="B19" s="10">
        <v>15</v>
      </c>
      <c r="C19" s="82" t="s">
        <v>27</v>
      </c>
      <c r="D19" s="95">
        <v>73414</v>
      </c>
      <c r="E19" s="54">
        <f ca="1">MAX('Tuần 1,2'!J19,'Tuần 1,2'!R19)</f>
        <v>49.5</v>
      </c>
      <c r="F19" s="55">
        <f ca="1">MIN('Tuần 1,2'!K19,'Tuần 1,2'!S19)</f>
        <v>-5.5</v>
      </c>
      <c r="G19" s="55">
        <f ca="1">AVERAGE('Tuần 1,2'!L19,'Tuần 1,2'!T19)</f>
        <v>16.400396825396825</v>
      </c>
      <c r="H19" s="55">
        <f ca="1">MAX('Tuần 3,4'!J19,'Tuần 3,4'!R19)</f>
        <v>42.75</v>
      </c>
      <c r="I19" s="55">
        <f ca="1">MIN('Tuần 3,4'!K19,'Tuần 3,4'!S19)</f>
        <v>1.6666666666666667</v>
      </c>
      <c r="J19" s="55">
        <f ca="1">AVERAGE('Tuần 3,4'!L19,'Tuần 3,4'!T19)</f>
        <v>21.841666666666669</v>
      </c>
      <c r="K19" s="55">
        <f ca="1">MAX('Tuần 5,6'!J19,'Tuần 5,6'!S19)</f>
        <v>41.5</v>
      </c>
      <c r="L19" s="55">
        <f ca="1">MIN('Tuần 5,6'!K19,'Tuần 5,6'!T19)</f>
        <v>8.2222222222222214</v>
      </c>
      <c r="M19" s="55">
        <f ca="1">AVERAGE('Tuần 5,6'!L19,'Tuần 5,6'!U19)</f>
        <v>28.215740740740742</v>
      </c>
      <c r="N19" s="69">
        <f t="shared" ca="1" si="0"/>
        <v>49.5</v>
      </c>
      <c r="O19" s="69">
        <f t="shared" ca="1" si="1"/>
        <v>-5.5</v>
      </c>
      <c r="P19" s="71">
        <f t="shared" ca="1" si="2"/>
        <v>22.152601410934746</v>
      </c>
    </row>
    <row r="20" spans="1:16" s="3" customFormat="1" ht="15.2" customHeight="1" x14ac:dyDescent="0.25">
      <c r="A20" s="183"/>
      <c r="B20" s="10">
        <v>16</v>
      </c>
      <c r="C20" s="82" t="s">
        <v>28</v>
      </c>
      <c r="D20" s="95">
        <v>73416</v>
      </c>
      <c r="E20" s="54">
        <f ca="1">MAX('Tuần 1,2'!J20,'Tuần 1,2'!R20)</f>
        <v>0</v>
      </c>
      <c r="F20" s="55">
        <f ca="1">MIN('Tuần 1,2'!K20,'Tuần 1,2'!S20)</f>
        <v>0</v>
      </c>
      <c r="G20" s="55">
        <f ca="1">AVERAGE('Tuần 1,2'!L20,'Tuần 1,2'!T20)</f>
        <v>0</v>
      </c>
      <c r="H20" s="55">
        <f ca="1">MAX('Tuần 3,4'!J20,'Tuần 3,4'!R20)</f>
        <v>0</v>
      </c>
      <c r="I20" s="55">
        <f ca="1">MIN('Tuần 3,4'!K20,'Tuần 3,4'!S20)</f>
        <v>0</v>
      </c>
      <c r="J20" s="55">
        <f ca="1">AVERAGE('Tuần 3,4'!L20,'Tuần 3,4'!T20)</f>
        <v>0</v>
      </c>
      <c r="K20" s="55">
        <f ca="1">MAX('Tuần 5,6'!J20,'Tuần 5,6'!S20)</f>
        <v>0</v>
      </c>
      <c r="L20" s="55">
        <f ca="1">MIN('Tuần 5,6'!K20,'Tuần 5,6'!T20)</f>
        <v>0</v>
      </c>
      <c r="M20" s="55">
        <f ca="1">AVERAGE('Tuần 5,6'!L20,'Tuần 5,6'!U20)</f>
        <v>0</v>
      </c>
      <c r="N20" s="69">
        <f t="shared" ca="1" si="0"/>
        <v>0</v>
      </c>
      <c r="O20" s="69">
        <f t="shared" ca="1" si="1"/>
        <v>0</v>
      </c>
      <c r="P20" s="71">
        <f t="shared" ca="1" si="2"/>
        <v>0</v>
      </c>
    </row>
    <row r="21" spans="1:16" ht="15.2" customHeight="1" thickBot="1" x14ac:dyDescent="0.3">
      <c r="A21" s="184"/>
      <c r="B21" s="18">
        <v>17</v>
      </c>
      <c r="C21" s="83" t="s">
        <v>29</v>
      </c>
      <c r="D21" s="96">
        <v>73417</v>
      </c>
      <c r="E21" s="78">
        <f ca="1">MAX('Tuần 1,2'!J21,'Tuần 1,2'!R21)</f>
        <v>10.25</v>
      </c>
      <c r="F21" s="79">
        <f ca="1">MIN('Tuần 1,2'!K21,'Tuần 1,2'!S21)</f>
        <v>-73</v>
      </c>
      <c r="G21" s="79">
        <f ca="1">AVERAGE('Tuần 1,2'!L21,'Tuần 1,2'!T21)</f>
        <v>-3.7136111111111103</v>
      </c>
      <c r="H21" s="79">
        <f ca="1">MAX('Tuần 3,4'!J21,'Tuần 3,4'!R21)</f>
        <v>24.75</v>
      </c>
      <c r="I21" s="79">
        <f ca="1">MIN('Tuần 3,4'!K21,'Tuần 3,4'!S21)</f>
        <v>-28</v>
      </c>
      <c r="J21" s="79">
        <f ca="1">AVERAGE('Tuần 3,4'!L21,'Tuần 3,4'!T21)</f>
        <v>8.6333333333333329</v>
      </c>
      <c r="K21" s="79">
        <f ca="1">MAX('Tuần 5,6'!J21,'Tuần 5,6'!S21)</f>
        <v>28</v>
      </c>
      <c r="L21" s="79">
        <f ca="1">MIN('Tuần 5,6'!K21,'Tuần 5,6'!T21)</f>
        <v>-1.5</v>
      </c>
      <c r="M21" s="79">
        <f ca="1">AVERAGE('Tuần 5,6'!L21,'Tuần 5,6'!U21)</f>
        <v>14.680092592592594</v>
      </c>
      <c r="N21" s="70">
        <f t="shared" ca="1" si="0"/>
        <v>28</v>
      </c>
      <c r="O21" s="70">
        <f t="shared" ca="1" si="1"/>
        <v>-73</v>
      </c>
      <c r="P21" s="80">
        <f t="shared" ca="1" si="2"/>
        <v>6.533271604938272</v>
      </c>
    </row>
    <row r="22" spans="1:16" ht="15.2" customHeight="1" x14ac:dyDescent="0.25">
      <c r="A22" s="182" t="s">
        <v>30</v>
      </c>
      <c r="B22" s="11">
        <v>18</v>
      </c>
      <c r="C22" s="81" t="s">
        <v>31</v>
      </c>
      <c r="D22" s="94">
        <v>72421</v>
      </c>
      <c r="E22" s="52">
        <f ca="1">MAX('Tuần 1,2'!J22,'Tuần 1,2'!R22)</f>
        <v>8822.5</v>
      </c>
      <c r="F22" s="53">
        <f ca="1">MIN('Tuần 1,2'!K22,'Tuần 1,2'!S22)</f>
        <v>339.33333333333331</v>
      </c>
      <c r="G22" s="53">
        <f ca="1">AVERAGE('Tuần 1,2'!L22,'Tuần 1,2'!T22)</f>
        <v>4939.0989285714286</v>
      </c>
      <c r="H22" s="53">
        <f ca="1">MAX('Tuần 3,4'!J22,'Tuần 3,4'!R22)</f>
        <v>13808.5</v>
      </c>
      <c r="I22" s="53">
        <f ca="1">MIN('Tuần 3,4'!K22,'Tuần 3,4'!S22)</f>
        <v>5667</v>
      </c>
      <c r="J22" s="53">
        <f ca="1">AVERAGE('Tuần 3,4'!L22,'Tuần 3,4'!T22)</f>
        <v>9008.9583333333321</v>
      </c>
      <c r="K22" s="53">
        <f ca="1">MAX('Tuần 5,6'!J22,'Tuần 5,6'!S22)</f>
        <v>8882.25</v>
      </c>
      <c r="L22" s="53">
        <f ca="1">MIN('Tuần 5,6'!K22,'Tuần 5,6'!T22)</f>
        <v>1960.6111111111111</v>
      </c>
      <c r="M22" s="53">
        <f ca="1">AVERAGE('Tuần 5,6'!L22,'Tuần 5,6'!U22)</f>
        <v>8100.9439814814814</v>
      </c>
      <c r="N22" s="76">
        <f t="shared" ca="1" si="0"/>
        <v>13808.5</v>
      </c>
      <c r="O22" s="76">
        <f t="shared" ca="1" si="1"/>
        <v>339.33333333333331</v>
      </c>
      <c r="P22" s="77">
        <f t="shared" ca="1" si="2"/>
        <v>7349.6670811287477</v>
      </c>
    </row>
    <row r="23" spans="1:16" ht="15.2" customHeight="1" x14ac:dyDescent="0.25">
      <c r="A23" s="183"/>
      <c r="B23" s="10">
        <v>19</v>
      </c>
      <c r="C23" s="82" t="s">
        <v>32</v>
      </c>
      <c r="D23" s="95">
        <v>72422</v>
      </c>
      <c r="E23" s="54">
        <f ca="1">MAX('Tuần 1,2'!J23,'Tuần 1,2'!R23)</f>
        <v>3003</v>
      </c>
      <c r="F23" s="55">
        <f ca="1">MIN('Tuần 1,2'!K23,'Tuần 1,2'!S23)</f>
        <v>332.11111111111109</v>
      </c>
      <c r="G23" s="55">
        <f ca="1">AVERAGE('Tuần 1,2'!L23,'Tuần 1,2'!T23)</f>
        <v>1850.0011507936506</v>
      </c>
      <c r="H23" s="55">
        <f ca="1">MAX('Tuần 3,4'!J23,'Tuần 3,4'!R23)</f>
        <v>3034.5</v>
      </c>
      <c r="I23" s="55">
        <f ca="1">MIN('Tuần 3,4'!K23,'Tuần 3,4'!S23)</f>
        <v>2999.5</v>
      </c>
      <c r="J23" s="55">
        <f ca="1">AVERAGE('Tuần 3,4'!L23,'Tuần 3,4'!T23)</f>
        <v>3014.3833333333332</v>
      </c>
      <c r="K23" s="55">
        <f ca="1">MAX('Tuần 5,6'!J23,'Tuần 5,6'!S23)</f>
        <v>3041</v>
      </c>
      <c r="L23" s="55">
        <f ca="1">MIN('Tuần 5,6'!K23,'Tuần 5,6'!T23)</f>
        <v>673.44444444444446</v>
      </c>
      <c r="M23" s="55">
        <f ca="1">AVERAGE('Tuần 5,6'!L23,'Tuần 5,6'!U23)</f>
        <v>2772.3217592592591</v>
      </c>
      <c r="N23" s="69">
        <f t="shared" ca="1" si="0"/>
        <v>3041</v>
      </c>
      <c r="O23" s="69">
        <f t="shared" ca="1" si="1"/>
        <v>332.11111111111109</v>
      </c>
      <c r="P23" s="71">
        <f t="shared" ca="1" si="2"/>
        <v>2545.5687477954143</v>
      </c>
    </row>
    <row r="24" spans="1:16" ht="15.2" customHeight="1" x14ac:dyDescent="0.25">
      <c r="A24" s="183"/>
      <c r="B24" s="10">
        <v>20</v>
      </c>
      <c r="C24" s="82" t="s">
        <v>33</v>
      </c>
      <c r="D24" s="95">
        <v>72423</v>
      </c>
      <c r="E24" s="54">
        <f ca="1">MAX('Tuần 1,2'!J24,'Tuần 1,2'!R24)</f>
        <v>13617.25</v>
      </c>
      <c r="F24" s="55">
        <f ca="1">MIN('Tuần 1,2'!K24,'Tuần 1,2'!S24)</f>
        <v>2267.7916666666665</v>
      </c>
      <c r="G24" s="55">
        <f ca="1">AVERAGE('Tuần 1,2'!L24,'Tuần 1,2'!T24)</f>
        <v>8799.6194841269826</v>
      </c>
      <c r="H24" s="55">
        <f ca="1">MAX('Tuần 3,4'!J24,'Tuần 3,4'!R24)</f>
        <v>13603</v>
      </c>
      <c r="I24" s="55">
        <f ca="1">MIN('Tuần 3,4'!K24,'Tuần 3,4'!S24)</f>
        <v>13546.75</v>
      </c>
      <c r="J24" s="55">
        <f ca="1">AVERAGE('Tuần 3,4'!L24,'Tuần 3,4'!T24)</f>
        <v>13570.55</v>
      </c>
      <c r="K24" s="55">
        <f ca="1">MAX('Tuần 5,6'!J24,'Tuần 5,6'!S24)</f>
        <v>14840.5</v>
      </c>
      <c r="L24" s="55">
        <f ca="1">MIN('Tuần 5,6'!K24,'Tuần 5,6'!T24)</f>
        <v>3014.7222222222222</v>
      </c>
      <c r="M24" s="55">
        <f ca="1">AVERAGE('Tuần 5,6'!L24,'Tuần 5,6'!U24)</f>
        <v>11016.494907407407</v>
      </c>
      <c r="N24" s="69">
        <f t="shared" ca="1" si="0"/>
        <v>14840.5</v>
      </c>
      <c r="O24" s="69">
        <f t="shared" ca="1" si="1"/>
        <v>2267.7916666666665</v>
      </c>
      <c r="P24" s="71">
        <f t="shared" ca="1" si="2"/>
        <v>11128.888130511463</v>
      </c>
    </row>
    <row r="25" spans="1:16" ht="15.2" customHeight="1" x14ac:dyDescent="0.25">
      <c r="A25" s="183"/>
      <c r="B25" s="10">
        <v>21</v>
      </c>
      <c r="C25" s="82" t="s">
        <v>34</v>
      </c>
      <c r="D25" s="95">
        <v>72424</v>
      </c>
      <c r="E25" s="54">
        <f ca="1">MAX('Tuần 1,2'!J25,'Tuần 1,2'!R25)</f>
        <v>6496</v>
      </c>
      <c r="F25" s="55">
        <f ca="1">MIN('Tuần 1,2'!K25,'Tuần 1,2'!S25)</f>
        <v>1073.375</v>
      </c>
      <c r="G25" s="55">
        <f ca="1">AVERAGE('Tuần 1,2'!L25,'Tuần 1,2'!T25)</f>
        <v>4190.549722222222</v>
      </c>
      <c r="H25" s="55">
        <f ca="1">MAX('Tuần 3,4'!J25,'Tuần 3,4'!R25)</f>
        <v>6481.5</v>
      </c>
      <c r="I25" s="55">
        <f ca="1">MIN('Tuần 3,4'!K25,'Tuần 3,4'!S25)</f>
        <v>4219.75</v>
      </c>
      <c r="J25" s="55">
        <f ca="1">AVERAGE('Tuần 3,4'!L25,'Tuần 3,4'!T25)</f>
        <v>6212.65</v>
      </c>
      <c r="K25" s="55">
        <f ca="1">MAX('Tuần 5,6'!J25,'Tuần 5,6'!S25)</f>
        <v>6477.75</v>
      </c>
      <c r="L25" s="55">
        <f ca="1">MIN('Tuần 5,6'!K25,'Tuần 5,6'!T25)</f>
        <v>1427.6666666666667</v>
      </c>
      <c r="M25" s="55">
        <f ca="1">AVERAGE('Tuần 5,6'!L25,'Tuần 5,6'!U25)</f>
        <v>5466.0472222222224</v>
      </c>
      <c r="N25" s="69">
        <f t="shared" ca="1" si="0"/>
        <v>6496</v>
      </c>
      <c r="O25" s="69">
        <f t="shared" ca="1" si="1"/>
        <v>1073.375</v>
      </c>
      <c r="P25" s="71">
        <f t="shared" ca="1" si="2"/>
        <v>5289.7489814814808</v>
      </c>
    </row>
    <row r="26" spans="1:16" ht="15.2" customHeight="1" x14ac:dyDescent="0.25">
      <c r="A26" s="183"/>
      <c r="B26" s="10">
        <v>22</v>
      </c>
      <c r="C26" s="82" t="s">
        <v>35</v>
      </c>
      <c r="D26" s="95">
        <v>72432</v>
      </c>
      <c r="E26" s="54">
        <f ca="1">MAX('Tuần 1,2'!J26,'Tuần 1,2'!R26)</f>
        <v>2381.25</v>
      </c>
      <c r="F26" s="55">
        <f ca="1">MIN('Tuần 1,2'!K26,'Tuần 1,2'!S26)</f>
        <v>391.66666666666669</v>
      </c>
      <c r="G26" s="55">
        <f ca="1">AVERAGE('Tuần 1,2'!L26,'Tuần 1,2'!T26)</f>
        <v>1410.0859920634921</v>
      </c>
      <c r="H26" s="55">
        <f ca="1">MAX('Tuần 3,4'!J26,'Tuần 3,4'!R26)</f>
        <v>2375</v>
      </c>
      <c r="I26" s="55">
        <f ca="1">MIN('Tuần 3,4'!K26,'Tuần 3,4'!S26)</f>
        <v>2285.5</v>
      </c>
      <c r="J26" s="55">
        <f ca="1">AVERAGE('Tuần 3,4'!L26,'Tuần 3,4'!T26)</f>
        <v>2324.1166666666668</v>
      </c>
      <c r="K26" s="55">
        <f ca="1">MAX('Tuần 5,6'!J26,'Tuần 5,6'!S26)</f>
        <v>2358</v>
      </c>
      <c r="L26" s="55">
        <f ca="1">MIN('Tuần 5,6'!K26,'Tuần 5,6'!T26)</f>
        <v>519.27777777777783</v>
      </c>
      <c r="M26" s="55">
        <f ca="1">AVERAGE('Tuần 5,6'!L26,'Tuần 5,6'!U26)</f>
        <v>2152.7912037037036</v>
      </c>
      <c r="N26" s="69">
        <f t="shared" ca="1" si="0"/>
        <v>2381.25</v>
      </c>
      <c r="O26" s="69">
        <f t="shared" ca="1" si="1"/>
        <v>391.66666666666669</v>
      </c>
      <c r="P26" s="71">
        <f t="shared" ca="1" si="2"/>
        <v>1962.3312874779542</v>
      </c>
    </row>
    <row r="27" spans="1:16" ht="15.2" customHeight="1" x14ac:dyDescent="0.25">
      <c r="A27" s="183"/>
      <c r="B27" s="10">
        <v>23</v>
      </c>
      <c r="C27" s="82" t="s">
        <v>36</v>
      </c>
      <c r="D27" s="95">
        <v>72425</v>
      </c>
      <c r="E27" s="54">
        <f ca="1">MAX('Tuần 1,2'!J27,'Tuần 1,2'!R27)</f>
        <v>1409</v>
      </c>
      <c r="F27" s="55">
        <f ca="1">MIN('Tuần 1,2'!K27,'Tuần 1,2'!S27)</f>
        <v>231.5</v>
      </c>
      <c r="G27" s="55">
        <f ca="1">AVERAGE('Tuần 1,2'!L27,'Tuần 1,2'!T27)</f>
        <v>763.43162698412698</v>
      </c>
      <c r="H27" s="55">
        <f ca="1">MAX('Tuần 3,4'!J27,'Tuần 3,4'!R27)</f>
        <v>1423.75</v>
      </c>
      <c r="I27" s="55">
        <f ca="1">MIN('Tuần 3,4'!K27,'Tuần 3,4'!S27)</f>
        <v>1346.25</v>
      </c>
      <c r="J27" s="55">
        <f ca="1">AVERAGE('Tuần 3,4'!L27,'Tuần 3,4'!T27)</f>
        <v>1376.2333333333331</v>
      </c>
      <c r="K27" s="55">
        <f ca="1">MAX('Tuần 5,6'!J27,'Tuần 5,6'!S27)</f>
        <v>1419</v>
      </c>
      <c r="L27" s="55">
        <f ca="1">MIN('Tuần 5,6'!K27,'Tuần 5,6'!T27)</f>
        <v>310.5</v>
      </c>
      <c r="M27" s="55">
        <f ca="1">AVERAGE('Tuần 5,6'!L27,'Tuần 5,6'!U27)</f>
        <v>1280.6236111111111</v>
      </c>
      <c r="N27" s="69">
        <f t="shared" ca="1" si="0"/>
        <v>1423.75</v>
      </c>
      <c r="O27" s="69">
        <f t="shared" ca="1" si="1"/>
        <v>231.5</v>
      </c>
      <c r="P27" s="71">
        <f t="shared" ca="1" si="2"/>
        <v>1140.0961904761905</v>
      </c>
    </row>
    <row r="28" spans="1:16" ht="15.2" customHeight="1" x14ac:dyDescent="0.25">
      <c r="A28" s="183"/>
      <c r="B28" s="10">
        <v>24</v>
      </c>
      <c r="C28" s="82" t="s">
        <v>37</v>
      </c>
      <c r="D28" s="95">
        <v>72426</v>
      </c>
      <c r="E28" s="54">
        <f ca="1">MAX('Tuần 1,2'!J28,'Tuần 1,2'!R28)</f>
        <v>1070</v>
      </c>
      <c r="F28" s="55">
        <f ca="1">MIN('Tuần 1,2'!K28,'Tuần 1,2'!S28)</f>
        <v>177.94444444444446</v>
      </c>
      <c r="G28" s="55">
        <f ca="1">AVERAGE('Tuần 1,2'!L28,'Tuần 1,2'!T28)</f>
        <v>638.77753968253955</v>
      </c>
      <c r="H28" s="55">
        <f ca="1">MAX('Tuần 3,4'!J28,'Tuần 3,4'!R28)</f>
        <v>1085.5</v>
      </c>
      <c r="I28" s="55">
        <f ca="1">MIN('Tuần 3,4'!K28,'Tuần 3,4'!S28)</f>
        <v>1061</v>
      </c>
      <c r="J28" s="55">
        <f ca="1">AVERAGE('Tuần 3,4'!L28,'Tuần 3,4'!T28)</f>
        <v>1074.8499999999999</v>
      </c>
      <c r="K28" s="55">
        <f ca="1">MAX('Tuần 5,6'!J28,'Tuần 5,6'!S28)</f>
        <v>1110.5</v>
      </c>
      <c r="L28" s="55">
        <f ca="1">MIN('Tuần 5,6'!K28,'Tuần 5,6'!T28)</f>
        <v>243</v>
      </c>
      <c r="M28" s="55">
        <f ca="1">AVERAGE('Tuần 5,6'!L28,'Tuần 5,6'!U28)</f>
        <v>1006.8069444444443</v>
      </c>
      <c r="N28" s="69">
        <f t="shared" ca="1" si="0"/>
        <v>1110.5</v>
      </c>
      <c r="O28" s="69">
        <f t="shared" ca="1" si="1"/>
        <v>177.94444444444446</v>
      </c>
      <c r="P28" s="71">
        <f t="shared" ca="1" si="2"/>
        <v>906.8114947089947</v>
      </c>
    </row>
    <row r="29" spans="1:16" ht="15.2" customHeight="1" x14ac:dyDescent="0.25">
      <c r="A29" s="183"/>
      <c r="B29" s="10">
        <v>25</v>
      </c>
      <c r="C29" s="82" t="s">
        <v>38</v>
      </c>
      <c r="D29" s="95">
        <v>72427</v>
      </c>
      <c r="E29" s="54">
        <f ca="1">MAX('Tuần 1,2'!J29,'Tuần 1,2'!R29)</f>
        <v>87</v>
      </c>
      <c r="F29" s="55">
        <f ca="1">MIN('Tuần 1,2'!K29,'Tuần 1,2'!S29)</f>
        <v>13.083333333333334</v>
      </c>
      <c r="G29" s="55">
        <f ca="1">AVERAGE('Tuần 1,2'!L29,'Tuần 1,2'!T29)</f>
        <v>43.355000000000004</v>
      </c>
      <c r="H29" s="55">
        <f ca="1">MAX('Tuần 3,4'!J29,'Tuần 3,4'!R29)</f>
        <v>76.75</v>
      </c>
      <c r="I29" s="55">
        <f ca="1">MIN('Tuần 3,4'!K29,'Tuần 3,4'!S29)</f>
        <v>35.666666666666664</v>
      </c>
      <c r="J29" s="55">
        <f ca="1">AVERAGE('Tuần 3,4'!L29,'Tuần 3,4'!T29)</f>
        <v>58.61666666666666</v>
      </c>
      <c r="K29" s="55">
        <f ca="1">MAX('Tuần 5,6'!J29,'Tuần 5,6'!S29)</f>
        <v>88.25</v>
      </c>
      <c r="L29" s="55">
        <f ca="1">MIN('Tuần 5,6'!K29,'Tuần 5,6'!T29)</f>
        <v>15.222222222222221</v>
      </c>
      <c r="M29" s="55">
        <f ca="1">AVERAGE('Tuần 5,6'!L29,'Tuần 5,6'!U29)</f>
        <v>67.686574074074073</v>
      </c>
      <c r="N29" s="69">
        <f t="shared" ca="1" si="0"/>
        <v>88.25</v>
      </c>
      <c r="O29" s="69">
        <f t="shared" ca="1" si="1"/>
        <v>13.083333333333334</v>
      </c>
      <c r="P29" s="71">
        <f t="shared" ca="1" si="2"/>
        <v>56.552746913580243</v>
      </c>
    </row>
    <row r="30" spans="1:16" ht="15.2" customHeight="1" x14ac:dyDescent="0.25">
      <c r="A30" s="183"/>
      <c r="B30" s="10">
        <v>26</v>
      </c>
      <c r="C30" s="82" t="s">
        <v>39</v>
      </c>
      <c r="D30" s="95">
        <v>72428</v>
      </c>
      <c r="E30" s="54">
        <f ca="1">MAX('Tuần 1,2'!J30,'Tuần 1,2'!R30)</f>
        <v>50</v>
      </c>
      <c r="F30" s="55">
        <f ca="1">MIN('Tuần 1,2'!K30,'Tuần 1,2'!S30)</f>
        <v>6.333333333333333</v>
      </c>
      <c r="G30" s="55">
        <f ca="1">AVERAGE('Tuần 1,2'!L30,'Tuần 1,2'!T30)</f>
        <v>19.605753968253968</v>
      </c>
      <c r="H30" s="55">
        <f ca="1">MAX('Tuần 3,4'!J30,'Tuần 3,4'!R30)</f>
        <v>34.75</v>
      </c>
      <c r="I30" s="55">
        <f ca="1">MIN('Tuần 3,4'!K30,'Tuần 3,4'!S30)</f>
        <v>-8.6666666666666661</v>
      </c>
      <c r="J30" s="55">
        <f ca="1">AVERAGE('Tuần 3,4'!L30,'Tuần 3,4'!T30)</f>
        <v>20</v>
      </c>
      <c r="K30" s="55">
        <f ca="1">MAX('Tuần 5,6'!J30,'Tuần 5,6'!S30)</f>
        <v>47.75</v>
      </c>
      <c r="L30" s="55">
        <f ca="1">MIN('Tuần 5,6'!K30,'Tuần 5,6'!T30)</f>
        <v>6.5</v>
      </c>
      <c r="M30" s="55">
        <f ca="1">AVERAGE('Tuần 5,6'!L30,'Tuần 5,6'!U30)</f>
        <v>34.098611111111111</v>
      </c>
      <c r="N30" s="69">
        <f t="shared" ca="1" si="0"/>
        <v>50</v>
      </c>
      <c r="O30" s="69">
        <f t="shared" ca="1" si="1"/>
        <v>-8.6666666666666661</v>
      </c>
      <c r="P30" s="71">
        <f t="shared" ca="1" si="2"/>
        <v>24.568121693121693</v>
      </c>
    </row>
    <row r="31" spans="1:16" ht="15.2" customHeight="1" x14ac:dyDescent="0.25">
      <c r="A31" s="183"/>
      <c r="B31" s="10">
        <v>27</v>
      </c>
      <c r="C31" s="82" t="s">
        <v>40</v>
      </c>
      <c r="D31" s="95">
        <v>72429</v>
      </c>
      <c r="E31" s="54">
        <f ca="1">MAX('Tuần 1,2'!J31,'Tuần 1,2'!R31)</f>
        <v>13.5</v>
      </c>
      <c r="F31" s="55">
        <f ca="1">MIN('Tuần 1,2'!K31,'Tuần 1,2'!S31)</f>
        <v>-63</v>
      </c>
      <c r="G31" s="55">
        <f ca="1">AVERAGE('Tuần 1,2'!L31,'Tuần 1,2'!T31)</f>
        <v>-4.4298015873015881</v>
      </c>
      <c r="H31" s="55">
        <f ca="1">MAX('Tuần 3,4'!J31,'Tuần 3,4'!R31)</f>
        <v>18</v>
      </c>
      <c r="I31" s="55">
        <f ca="1">MIN('Tuần 3,4'!K31,'Tuần 3,4'!S31)</f>
        <v>-26.333333333333332</v>
      </c>
      <c r="J31" s="55">
        <f ca="1">AVERAGE('Tuần 3,4'!L31,'Tuần 3,4'!T31)</f>
        <v>5.7833333333333332</v>
      </c>
      <c r="K31" s="55">
        <f ca="1">MAX('Tuần 5,6'!J31,'Tuần 5,6'!S31)</f>
        <v>24.75</v>
      </c>
      <c r="L31" s="55">
        <f ca="1">MIN('Tuần 5,6'!K31,'Tuần 5,6'!T31)</f>
        <v>3.5555555555555554</v>
      </c>
      <c r="M31" s="55">
        <f ca="1">AVERAGE('Tuần 5,6'!L31,'Tuần 5,6'!U31)</f>
        <v>16.485185185185188</v>
      </c>
      <c r="N31" s="69">
        <f t="shared" ca="1" si="0"/>
        <v>24.75</v>
      </c>
      <c r="O31" s="69">
        <f t="shared" ca="1" si="1"/>
        <v>-63</v>
      </c>
      <c r="P31" s="71">
        <f t="shared" ca="1" si="2"/>
        <v>5.9462389770723112</v>
      </c>
    </row>
    <row r="32" spans="1:16" ht="15.2" customHeight="1" thickBot="1" x14ac:dyDescent="0.3">
      <c r="A32" s="184"/>
      <c r="B32" s="13">
        <v>28</v>
      </c>
      <c r="C32" s="84" t="s">
        <v>41</v>
      </c>
      <c r="D32" s="97">
        <v>72436</v>
      </c>
      <c r="E32" s="56">
        <f ca="1">MAX('Tuần 1,2'!J32,'Tuần 1,2'!R32)</f>
        <v>10.5</v>
      </c>
      <c r="F32" s="57">
        <f ca="1">MIN('Tuần 1,2'!K32,'Tuần 1,2'!S32)</f>
        <v>-82</v>
      </c>
      <c r="G32" s="57">
        <f ca="1">AVERAGE('Tuần 1,2'!L32,'Tuần 1,2'!T32)</f>
        <v>-13.811984126984125</v>
      </c>
      <c r="H32" s="57">
        <f ca="1">MAX('Tuần 3,4'!J32,'Tuần 3,4'!R32)</f>
        <v>4</v>
      </c>
      <c r="I32" s="57">
        <f ca="1">MIN('Tuần 3,4'!K32,'Tuần 3,4'!S32)</f>
        <v>-31.666666666666668</v>
      </c>
      <c r="J32" s="57">
        <f ca="1">AVERAGE('Tuần 3,4'!L32,'Tuần 3,4'!T32)</f>
        <v>-4.1500000000000004</v>
      </c>
      <c r="K32" s="57">
        <f ca="1">MAX('Tuần 5,6'!J32,'Tuần 5,6'!S32)</f>
        <v>7</v>
      </c>
      <c r="L32" s="57">
        <f ca="1">MIN('Tuần 5,6'!K32,'Tuần 5,6'!T32)</f>
        <v>-6</v>
      </c>
      <c r="M32" s="57">
        <f ca="1">AVERAGE('Tuần 5,6'!L32,'Tuần 5,6'!U32)</f>
        <v>0.96296296296296302</v>
      </c>
      <c r="N32" s="72">
        <f t="shared" ca="1" si="0"/>
        <v>10.5</v>
      </c>
      <c r="O32" s="72">
        <f t="shared" ca="1" si="1"/>
        <v>-82</v>
      </c>
      <c r="P32" s="73">
        <f t="shared" ca="1" si="2"/>
        <v>-5.6663403880070549</v>
      </c>
    </row>
    <row r="33" spans="1:16" ht="15.2" customHeight="1" x14ac:dyDescent="0.25">
      <c r="A33" s="187" t="s">
        <v>42</v>
      </c>
      <c r="B33" s="20">
        <v>29</v>
      </c>
      <c r="C33" s="85" t="s">
        <v>43</v>
      </c>
      <c r="D33" s="100">
        <v>72441</v>
      </c>
      <c r="E33" s="58">
        <f ca="1">MAX('Tuần 1,2'!J33,'Tuần 1,2'!R33)</f>
        <v>204.5</v>
      </c>
      <c r="F33" s="59">
        <f ca="1">MIN('Tuần 1,2'!K33,'Tuần 1,2'!S33)</f>
        <v>32.166666666666664</v>
      </c>
      <c r="G33" s="59">
        <f ca="1">AVERAGE('Tuần 1,2'!L33,'Tuần 1,2'!T33)</f>
        <v>128.15531746031746</v>
      </c>
      <c r="H33" s="59">
        <f ca="1">MAX('Tuần 3,4'!J33,'Tuần 3,4'!R33)</f>
        <v>235.66666666666666</v>
      </c>
      <c r="I33" s="59">
        <f ca="1">MIN('Tuần 3,4'!K33,'Tuần 3,4'!S33)</f>
        <v>184</v>
      </c>
      <c r="J33" s="59">
        <f ca="1">AVERAGE('Tuần 3,4'!L33,'Tuần 3,4'!T33)</f>
        <v>198.38333333333333</v>
      </c>
      <c r="K33" s="59">
        <f ca="1">MAX('Tuần 5,6'!J33,'Tuần 5,6'!S33)</f>
        <v>244.25</v>
      </c>
      <c r="L33" s="59">
        <f ca="1">MIN('Tuần 5,6'!K33,'Tuần 5,6'!T33)</f>
        <v>43.777777777777779</v>
      </c>
      <c r="M33" s="59">
        <f ca="1">AVERAGE('Tuần 5,6'!L33,'Tuần 5,6'!U33)</f>
        <v>197.5675925925926</v>
      </c>
      <c r="N33" s="74">
        <f t="shared" ca="1" si="0"/>
        <v>244.25</v>
      </c>
      <c r="O33" s="74">
        <f t="shared" ca="1" si="1"/>
        <v>32.166666666666664</v>
      </c>
      <c r="P33" s="75">
        <f t="shared" ca="1" si="2"/>
        <v>174.70208112874778</v>
      </c>
    </row>
    <row r="34" spans="1:16" ht="15.2" customHeight="1" x14ac:dyDescent="0.25">
      <c r="A34" s="183"/>
      <c r="B34" s="10">
        <v>30</v>
      </c>
      <c r="C34" s="82" t="s">
        <v>44</v>
      </c>
      <c r="D34" s="95">
        <v>72442</v>
      </c>
      <c r="E34" s="54">
        <f ca="1">MAX('Tuần 1,2'!J34,'Tuần 1,2'!R34)</f>
        <v>142</v>
      </c>
      <c r="F34" s="55">
        <f ca="1">MIN('Tuần 1,2'!K34,'Tuần 1,2'!S34)</f>
        <v>22.958333333333332</v>
      </c>
      <c r="G34" s="55">
        <f ca="1">AVERAGE('Tuần 1,2'!L34,'Tuần 1,2'!T34)</f>
        <v>86.459166666666661</v>
      </c>
      <c r="H34" s="55">
        <f ca="1">MAX('Tuần 3,4'!J34,'Tuần 3,4'!R34)</f>
        <v>145.75</v>
      </c>
      <c r="I34" s="55">
        <f ca="1">MIN('Tuần 3,4'!K34,'Tuần 3,4'!S34)</f>
        <v>115.5</v>
      </c>
      <c r="J34" s="55">
        <f ca="1">AVERAGE('Tuần 3,4'!L34,'Tuần 3,4'!T34)</f>
        <v>129.05833333333334</v>
      </c>
      <c r="K34" s="55">
        <f ca="1">MAX('Tuần 5,6'!J34,'Tuần 5,6'!S34)</f>
        <v>171</v>
      </c>
      <c r="L34" s="55">
        <f ca="1">MIN('Tuần 5,6'!K34,'Tuần 5,6'!T34)</f>
        <v>33.277777777777779</v>
      </c>
      <c r="M34" s="55">
        <f ca="1">AVERAGE('Tuần 5,6'!L34,'Tuần 5,6'!U34)</f>
        <v>142.64398148148149</v>
      </c>
      <c r="N34" s="69">
        <f t="shared" ca="1" si="0"/>
        <v>171</v>
      </c>
      <c r="O34" s="69">
        <f t="shared" ca="1" si="1"/>
        <v>22.958333333333332</v>
      </c>
      <c r="P34" s="71">
        <f t="shared" ca="1" si="2"/>
        <v>119.38716049382715</v>
      </c>
    </row>
    <row r="35" spans="1:16" ht="15.2" customHeight="1" x14ac:dyDescent="0.25">
      <c r="A35" s="183"/>
      <c r="B35" s="10">
        <v>31</v>
      </c>
      <c r="C35" s="82" t="s">
        <v>45</v>
      </c>
      <c r="D35" s="95">
        <v>72443</v>
      </c>
      <c r="E35" s="54">
        <f ca="1">MAX('Tuần 1,2'!J35,'Tuần 1,2'!R35)</f>
        <v>392</v>
      </c>
      <c r="F35" s="55">
        <f ca="1">MIN('Tuần 1,2'!K35,'Tuần 1,2'!S35)</f>
        <v>63.958333333333336</v>
      </c>
      <c r="G35" s="55">
        <f ca="1">AVERAGE('Tuần 1,2'!L35,'Tuần 1,2'!T35)</f>
        <v>249.76646825396827</v>
      </c>
      <c r="H35" s="55">
        <f ca="1">MAX('Tuần 3,4'!J35,'Tuần 3,4'!R35)</f>
        <v>395.66666666666669</v>
      </c>
      <c r="I35" s="55">
        <f ca="1">MIN('Tuần 3,4'!K35,'Tuần 3,4'!S35)</f>
        <v>258.66666666666669</v>
      </c>
      <c r="J35" s="55">
        <f ca="1">AVERAGE('Tuần 3,4'!L35,'Tuần 3,4'!T35)</f>
        <v>372.75833333333333</v>
      </c>
      <c r="K35" s="55">
        <f ca="1">MAX('Tuần 5,6'!J35,'Tuần 5,6'!S35)</f>
        <v>407</v>
      </c>
      <c r="L35" s="55">
        <f ca="1">MIN('Tuần 5,6'!K35,'Tuần 5,6'!T35)</f>
        <v>85.444444444444443</v>
      </c>
      <c r="M35" s="55">
        <f ca="1">AVERAGE('Tuần 5,6'!L35,'Tuần 5,6'!U35)</f>
        <v>359.55231481481485</v>
      </c>
      <c r="N35" s="69">
        <f t="shared" ca="1" si="0"/>
        <v>407</v>
      </c>
      <c r="O35" s="69">
        <f t="shared" ca="1" si="1"/>
        <v>63.958333333333336</v>
      </c>
      <c r="P35" s="71">
        <f t="shared" ca="1" si="2"/>
        <v>327.35903880070549</v>
      </c>
    </row>
    <row r="36" spans="1:16" ht="15.2" customHeight="1" x14ac:dyDescent="0.25">
      <c r="A36" s="183"/>
      <c r="B36" s="10">
        <v>32</v>
      </c>
      <c r="C36" s="82" t="s">
        <v>46</v>
      </c>
      <c r="D36" s="95">
        <v>72444</v>
      </c>
      <c r="E36" s="54">
        <f ca="1">MAX('Tuần 1,2'!J36,'Tuần 1,2'!R36)</f>
        <v>20</v>
      </c>
      <c r="F36" s="55">
        <f ca="1">MIN('Tuần 1,2'!K36,'Tuần 1,2'!S36)</f>
        <v>-64.5</v>
      </c>
      <c r="G36" s="55">
        <f ca="1">AVERAGE('Tuần 1,2'!L36,'Tuần 1,2'!T36)</f>
        <v>-4.4865079365079366</v>
      </c>
      <c r="H36" s="55">
        <f ca="1">MAX('Tuần 3,4'!J36,'Tuần 3,4'!R36)</f>
        <v>22</v>
      </c>
      <c r="I36" s="55">
        <f ca="1">MIN('Tuần 3,4'!K36,'Tuần 3,4'!S36)</f>
        <v>-34.666666666666664</v>
      </c>
      <c r="J36" s="55">
        <f ca="1">AVERAGE('Tuần 3,4'!L36,'Tuần 3,4'!T36)</f>
        <v>4.8416666666666668</v>
      </c>
      <c r="K36" s="55">
        <f ca="1">MAX('Tuần 5,6'!J36,'Tuần 5,6'!S36)</f>
        <v>24.25</v>
      </c>
      <c r="L36" s="55">
        <f ca="1">MIN('Tuần 5,6'!K36,'Tuần 5,6'!T36)</f>
        <v>5.2</v>
      </c>
      <c r="M36" s="55">
        <f ca="1">AVERAGE('Tuần 5,6'!L36,'Tuần 5,6'!U36)</f>
        <v>16.059722222222224</v>
      </c>
      <c r="N36" s="69">
        <f t="shared" ca="1" si="0"/>
        <v>24.25</v>
      </c>
      <c r="O36" s="69">
        <f t="shared" ca="1" si="1"/>
        <v>-64.5</v>
      </c>
      <c r="P36" s="71">
        <f t="shared" ca="1" si="2"/>
        <v>5.4716269841269849</v>
      </c>
    </row>
    <row r="37" spans="1:16" ht="15.2" customHeight="1" x14ac:dyDescent="0.25">
      <c r="A37" s="183"/>
      <c r="B37" s="10">
        <v>33</v>
      </c>
      <c r="C37" s="82" t="s">
        <v>47</v>
      </c>
      <c r="D37" s="95">
        <v>72445</v>
      </c>
      <c r="E37" s="54">
        <f ca="1">MAX('Tuần 1,2'!J37,'Tuần 1,2'!R37)</f>
        <v>4.5714285714285712</v>
      </c>
      <c r="F37" s="55">
        <f ca="1">MIN('Tuần 1,2'!K37,'Tuần 1,2'!S37)</f>
        <v>-58</v>
      </c>
      <c r="G37" s="55">
        <f ca="1">AVERAGE('Tuần 1,2'!L37,'Tuần 1,2'!T37)</f>
        <v>-9.3781349206349205</v>
      </c>
      <c r="H37" s="55">
        <f ca="1">MAX('Tuần 3,4'!J37,'Tuần 3,4'!R37)</f>
        <v>15.5</v>
      </c>
      <c r="I37" s="55">
        <f ca="1">MIN('Tuần 3,4'!K37,'Tuần 3,4'!S37)</f>
        <v>-23.333333333333332</v>
      </c>
      <c r="J37" s="55">
        <f ca="1">AVERAGE('Tuần 3,4'!L37,'Tuần 3,4'!T37)</f>
        <v>3.5833333333333335</v>
      </c>
      <c r="K37" s="55">
        <f ca="1">MAX('Tuần 5,6'!J37,'Tuần 5,6'!S37)</f>
        <v>18.25</v>
      </c>
      <c r="L37" s="55">
        <f ca="1">MIN('Tuần 5,6'!K37,'Tuần 5,6'!T37)</f>
        <v>2.4</v>
      </c>
      <c r="M37" s="55">
        <f ca="1">AVERAGE('Tuần 5,6'!L37,'Tuần 5,6'!U37)</f>
        <v>12.494444444444444</v>
      </c>
      <c r="N37" s="69">
        <f t="shared" ca="1" si="0"/>
        <v>18.25</v>
      </c>
      <c r="O37" s="69">
        <f t="shared" ca="1" si="1"/>
        <v>-58</v>
      </c>
      <c r="P37" s="71">
        <f t="shared" ca="1" si="2"/>
        <v>2.2332142857142858</v>
      </c>
    </row>
    <row r="38" spans="1:16" ht="15.2" customHeight="1" thickBot="1" x14ac:dyDescent="0.3">
      <c r="A38" s="184"/>
      <c r="B38" s="13">
        <v>34</v>
      </c>
      <c r="C38" s="84" t="s">
        <v>48</v>
      </c>
      <c r="D38" s="97">
        <v>72446</v>
      </c>
      <c r="E38" s="56">
        <f ca="1">MAX('Tuần 1,2'!J38,'Tuần 1,2'!R38)</f>
        <v>1.4444444444444444</v>
      </c>
      <c r="F38" s="57">
        <f ca="1">MIN('Tuần 1,2'!K38,'Tuần 1,2'!S38)</f>
        <v>-72</v>
      </c>
      <c r="G38" s="57">
        <f ca="1">AVERAGE('Tuần 1,2'!L38,'Tuần 1,2'!T38)</f>
        <v>-25.008373015873016</v>
      </c>
      <c r="H38" s="57">
        <f ca="1">MAX('Tuần 3,4'!J38,'Tuần 3,4'!R38)</f>
        <v>4.5</v>
      </c>
      <c r="I38" s="57">
        <f ca="1">MIN('Tuần 3,4'!K38,'Tuần 3,4'!S38)</f>
        <v>-29</v>
      </c>
      <c r="J38" s="57">
        <f ca="1">AVERAGE('Tuần 3,4'!L38,'Tuần 3,4'!T38)</f>
        <v>-9.6166666666666671</v>
      </c>
      <c r="K38" s="57">
        <f ca="1">MAX('Tuần 5,6'!J38,'Tuần 5,6'!S38)</f>
        <v>18.444444444444443</v>
      </c>
      <c r="L38" s="57">
        <f ca="1">MIN('Tuần 5,6'!K38,'Tuần 5,6'!T38)</f>
        <v>-17.399999999999999</v>
      </c>
      <c r="M38" s="57">
        <f ca="1">AVERAGE('Tuần 5,6'!L38,'Tuần 5,6'!U38)</f>
        <v>-3.0657407407407407</v>
      </c>
      <c r="N38" s="72">
        <f t="shared" ca="1" si="0"/>
        <v>18.444444444444443</v>
      </c>
      <c r="O38" s="72">
        <f t="shared" ca="1" si="1"/>
        <v>-72</v>
      </c>
      <c r="P38" s="73">
        <f t="shared" ca="1" si="2"/>
        <v>-12.563593474426808</v>
      </c>
    </row>
  </sheetData>
  <mergeCells count="11">
    <mergeCell ref="A1:P1"/>
    <mergeCell ref="C3:C4"/>
    <mergeCell ref="B3:B4"/>
    <mergeCell ref="D3:D4"/>
    <mergeCell ref="E3:G3"/>
    <mergeCell ref="K3:M3"/>
    <mergeCell ref="A33:A38"/>
    <mergeCell ref="H3:J3"/>
    <mergeCell ref="N3:P3"/>
    <mergeCell ref="A22:A32"/>
    <mergeCell ref="A5:A21"/>
  </mergeCells>
  <pageMargins left="0.75" right="0.75" top="0.5" bottom="0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7"/>
  <sheetViews>
    <sheetView zoomScaleNormal="100" workbookViewId="0">
      <selection sqref="A1:XFD1048576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"&amp;MID(CELL("filename"),SEARCH(".xlsx",CELL("filename"))-4,4)&amp;"-"&amp;MID(CELL("filename"),SEARCH(".xlsx",CELL("filename"))-7,2)&amp;"-01"</f>
        <v>BIỂU GHI MỰC NƯỚC GIỜ 2023-07-01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16470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 t="str">
        <f ca="1">IF(ISNA(INDEX(S!$B$3:$AK$497,MATCH(RIGHT($C$1,5)&amp;" "&amp;L$3,S!$A$3:$A$470,0),MATCH($D4,S!$B$2:$AK$2,0))),"",INDEX(S!$B$3:$AK$497,MATCH(RIGHT($C$1,5)&amp;" "&amp;L$3,S!$A$3:$A$470,0),MATCH($D4,S!$B$2:$AK$2,0)))</f>
        <v/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 t="str">
        <f ca="1">IF(ISNA(INDEX(S!$B$3:$AK$497,MATCH(RIGHT($C$1,5)&amp;" "&amp;R$3,S!$A$3:$A$470,0),MATCH($D4,S!$B$2:$AK$2,0))),"",INDEX(S!$B$3:$AK$497,MATCH(RIGHT($C$1,5)&amp;" "&amp;R$3,S!$A$3:$A$470,0),MATCH($D4,S!$B$2:$AK$2,0)))</f>
        <v/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16469</v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16470</v>
      </c>
      <c r="AD4" s="42">
        <f t="shared" ref="AD4:AD37" ca="1" si="1">MIN(E4:AB4)</f>
        <v>16469</v>
      </c>
      <c r="AE4" s="43">
        <f t="shared" ref="AE4:AE37" ca="1" si="2">AVERAGE(E4:AB4)</f>
        <v>16469.5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5418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 t="str">
        <f ca="1">IF(ISNA(INDEX(S!$B$3:$AK$497,MATCH(RIGHT($C$1,5)&amp;" "&amp;L$3,S!$A$3:$A$470,0),MATCH($D5,S!$B$2:$AK$2,0))),"",INDEX(S!$B$3:$AK$497,MATCH(RIGHT($C$1,5)&amp;" "&amp;L$3,S!$A$3:$A$470,0),MATCH($D5,S!$B$2:$AK$2,0)))</f>
        <v/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 t="str">
        <f ca="1">IF(ISNA(INDEX(S!$B$3:$AK$497,MATCH(RIGHT($C$1,5)&amp;" "&amp;R$3,S!$A$3:$A$470,0),MATCH($D5,S!$B$2:$AK$2,0))),"",INDEX(S!$B$3:$AK$497,MATCH(RIGHT($C$1,5)&amp;" "&amp;R$3,S!$A$3:$A$470,0),MATCH($D5,S!$B$2:$AK$2,0)))</f>
        <v/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5471</v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5471</v>
      </c>
      <c r="AD5" s="44">
        <f t="shared" ca="1" si="1"/>
        <v>5418</v>
      </c>
      <c r="AE5" s="45">
        <f t="shared" ca="1" si="2"/>
        <v>5444.5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1316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 t="str">
        <f ca="1">IF(ISNA(INDEX(S!$B$3:$AK$497,MATCH(RIGHT($C$1,5)&amp;" "&amp;L$3,S!$A$3:$A$470,0),MATCH($D6,S!$B$2:$AK$2,0))),"",INDEX(S!$B$3:$AK$497,MATCH(RIGHT($C$1,5)&amp;" "&amp;L$3,S!$A$3:$A$470,0),MATCH($D6,S!$B$2:$AK$2,0)))</f>
        <v/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 t="str">
        <f ca="1">IF(ISNA(INDEX(S!$B$3:$AK$497,MATCH(RIGHT($C$1,5)&amp;" "&amp;R$3,S!$A$3:$A$470,0),MATCH($D6,S!$B$2:$AK$2,0))),"",INDEX(S!$B$3:$AK$497,MATCH(RIGHT($C$1,5)&amp;" "&amp;R$3,S!$A$3:$A$470,0),MATCH($D6,S!$B$2:$AK$2,0)))</f>
        <v/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1180</v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1316</v>
      </c>
      <c r="AD6" s="44">
        <f t="shared" ca="1" si="1"/>
        <v>1180</v>
      </c>
      <c r="AE6" s="45">
        <f t="shared" ca="1" si="2"/>
        <v>1248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0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 t="str">
        <f ca="1">IF(ISNA(INDEX(S!$B$3:$AK$497,MATCH(RIGHT($C$1,5)&amp;" "&amp;L$3,S!$A$3:$A$470,0),MATCH($D7,S!$B$2:$AK$2,0))),"",INDEX(S!$B$3:$AK$497,MATCH(RIGHT($C$1,5)&amp;" "&amp;L$3,S!$A$3:$A$470,0),MATCH($D7,S!$B$2:$AK$2,0)))</f>
        <v/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 t="str">
        <f ca="1">IF(ISNA(INDEX(S!$B$3:$AK$497,MATCH(RIGHT($C$1,5)&amp;" "&amp;R$3,S!$A$3:$A$470,0),MATCH($D7,S!$B$2:$AK$2,0))),"",INDEX(S!$B$3:$AK$497,MATCH(RIGHT($C$1,5)&amp;" "&amp;R$3,S!$A$3:$A$470,0),MATCH($D7,S!$B$2:$AK$2,0)))</f>
        <v/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710</v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710</v>
      </c>
      <c r="AD7" s="44">
        <f t="shared" ca="1" si="1"/>
        <v>0</v>
      </c>
      <c r="AE7" s="45">
        <f t="shared" ca="1" si="2"/>
        <v>355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0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 t="str">
        <f ca="1">IF(ISNA(INDEX(S!$B$3:$AK$497,MATCH(RIGHT($C$1,5)&amp;" "&amp;L$3,S!$A$3:$A$470,0),MATCH($D8,S!$B$2:$AK$2,0))),"",INDEX(S!$B$3:$AK$497,MATCH(RIGHT($C$1,5)&amp;" "&amp;L$3,S!$A$3:$A$470,0),MATCH($D8,S!$B$2:$AK$2,0)))</f>
        <v/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 t="str">
        <f ca="1">IF(ISNA(INDEX(S!$B$3:$AK$497,MATCH(RIGHT($C$1,5)&amp;" "&amp;R$3,S!$A$3:$A$470,0),MATCH($D8,S!$B$2:$AK$2,0))),"",INDEX(S!$B$3:$AK$497,MATCH(RIGHT($C$1,5)&amp;" "&amp;R$3,S!$A$3:$A$470,0),MATCH($D8,S!$B$2:$AK$2,0)))</f>
        <v/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319</v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319</v>
      </c>
      <c r="AD8" s="44">
        <f t="shared" ca="1" si="1"/>
        <v>0</v>
      </c>
      <c r="AE8" s="45">
        <f t="shared" ca="1" si="2"/>
        <v>159.5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226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 t="str">
        <f ca="1">IF(ISNA(INDEX(S!$B$3:$AK$497,MATCH(RIGHT($C$1,5)&amp;" "&amp;L$3,S!$A$3:$A$470,0),MATCH($D9,S!$B$2:$AK$2,0))),"",INDEX(S!$B$3:$AK$497,MATCH(RIGHT($C$1,5)&amp;" "&amp;L$3,S!$A$3:$A$470,0),MATCH($D9,S!$B$2:$AK$2,0)))</f>
        <v/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 t="str">
        <f ca="1">IF(ISNA(INDEX(S!$B$3:$AK$497,MATCH(RIGHT($C$1,5)&amp;" "&amp;R$3,S!$A$3:$A$470,0),MATCH($D9,S!$B$2:$AK$2,0))),"",INDEX(S!$B$3:$AK$497,MATCH(RIGHT($C$1,5)&amp;" "&amp;R$3,S!$A$3:$A$470,0),MATCH($D9,S!$B$2:$AK$2,0)))</f>
        <v/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254</v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254</v>
      </c>
      <c r="AD9" s="44">
        <f t="shared" ca="1" si="1"/>
        <v>226</v>
      </c>
      <c r="AE9" s="45">
        <f t="shared" ca="1" si="2"/>
        <v>240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0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 t="str">
        <f ca="1">IF(ISNA(INDEX(S!$B$3:$AK$497,MATCH(RIGHT($C$1,5)&amp;" "&amp;L$3,S!$A$3:$A$470,0),MATCH($D10,S!$B$2:$AK$2,0))),"",INDEX(S!$B$3:$AK$497,MATCH(RIGHT($C$1,5)&amp;" "&amp;L$3,S!$A$3:$A$470,0),MATCH($D10,S!$B$2:$AK$2,0)))</f>
        <v/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 t="str">
        <f ca="1">IF(ISNA(INDEX(S!$B$3:$AK$497,MATCH(RIGHT($C$1,5)&amp;" "&amp;R$3,S!$A$3:$A$470,0),MATCH($D10,S!$B$2:$AK$2,0))),"",INDEX(S!$B$3:$AK$497,MATCH(RIGHT($C$1,5)&amp;" "&amp;R$3,S!$A$3:$A$470,0),MATCH($D10,S!$B$2:$AK$2,0)))</f>
        <v/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81</v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81</v>
      </c>
      <c r="AD10" s="44">
        <f t="shared" ca="1" si="1"/>
        <v>0</v>
      </c>
      <c r="AE10" s="45">
        <f t="shared" ca="1" si="2"/>
        <v>40.5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4690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 t="str">
        <f ca="1">IF(ISNA(INDEX(S!$B$3:$AK$497,MATCH(RIGHT($C$1,5)&amp;" "&amp;L$3,S!$A$3:$A$470,0),MATCH($D11,S!$B$2:$AK$2,0))),"",INDEX(S!$B$3:$AK$497,MATCH(RIGHT($C$1,5)&amp;" "&amp;L$3,S!$A$3:$A$470,0),MATCH($D11,S!$B$2:$AK$2,0)))</f>
        <v/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 t="str">
        <f ca="1">IF(ISNA(INDEX(S!$B$3:$AK$497,MATCH(RIGHT($C$1,5)&amp;" "&amp;R$3,S!$A$3:$A$470,0),MATCH($D11,S!$B$2:$AK$2,0))),"",INDEX(S!$B$3:$AK$497,MATCH(RIGHT($C$1,5)&amp;" "&amp;R$3,S!$A$3:$A$470,0),MATCH($D11,S!$B$2:$AK$2,0)))</f>
        <v/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4698</v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4698</v>
      </c>
      <c r="AD11" s="44">
        <f t="shared" ca="1" si="1"/>
        <v>4690</v>
      </c>
      <c r="AE11" s="45">
        <f t="shared" ca="1" si="2"/>
        <v>4694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2736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 t="str">
        <f ca="1">IF(ISNA(INDEX(S!$B$3:$AK$497,MATCH(RIGHT($C$1,5)&amp;" "&amp;L$3,S!$A$3:$A$470,0),MATCH($D12,S!$B$2:$AK$2,0))),"",INDEX(S!$B$3:$AK$497,MATCH(RIGHT($C$1,5)&amp;" "&amp;L$3,S!$A$3:$A$470,0),MATCH($D12,S!$B$2:$AK$2,0)))</f>
        <v/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 t="str">
        <f ca="1">IF(ISNA(INDEX(S!$B$3:$AK$497,MATCH(RIGHT($C$1,5)&amp;" "&amp;R$3,S!$A$3:$A$470,0),MATCH($D12,S!$B$2:$AK$2,0))),"",INDEX(S!$B$3:$AK$497,MATCH(RIGHT($C$1,5)&amp;" "&amp;R$3,S!$A$3:$A$470,0),MATCH($D12,S!$B$2:$AK$2,0)))</f>
        <v/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2668</v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2736</v>
      </c>
      <c r="AD12" s="44">
        <f t="shared" ca="1" si="1"/>
        <v>2668</v>
      </c>
      <c r="AE12" s="45">
        <f t="shared" ca="1" si="2"/>
        <v>2702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1125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 t="str">
        <f ca="1">IF(ISNA(INDEX(S!$B$3:$AK$497,MATCH(RIGHT($C$1,5)&amp;" "&amp;L$3,S!$A$3:$A$470,0),MATCH($D13,S!$B$2:$AK$2,0))),"",INDEX(S!$B$3:$AK$497,MATCH(RIGHT($C$1,5)&amp;" "&amp;L$3,S!$A$3:$A$470,0),MATCH($D13,S!$B$2:$AK$2,0)))</f>
        <v/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 t="str">
        <f ca="1">IF(ISNA(INDEX(S!$B$3:$AK$497,MATCH(RIGHT($C$1,5)&amp;" "&amp;R$3,S!$A$3:$A$470,0),MATCH($D13,S!$B$2:$AK$2,0))),"",INDEX(S!$B$3:$AK$497,MATCH(RIGHT($C$1,5)&amp;" "&amp;R$3,S!$A$3:$A$470,0),MATCH($D13,S!$B$2:$AK$2,0)))</f>
        <v/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1133</v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1133</v>
      </c>
      <c r="AD13" s="44">
        <f t="shared" ca="1" si="1"/>
        <v>1125</v>
      </c>
      <c r="AE13" s="45">
        <f t="shared" ca="1" si="2"/>
        <v>1129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140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 t="str">
        <f ca="1">IF(ISNA(INDEX(S!$B$3:$AK$497,MATCH(RIGHT($C$1,5)&amp;" "&amp;L$3,S!$A$3:$A$470,0),MATCH($D14,S!$B$2:$AK$2,0))),"",INDEX(S!$B$3:$AK$497,MATCH(RIGHT($C$1,5)&amp;" "&amp;L$3,S!$A$3:$A$470,0),MATCH($D14,S!$B$2:$AK$2,0)))</f>
        <v/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 t="str">
        <f ca="1">IF(ISNA(INDEX(S!$B$3:$AK$497,MATCH(RIGHT($C$1,5)&amp;" "&amp;R$3,S!$A$3:$A$470,0),MATCH($D14,S!$B$2:$AK$2,0))),"",INDEX(S!$B$3:$AK$497,MATCH(RIGHT($C$1,5)&amp;" "&amp;R$3,S!$A$3:$A$470,0),MATCH($D14,S!$B$2:$AK$2,0)))</f>
        <v/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157</v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157</v>
      </c>
      <c r="AD14" s="44">
        <f t="shared" ca="1" si="1"/>
        <v>140</v>
      </c>
      <c r="AE14" s="45">
        <f t="shared" ca="1" si="2"/>
        <v>148.5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-39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 t="str">
        <f ca="1">IF(ISNA(INDEX(S!$B$3:$AK$497,MATCH(RIGHT($C$1,5)&amp;" "&amp;L$3,S!$A$3:$A$470,0),MATCH($D15,S!$B$2:$AK$2,0))),"",INDEX(S!$B$3:$AK$497,MATCH(RIGHT($C$1,5)&amp;" "&amp;L$3,S!$A$3:$A$470,0),MATCH($D15,S!$B$2:$AK$2,0)))</f>
        <v/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 t="str">
        <f ca="1">IF(ISNA(INDEX(S!$B$3:$AK$497,MATCH(RIGHT($C$1,5)&amp;" "&amp;R$3,S!$A$3:$A$470,0),MATCH($D15,S!$B$2:$AK$2,0))),"",INDEX(S!$B$3:$AK$497,MATCH(RIGHT($C$1,5)&amp;" "&amp;R$3,S!$A$3:$A$470,0),MATCH($D15,S!$B$2:$AK$2,0)))</f>
        <v/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59</v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59</v>
      </c>
      <c r="AD15" s="44">
        <f t="shared" ca="1" si="1"/>
        <v>-39</v>
      </c>
      <c r="AE15" s="45">
        <f t="shared" ca="1" si="2"/>
        <v>10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63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 t="str">
        <f ca="1">IF(ISNA(INDEX(S!$B$3:$AK$497,MATCH(RIGHT($C$1,5)&amp;" "&amp;L$3,S!$A$3:$A$470,0),MATCH($D16,S!$B$2:$AK$2,0))),"",INDEX(S!$B$3:$AK$497,MATCH(RIGHT($C$1,5)&amp;" "&amp;L$3,S!$A$3:$A$470,0),MATCH($D16,S!$B$2:$AK$2,0)))</f>
        <v/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 t="str">
        <f ca="1">IF(ISNA(INDEX(S!$B$3:$AK$497,MATCH(RIGHT($C$1,5)&amp;" "&amp;R$3,S!$A$3:$A$470,0),MATCH($D16,S!$B$2:$AK$2,0))),"",INDEX(S!$B$3:$AK$497,MATCH(RIGHT($C$1,5)&amp;" "&amp;R$3,S!$A$3:$A$470,0),MATCH($D16,S!$B$2:$AK$2,0)))</f>
        <v/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133</v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133</v>
      </c>
      <c r="AD16" s="44">
        <f t="shared" ca="1" si="1"/>
        <v>63</v>
      </c>
      <c r="AE16" s="45">
        <f t="shared" ca="1" si="2"/>
        <v>98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0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 t="str">
        <f ca="1">IF(ISNA(INDEX(S!$B$3:$AK$497,MATCH(RIGHT($C$1,5)&amp;" "&amp;L$3,S!$A$3:$A$470,0),MATCH($D17,S!$B$2:$AK$2,0))),"",INDEX(S!$B$3:$AK$497,MATCH(RIGHT($C$1,5)&amp;" "&amp;L$3,S!$A$3:$A$470,0),MATCH($D17,S!$B$2:$AK$2,0)))</f>
        <v/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 t="str">
        <f ca="1">IF(ISNA(INDEX(S!$B$3:$AK$497,MATCH(RIGHT($C$1,5)&amp;" "&amp;R$3,S!$A$3:$A$470,0),MATCH($D17,S!$B$2:$AK$2,0))),"",INDEX(S!$B$3:$AK$497,MATCH(RIGHT($C$1,5)&amp;" "&amp;R$3,S!$A$3:$A$470,0),MATCH($D17,S!$B$2:$AK$2,0)))</f>
        <v/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115</v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115</v>
      </c>
      <c r="AD17" s="44">
        <f t="shared" ca="1" si="1"/>
        <v>0</v>
      </c>
      <c r="AE17" s="45">
        <f t="shared" ca="1" si="2"/>
        <v>57.5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21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 t="str">
        <f ca="1">IF(ISNA(INDEX(S!$B$3:$AK$497,MATCH(RIGHT($C$1,5)&amp;" "&amp;L$3,S!$A$3:$A$470,0),MATCH($D18,S!$B$2:$AK$2,0))),"",INDEX(S!$B$3:$AK$497,MATCH(RIGHT($C$1,5)&amp;" "&amp;L$3,S!$A$3:$A$470,0),MATCH($D18,S!$B$2:$AK$2,0)))</f>
        <v/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 t="str">
        <f ca="1">IF(ISNA(INDEX(S!$B$3:$AK$497,MATCH(RIGHT($C$1,5)&amp;" "&amp;R$3,S!$A$3:$A$470,0),MATCH($D18,S!$B$2:$AK$2,0))),"",INDEX(S!$B$3:$AK$497,MATCH(RIGHT($C$1,5)&amp;" "&amp;R$3,S!$A$3:$A$470,0),MATCH($D18,S!$B$2:$AK$2,0)))</f>
        <v/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78</v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78</v>
      </c>
      <c r="AD18" s="44">
        <f t="shared" ca="1" si="1"/>
        <v>21</v>
      </c>
      <c r="AE18" s="45">
        <f t="shared" ca="1" si="2"/>
        <v>49.5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 t="str">
        <f ca="1">IF(ISNA(INDEX(S!$B$3:$AK$497,MATCH(RIGHT($C$1,5)&amp;" "&amp;L$3,S!$A$3:$A$470,0),MATCH($D19,S!$B$2:$AK$2,0))),"",INDEX(S!$B$3:$AK$497,MATCH(RIGHT($C$1,5)&amp;" "&amp;L$3,S!$A$3:$A$470,0),MATCH($D19,S!$B$2:$AK$2,0)))</f>
        <v/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 t="str">
        <f ca="1">IF(ISNA(INDEX(S!$B$3:$AK$497,MATCH(RIGHT($C$1,5)&amp;" "&amp;R$3,S!$A$3:$A$470,0),MATCH($D19,S!$B$2:$AK$2,0))),"",INDEX(S!$B$3:$AK$497,MATCH(RIGHT($C$1,5)&amp;" "&amp;R$3,S!$A$3:$A$470,0),MATCH($D19,S!$B$2:$AK$2,0)))</f>
        <v/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-34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 t="str">
        <f ca="1">IF(ISNA(INDEX(S!$B$3:$AK$497,MATCH(RIGHT($C$1,5)&amp;" "&amp;L$3,S!$A$3:$A$470,0),MATCH($D20,S!$B$2:$AK$2,0))),"",INDEX(S!$B$3:$AK$497,MATCH(RIGHT($C$1,5)&amp;" "&amp;L$3,S!$A$3:$A$470,0),MATCH($D20,S!$B$2:$AK$2,0)))</f>
        <v/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 t="str">
        <f ca="1">IF(ISNA(INDEX(S!$B$3:$AK$497,MATCH(RIGHT($C$1,5)&amp;" "&amp;R$3,S!$A$3:$A$470,0),MATCH($D20,S!$B$2:$AK$2,0))),"",INDEX(S!$B$3:$AK$497,MATCH(RIGHT($C$1,5)&amp;" "&amp;R$3,S!$A$3:$A$470,0),MATCH($D20,S!$B$2:$AK$2,0)))</f>
        <v/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45</v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45</v>
      </c>
      <c r="AD20" s="46">
        <f t="shared" ca="1" si="1"/>
        <v>-34</v>
      </c>
      <c r="AE20" s="47">
        <f t="shared" ca="1" si="2"/>
        <v>5.5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8825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 t="str">
        <f ca="1">IF(ISNA(INDEX(S!$B$3:$AK$497,MATCH(RIGHT($C$1,5)&amp;" "&amp;L$3,S!$A$3:$A$470,0),MATCH($D21,S!$B$2:$AK$2,0))),"",INDEX(S!$B$3:$AK$497,MATCH(RIGHT($C$1,5)&amp;" "&amp;L$3,S!$A$3:$A$470,0),MATCH($D21,S!$B$2:$AK$2,0)))</f>
        <v/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 t="str">
        <f ca="1">IF(ISNA(INDEX(S!$B$3:$AK$497,MATCH(RIGHT($C$1,5)&amp;" "&amp;R$3,S!$A$3:$A$470,0),MATCH($D21,S!$B$2:$AK$2,0))),"",INDEX(S!$B$3:$AK$497,MATCH(RIGHT($C$1,5)&amp;" "&amp;R$3,S!$A$3:$A$470,0),MATCH($D21,S!$B$2:$AK$2,0)))</f>
        <v/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8799</v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8825</v>
      </c>
      <c r="AD21" s="42">
        <f t="shared" ca="1" si="1"/>
        <v>8799</v>
      </c>
      <c r="AE21" s="43">
        <f t="shared" ca="1" si="2"/>
        <v>8812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3003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 t="str">
        <f ca="1">IF(ISNA(INDEX(S!$B$3:$AK$497,MATCH(RIGHT($C$1,5)&amp;" "&amp;L$3,S!$A$3:$A$470,0),MATCH($D22,S!$B$2:$AK$2,0))),"",INDEX(S!$B$3:$AK$497,MATCH(RIGHT($C$1,5)&amp;" "&amp;L$3,S!$A$3:$A$470,0),MATCH($D22,S!$B$2:$AK$2,0)))</f>
        <v/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 t="str">
        <f ca="1">IF(ISNA(INDEX(S!$B$3:$AK$497,MATCH(RIGHT($C$1,5)&amp;" "&amp;R$3,S!$A$3:$A$470,0),MATCH($D22,S!$B$2:$AK$2,0))),"",INDEX(S!$B$3:$AK$497,MATCH(RIGHT($C$1,5)&amp;" "&amp;R$3,S!$A$3:$A$470,0),MATCH($D22,S!$B$2:$AK$2,0)))</f>
        <v/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3003</v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3003</v>
      </c>
      <c r="AD22" s="44">
        <f t="shared" ca="1" si="1"/>
        <v>3003</v>
      </c>
      <c r="AE22" s="45">
        <f t="shared" ca="1" si="2"/>
        <v>3003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13600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 t="str">
        <f ca="1">IF(ISNA(INDEX(S!$B$3:$AK$497,MATCH(RIGHT($C$1,5)&amp;" "&amp;L$3,S!$A$3:$A$470,0),MATCH($D23,S!$B$2:$AK$2,0))),"",INDEX(S!$B$3:$AK$497,MATCH(RIGHT($C$1,5)&amp;" "&amp;L$3,S!$A$3:$A$470,0),MATCH($D23,S!$B$2:$AK$2,0)))</f>
        <v/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 t="str">
        <f ca="1">IF(ISNA(INDEX(S!$B$3:$AK$497,MATCH(RIGHT($C$1,5)&amp;" "&amp;R$3,S!$A$3:$A$470,0),MATCH($D23,S!$B$2:$AK$2,0))),"",INDEX(S!$B$3:$AK$497,MATCH(RIGHT($C$1,5)&amp;" "&amp;R$3,S!$A$3:$A$470,0),MATCH($D23,S!$B$2:$AK$2,0)))</f>
        <v/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13607</v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13607</v>
      </c>
      <c r="AD23" s="44">
        <f t="shared" ca="1" si="1"/>
        <v>13600</v>
      </c>
      <c r="AE23" s="45">
        <f t="shared" ca="1" si="2"/>
        <v>13603.5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6499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 t="str">
        <f ca="1">IF(ISNA(INDEX(S!$B$3:$AK$497,MATCH(RIGHT($C$1,5)&amp;" "&amp;L$3,S!$A$3:$A$470,0),MATCH($D24,S!$B$2:$AK$2,0))),"",INDEX(S!$B$3:$AK$497,MATCH(RIGHT($C$1,5)&amp;" "&amp;L$3,S!$A$3:$A$470,0),MATCH($D24,S!$B$2:$AK$2,0)))</f>
        <v/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 t="str">
        <f ca="1">IF(ISNA(INDEX(S!$B$3:$AK$497,MATCH(RIGHT($C$1,5)&amp;" "&amp;R$3,S!$A$3:$A$470,0),MATCH($D24,S!$B$2:$AK$2,0))),"",INDEX(S!$B$3:$AK$497,MATCH(RIGHT($C$1,5)&amp;" "&amp;R$3,S!$A$3:$A$470,0),MATCH($D24,S!$B$2:$AK$2,0)))</f>
        <v/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6481</v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6499</v>
      </c>
      <c r="AD24" s="44">
        <f t="shared" ca="1" si="1"/>
        <v>6481</v>
      </c>
      <c r="AE24" s="45">
        <f t="shared" ca="1" si="2"/>
        <v>6490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2363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 t="str">
        <f ca="1">IF(ISNA(INDEX(S!$B$3:$AK$497,MATCH(RIGHT($C$1,5)&amp;" "&amp;L$3,S!$A$3:$A$470,0),MATCH($D25,S!$B$2:$AK$2,0))),"",INDEX(S!$B$3:$AK$497,MATCH(RIGHT($C$1,5)&amp;" "&amp;L$3,S!$A$3:$A$470,0),MATCH($D25,S!$B$2:$AK$2,0)))</f>
        <v/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 t="str">
        <f ca="1">IF(ISNA(INDEX(S!$B$3:$AK$497,MATCH(RIGHT($C$1,5)&amp;" "&amp;R$3,S!$A$3:$A$470,0),MATCH($D25,S!$B$2:$AK$2,0))),"",INDEX(S!$B$3:$AK$497,MATCH(RIGHT($C$1,5)&amp;" "&amp;R$3,S!$A$3:$A$470,0),MATCH($D25,S!$B$2:$AK$2,0)))</f>
        <v/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2363</v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2363</v>
      </c>
      <c r="AD25" s="44">
        <f t="shared" ca="1" si="1"/>
        <v>2363</v>
      </c>
      <c r="AE25" s="45">
        <f t="shared" ca="1" si="2"/>
        <v>2363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0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 t="str">
        <f ca="1">IF(ISNA(INDEX(S!$B$3:$AK$497,MATCH(RIGHT($C$1,5)&amp;" "&amp;L$3,S!$A$3:$A$470,0),MATCH($D26,S!$B$2:$AK$2,0))),"",INDEX(S!$B$3:$AK$497,MATCH(RIGHT($C$1,5)&amp;" "&amp;L$3,S!$A$3:$A$470,0),MATCH($D26,S!$B$2:$AK$2,0)))</f>
        <v/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 t="str">
        <f ca="1">IF(ISNA(INDEX(S!$B$3:$AK$497,MATCH(RIGHT($C$1,5)&amp;" "&amp;R$3,S!$A$3:$A$470,0),MATCH($D26,S!$B$2:$AK$2,0))),"",INDEX(S!$B$3:$AK$497,MATCH(RIGHT($C$1,5)&amp;" "&amp;R$3,S!$A$3:$A$470,0),MATCH($D26,S!$B$2:$AK$2,0)))</f>
        <v/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1386</v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1386</v>
      </c>
      <c r="AD26" s="44">
        <f t="shared" ca="1" si="1"/>
        <v>0</v>
      </c>
      <c r="AE26" s="45">
        <f t="shared" ca="1" si="2"/>
        <v>693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0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 t="str">
        <f ca="1">IF(ISNA(INDEX(S!$B$3:$AK$497,MATCH(RIGHT($C$1,5)&amp;" "&amp;L$3,S!$A$3:$A$470,0),MATCH($D27,S!$B$2:$AK$2,0))),"",INDEX(S!$B$3:$AK$497,MATCH(RIGHT($C$1,5)&amp;" "&amp;L$3,S!$A$3:$A$470,0),MATCH($D27,S!$B$2:$AK$2,0)))</f>
        <v/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 t="str">
        <f ca="1">IF(ISNA(INDEX(S!$B$3:$AK$497,MATCH(RIGHT($C$1,5)&amp;" "&amp;R$3,S!$A$3:$A$470,0),MATCH($D27,S!$B$2:$AK$2,0))),"",INDEX(S!$B$3:$AK$497,MATCH(RIGHT($C$1,5)&amp;" "&amp;R$3,S!$A$3:$A$470,0),MATCH($D27,S!$B$2:$AK$2,0)))</f>
        <v/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1078</v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1078</v>
      </c>
      <c r="AD27" s="44">
        <f t="shared" ca="1" si="1"/>
        <v>0</v>
      </c>
      <c r="AE27" s="45">
        <f t="shared" ca="1" si="2"/>
        <v>539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70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 t="str">
        <f ca="1">IF(ISNA(INDEX(S!$B$3:$AK$497,MATCH(RIGHT($C$1,5)&amp;" "&amp;L$3,S!$A$3:$A$470,0),MATCH($D28,S!$B$2:$AK$2,0))),"",INDEX(S!$B$3:$AK$497,MATCH(RIGHT($C$1,5)&amp;" "&amp;L$3,S!$A$3:$A$470,0),MATCH($D28,S!$B$2:$AK$2,0)))</f>
        <v/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 t="str">
        <f ca="1">IF(ISNA(INDEX(S!$B$3:$AK$497,MATCH(RIGHT($C$1,5)&amp;" "&amp;R$3,S!$A$3:$A$470,0),MATCH($D28,S!$B$2:$AK$2,0))),"",INDEX(S!$B$3:$AK$497,MATCH(RIGHT($C$1,5)&amp;" "&amp;R$3,S!$A$3:$A$470,0),MATCH($D28,S!$B$2:$AK$2,0)))</f>
        <v/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104</v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104</v>
      </c>
      <c r="AD28" s="44">
        <f t="shared" ca="1" si="1"/>
        <v>70</v>
      </c>
      <c r="AE28" s="45">
        <f t="shared" ca="1" si="2"/>
        <v>87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30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 t="str">
        <f ca="1">IF(ISNA(INDEX(S!$B$3:$AK$497,MATCH(RIGHT($C$1,5)&amp;" "&amp;L$3,S!$A$3:$A$470,0),MATCH($D29,S!$B$2:$AK$2,0))),"",INDEX(S!$B$3:$AK$497,MATCH(RIGHT($C$1,5)&amp;" "&amp;L$3,S!$A$3:$A$470,0),MATCH($D29,S!$B$2:$AK$2,0)))</f>
        <v/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 t="str">
        <f ca="1">IF(ISNA(INDEX(S!$B$3:$AK$497,MATCH(RIGHT($C$1,5)&amp;" "&amp;R$3,S!$A$3:$A$470,0),MATCH($D29,S!$B$2:$AK$2,0))),"",INDEX(S!$B$3:$AK$497,MATCH(RIGHT($C$1,5)&amp;" "&amp;R$3,S!$A$3:$A$470,0),MATCH($D29,S!$B$2:$AK$2,0)))</f>
        <v/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70</v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70</v>
      </c>
      <c r="AD29" s="44">
        <f t="shared" ca="1" si="1"/>
        <v>30</v>
      </c>
      <c r="AE29" s="45">
        <f t="shared" ca="1" si="2"/>
        <v>50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-14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 t="str">
        <f ca="1">IF(ISNA(INDEX(S!$B$3:$AK$497,MATCH(RIGHT($C$1,5)&amp;" "&amp;L$3,S!$A$3:$A$470,0),MATCH($D30,S!$B$2:$AK$2,0))),"",INDEX(S!$B$3:$AK$497,MATCH(RIGHT($C$1,5)&amp;" "&amp;L$3,S!$A$3:$A$470,0),MATCH($D30,S!$B$2:$AK$2,0)))</f>
        <v/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 t="str">
        <f ca="1">IF(ISNA(INDEX(S!$B$3:$AK$497,MATCH(RIGHT($C$1,5)&amp;" "&amp;R$3,S!$A$3:$A$470,0),MATCH($D30,S!$B$2:$AK$2,0))),"",INDEX(S!$B$3:$AK$497,MATCH(RIGHT($C$1,5)&amp;" "&amp;R$3,S!$A$3:$A$470,0),MATCH($D30,S!$B$2:$AK$2,0)))</f>
        <v/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41</v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41</v>
      </c>
      <c r="AD30" s="44">
        <f t="shared" ca="1" si="1"/>
        <v>-14</v>
      </c>
      <c r="AE30" s="45">
        <f t="shared" ca="1" si="2"/>
        <v>13.5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0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 t="str">
        <f ca="1">IF(ISNA(INDEX(S!$B$3:$AK$497,MATCH(RIGHT($C$1,5)&amp;" "&amp;L$3,S!$A$3:$A$470,0),MATCH($D31,S!$B$2:$AK$2,0))),"",INDEX(S!$B$3:$AK$497,MATCH(RIGHT($C$1,5)&amp;" "&amp;L$3,S!$A$3:$A$470,0),MATCH($D31,S!$B$2:$AK$2,0)))</f>
        <v/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 t="str">
        <f ca="1">IF(ISNA(INDEX(S!$B$3:$AK$497,MATCH(RIGHT($C$1,5)&amp;" "&amp;R$3,S!$A$3:$A$470,0),MATCH($D31,S!$B$2:$AK$2,0))),"",INDEX(S!$B$3:$AK$497,MATCH(RIGHT($C$1,5)&amp;" "&amp;R$3,S!$A$3:$A$470,0),MATCH($D31,S!$B$2:$AK$2,0)))</f>
        <v/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21</v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21</v>
      </c>
      <c r="AD31" s="46">
        <f t="shared" ca="1" si="1"/>
        <v>0</v>
      </c>
      <c r="AE31" s="47">
        <f t="shared" ca="1" si="2"/>
        <v>10.5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202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 t="str">
        <f ca="1">IF(ISNA(INDEX(S!$B$3:$AK$497,MATCH(RIGHT($C$1,5)&amp;" "&amp;L$3,S!$A$3:$A$470,0),MATCH($D32,S!$B$2:$AK$2,0))),"",INDEX(S!$B$3:$AK$497,MATCH(RIGHT($C$1,5)&amp;" "&amp;L$3,S!$A$3:$A$470,0),MATCH($D32,S!$B$2:$AK$2,0)))</f>
        <v/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 t="str">
        <f ca="1">IF(ISNA(INDEX(S!$B$3:$AK$497,MATCH(RIGHT($C$1,5)&amp;" "&amp;R$3,S!$A$3:$A$470,0),MATCH($D32,S!$B$2:$AK$2,0))),"",INDEX(S!$B$3:$AK$497,MATCH(RIGHT($C$1,5)&amp;" "&amp;R$3,S!$A$3:$A$470,0),MATCH($D32,S!$B$2:$AK$2,0)))</f>
        <v/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207</v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207</v>
      </c>
      <c r="AD32" s="180">
        <f t="shared" ca="1" si="1"/>
        <v>202</v>
      </c>
      <c r="AE32" s="181">
        <f t="shared" ca="1" si="2"/>
        <v>204.5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147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 t="str">
        <f ca="1">IF(ISNA(INDEX(S!$B$3:$AK$497,MATCH(RIGHT($C$1,5)&amp;" "&amp;L$3,S!$A$3:$A$470,0),MATCH($D33,S!$B$2:$AK$2,0))),"",INDEX(S!$B$3:$AK$497,MATCH(RIGHT($C$1,5)&amp;" "&amp;L$3,S!$A$3:$A$470,0),MATCH($D33,S!$B$2:$AK$2,0)))</f>
        <v/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 t="str">
        <f ca="1">IF(ISNA(INDEX(S!$B$3:$AK$497,MATCH(RIGHT($C$1,5)&amp;" "&amp;R$3,S!$A$3:$A$470,0),MATCH($D33,S!$B$2:$AK$2,0))),"",INDEX(S!$B$3:$AK$497,MATCH(RIGHT($C$1,5)&amp;" "&amp;R$3,S!$A$3:$A$470,0),MATCH($D33,S!$B$2:$AK$2,0)))</f>
        <v/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136</v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147</v>
      </c>
      <c r="AD33" s="44">
        <f t="shared" ca="1" si="1"/>
        <v>136</v>
      </c>
      <c r="AE33" s="45">
        <f t="shared" ca="1" si="2"/>
        <v>141.5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389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 t="str">
        <f ca="1">IF(ISNA(INDEX(S!$B$3:$AK$497,MATCH(RIGHT($C$1,5)&amp;" "&amp;L$3,S!$A$3:$A$470,0),MATCH($D34,S!$B$2:$AK$2,0))),"",INDEX(S!$B$3:$AK$497,MATCH(RIGHT($C$1,5)&amp;" "&amp;L$3,S!$A$3:$A$470,0),MATCH($D34,S!$B$2:$AK$2,0)))</f>
        <v/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 t="str">
        <f ca="1">IF(ISNA(INDEX(S!$B$3:$AK$497,MATCH(RIGHT($C$1,5)&amp;" "&amp;R$3,S!$A$3:$A$470,0),MATCH($D34,S!$B$2:$AK$2,0))),"",INDEX(S!$B$3:$AK$497,MATCH(RIGHT($C$1,5)&amp;" "&amp;R$3,S!$A$3:$A$470,0),MATCH($D34,S!$B$2:$AK$2,0)))</f>
        <v/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390</v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390</v>
      </c>
      <c r="AD34" s="44">
        <f t="shared" ca="1" si="1"/>
        <v>389</v>
      </c>
      <c r="AE34" s="45">
        <f t="shared" ca="1" si="2"/>
        <v>389.5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-5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 t="str">
        <f ca="1">IF(ISNA(INDEX(S!$B$3:$AK$497,MATCH(RIGHT($C$1,5)&amp;" "&amp;L$3,S!$A$3:$A$470,0),MATCH($D35,S!$B$2:$AK$2,0))),"",INDEX(S!$B$3:$AK$497,MATCH(RIGHT($C$1,5)&amp;" "&amp;L$3,S!$A$3:$A$470,0),MATCH($D35,S!$B$2:$AK$2,0)))</f>
        <v/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 t="str">
        <f ca="1">IF(ISNA(INDEX(S!$B$3:$AK$497,MATCH(RIGHT($C$1,5)&amp;" "&amp;R$3,S!$A$3:$A$470,0),MATCH($D35,S!$B$2:$AK$2,0))),"",INDEX(S!$B$3:$AK$497,MATCH(RIGHT($C$1,5)&amp;" "&amp;R$3,S!$A$3:$A$470,0),MATCH($D35,S!$B$2:$AK$2,0)))</f>
        <v/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45</v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45</v>
      </c>
      <c r="AD35" s="44">
        <f t="shared" ca="1" si="1"/>
        <v>-5</v>
      </c>
      <c r="AE35" s="45">
        <f t="shared" ca="1" si="2"/>
        <v>20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-59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 t="str">
        <f ca="1">IF(ISNA(INDEX(S!$B$3:$AK$497,MATCH(RIGHT($C$1,5)&amp;" "&amp;L$3,S!$A$3:$A$470,0),MATCH($D36,S!$B$2:$AK$2,0))),"",INDEX(S!$B$3:$AK$497,MATCH(RIGHT($C$1,5)&amp;" "&amp;L$3,S!$A$3:$A$470,0),MATCH($D36,S!$B$2:$AK$2,0)))</f>
        <v/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 t="str">
        <f ca="1">IF(ISNA(INDEX(S!$B$3:$AK$497,MATCH(RIGHT($C$1,5)&amp;" "&amp;R$3,S!$A$3:$A$470,0),MATCH($D36,S!$B$2:$AK$2,0))),"",INDEX(S!$B$3:$AK$497,MATCH(RIGHT($C$1,5)&amp;" "&amp;R$3,S!$A$3:$A$470,0),MATCH($D36,S!$B$2:$AK$2,0)))</f>
        <v/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37</v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37</v>
      </c>
      <c r="AD36" s="44">
        <f t="shared" ca="1" si="1"/>
        <v>-59</v>
      </c>
      <c r="AE36" s="45">
        <f t="shared" ca="1" si="2"/>
        <v>-11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-55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 t="str">
        <f ca="1">IF(ISNA(INDEX(S!$B$3:$AK$497,MATCH(RIGHT($C$1,5)&amp;" "&amp;L$3,S!$A$3:$A$470,0),MATCH($D37,S!$B$2:$AK$2,0))),"",INDEX(S!$B$3:$AK$497,MATCH(RIGHT($C$1,5)&amp;" "&amp;L$3,S!$A$3:$A$470,0),MATCH($D37,S!$B$2:$AK$2,0)))</f>
        <v/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 t="str">
        <f ca="1">IF(ISNA(INDEX(S!$B$3:$AK$497,MATCH(RIGHT($C$1,5)&amp;" "&amp;R$3,S!$A$3:$A$470,0),MATCH($D37,S!$B$2:$AK$2,0))),"",INDEX(S!$B$3:$AK$497,MATCH(RIGHT($C$1,5)&amp;" "&amp;R$3,S!$A$3:$A$470,0),MATCH($D37,S!$B$2:$AK$2,0)))</f>
        <v/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6</v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6</v>
      </c>
      <c r="AD37" s="46">
        <f t="shared" ca="1" si="1"/>
        <v>-55</v>
      </c>
      <c r="AE37" s="47">
        <f t="shared" ca="1" si="2"/>
        <v>-24.5</v>
      </c>
    </row>
  </sheetData>
  <mergeCells count="4">
    <mergeCell ref="A21:A31"/>
    <mergeCell ref="C1:AB1"/>
    <mergeCell ref="A32:A37"/>
    <mergeCell ref="A4:A20"/>
  </mergeCells>
  <pageMargins left="0.7" right="0" top="0.25" bottom="0.2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"&amp;MID(CELL("filename"),SEARCH(".xlsx",CELL("filename"))-4,4)&amp;"-"&amp;MID(CELL("filename"),SEARCH(".xlsx",CELL("filename"))-7,2)&amp;"-02"</f>
        <v>BIỂU GHI MỰC NƯỚC GIỜ 2023-07-02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16474</v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0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 t="str">
        <f ca="1">IF(ISNA(INDEX(S!$B$3:$AK$497,MATCH(RIGHT($C$1,5)&amp;" "&amp;R$3,S!$A$3:$A$470,0),MATCH($D4,S!$B$2:$AK$2,0))),"",INDEX(S!$B$3:$AK$497,MATCH(RIGHT($C$1,5)&amp;" "&amp;R$3,S!$A$3:$A$470,0),MATCH($D4,S!$B$2:$AK$2,0)))</f>
        <v/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 t="str">
        <f ca="1">IF(ISNA(INDEX(S!$B$3:$AK$497,MATCH(RIGHT($C$1,5)&amp;" "&amp;X$3,S!$A$3:$A$470,0),MATCH($D4,S!$B$2:$AK$2,0))),"",INDEX(S!$B$3:$AK$497,MATCH(RIGHT($C$1,5)&amp;" "&amp;X$3,S!$A$3:$A$470,0),MATCH($D4,S!$B$2:$AK$2,0)))</f>
        <v/>
      </c>
      <c r="Y4" s="61" t="str">
        <f ca="1">IF(ISNA(INDEX(S!$B$3:$AK$497,MATCH(RIGHT($C$1,5)&amp;" "&amp;Y$3,S!$A$3:$A$470,0),MATCH($D4,S!$B$2:$AK$2,0))),"",INDEX(S!$B$3:$AK$497,MATCH(RIGHT($C$1,5)&amp;" "&amp;Y$3,S!$A$3:$A$470,0),MATCH($D4,S!$B$2:$AK$2,0)))</f>
        <v/>
      </c>
      <c r="Z4" s="61" t="str">
        <f ca="1">IF(ISNA(INDEX(S!$B$3:$AK$497,MATCH(RIGHT($C$1,5)&amp;" "&amp;Z$3,S!$A$3:$A$470,0),MATCH($D4,S!$B$2:$AK$2,0))),"",INDEX(S!$B$3:$AK$497,MATCH(RIGHT($C$1,5)&amp;" "&amp;Z$3,S!$A$3:$A$470,0),MATCH($D4,S!$B$2:$AK$2,0)))</f>
        <v/>
      </c>
      <c r="AA4" s="61" t="str">
        <f ca="1">IF(ISNA(INDEX(S!$B$3:$AK$497,MATCH(RIGHT($C$1,5)&amp;" "&amp;AA$3,S!$A$3:$A$470,0),MATCH($D4,S!$B$2:$AK$2,0))),"",INDEX(S!$B$3:$AK$497,MATCH(RIGHT($C$1,5)&amp;" "&amp;AA$3,S!$A$3:$A$470,0),MATCH($D4,S!$B$2:$AK$2,0)))</f>
        <v/>
      </c>
      <c r="AB4" s="172" t="str">
        <f ca="1"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 t="shared" ref="AC4:AC37" ca="1" si="0">MAX(E4:AB4)</f>
        <v>16474</v>
      </c>
      <c r="AD4" s="42">
        <f t="shared" ref="AD4:AD37" ca="1" si="1">MIN(E4:AB4)</f>
        <v>0</v>
      </c>
      <c r="AE4" s="43">
        <f t="shared" ref="AE4:AE37" ca="1" si="2">AVERAGE(E4:AB4)</f>
        <v>8237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5450</v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0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 t="str">
        <f ca="1">IF(ISNA(INDEX(S!$B$3:$AK$497,MATCH(RIGHT($C$1,5)&amp;" "&amp;R$3,S!$A$3:$A$470,0),MATCH($D5,S!$B$2:$AK$2,0))),"",INDEX(S!$B$3:$AK$497,MATCH(RIGHT($C$1,5)&amp;" "&amp;R$3,S!$A$3:$A$470,0),MATCH($D5,S!$B$2:$AK$2,0)))</f>
        <v/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 t="str">
        <f ca="1">IF(ISNA(INDEX(S!$B$3:$AK$497,MATCH(RIGHT($C$1,5)&amp;" "&amp;X$3,S!$A$3:$A$470,0),MATCH($D5,S!$B$2:$AK$2,0))),"",INDEX(S!$B$3:$AK$497,MATCH(RIGHT($C$1,5)&amp;" "&amp;X$3,S!$A$3:$A$470,0),MATCH($D5,S!$B$2:$AK$2,0)))</f>
        <v/>
      </c>
      <c r="Y5" s="63" t="str">
        <f ca="1">IF(ISNA(INDEX(S!$B$3:$AK$497,MATCH(RIGHT($C$1,5)&amp;" "&amp;Y$3,S!$A$3:$A$470,0),MATCH($D5,S!$B$2:$AK$2,0))),"",INDEX(S!$B$3:$AK$497,MATCH(RIGHT($C$1,5)&amp;" "&amp;Y$3,S!$A$3:$A$470,0),MATCH($D5,S!$B$2:$AK$2,0)))</f>
        <v/>
      </c>
      <c r="Z5" s="63" t="str">
        <f ca="1">IF(ISNA(INDEX(S!$B$3:$AK$497,MATCH(RIGHT($C$1,5)&amp;" "&amp;Z$3,S!$A$3:$A$470,0),MATCH($D5,S!$B$2:$AK$2,0))),"",INDEX(S!$B$3:$AK$497,MATCH(RIGHT($C$1,5)&amp;" "&amp;Z$3,S!$A$3:$A$470,0),MATCH($D5,S!$B$2:$AK$2,0)))</f>
        <v/>
      </c>
      <c r="AA5" s="63" t="str">
        <f ca="1">IF(ISNA(INDEX(S!$B$3:$AK$497,MATCH(RIGHT($C$1,5)&amp;" "&amp;AA$3,S!$A$3:$A$470,0),MATCH($D5,S!$B$2:$AK$2,0))),"",INDEX(S!$B$3:$AK$497,MATCH(RIGHT($C$1,5)&amp;" "&amp;AA$3,S!$A$3:$A$470,0),MATCH($D5,S!$B$2:$AK$2,0)))</f>
        <v/>
      </c>
      <c r="AB5" s="173" t="str">
        <f ca="1"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 t="shared" ca="1" si="0"/>
        <v>5450</v>
      </c>
      <c r="AD5" s="44">
        <f t="shared" ca="1" si="1"/>
        <v>0</v>
      </c>
      <c r="AE5" s="45">
        <f t="shared" ca="1" si="2"/>
        <v>2725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1283</v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0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 t="str">
        <f ca="1">IF(ISNA(INDEX(S!$B$3:$AK$497,MATCH(RIGHT($C$1,5)&amp;" "&amp;R$3,S!$A$3:$A$470,0),MATCH($D6,S!$B$2:$AK$2,0))),"",INDEX(S!$B$3:$AK$497,MATCH(RIGHT($C$1,5)&amp;" "&amp;R$3,S!$A$3:$A$470,0),MATCH($D6,S!$B$2:$AK$2,0)))</f>
        <v/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 t="str">
        <f ca="1">IF(ISNA(INDEX(S!$B$3:$AK$497,MATCH(RIGHT($C$1,5)&amp;" "&amp;X$3,S!$A$3:$A$470,0),MATCH($D6,S!$B$2:$AK$2,0))),"",INDEX(S!$B$3:$AK$497,MATCH(RIGHT($C$1,5)&amp;" "&amp;X$3,S!$A$3:$A$470,0),MATCH($D6,S!$B$2:$AK$2,0)))</f>
        <v/>
      </c>
      <c r="Y6" s="63" t="str">
        <f ca="1">IF(ISNA(INDEX(S!$B$3:$AK$497,MATCH(RIGHT($C$1,5)&amp;" "&amp;Y$3,S!$A$3:$A$470,0),MATCH($D6,S!$B$2:$AK$2,0))),"",INDEX(S!$B$3:$AK$497,MATCH(RIGHT($C$1,5)&amp;" "&amp;Y$3,S!$A$3:$A$470,0),MATCH($D6,S!$B$2:$AK$2,0)))</f>
        <v/>
      </c>
      <c r="Z6" s="63" t="str">
        <f ca="1">IF(ISNA(INDEX(S!$B$3:$AK$497,MATCH(RIGHT($C$1,5)&amp;" "&amp;Z$3,S!$A$3:$A$470,0),MATCH($D6,S!$B$2:$AK$2,0))),"",INDEX(S!$B$3:$AK$497,MATCH(RIGHT($C$1,5)&amp;" "&amp;Z$3,S!$A$3:$A$470,0),MATCH($D6,S!$B$2:$AK$2,0)))</f>
        <v/>
      </c>
      <c r="AA6" s="63" t="str">
        <f ca="1">IF(ISNA(INDEX(S!$B$3:$AK$497,MATCH(RIGHT($C$1,5)&amp;" "&amp;AA$3,S!$A$3:$A$470,0),MATCH($D6,S!$B$2:$AK$2,0))),"",INDEX(S!$B$3:$AK$497,MATCH(RIGHT($C$1,5)&amp;" "&amp;AA$3,S!$A$3:$A$470,0),MATCH($D6,S!$B$2:$AK$2,0)))</f>
        <v/>
      </c>
      <c r="AB6" s="173" t="str">
        <f ca="1"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 t="shared" ca="1" si="0"/>
        <v>1283</v>
      </c>
      <c r="AD6" s="44">
        <f t="shared" ca="1" si="1"/>
        <v>0</v>
      </c>
      <c r="AE6" s="45">
        <f t="shared" ca="1" si="2"/>
        <v>641.5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696</v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0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 t="str">
        <f ca="1">IF(ISNA(INDEX(S!$B$3:$AK$497,MATCH(RIGHT($C$1,5)&amp;" "&amp;R$3,S!$A$3:$A$470,0),MATCH($D7,S!$B$2:$AK$2,0))),"",INDEX(S!$B$3:$AK$497,MATCH(RIGHT($C$1,5)&amp;" "&amp;R$3,S!$A$3:$A$470,0),MATCH($D7,S!$B$2:$AK$2,0)))</f>
        <v/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 t="str">
        <f ca="1">IF(ISNA(INDEX(S!$B$3:$AK$497,MATCH(RIGHT($C$1,5)&amp;" "&amp;X$3,S!$A$3:$A$470,0),MATCH($D7,S!$B$2:$AK$2,0))),"",INDEX(S!$B$3:$AK$497,MATCH(RIGHT($C$1,5)&amp;" "&amp;X$3,S!$A$3:$A$470,0),MATCH($D7,S!$B$2:$AK$2,0)))</f>
        <v/>
      </c>
      <c r="Y7" s="63" t="str">
        <f ca="1">IF(ISNA(INDEX(S!$B$3:$AK$497,MATCH(RIGHT($C$1,5)&amp;" "&amp;Y$3,S!$A$3:$A$470,0),MATCH($D7,S!$B$2:$AK$2,0))),"",INDEX(S!$B$3:$AK$497,MATCH(RIGHT($C$1,5)&amp;" "&amp;Y$3,S!$A$3:$A$470,0),MATCH($D7,S!$B$2:$AK$2,0)))</f>
        <v/>
      </c>
      <c r="Z7" s="63" t="str">
        <f ca="1">IF(ISNA(INDEX(S!$B$3:$AK$497,MATCH(RIGHT($C$1,5)&amp;" "&amp;Z$3,S!$A$3:$A$470,0),MATCH($D7,S!$B$2:$AK$2,0))),"",INDEX(S!$B$3:$AK$497,MATCH(RIGHT($C$1,5)&amp;" "&amp;Z$3,S!$A$3:$A$470,0),MATCH($D7,S!$B$2:$AK$2,0)))</f>
        <v/>
      </c>
      <c r="AA7" s="63" t="str">
        <f ca="1">IF(ISNA(INDEX(S!$B$3:$AK$497,MATCH(RIGHT($C$1,5)&amp;" "&amp;AA$3,S!$A$3:$A$470,0),MATCH($D7,S!$B$2:$AK$2,0))),"",INDEX(S!$B$3:$AK$497,MATCH(RIGHT($C$1,5)&amp;" "&amp;AA$3,S!$A$3:$A$470,0),MATCH($D7,S!$B$2:$AK$2,0)))</f>
        <v/>
      </c>
      <c r="AB7" s="173" t="str">
        <f ca="1"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 t="shared" ca="1" si="0"/>
        <v>696</v>
      </c>
      <c r="AD7" s="44">
        <f t="shared" ca="1" si="1"/>
        <v>0</v>
      </c>
      <c r="AE7" s="45">
        <f t="shared" ca="1" si="2"/>
        <v>348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314</v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0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 t="str">
        <f ca="1">IF(ISNA(INDEX(S!$B$3:$AK$497,MATCH(RIGHT($C$1,5)&amp;" "&amp;R$3,S!$A$3:$A$470,0),MATCH($D8,S!$B$2:$AK$2,0))),"",INDEX(S!$B$3:$AK$497,MATCH(RIGHT($C$1,5)&amp;" "&amp;R$3,S!$A$3:$A$470,0),MATCH($D8,S!$B$2:$AK$2,0)))</f>
        <v/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 t="str">
        <f ca="1">IF(ISNA(INDEX(S!$B$3:$AK$497,MATCH(RIGHT($C$1,5)&amp;" "&amp;X$3,S!$A$3:$A$470,0),MATCH($D8,S!$B$2:$AK$2,0))),"",INDEX(S!$B$3:$AK$497,MATCH(RIGHT($C$1,5)&amp;" "&amp;X$3,S!$A$3:$A$470,0),MATCH($D8,S!$B$2:$AK$2,0)))</f>
        <v/>
      </c>
      <c r="Y8" s="63" t="str">
        <f ca="1">IF(ISNA(INDEX(S!$B$3:$AK$497,MATCH(RIGHT($C$1,5)&amp;" "&amp;Y$3,S!$A$3:$A$470,0),MATCH($D8,S!$B$2:$AK$2,0))),"",INDEX(S!$B$3:$AK$497,MATCH(RIGHT($C$1,5)&amp;" "&amp;Y$3,S!$A$3:$A$470,0),MATCH($D8,S!$B$2:$AK$2,0)))</f>
        <v/>
      </c>
      <c r="Z8" s="63" t="str">
        <f ca="1">IF(ISNA(INDEX(S!$B$3:$AK$497,MATCH(RIGHT($C$1,5)&amp;" "&amp;Z$3,S!$A$3:$A$470,0),MATCH($D8,S!$B$2:$AK$2,0))),"",INDEX(S!$B$3:$AK$497,MATCH(RIGHT($C$1,5)&amp;" "&amp;Z$3,S!$A$3:$A$470,0),MATCH($D8,S!$B$2:$AK$2,0)))</f>
        <v/>
      </c>
      <c r="AA8" s="63" t="str">
        <f ca="1">IF(ISNA(INDEX(S!$B$3:$AK$497,MATCH(RIGHT($C$1,5)&amp;" "&amp;AA$3,S!$A$3:$A$470,0),MATCH($D8,S!$B$2:$AK$2,0))),"",INDEX(S!$B$3:$AK$497,MATCH(RIGHT($C$1,5)&amp;" "&amp;AA$3,S!$A$3:$A$470,0),MATCH($D8,S!$B$2:$AK$2,0)))</f>
        <v/>
      </c>
      <c r="AB8" s="173" t="str">
        <f ca="1"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 t="shared" ca="1" si="0"/>
        <v>314</v>
      </c>
      <c r="AD8" s="44">
        <f t="shared" ca="1" si="1"/>
        <v>0</v>
      </c>
      <c r="AE8" s="45">
        <f t="shared" ca="1" si="2"/>
        <v>157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215</v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254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 t="str">
        <f ca="1">IF(ISNA(INDEX(S!$B$3:$AK$497,MATCH(RIGHT($C$1,5)&amp;" "&amp;R$3,S!$A$3:$A$470,0),MATCH($D9,S!$B$2:$AK$2,0))),"",INDEX(S!$B$3:$AK$497,MATCH(RIGHT($C$1,5)&amp;" "&amp;R$3,S!$A$3:$A$470,0),MATCH($D9,S!$B$2:$AK$2,0)))</f>
        <v/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 t="str">
        <f ca="1">IF(ISNA(INDEX(S!$B$3:$AK$497,MATCH(RIGHT($C$1,5)&amp;" "&amp;X$3,S!$A$3:$A$470,0),MATCH($D9,S!$B$2:$AK$2,0))),"",INDEX(S!$B$3:$AK$497,MATCH(RIGHT($C$1,5)&amp;" "&amp;X$3,S!$A$3:$A$470,0),MATCH($D9,S!$B$2:$AK$2,0)))</f>
        <v/>
      </c>
      <c r="Y9" s="63" t="str">
        <f ca="1">IF(ISNA(INDEX(S!$B$3:$AK$497,MATCH(RIGHT($C$1,5)&amp;" "&amp;Y$3,S!$A$3:$A$470,0),MATCH($D9,S!$B$2:$AK$2,0))),"",INDEX(S!$B$3:$AK$497,MATCH(RIGHT($C$1,5)&amp;" "&amp;Y$3,S!$A$3:$A$470,0),MATCH($D9,S!$B$2:$AK$2,0)))</f>
        <v/>
      </c>
      <c r="Z9" s="63" t="str">
        <f ca="1">IF(ISNA(INDEX(S!$B$3:$AK$497,MATCH(RIGHT($C$1,5)&amp;" "&amp;Z$3,S!$A$3:$A$470,0),MATCH($D9,S!$B$2:$AK$2,0))),"",INDEX(S!$B$3:$AK$497,MATCH(RIGHT($C$1,5)&amp;" "&amp;Z$3,S!$A$3:$A$470,0),MATCH($D9,S!$B$2:$AK$2,0)))</f>
        <v/>
      </c>
      <c r="AA9" s="63" t="str">
        <f ca="1">IF(ISNA(INDEX(S!$B$3:$AK$497,MATCH(RIGHT($C$1,5)&amp;" "&amp;AA$3,S!$A$3:$A$470,0),MATCH($D9,S!$B$2:$AK$2,0))),"",INDEX(S!$B$3:$AK$497,MATCH(RIGHT($C$1,5)&amp;" "&amp;AA$3,S!$A$3:$A$470,0),MATCH($D9,S!$B$2:$AK$2,0)))</f>
        <v/>
      </c>
      <c r="AB9" s="173" t="str">
        <f ca="1"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 t="shared" ca="1" si="0"/>
        <v>254</v>
      </c>
      <c r="AD9" s="44">
        <f t="shared" ca="1" si="1"/>
        <v>215</v>
      </c>
      <c r="AE9" s="45">
        <f t="shared" ca="1" si="2"/>
        <v>234.5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-2</v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-75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 t="str">
        <f ca="1">IF(ISNA(INDEX(S!$B$3:$AK$497,MATCH(RIGHT($C$1,5)&amp;" "&amp;R$3,S!$A$3:$A$470,0),MATCH($D10,S!$B$2:$AK$2,0))),"",INDEX(S!$B$3:$AK$497,MATCH(RIGHT($C$1,5)&amp;" "&amp;R$3,S!$A$3:$A$470,0),MATCH($D10,S!$B$2:$AK$2,0)))</f>
        <v/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 t="str">
        <f ca="1">IF(ISNA(INDEX(S!$B$3:$AK$497,MATCH(RIGHT($C$1,5)&amp;" "&amp;X$3,S!$A$3:$A$470,0),MATCH($D10,S!$B$2:$AK$2,0))),"",INDEX(S!$B$3:$AK$497,MATCH(RIGHT($C$1,5)&amp;" "&amp;X$3,S!$A$3:$A$470,0),MATCH($D10,S!$B$2:$AK$2,0)))</f>
        <v/>
      </c>
      <c r="Y10" s="63" t="str">
        <f ca="1">IF(ISNA(INDEX(S!$B$3:$AK$497,MATCH(RIGHT($C$1,5)&amp;" "&amp;Y$3,S!$A$3:$A$470,0),MATCH($D10,S!$B$2:$AK$2,0))),"",INDEX(S!$B$3:$AK$497,MATCH(RIGHT($C$1,5)&amp;" "&amp;Y$3,S!$A$3:$A$470,0),MATCH($D10,S!$B$2:$AK$2,0)))</f>
        <v/>
      </c>
      <c r="Z10" s="63" t="str">
        <f ca="1">IF(ISNA(INDEX(S!$B$3:$AK$497,MATCH(RIGHT($C$1,5)&amp;" "&amp;Z$3,S!$A$3:$A$470,0),MATCH($D10,S!$B$2:$AK$2,0))),"",INDEX(S!$B$3:$AK$497,MATCH(RIGHT($C$1,5)&amp;" "&amp;Z$3,S!$A$3:$A$470,0),MATCH($D10,S!$B$2:$AK$2,0)))</f>
        <v/>
      </c>
      <c r="AA10" s="63" t="str">
        <f ca="1">IF(ISNA(INDEX(S!$B$3:$AK$497,MATCH(RIGHT($C$1,5)&amp;" "&amp;AA$3,S!$A$3:$A$470,0),MATCH($D10,S!$B$2:$AK$2,0))),"",INDEX(S!$B$3:$AK$497,MATCH(RIGHT($C$1,5)&amp;" "&amp;AA$3,S!$A$3:$A$470,0),MATCH($D10,S!$B$2:$AK$2,0)))</f>
        <v/>
      </c>
      <c r="AB10" s="173" t="str">
        <f ca="1"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 t="shared" ca="1" si="0"/>
        <v>-2</v>
      </c>
      <c r="AD10" s="44">
        <f t="shared" ca="1" si="1"/>
        <v>-75</v>
      </c>
      <c r="AE10" s="45">
        <f t="shared" ca="1" si="2"/>
        <v>-38.5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4698</v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0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 t="str">
        <f ca="1">IF(ISNA(INDEX(S!$B$3:$AK$497,MATCH(RIGHT($C$1,5)&amp;" "&amp;R$3,S!$A$3:$A$470,0),MATCH($D11,S!$B$2:$AK$2,0))),"",INDEX(S!$B$3:$AK$497,MATCH(RIGHT($C$1,5)&amp;" "&amp;R$3,S!$A$3:$A$470,0),MATCH($D11,S!$B$2:$AK$2,0)))</f>
        <v/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 t="str">
        <f ca="1">IF(ISNA(INDEX(S!$B$3:$AK$497,MATCH(RIGHT($C$1,5)&amp;" "&amp;X$3,S!$A$3:$A$470,0),MATCH($D11,S!$B$2:$AK$2,0))),"",INDEX(S!$B$3:$AK$497,MATCH(RIGHT($C$1,5)&amp;" "&amp;X$3,S!$A$3:$A$470,0),MATCH($D11,S!$B$2:$AK$2,0)))</f>
        <v/>
      </c>
      <c r="Y11" s="63" t="str">
        <f ca="1">IF(ISNA(INDEX(S!$B$3:$AK$497,MATCH(RIGHT($C$1,5)&amp;" "&amp;Y$3,S!$A$3:$A$470,0),MATCH($D11,S!$B$2:$AK$2,0))),"",INDEX(S!$B$3:$AK$497,MATCH(RIGHT($C$1,5)&amp;" "&amp;Y$3,S!$A$3:$A$470,0),MATCH($D11,S!$B$2:$AK$2,0)))</f>
        <v/>
      </c>
      <c r="Z11" s="63" t="str">
        <f ca="1">IF(ISNA(INDEX(S!$B$3:$AK$497,MATCH(RIGHT($C$1,5)&amp;" "&amp;Z$3,S!$A$3:$A$470,0),MATCH($D11,S!$B$2:$AK$2,0))),"",INDEX(S!$B$3:$AK$497,MATCH(RIGHT($C$1,5)&amp;" "&amp;Z$3,S!$A$3:$A$470,0),MATCH($D11,S!$B$2:$AK$2,0)))</f>
        <v/>
      </c>
      <c r="AA11" s="63" t="str">
        <f ca="1">IF(ISNA(INDEX(S!$B$3:$AK$497,MATCH(RIGHT($C$1,5)&amp;" "&amp;AA$3,S!$A$3:$A$470,0),MATCH($D11,S!$B$2:$AK$2,0))),"",INDEX(S!$B$3:$AK$497,MATCH(RIGHT($C$1,5)&amp;" "&amp;AA$3,S!$A$3:$A$470,0),MATCH($D11,S!$B$2:$AK$2,0)))</f>
        <v/>
      </c>
      <c r="AB11" s="173" t="str">
        <f ca="1"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 t="shared" ca="1" si="0"/>
        <v>4698</v>
      </c>
      <c r="AD11" s="44">
        <f t="shared" ca="1" si="1"/>
        <v>0</v>
      </c>
      <c r="AE11" s="45">
        <f t="shared" ca="1" si="2"/>
        <v>2349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2682</v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2742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 t="str">
        <f ca="1">IF(ISNA(INDEX(S!$B$3:$AK$497,MATCH(RIGHT($C$1,5)&amp;" "&amp;R$3,S!$A$3:$A$470,0),MATCH($D12,S!$B$2:$AK$2,0))),"",INDEX(S!$B$3:$AK$497,MATCH(RIGHT($C$1,5)&amp;" "&amp;R$3,S!$A$3:$A$470,0),MATCH($D12,S!$B$2:$AK$2,0)))</f>
        <v/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 t="str">
        <f ca="1">IF(ISNA(INDEX(S!$B$3:$AK$497,MATCH(RIGHT($C$1,5)&amp;" "&amp;X$3,S!$A$3:$A$470,0),MATCH($D12,S!$B$2:$AK$2,0))),"",INDEX(S!$B$3:$AK$497,MATCH(RIGHT($C$1,5)&amp;" "&amp;X$3,S!$A$3:$A$470,0),MATCH($D12,S!$B$2:$AK$2,0)))</f>
        <v/>
      </c>
      <c r="Y12" s="63" t="str">
        <f ca="1">IF(ISNA(INDEX(S!$B$3:$AK$497,MATCH(RIGHT($C$1,5)&amp;" "&amp;Y$3,S!$A$3:$A$470,0),MATCH($D12,S!$B$2:$AK$2,0))),"",INDEX(S!$B$3:$AK$497,MATCH(RIGHT($C$1,5)&amp;" "&amp;Y$3,S!$A$3:$A$470,0),MATCH($D12,S!$B$2:$AK$2,0)))</f>
        <v/>
      </c>
      <c r="Z12" s="63" t="str">
        <f ca="1">IF(ISNA(INDEX(S!$B$3:$AK$497,MATCH(RIGHT($C$1,5)&amp;" "&amp;Z$3,S!$A$3:$A$470,0),MATCH($D12,S!$B$2:$AK$2,0))),"",INDEX(S!$B$3:$AK$497,MATCH(RIGHT($C$1,5)&amp;" "&amp;Z$3,S!$A$3:$A$470,0),MATCH($D12,S!$B$2:$AK$2,0)))</f>
        <v/>
      </c>
      <c r="AA12" s="63" t="str">
        <f ca="1">IF(ISNA(INDEX(S!$B$3:$AK$497,MATCH(RIGHT($C$1,5)&amp;" "&amp;AA$3,S!$A$3:$A$470,0),MATCH($D12,S!$B$2:$AK$2,0))),"",INDEX(S!$B$3:$AK$497,MATCH(RIGHT($C$1,5)&amp;" "&amp;AA$3,S!$A$3:$A$470,0),MATCH($D12,S!$B$2:$AK$2,0)))</f>
        <v/>
      </c>
      <c r="AB12" s="173" t="str">
        <f ca="1"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 t="shared" ca="1" si="0"/>
        <v>2742</v>
      </c>
      <c r="AD12" s="44">
        <f t="shared" ca="1" si="1"/>
        <v>2682</v>
      </c>
      <c r="AE12" s="45">
        <f t="shared" ca="1" si="2"/>
        <v>2712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1101</v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1107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 t="str">
        <f ca="1">IF(ISNA(INDEX(S!$B$3:$AK$497,MATCH(RIGHT($C$1,5)&amp;" "&amp;R$3,S!$A$3:$A$470,0),MATCH($D13,S!$B$2:$AK$2,0))),"",INDEX(S!$B$3:$AK$497,MATCH(RIGHT($C$1,5)&amp;" "&amp;R$3,S!$A$3:$A$470,0),MATCH($D13,S!$B$2:$AK$2,0)))</f>
        <v/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 t="str">
        <f ca="1">IF(ISNA(INDEX(S!$B$3:$AK$497,MATCH(RIGHT($C$1,5)&amp;" "&amp;X$3,S!$A$3:$A$470,0),MATCH($D13,S!$B$2:$AK$2,0))),"",INDEX(S!$B$3:$AK$497,MATCH(RIGHT($C$1,5)&amp;" "&amp;X$3,S!$A$3:$A$470,0),MATCH($D13,S!$B$2:$AK$2,0)))</f>
        <v/>
      </c>
      <c r="Y13" s="63" t="str">
        <f ca="1">IF(ISNA(INDEX(S!$B$3:$AK$497,MATCH(RIGHT($C$1,5)&amp;" "&amp;Y$3,S!$A$3:$A$470,0),MATCH($D13,S!$B$2:$AK$2,0))),"",INDEX(S!$B$3:$AK$497,MATCH(RIGHT($C$1,5)&amp;" "&amp;Y$3,S!$A$3:$A$470,0),MATCH($D13,S!$B$2:$AK$2,0)))</f>
        <v/>
      </c>
      <c r="Z13" s="63" t="str">
        <f ca="1">IF(ISNA(INDEX(S!$B$3:$AK$497,MATCH(RIGHT($C$1,5)&amp;" "&amp;Z$3,S!$A$3:$A$470,0),MATCH($D13,S!$B$2:$AK$2,0))),"",INDEX(S!$B$3:$AK$497,MATCH(RIGHT($C$1,5)&amp;" "&amp;Z$3,S!$A$3:$A$470,0),MATCH($D13,S!$B$2:$AK$2,0)))</f>
        <v/>
      </c>
      <c r="AA13" s="63" t="str">
        <f ca="1">IF(ISNA(INDEX(S!$B$3:$AK$497,MATCH(RIGHT($C$1,5)&amp;" "&amp;AA$3,S!$A$3:$A$470,0),MATCH($D13,S!$B$2:$AK$2,0))),"",INDEX(S!$B$3:$AK$497,MATCH(RIGHT($C$1,5)&amp;" "&amp;AA$3,S!$A$3:$A$470,0),MATCH($D13,S!$B$2:$AK$2,0)))</f>
        <v/>
      </c>
      <c r="AB13" s="173" t="str">
        <f ca="1"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 t="shared" ca="1" si="0"/>
        <v>1107</v>
      </c>
      <c r="AD13" s="44">
        <f t="shared" ca="1" si="1"/>
        <v>1101</v>
      </c>
      <c r="AE13" s="45">
        <f t="shared" ca="1" si="2"/>
        <v>1104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158</v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0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 t="str">
        <f ca="1">IF(ISNA(INDEX(S!$B$3:$AK$497,MATCH(RIGHT($C$1,5)&amp;" "&amp;R$3,S!$A$3:$A$470,0),MATCH($D14,S!$B$2:$AK$2,0))),"",INDEX(S!$B$3:$AK$497,MATCH(RIGHT($C$1,5)&amp;" "&amp;R$3,S!$A$3:$A$470,0),MATCH($D14,S!$B$2:$AK$2,0)))</f>
        <v/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 t="str">
        <f ca="1">IF(ISNA(INDEX(S!$B$3:$AK$497,MATCH(RIGHT($C$1,5)&amp;" "&amp;X$3,S!$A$3:$A$470,0),MATCH($D14,S!$B$2:$AK$2,0))),"",INDEX(S!$B$3:$AK$497,MATCH(RIGHT($C$1,5)&amp;" "&amp;X$3,S!$A$3:$A$470,0),MATCH($D14,S!$B$2:$AK$2,0)))</f>
        <v/>
      </c>
      <c r="Y14" s="63" t="str">
        <f ca="1">IF(ISNA(INDEX(S!$B$3:$AK$497,MATCH(RIGHT($C$1,5)&amp;" "&amp;Y$3,S!$A$3:$A$470,0),MATCH($D14,S!$B$2:$AK$2,0))),"",INDEX(S!$B$3:$AK$497,MATCH(RIGHT($C$1,5)&amp;" "&amp;Y$3,S!$A$3:$A$470,0),MATCH($D14,S!$B$2:$AK$2,0)))</f>
        <v/>
      </c>
      <c r="Z14" s="63" t="str">
        <f ca="1">IF(ISNA(INDEX(S!$B$3:$AK$497,MATCH(RIGHT($C$1,5)&amp;" "&amp;Z$3,S!$A$3:$A$470,0),MATCH($D14,S!$B$2:$AK$2,0))),"",INDEX(S!$B$3:$AK$497,MATCH(RIGHT($C$1,5)&amp;" "&amp;Z$3,S!$A$3:$A$470,0),MATCH($D14,S!$B$2:$AK$2,0)))</f>
        <v/>
      </c>
      <c r="AA14" s="63" t="str">
        <f ca="1">IF(ISNA(INDEX(S!$B$3:$AK$497,MATCH(RIGHT($C$1,5)&amp;" "&amp;AA$3,S!$A$3:$A$470,0),MATCH($D14,S!$B$2:$AK$2,0))),"",INDEX(S!$B$3:$AK$497,MATCH(RIGHT($C$1,5)&amp;" "&amp;AA$3,S!$A$3:$A$470,0),MATCH($D14,S!$B$2:$AK$2,0)))</f>
        <v/>
      </c>
      <c r="AB14" s="173" t="str">
        <f ca="1"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 t="shared" ca="1" si="0"/>
        <v>158</v>
      </c>
      <c r="AD14" s="44">
        <f t="shared" ca="1" si="1"/>
        <v>0</v>
      </c>
      <c r="AE14" s="45">
        <f t="shared" ca="1" si="2"/>
        <v>79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-48</v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-77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 t="str">
        <f ca="1">IF(ISNA(INDEX(S!$B$3:$AK$497,MATCH(RIGHT($C$1,5)&amp;" "&amp;R$3,S!$A$3:$A$470,0),MATCH($D15,S!$B$2:$AK$2,0))),"",INDEX(S!$B$3:$AK$497,MATCH(RIGHT($C$1,5)&amp;" "&amp;R$3,S!$A$3:$A$470,0),MATCH($D15,S!$B$2:$AK$2,0)))</f>
        <v/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 t="str">
        <f ca="1">IF(ISNA(INDEX(S!$B$3:$AK$497,MATCH(RIGHT($C$1,5)&amp;" "&amp;X$3,S!$A$3:$A$470,0),MATCH($D15,S!$B$2:$AK$2,0))),"",INDEX(S!$B$3:$AK$497,MATCH(RIGHT($C$1,5)&amp;" "&amp;X$3,S!$A$3:$A$470,0),MATCH($D15,S!$B$2:$AK$2,0)))</f>
        <v/>
      </c>
      <c r="Y15" s="63" t="str">
        <f ca="1">IF(ISNA(INDEX(S!$B$3:$AK$497,MATCH(RIGHT($C$1,5)&amp;" "&amp;Y$3,S!$A$3:$A$470,0),MATCH($D15,S!$B$2:$AK$2,0))),"",INDEX(S!$B$3:$AK$497,MATCH(RIGHT($C$1,5)&amp;" "&amp;Y$3,S!$A$3:$A$470,0),MATCH($D15,S!$B$2:$AK$2,0)))</f>
        <v/>
      </c>
      <c r="Z15" s="63" t="str">
        <f ca="1">IF(ISNA(INDEX(S!$B$3:$AK$497,MATCH(RIGHT($C$1,5)&amp;" "&amp;Z$3,S!$A$3:$A$470,0),MATCH($D15,S!$B$2:$AK$2,0))),"",INDEX(S!$B$3:$AK$497,MATCH(RIGHT($C$1,5)&amp;" "&amp;Z$3,S!$A$3:$A$470,0),MATCH($D15,S!$B$2:$AK$2,0)))</f>
        <v/>
      </c>
      <c r="AA15" s="63" t="str">
        <f ca="1">IF(ISNA(INDEX(S!$B$3:$AK$497,MATCH(RIGHT($C$1,5)&amp;" "&amp;AA$3,S!$A$3:$A$470,0),MATCH($D15,S!$B$2:$AK$2,0))),"",INDEX(S!$B$3:$AK$497,MATCH(RIGHT($C$1,5)&amp;" "&amp;AA$3,S!$A$3:$A$470,0),MATCH($D15,S!$B$2:$AK$2,0)))</f>
        <v/>
      </c>
      <c r="AB15" s="173" t="str">
        <f ca="1"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 t="shared" ca="1" si="0"/>
        <v>-48</v>
      </c>
      <c r="AD15" s="44">
        <f t="shared" ca="1" si="1"/>
        <v>-77</v>
      </c>
      <c r="AE15" s="45">
        <f t="shared" ca="1" si="2"/>
        <v>-62.5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57</v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-28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 t="str">
        <f ca="1">IF(ISNA(INDEX(S!$B$3:$AK$497,MATCH(RIGHT($C$1,5)&amp;" "&amp;R$3,S!$A$3:$A$470,0),MATCH($D16,S!$B$2:$AK$2,0))),"",INDEX(S!$B$3:$AK$497,MATCH(RIGHT($C$1,5)&amp;" "&amp;R$3,S!$A$3:$A$470,0),MATCH($D16,S!$B$2:$AK$2,0)))</f>
        <v/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 t="str">
        <f ca="1">IF(ISNA(INDEX(S!$B$3:$AK$497,MATCH(RIGHT($C$1,5)&amp;" "&amp;X$3,S!$A$3:$A$470,0),MATCH($D16,S!$B$2:$AK$2,0))),"",INDEX(S!$B$3:$AK$497,MATCH(RIGHT($C$1,5)&amp;" "&amp;X$3,S!$A$3:$A$470,0),MATCH($D16,S!$B$2:$AK$2,0)))</f>
        <v/>
      </c>
      <c r="Y16" s="63" t="str">
        <f ca="1">IF(ISNA(INDEX(S!$B$3:$AK$497,MATCH(RIGHT($C$1,5)&amp;" "&amp;Y$3,S!$A$3:$A$470,0),MATCH($D16,S!$B$2:$AK$2,0))),"",INDEX(S!$B$3:$AK$497,MATCH(RIGHT($C$1,5)&amp;" "&amp;Y$3,S!$A$3:$A$470,0),MATCH($D16,S!$B$2:$AK$2,0)))</f>
        <v/>
      </c>
      <c r="Z16" s="63" t="str">
        <f ca="1">IF(ISNA(INDEX(S!$B$3:$AK$497,MATCH(RIGHT($C$1,5)&amp;" "&amp;Z$3,S!$A$3:$A$470,0),MATCH($D16,S!$B$2:$AK$2,0))),"",INDEX(S!$B$3:$AK$497,MATCH(RIGHT($C$1,5)&amp;" "&amp;Z$3,S!$A$3:$A$470,0),MATCH($D16,S!$B$2:$AK$2,0)))</f>
        <v/>
      </c>
      <c r="AA16" s="63" t="str">
        <f ca="1">IF(ISNA(INDEX(S!$B$3:$AK$497,MATCH(RIGHT($C$1,5)&amp;" "&amp;AA$3,S!$A$3:$A$470,0),MATCH($D16,S!$B$2:$AK$2,0))),"",INDEX(S!$B$3:$AK$497,MATCH(RIGHT($C$1,5)&amp;" "&amp;AA$3,S!$A$3:$A$470,0),MATCH($D16,S!$B$2:$AK$2,0)))</f>
        <v/>
      </c>
      <c r="AB16" s="173" t="str">
        <f ca="1"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 t="shared" ca="1" si="0"/>
        <v>57</v>
      </c>
      <c r="AD16" s="44">
        <f t="shared" ca="1" si="1"/>
        <v>-28</v>
      </c>
      <c r="AE16" s="45">
        <f t="shared" ca="1" si="2"/>
        <v>14.5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39</v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-50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 t="str">
        <f ca="1">IF(ISNA(INDEX(S!$B$3:$AK$497,MATCH(RIGHT($C$1,5)&amp;" "&amp;R$3,S!$A$3:$A$470,0),MATCH($D17,S!$B$2:$AK$2,0))),"",INDEX(S!$B$3:$AK$497,MATCH(RIGHT($C$1,5)&amp;" "&amp;R$3,S!$A$3:$A$470,0),MATCH($D17,S!$B$2:$AK$2,0)))</f>
        <v/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 t="str">
        <f ca="1">IF(ISNA(INDEX(S!$B$3:$AK$497,MATCH(RIGHT($C$1,5)&amp;" "&amp;X$3,S!$A$3:$A$470,0),MATCH($D17,S!$B$2:$AK$2,0))),"",INDEX(S!$B$3:$AK$497,MATCH(RIGHT($C$1,5)&amp;" "&amp;X$3,S!$A$3:$A$470,0),MATCH($D17,S!$B$2:$AK$2,0)))</f>
        <v/>
      </c>
      <c r="Y17" s="63" t="str">
        <f ca="1">IF(ISNA(INDEX(S!$B$3:$AK$497,MATCH(RIGHT($C$1,5)&amp;" "&amp;Y$3,S!$A$3:$A$470,0),MATCH($D17,S!$B$2:$AK$2,0))),"",INDEX(S!$B$3:$AK$497,MATCH(RIGHT($C$1,5)&amp;" "&amp;Y$3,S!$A$3:$A$470,0),MATCH($D17,S!$B$2:$AK$2,0)))</f>
        <v/>
      </c>
      <c r="Z17" s="63" t="str">
        <f ca="1">IF(ISNA(INDEX(S!$B$3:$AK$497,MATCH(RIGHT($C$1,5)&amp;" "&amp;Z$3,S!$A$3:$A$470,0),MATCH($D17,S!$B$2:$AK$2,0))),"",INDEX(S!$B$3:$AK$497,MATCH(RIGHT($C$1,5)&amp;" "&amp;Z$3,S!$A$3:$A$470,0),MATCH($D17,S!$B$2:$AK$2,0)))</f>
        <v/>
      </c>
      <c r="AA17" s="63" t="str">
        <f ca="1">IF(ISNA(INDEX(S!$B$3:$AK$497,MATCH(RIGHT($C$1,5)&amp;" "&amp;AA$3,S!$A$3:$A$470,0),MATCH($D17,S!$B$2:$AK$2,0))),"",INDEX(S!$B$3:$AK$497,MATCH(RIGHT($C$1,5)&amp;" "&amp;AA$3,S!$A$3:$A$470,0),MATCH($D17,S!$B$2:$AK$2,0)))</f>
        <v/>
      </c>
      <c r="AB17" s="173" t="str">
        <f ca="1"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 t="shared" ca="1" si="0"/>
        <v>39</v>
      </c>
      <c r="AD17" s="44">
        <f t="shared" ca="1" si="1"/>
        <v>-50</v>
      </c>
      <c r="AE17" s="45">
        <f t="shared" ca="1" si="2"/>
        <v>-5.5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27</v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-38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 t="str">
        <f ca="1">IF(ISNA(INDEX(S!$B$3:$AK$497,MATCH(RIGHT($C$1,5)&amp;" "&amp;R$3,S!$A$3:$A$470,0),MATCH($D18,S!$B$2:$AK$2,0))),"",INDEX(S!$B$3:$AK$497,MATCH(RIGHT($C$1,5)&amp;" "&amp;R$3,S!$A$3:$A$470,0),MATCH($D18,S!$B$2:$AK$2,0)))</f>
        <v/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 t="str">
        <f ca="1">IF(ISNA(INDEX(S!$B$3:$AK$497,MATCH(RIGHT($C$1,5)&amp;" "&amp;X$3,S!$A$3:$A$470,0),MATCH($D18,S!$B$2:$AK$2,0))),"",INDEX(S!$B$3:$AK$497,MATCH(RIGHT($C$1,5)&amp;" "&amp;X$3,S!$A$3:$A$470,0),MATCH($D18,S!$B$2:$AK$2,0)))</f>
        <v/>
      </c>
      <c r="Y18" s="63" t="str">
        <f ca="1">IF(ISNA(INDEX(S!$B$3:$AK$497,MATCH(RIGHT($C$1,5)&amp;" "&amp;Y$3,S!$A$3:$A$470,0),MATCH($D18,S!$B$2:$AK$2,0))),"",INDEX(S!$B$3:$AK$497,MATCH(RIGHT($C$1,5)&amp;" "&amp;Y$3,S!$A$3:$A$470,0),MATCH($D18,S!$B$2:$AK$2,0)))</f>
        <v/>
      </c>
      <c r="Z18" s="63" t="str">
        <f ca="1">IF(ISNA(INDEX(S!$B$3:$AK$497,MATCH(RIGHT($C$1,5)&amp;" "&amp;Z$3,S!$A$3:$A$470,0),MATCH($D18,S!$B$2:$AK$2,0))),"",INDEX(S!$B$3:$AK$497,MATCH(RIGHT($C$1,5)&amp;" "&amp;Z$3,S!$A$3:$A$470,0),MATCH($D18,S!$B$2:$AK$2,0)))</f>
        <v/>
      </c>
      <c r="AA18" s="63" t="str">
        <f ca="1">IF(ISNA(INDEX(S!$B$3:$AK$497,MATCH(RIGHT($C$1,5)&amp;" "&amp;AA$3,S!$A$3:$A$470,0),MATCH($D18,S!$B$2:$AK$2,0))),"",INDEX(S!$B$3:$AK$497,MATCH(RIGHT($C$1,5)&amp;" "&amp;AA$3,S!$A$3:$A$470,0),MATCH($D18,S!$B$2:$AK$2,0)))</f>
        <v/>
      </c>
      <c r="AB18" s="173" t="str">
        <f ca="1"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 t="shared" ca="1" si="0"/>
        <v>27</v>
      </c>
      <c r="AD18" s="44">
        <f t="shared" ca="1" si="1"/>
        <v>-38</v>
      </c>
      <c r="AE18" s="45">
        <f t="shared" ca="1" si="2"/>
        <v>-5.5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 t="str">
        <f ca="1">IF(ISNA(INDEX(S!$B$3:$AK$497,MATCH(RIGHT($C$1,5)&amp;" "&amp;R$3,S!$A$3:$A$470,0),MATCH($D19,S!$B$2:$AK$2,0))),"",INDEX(S!$B$3:$AK$497,MATCH(RIGHT($C$1,5)&amp;" "&amp;R$3,S!$A$3:$A$470,0),MATCH($D19,S!$B$2:$AK$2,0)))</f>
        <v/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 t="str">
        <f ca="1">IF(ISNA(INDEX(S!$B$3:$AK$497,MATCH(RIGHT($C$1,5)&amp;" "&amp;X$3,S!$A$3:$A$470,0),MATCH($D19,S!$B$2:$AK$2,0))),"",INDEX(S!$B$3:$AK$497,MATCH(RIGHT($C$1,5)&amp;" "&amp;X$3,S!$A$3:$A$470,0),MATCH($D19,S!$B$2:$AK$2,0)))</f>
        <v/>
      </c>
      <c r="Y19" s="63" t="str">
        <f ca="1">IF(ISNA(INDEX(S!$B$3:$AK$497,MATCH(RIGHT($C$1,5)&amp;" "&amp;Y$3,S!$A$3:$A$470,0),MATCH($D19,S!$B$2:$AK$2,0))),"",INDEX(S!$B$3:$AK$497,MATCH(RIGHT($C$1,5)&amp;" "&amp;Y$3,S!$A$3:$A$470,0),MATCH($D19,S!$B$2:$AK$2,0)))</f>
        <v/>
      </c>
      <c r="Z19" s="63" t="str">
        <f ca="1">IF(ISNA(INDEX(S!$B$3:$AK$497,MATCH(RIGHT($C$1,5)&amp;" "&amp;Z$3,S!$A$3:$A$470,0),MATCH($D19,S!$B$2:$AK$2,0))),"",INDEX(S!$B$3:$AK$497,MATCH(RIGHT($C$1,5)&amp;" "&amp;Z$3,S!$A$3:$A$470,0),MATCH($D19,S!$B$2:$AK$2,0)))</f>
        <v/>
      </c>
      <c r="AA19" s="63" t="str">
        <f ca="1">IF(ISNA(INDEX(S!$B$3:$AK$497,MATCH(RIGHT($C$1,5)&amp;" "&amp;AA$3,S!$A$3:$A$470,0),MATCH($D19,S!$B$2:$AK$2,0))),"",INDEX(S!$B$3:$AK$497,MATCH(RIGHT($C$1,5)&amp;" "&amp;AA$3,S!$A$3:$A$470,0),MATCH($D19,S!$B$2:$AK$2,0)))</f>
        <v/>
      </c>
      <c r="AB19" s="173" t="str">
        <f ca="1"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-50</v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-96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 t="str">
        <f ca="1">IF(ISNA(INDEX(S!$B$3:$AK$497,MATCH(RIGHT($C$1,5)&amp;" "&amp;R$3,S!$A$3:$A$470,0),MATCH($D20,S!$B$2:$AK$2,0))),"",INDEX(S!$B$3:$AK$497,MATCH(RIGHT($C$1,5)&amp;" "&amp;R$3,S!$A$3:$A$470,0),MATCH($D20,S!$B$2:$AK$2,0)))</f>
        <v/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 t="str">
        <f ca="1">IF(ISNA(INDEX(S!$B$3:$AK$497,MATCH(RIGHT($C$1,5)&amp;" "&amp;X$3,S!$A$3:$A$470,0),MATCH($D20,S!$B$2:$AK$2,0))),"",INDEX(S!$B$3:$AK$497,MATCH(RIGHT($C$1,5)&amp;" "&amp;X$3,S!$A$3:$A$470,0),MATCH($D20,S!$B$2:$AK$2,0)))</f>
        <v/>
      </c>
      <c r="Y20" s="65" t="str">
        <f ca="1">IF(ISNA(INDEX(S!$B$3:$AK$497,MATCH(RIGHT($C$1,5)&amp;" "&amp;Y$3,S!$A$3:$A$470,0),MATCH($D20,S!$B$2:$AK$2,0))),"",INDEX(S!$B$3:$AK$497,MATCH(RIGHT($C$1,5)&amp;" "&amp;Y$3,S!$A$3:$A$470,0),MATCH($D20,S!$B$2:$AK$2,0)))</f>
        <v/>
      </c>
      <c r="Z20" s="65" t="str">
        <f ca="1">IF(ISNA(INDEX(S!$B$3:$AK$497,MATCH(RIGHT($C$1,5)&amp;" "&amp;Z$3,S!$A$3:$A$470,0),MATCH($D20,S!$B$2:$AK$2,0))),"",INDEX(S!$B$3:$AK$497,MATCH(RIGHT($C$1,5)&amp;" "&amp;Z$3,S!$A$3:$A$470,0),MATCH($D20,S!$B$2:$AK$2,0)))</f>
        <v/>
      </c>
      <c r="AA20" s="65" t="str">
        <f ca="1">IF(ISNA(INDEX(S!$B$3:$AK$497,MATCH(RIGHT($C$1,5)&amp;" "&amp;AA$3,S!$A$3:$A$470,0),MATCH($D20,S!$B$2:$AK$2,0))),"",INDEX(S!$B$3:$AK$497,MATCH(RIGHT($C$1,5)&amp;" "&amp;AA$3,S!$A$3:$A$470,0),MATCH($D20,S!$B$2:$AK$2,0)))</f>
        <v/>
      </c>
      <c r="AB20" s="174" t="str">
        <f ca="1"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 t="shared" ca="1" si="0"/>
        <v>-50</v>
      </c>
      <c r="AD20" s="46">
        <f t="shared" ca="1" si="1"/>
        <v>-96</v>
      </c>
      <c r="AE20" s="47">
        <f t="shared" ca="1" si="2"/>
        <v>-73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8810</v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0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 t="str">
        <f ca="1">IF(ISNA(INDEX(S!$B$3:$AK$497,MATCH(RIGHT($C$1,5)&amp;" "&amp;R$3,S!$A$3:$A$470,0),MATCH($D21,S!$B$2:$AK$2,0))),"",INDEX(S!$B$3:$AK$497,MATCH(RIGHT($C$1,5)&amp;" "&amp;R$3,S!$A$3:$A$470,0),MATCH($D21,S!$B$2:$AK$2,0)))</f>
        <v/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 t="str">
        <f ca="1">IF(ISNA(INDEX(S!$B$3:$AK$497,MATCH(RIGHT($C$1,5)&amp;" "&amp;X$3,S!$A$3:$A$470,0),MATCH($D21,S!$B$2:$AK$2,0))),"",INDEX(S!$B$3:$AK$497,MATCH(RIGHT($C$1,5)&amp;" "&amp;X$3,S!$A$3:$A$470,0),MATCH($D21,S!$B$2:$AK$2,0)))</f>
        <v/>
      </c>
      <c r="Y21" s="61" t="str">
        <f ca="1">IF(ISNA(INDEX(S!$B$3:$AK$497,MATCH(RIGHT($C$1,5)&amp;" "&amp;Y$3,S!$A$3:$A$470,0),MATCH($D21,S!$B$2:$AK$2,0))),"",INDEX(S!$B$3:$AK$497,MATCH(RIGHT($C$1,5)&amp;" "&amp;Y$3,S!$A$3:$A$470,0),MATCH($D21,S!$B$2:$AK$2,0)))</f>
        <v/>
      </c>
      <c r="Z21" s="61" t="str">
        <f ca="1">IF(ISNA(INDEX(S!$B$3:$AK$497,MATCH(RIGHT($C$1,5)&amp;" "&amp;Z$3,S!$A$3:$A$470,0),MATCH($D21,S!$B$2:$AK$2,0))),"",INDEX(S!$B$3:$AK$497,MATCH(RIGHT($C$1,5)&amp;" "&amp;Z$3,S!$A$3:$A$470,0),MATCH($D21,S!$B$2:$AK$2,0)))</f>
        <v/>
      </c>
      <c r="AA21" s="61" t="str">
        <f ca="1">IF(ISNA(INDEX(S!$B$3:$AK$497,MATCH(RIGHT($C$1,5)&amp;" "&amp;AA$3,S!$A$3:$A$470,0),MATCH($D21,S!$B$2:$AK$2,0))),"",INDEX(S!$B$3:$AK$497,MATCH(RIGHT($C$1,5)&amp;" "&amp;AA$3,S!$A$3:$A$470,0),MATCH($D21,S!$B$2:$AK$2,0)))</f>
        <v/>
      </c>
      <c r="AB21" s="172" t="str">
        <f ca="1"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 t="shared" ca="1" si="0"/>
        <v>8810</v>
      </c>
      <c r="AD21" s="42">
        <f t="shared" ca="1" si="1"/>
        <v>0</v>
      </c>
      <c r="AE21" s="43">
        <f t="shared" ca="1" si="2"/>
        <v>4405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3000</v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3006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 t="str">
        <f ca="1">IF(ISNA(INDEX(S!$B$3:$AK$497,MATCH(RIGHT($C$1,5)&amp;" "&amp;R$3,S!$A$3:$A$470,0),MATCH($D22,S!$B$2:$AK$2,0))),"",INDEX(S!$B$3:$AK$497,MATCH(RIGHT($C$1,5)&amp;" "&amp;R$3,S!$A$3:$A$470,0),MATCH($D22,S!$B$2:$AK$2,0)))</f>
        <v/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 t="str">
        <f ca="1">IF(ISNA(INDEX(S!$B$3:$AK$497,MATCH(RIGHT($C$1,5)&amp;" "&amp;X$3,S!$A$3:$A$470,0),MATCH($D22,S!$B$2:$AK$2,0))),"",INDEX(S!$B$3:$AK$497,MATCH(RIGHT($C$1,5)&amp;" "&amp;X$3,S!$A$3:$A$470,0),MATCH($D22,S!$B$2:$AK$2,0)))</f>
        <v/>
      </c>
      <c r="Y22" s="63" t="str">
        <f ca="1">IF(ISNA(INDEX(S!$B$3:$AK$497,MATCH(RIGHT($C$1,5)&amp;" "&amp;Y$3,S!$A$3:$A$470,0),MATCH($D22,S!$B$2:$AK$2,0))),"",INDEX(S!$B$3:$AK$497,MATCH(RIGHT($C$1,5)&amp;" "&amp;Y$3,S!$A$3:$A$470,0),MATCH($D22,S!$B$2:$AK$2,0)))</f>
        <v/>
      </c>
      <c r="Z22" s="63" t="str">
        <f ca="1">IF(ISNA(INDEX(S!$B$3:$AK$497,MATCH(RIGHT($C$1,5)&amp;" "&amp;Z$3,S!$A$3:$A$470,0),MATCH($D22,S!$B$2:$AK$2,0))),"",INDEX(S!$B$3:$AK$497,MATCH(RIGHT($C$1,5)&amp;" "&amp;Z$3,S!$A$3:$A$470,0),MATCH($D22,S!$B$2:$AK$2,0)))</f>
        <v/>
      </c>
      <c r="AA22" s="63" t="str">
        <f ca="1">IF(ISNA(INDEX(S!$B$3:$AK$497,MATCH(RIGHT($C$1,5)&amp;" "&amp;AA$3,S!$A$3:$A$470,0),MATCH($D22,S!$B$2:$AK$2,0))),"",INDEX(S!$B$3:$AK$497,MATCH(RIGHT($C$1,5)&amp;" "&amp;AA$3,S!$A$3:$A$470,0),MATCH($D22,S!$B$2:$AK$2,0)))</f>
        <v/>
      </c>
      <c r="AB22" s="173" t="str">
        <f ca="1"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 t="shared" ca="1" si="0"/>
        <v>3006</v>
      </c>
      <c r="AD22" s="44">
        <f t="shared" ca="1" si="1"/>
        <v>3000</v>
      </c>
      <c r="AE22" s="45">
        <f t="shared" ca="1" si="2"/>
        <v>3003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13610</v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13593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 t="str">
        <f ca="1">IF(ISNA(INDEX(S!$B$3:$AK$497,MATCH(RIGHT($C$1,5)&amp;" "&amp;R$3,S!$A$3:$A$470,0),MATCH($D23,S!$B$2:$AK$2,0))),"",INDEX(S!$B$3:$AK$497,MATCH(RIGHT($C$1,5)&amp;" "&amp;R$3,S!$A$3:$A$470,0),MATCH($D23,S!$B$2:$AK$2,0)))</f>
        <v/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 t="str">
        <f ca="1">IF(ISNA(INDEX(S!$B$3:$AK$497,MATCH(RIGHT($C$1,5)&amp;" "&amp;X$3,S!$A$3:$A$470,0),MATCH($D23,S!$B$2:$AK$2,0))),"",INDEX(S!$B$3:$AK$497,MATCH(RIGHT($C$1,5)&amp;" "&amp;X$3,S!$A$3:$A$470,0),MATCH($D23,S!$B$2:$AK$2,0)))</f>
        <v/>
      </c>
      <c r="Y23" s="63" t="str">
        <f ca="1">IF(ISNA(INDEX(S!$B$3:$AK$497,MATCH(RIGHT($C$1,5)&amp;" "&amp;Y$3,S!$A$3:$A$470,0),MATCH($D23,S!$B$2:$AK$2,0))),"",INDEX(S!$B$3:$AK$497,MATCH(RIGHT($C$1,5)&amp;" "&amp;Y$3,S!$A$3:$A$470,0),MATCH($D23,S!$B$2:$AK$2,0)))</f>
        <v/>
      </c>
      <c r="Z23" s="63" t="str">
        <f ca="1">IF(ISNA(INDEX(S!$B$3:$AK$497,MATCH(RIGHT($C$1,5)&amp;" "&amp;Z$3,S!$A$3:$A$470,0),MATCH($D23,S!$B$2:$AK$2,0))),"",INDEX(S!$B$3:$AK$497,MATCH(RIGHT($C$1,5)&amp;" "&amp;Z$3,S!$A$3:$A$470,0),MATCH($D23,S!$B$2:$AK$2,0)))</f>
        <v/>
      </c>
      <c r="AA23" s="63" t="str">
        <f ca="1">IF(ISNA(INDEX(S!$B$3:$AK$497,MATCH(RIGHT($C$1,5)&amp;" "&amp;AA$3,S!$A$3:$A$470,0),MATCH($D23,S!$B$2:$AK$2,0))),"",INDEX(S!$B$3:$AK$497,MATCH(RIGHT($C$1,5)&amp;" "&amp;AA$3,S!$A$3:$A$470,0),MATCH($D23,S!$B$2:$AK$2,0)))</f>
        <v/>
      </c>
      <c r="AB23" s="173" t="str">
        <f ca="1"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 t="shared" ca="1" si="0"/>
        <v>13610</v>
      </c>
      <c r="AD23" s="44">
        <f t="shared" ca="1" si="1"/>
        <v>13593</v>
      </c>
      <c r="AE23" s="45">
        <f t="shared" ca="1" si="2"/>
        <v>13601.5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6503</v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6489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 t="str">
        <f ca="1">IF(ISNA(INDEX(S!$B$3:$AK$497,MATCH(RIGHT($C$1,5)&amp;" "&amp;R$3,S!$A$3:$A$470,0),MATCH($D24,S!$B$2:$AK$2,0))),"",INDEX(S!$B$3:$AK$497,MATCH(RIGHT($C$1,5)&amp;" "&amp;R$3,S!$A$3:$A$470,0),MATCH($D24,S!$B$2:$AK$2,0)))</f>
        <v/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 t="str">
        <f ca="1">IF(ISNA(INDEX(S!$B$3:$AK$497,MATCH(RIGHT($C$1,5)&amp;" "&amp;X$3,S!$A$3:$A$470,0),MATCH($D24,S!$B$2:$AK$2,0))),"",INDEX(S!$B$3:$AK$497,MATCH(RIGHT($C$1,5)&amp;" "&amp;X$3,S!$A$3:$A$470,0),MATCH($D24,S!$B$2:$AK$2,0)))</f>
        <v/>
      </c>
      <c r="Y24" s="63" t="str">
        <f ca="1">IF(ISNA(INDEX(S!$B$3:$AK$497,MATCH(RIGHT($C$1,5)&amp;" "&amp;Y$3,S!$A$3:$A$470,0),MATCH($D24,S!$B$2:$AK$2,0))),"",INDEX(S!$B$3:$AK$497,MATCH(RIGHT($C$1,5)&amp;" "&amp;Y$3,S!$A$3:$A$470,0),MATCH($D24,S!$B$2:$AK$2,0)))</f>
        <v/>
      </c>
      <c r="Z24" s="63" t="str">
        <f ca="1">IF(ISNA(INDEX(S!$B$3:$AK$497,MATCH(RIGHT($C$1,5)&amp;" "&amp;Z$3,S!$A$3:$A$470,0),MATCH($D24,S!$B$2:$AK$2,0))),"",INDEX(S!$B$3:$AK$497,MATCH(RIGHT($C$1,5)&amp;" "&amp;Z$3,S!$A$3:$A$470,0),MATCH($D24,S!$B$2:$AK$2,0)))</f>
        <v/>
      </c>
      <c r="AA24" s="63" t="str">
        <f ca="1">IF(ISNA(INDEX(S!$B$3:$AK$497,MATCH(RIGHT($C$1,5)&amp;" "&amp;AA$3,S!$A$3:$A$470,0),MATCH($D24,S!$B$2:$AK$2,0))),"",INDEX(S!$B$3:$AK$497,MATCH(RIGHT($C$1,5)&amp;" "&amp;AA$3,S!$A$3:$A$470,0),MATCH($D24,S!$B$2:$AK$2,0)))</f>
        <v/>
      </c>
      <c r="AB24" s="173" t="str">
        <f ca="1"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 t="shared" ca="1" si="0"/>
        <v>6503</v>
      </c>
      <c r="AD24" s="44">
        <f t="shared" ca="1" si="1"/>
        <v>6489</v>
      </c>
      <c r="AE24" s="45">
        <f t="shared" ca="1" si="2"/>
        <v>6496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2363</v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0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 t="str">
        <f ca="1">IF(ISNA(INDEX(S!$B$3:$AK$497,MATCH(RIGHT($C$1,5)&amp;" "&amp;R$3,S!$A$3:$A$470,0),MATCH($D25,S!$B$2:$AK$2,0))),"",INDEX(S!$B$3:$AK$497,MATCH(RIGHT($C$1,5)&amp;" "&amp;R$3,S!$A$3:$A$470,0),MATCH($D25,S!$B$2:$AK$2,0)))</f>
        <v/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 t="str">
        <f ca="1">IF(ISNA(INDEX(S!$B$3:$AK$497,MATCH(RIGHT($C$1,5)&amp;" "&amp;X$3,S!$A$3:$A$470,0),MATCH($D25,S!$B$2:$AK$2,0))),"",INDEX(S!$B$3:$AK$497,MATCH(RIGHT($C$1,5)&amp;" "&amp;X$3,S!$A$3:$A$470,0),MATCH($D25,S!$B$2:$AK$2,0)))</f>
        <v/>
      </c>
      <c r="Y25" s="63" t="str">
        <f ca="1">IF(ISNA(INDEX(S!$B$3:$AK$497,MATCH(RIGHT($C$1,5)&amp;" "&amp;Y$3,S!$A$3:$A$470,0),MATCH($D25,S!$B$2:$AK$2,0))),"",INDEX(S!$B$3:$AK$497,MATCH(RIGHT($C$1,5)&amp;" "&amp;Y$3,S!$A$3:$A$470,0),MATCH($D25,S!$B$2:$AK$2,0)))</f>
        <v/>
      </c>
      <c r="Z25" s="63" t="str">
        <f ca="1">IF(ISNA(INDEX(S!$B$3:$AK$497,MATCH(RIGHT($C$1,5)&amp;" "&amp;Z$3,S!$A$3:$A$470,0),MATCH($D25,S!$B$2:$AK$2,0))),"",INDEX(S!$B$3:$AK$497,MATCH(RIGHT($C$1,5)&amp;" "&amp;Z$3,S!$A$3:$A$470,0),MATCH($D25,S!$B$2:$AK$2,0)))</f>
        <v/>
      </c>
      <c r="AA25" s="63" t="str">
        <f ca="1">IF(ISNA(INDEX(S!$B$3:$AK$497,MATCH(RIGHT($C$1,5)&amp;" "&amp;AA$3,S!$A$3:$A$470,0),MATCH($D25,S!$B$2:$AK$2,0))),"",INDEX(S!$B$3:$AK$497,MATCH(RIGHT($C$1,5)&amp;" "&amp;AA$3,S!$A$3:$A$470,0),MATCH($D25,S!$B$2:$AK$2,0)))</f>
        <v/>
      </c>
      <c r="AB25" s="173" t="str">
        <f ca="1"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 t="shared" ca="1" si="0"/>
        <v>2363</v>
      </c>
      <c r="AD25" s="44">
        <f t="shared" ca="1" si="1"/>
        <v>0</v>
      </c>
      <c r="AE25" s="45">
        <f t="shared" ca="1" si="2"/>
        <v>1181.5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1408</v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0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 t="str">
        <f ca="1">IF(ISNA(INDEX(S!$B$3:$AK$497,MATCH(RIGHT($C$1,5)&amp;" "&amp;R$3,S!$A$3:$A$470,0),MATCH($D26,S!$B$2:$AK$2,0))),"",INDEX(S!$B$3:$AK$497,MATCH(RIGHT($C$1,5)&amp;" "&amp;R$3,S!$A$3:$A$470,0),MATCH($D26,S!$B$2:$AK$2,0)))</f>
        <v/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 t="str">
        <f ca="1">IF(ISNA(INDEX(S!$B$3:$AK$497,MATCH(RIGHT($C$1,5)&amp;" "&amp;X$3,S!$A$3:$A$470,0),MATCH($D26,S!$B$2:$AK$2,0))),"",INDEX(S!$B$3:$AK$497,MATCH(RIGHT($C$1,5)&amp;" "&amp;X$3,S!$A$3:$A$470,0),MATCH($D26,S!$B$2:$AK$2,0)))</f>
        <v/>
      </c>
      <c r="Y26" s="63" t="str">
        <f ca="1">IF(ISNA(INDEX(S!$B$3:$AK$497,MATCH(RIGHT($C$1,5)&amp;" "&amp;Y$3,S!$A$3:$A$470,0),MATCH($D26,S!$B$2:$AK$2,0))),"",INDEX(S!$B$3:$AK$497,MATCH(RIGHT($C$1,5)&amp;" "&amp;Y$3,S!$A$3:$A$470,0),MATCH($D26,S!$B$2:$AK$2,0)))</f>
        <v/>
      </c>
      <c r="Z26" s="63" t="str">
        <f ca="1">IF(ISNA(INDEX(S!$B$3:$AK$497,MATCH(RIGHT($C$1,5)&amp;" "&amp;Z$3,S!$A$3:$A$470,0),MATCH($D26,S!$B$2:$AK$2,0))),"",INDEX(S!$B$3:$AK$497,MATCH(RIGHT($C$1,5)&amp;" "&amp;Z$3,S!$A$3:$A$470,0),MATCH($D26,S!$B$2:$AK$2,0)))</f>
        <v/>
      </c>
      <c r="AA26" s="63" t="str">
        <f ca="1">IF(ISNA(INDEX(S!$B$3:$AK$497,MATCH(RIGHT($C$1,5)&amp;" "&amp;AA$3,S!$A$3:$A$470,0),MATCH($D26,S!$B$2:$AK$2,0))),"",INDEX(S!$B$3:$AK$497,MATCH(RIGHT($C$1,5)&amp;" "&amp;AA$3,S!$A$3:$A$470,0),MATCH($D26,S!$B$2:$AK$2,0)))</f>
        <v/>
      </c>
      <c r="AB26" s="173" t="str">
        <f ca="1"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 t="shared" ca="1" si="0"/>
        <v>1408</v>
      </c>
      <c r="AD26" s="44">
        <f t="shared" ca="1" si="1"/>
        <v>0</v>
      </c>
      <c r="AE26" s="45">
        <f t="shared" ca="1" si="2"/>
        <v>704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1072</v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1068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 t="str">
        <f ca="1">IF(ISNA(INDEX(S!$B$3:$AK$497,MATCH(RIGHT($C$1,5)&amp;" "&amp;R$3,S!$A$3:$A$470,0),MATCH($D27,S!$B$2:$AK$2,0))),"",INDEX(S!$B$3:$AK$497,MATCH(RIGHT($C$1,5)&amp;" "&amp;R$3,S!$A$3:$A$470,0),MATCH($D27,S!$B$2:$AK$2,0)))</f>
        <v/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 t="str">
        <f ca="1">IF(ISNA(INDEX(S!$B$3:$AK$497,MATCH(RIGHT($C$1,5)&amp;" "&amp;X$3,S!$A$3:$A$470,0),MATCH($D27,S!$B$2:$AK$2,0))),"",INDEX(S!$B$3:$AK$497,MATCH(RIGHT($C$1,5)&amp;" "&amp;X$3,S!$A$3:$A$470,0),MATCH($D27,S!$B$2:$AK$2,0)))</f>
        <v/>
      </c>
      <c r="Y27" s="63" t="str">
        <f ca="1">IF(ISNA(INDEX(S!$B$3:$AK$497,MATCH(RIGHT($C$1,5)&amp;" "&amp;Y$3,S!$A$3:$A$470,0),MATCH($D27,S!$B$2:$AK$2,0))),"",INDEX(S!$B$3:$AK$497,MATCH(RIGHT($C$1,5)&amp;" "&amp;Y$3,S!$A$3:$A$470,0),MATCH($D27,S!$B$2:$AK$2,0)))</f>
        <v/>
      </c>
      <c r="Z27" s="63" t="str">
        <f ca="1">IF(ISNA(INDEX(S!$B$3:$AK$497,MATCH(RIGHT($C$1,5)&amp;" "&amp;Z$3,S!$A$3:$A$470,0),MATCH($D27,S!$B$2:$AK$2,0))),"",INDEX(S!$B$3:$AK$497,MATCH(RIGHT($C$1,5)&amp;" "&amp;Z$3,S!$A$3:$A$470,0),MATCH($D27,S!$B$2:$AK$2,0)))</f>
        <v/>
      </c>
      <c r="AA27" s="63" t="str">
        <f ca="1">IF(ISNA(INDEX(S!$B$3:$AK$497,MATCH(RIGHT($C$1,5)&amp;" "&amp;AA$3,S!$A$3:$A$470,0),MATCH($D27,S!$B$2:$AK$2,0))),"",INDEX(S!$B$3:$AK$497,MATCH(RIGHT($C$1,5)&amp;" "&amp;AA$3,S!$A$3:$A$470,0),MATCH($D27,S!$B$2:$AK$2,0)))</f>
        <v/>
      </c>
      <c r="AB27" s="173" t="str">
        <f ca="1"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 t="shared" ca="1" si="0"/>
        <v>1072</v>
      </c>
      <c r="AD27" s="44">
        <f t="shared" ca="1" si="1"/>
        <v>1068</v>
      </c>
      <c r="AE27" s="45">
        <f t="shared" ca="1" si="2"/>
        <v>1070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73</v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24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 t="str">
        <f ca="1">IF(ISNA(INDEX(S!$B$3:$AK$497,MATCH(RIGHT($C$1,5)&amp;" "&amp;R$3,S!$A$3:$A$470,0),MATCH($D28,S!$B$2:$AK$2,0))),"",INDEX(S!$B$3:$AK$497,MATCH(RIGHT($C$1,5)&amp;" "&amp;R$3,S!$A$3:$A$470,0),MATCH($D28,S!$B$2:$AK$2,0)))</f>
        <v/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 t="str">
        <f ca="1">IF(ISNA(INDEX(S!$B$3:$AK$497,MATCH(RIGHT($C$1,5)&amp;" "&amp;X$3,S!$A$3:$A$470,0),MATCH($D28,S!$B$2:$AK$2,0))),"",INDEX(S!$B$3:$AK$497,MATCH(RIGHT($C$1,5)&amp;" "&amp;X$3,S!$A$3:$A$470,0),MATCH($D28,S!$B$2:$AK$2,0)))</f>
        <v/>
      </c>
      <c r="Y28" s="63" t="str">
        <f ca="1">IF(ISNA(INDEX(S!$B$3:$AK$497,MATCH(RIGHT($C$1,5)&amp;" "&amp;Y$3,S!$A$3:$A$470,0),MATCH($D28,S!$B$2:$AK$2,0))),"",INDEX(S!$B$3:$AK$497,MATCH(RIGHT($C$1,5)&amp;" "&amp;Y$3,S!$A$3:$A$470,0),MATCH($D28,S!$B$2:$AK$2,0)))</f>
        <v/>
      </c>
      <c r="Z28" s="63" t="str">
        <f ca="1">IF(ISNA(INDEX(S!$B$3:$AK$497,MATCH(RIGHT($C$1,5)&amp;" "&amp;Z$3,S!$A$3:$A$470,0),MATCH($D28,S!$B$2:$AK$2,0))),"",INDEX(S!$B$3:$AK$497,MATCH(RIGHT($C$1,5)&amp;" "&amp;Z$3,S!$A$3:$A$470,0),MATCH($D28,S!$B$2:$AK$2,0)))</f>
        <v/>
      </c>
      <c r="AA28" s="63" t="str">
        <f ca="1">IF(ISNA(INDEX(S!$B$3:$AK$497,MATCH(RIGHT($C$1,5)&amp;" "&amp;AA$3,S!$A$3:$A$470,0),MATCH($D28,S!$B$2:$AK$2,0))),"",INDEX(S!$B$3:$AK$497,MATCH(RIGHT($C$1,5)&amp;" "&amp;AA$3,S!$A$3:$A$470,0),MATCH($D28,S!$B$2:$AK$2,0)))</f>
        <v/>
      </c>
      <c r="AB28" s="173" t="str">
        <f ca="1"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 t="shared" ca="1" si="0"/>
        <v>73</v>
      </c>
      <c r="AD28" s="44">
        <f t="shared" ca="1" si="1"/>
        <v>24</v>
      </c>
      <c r="AE28" s="45">
        <f t="shared" ca="1" si="2"/>
        <v>48.5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40</v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 t="str">
        <f ca="1">IF(ISNA(INDEX(S!$B$3:$AK$497,MATCH(RIGHT($C$1,5)&amp;" "&amp;R$3,S!$A$3:$A$470,0),MATCH($D29,S!$B$2:$AK$2,0))),"",INDEX(S!$B$3:$AK$497,MATCH(RIGHT($C$1,5)&amp;" "&amp;R$3,S!$A$3:$A$470,0),MATCH($D29,S!$B$2:$AK$2,0)))</f>
        <v/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 t="str">
        <f ca="1">IF(ISNA(INDEX(S!$B$3:$AK$497,MATCH(RIGHT($C$1,5)&amp;" "&amp;X$3,S!$A$3:$A$470,0),MATCH($D29,S!$B$2:$AK$2,0))),"",INDEX(S!$B$3:$AK$497,MATCH(RIGHT($C$1,5)&amp;" "&amp;X$3,S!$A$3:$A$470,0),MATCH($D29,S!$B$2:$AK$2,0)))</f>
        <v/>
      </c>
      <c r="Y29" s="63" t="str">
        <f ca="1">IF(ISNA(INDEX(S!$B$3:$AK$497,MATCH(RIGHT($C$1,5)&amp;" "&amp;Y$3,S!$A$3:$A$470,0),MATCH($D29,S!$B$2:$AK$2,0))),"",INDEX(S!$B$3:$AK$497,MATCH(RIGHT($C$1,5)&amp;" "&amp;Y$3,S!$A$3:$A$470,0),MATCH($D29,S!$B$2:$AK$2,0)))</f>
        <v/>
      </c>
      <c r="Z29" s="63" t="str">
        <f ca="1">IF(ISNA(INDEX(S!$B$3:$AK$497,MATCH(RIGHT($C$1,5)&amp;" "&amp;Z$3,S!$A$3:$A$470,0),MATCH($D29,S!$B$2:$AK$2,0))),"",INDEX(S!$B$3:$AK$497,MATCH(RIGHT($C$1,5)&amp;" "&amp;Z$3,S!$A$3:$A$470,0),MATCH($D29,S!$B$2:$AK$2,0)))</f>
        <v/>
      </c>
      <c r="AA29" s="63" t="str">
        <f ca="1">IF(ISNA(INDEX(S!$B$3:$AK$497,MATCH(RIGHT($C$1,5)&amp;" "&amp;AA$3,S!$A$3:$A$470,0),MATCH($D29,S!$B$2:$AK$2,0))),"",INDEX(S!$B$3:$AK$497,MATCH(RIGHT($C$1,5)&amp;" "&amp;AA$3,S!$A$3:$A$470,0),MATCH($D29,S!$B$2:$AK$2,0)))</f>
        <v/>
      </c>
      <c r="AB29" s="173" t="str">
        <f ca="1"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 t="shared" ca="1" si="0"/>
        <v>40</v>
      </c>
      <c r="AD29" s="44">
        <f t="shared" ca="1" si="1"/>
        <v>0</v>
      </c>
      <c r="AE29" s="45">
        <f t="shared" ca="1" si="2"/>
        <v>20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-19</v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-107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 t="str">
        <f ca="1">IF(ISNA(INDEX(S!$B$3:$AK$497,MATCH(RIGHT($C$1,5)&amp;" "&amp;R$3,S!$A$3:$A$470,0),MATCH($D30,S!$B$2:$AK$2,0))),"",INDEX(S!$B$3:$AK$497,MATCH(RIGHT($C$1,5)&amp;" "&amp;R$3,S!$A$3:$A$470,0),MATCH($D30,S!$B$2:$AK$2,0)))</f>
        <v/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 t="str">
        <f ca="1">IF(ISNA(INDEX(S!$B$3:$AK$497,MATCH(RIGHT($C$1,5)&amp;" "&amp;X$3,S!$A$3:$A$470,0),MATCH($D30,S!$B$2:$AK$2,0))),"",INDEX(S!$B$3:$AK$497,MATCH(RIGHT($C$1,5)&amp;" "&amp;X$3,S!$A$3:$A$470,0),MATCH($D30,S!$B$2:$AK$2,0)))</f>
        <v/>
      </c>
      <c r="Y30" s="63" t="str">
        <f ca="1">IF(ISNA(INDEX(S!$B$3:$AK$497,MATCH(RIGHT($C$1,5)&amp;" "&amp;Y$3,S!$A$3:$A$470,0),MATCH($D30,S!$B$2:$AK$2,0))),"",INDEX(S!$B$3:$AK$497,MATCH(RIGHT($C$1,5)&amp;" "&amp;Y$3,S!$A$3:$A$470,0),MATCH($D30,S!$B$2:$AK$2,0)))</f>
        <v/>
      </c>
      <c r="Z30" s="63" t="str">
        <f ca="1">IF(ISNA(INDEX(S!$B$3:$AK$497,MATCH(RIGHT($C$1,5)&amp;" "&amp;Z$3,S!$A$3:$A$470,0),MATCH($D30,S!$B$2:$AK$2,0))),"",INDEX(S!$B$3:$AK$497,MATCH(RIGHT($C$1,5)&amp;" "&amp;Z$3,S!$A$3:$A$470,0),MATCH($D30,S!$B$2:$AK$2,0)))</f>
        <v/>
      </c>
      <c r="AA30" s="63" t="str">
        <f ca="1">IF(ISNA(INDEX(S!$B$3:$AK$497,MATCH(RIGHT($C$1,5)&amp;" "&amp;AA$3,S!$A$3:$A$470,0),MATCH($D30,S!$B$2:$AK$2,0))),"",INDEX(S!$B$3:$AK$497,MATCH(RIGHT($C$1,5)&amp;" "&amp;AA$3,S!$A$3:$A$470,0),MATCH($D30,S!$B$2:$AK$2,0)))</f>
        <v/>
      </c>
      <c r="AB30" s="173" t="str">
        <f ca="1"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 t="shared" ca="1" si="0"/>
        <v>-19</v>
      </c>
      <c r="AD30" s="44">
        <f t="shared" ca="1" si="1"/>
        <v>-107</v>
      </c>
      <c r="AE30" s="45">
        <f t="shared" ca="1" si="2"/>
        <v>-63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-61</v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-103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 t="str">
        <f ca="1">IF(ISNA(INDEX(S!$B$3:$AK$497,MATCH(RIGHT($C$1,5)&amp;" "&amp;R$3,S!$A$3:$A$470,0),MATCH($D31,S!$B$2:$AK$2,0))),"",INDEX(S!$B$3:$AK$497,MATCH(RIGHT($C$1,5)&amp;" "&amp;R$3,S!$A$3:$A$470,0),MATCH($D31,S!$B$2:$AK$2,0)))</f>
        <v/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 t="str">
        <f ca="1">IF(ISNA(INDEX(S!$B$3:$AK$497,MATCH(RIGHT($C$1,5)&amp;" "&amp;X$3,S!$A$3:$A$470,0),MATCH($D31,S!$B$2:$AK$2,0))),"",INDEX(S!$B$3:$AK$497,MATCH(RIGHT($C$1,5)&amp;" "&amp;X$3,S!$A$3:$A$470,0),MATCH($D31,S!$B$2:$AK$2,0)))</f>
        <v/>
      </c>
      <c r="Y31" s="65" t="str">
        <f ca="1">IF(ISNA(INDEX(S!$B$3:$AK$497,MATCH(RIGHT($C$1,5)&amp;" "&amp;Y$3,S!$A$3:$A$470,0),MATCH($D31,S!$B$2:$AK$2,0))),"",INDEX(S!$B$3:$AK$497,MATCH(RIGHT($C$1,5)&amp;" "&amp;Y$3,S!$A$3:$A$470,0),MATCH($D31,S!$B$2:$AK$2,0)))</f>
        <v/>
      </c>
      <c r="Z31" s="65" t="str">
        <f ca="1">IF(ISNA(INDEX(S!$B$3:$AK$497,MATCH(RIGHT($C$1,5)&amp;" "&amp;Z$3,S!$A$3:$A$470,0),MATCH($D31,S!$B$2:$AK$2,0))),"",INDEX(S!$B$3:$AK$497,MATCH(RIGHT($C$1,5)&amp;" "&amp;Z$3,S!$A$3:$A$470,0),MATCH($D31,S!$B$2:$AK$2,0)))</f>
        <v/>
      </c>
      <c r="AA31" s="65" t="str">
        <f ca="1">IF(ISNA(INDEX(S!$B$3:$AK$497,MATCH(RIGHT($C$1,5)&amp;" "&amp;AA$3,S!$A$3:$A$470,0),MATCH($D31,S!$B$2:$AK$2,0))),"",INDEX(S!$B$3:$AK$497,MATCH(RIGHT($C$1,5)&amp;" "&amp;AA$3,S!$A$3:$A$470,0),MATCH($D31,S!$B$2:$AK$2,0)))</f>
        <v/>
      </c>
      <c r="AB31" s="174" t="str">
        <f ca="1"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 t="shared" ca="1" si="0"/>
        <v>-61</v>
      </c>
      <c r="AD31" s="46">
        <f t="shared" ca="1" si="1"/>
        <v>-103</v>
      </c>
      <c r="AE31" s="47">
        <f t="shared" ca="1" si="2"/>
        <v>-82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190</v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207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 t="str">
        <f ca="1">IF(ISNA(INDEX(S!$B$3:$AK$497,MATCH(RIGHT($C$1,5)&amp;" "&amp;R$3,S!$A$3:$A$470,0),MATCH($D32,S!$B$2:$AK$2,0))),"",INDEX(S!$B$3:$AK$497,MATCH(RIGHT($C$1,5)&amp;" "&amp;R$3,S!$A$3:$A$470,0),MATCH($D32,S!$B$2:$AK$2,0)))</f>
        <v/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 t="str">
        <f ca="1">IF(ISNA(INDEX(S!$B$3:$AK$497,MATCH(RIGHT($C$1,5)&amp;" "&amp;X$3,S!$A$3:$A$470,0),MATCH($D32,S!$B$2:$AK$2,0))),"",INDEX(S!$B$3:$AK$497,MATCH(RIGHT($C$1,5)&amp;" "&amp;X$3,S!$A$3:$A$470,0),MATCH($D32,S!$B$2:$AK$2,0)))</f>
        <v/>
      </c>
      <c r="Y32" s="177" t="str">
        <f ca="1">IF(ISNA(INDEX(S!$B$3:$AK$497,MATCH(RIGHT($C$1,5)&amp;" "&amp;Y$3,S!$A$3:$A$470,0),MATCH($D32,S!$B$2:$AK$2,0))),"",INDEX(S!$B$3:$AK$497,MATCH(RIGHT($C$1,5)&amp;" "&amp;Y$3,S!$A$3:$A$470,0),MATCH($D32,S!$B$2:$AK$2,0)))</f>
        <v/>
      </c>
      <c r="Z32" s="177" t="str">
        <f ca="1">IF(ISNA(INDEX(S!$B$3:$AK$497,MATCH(RIGHT($C$1,5)&amp;" "&amp;Z$3,S!$A$3:$A$470,0),MATCH($D32,S!$B$2:$AK$2,0))),"",INDEX(S!$B$3:$AK$497,MATCH(RIGHT($C$1,5)&amp;" "&amp;Z$3,S!$A$3:$A$470,0),MATCH($D32,S!$B$2:$AK$2,0)))</f>
        <v/>
      </c>
      <c r="AA32" s="177" t="str">
        <f ca="1">IF(ISNA(INDEX(S!$B$3:$AK$497,MATCH(RIGHT($C$1,5)&amp;" "&amp;AA$3,S!$A$3:$A$470,0),MATCH($D32,S!$B$2:$AK$2,0))),"",INDEX(S!$B$3:$AK$497,MATCH(RIGHT($C$1,5)&amp;" "&amp;AA$3,S!$A$3:$A$470,0),MATCH($D32,S!$B$2:$AK$2,0)))</f>
        <v/>
      </c>
      <c r="AB32" s="178" t="str">
        <f ca="1"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 t="shared" ca="1" si="0"/>
        <v>207</v>
      </c>
      <c r="AD32" s="180">
        <f t="shared" ca="1" si="1"/>
        <v>190</v>
      </c>
      <c r="AE32" s="181">
        <f t="shared" ca="1" si="2"/>
        <v>198.5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140</v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144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 t="str">
        <f ca="1">IF(ISNA(INDEX(S!$B$3:$AK$497,MATCH(RIGHT($C$1,5)&amp;" "&amp;R$3,S!$A$3:$A$470,0),MATCH($D33,S!$B$2:$AK$2,0))),"",INDEX(S!$B$3:$AK$497,MATCH(RIGHT($C$1,5)&amp;" "&amp;R$3,S!$A$3:$A$470,0),MATCH($D33,S!$B$2:$AK$2,0)))</f>
        <v/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 t="str">
        <f ca="1">IF(ISNA(INDEX(S!$B$3:$AK$497,MATCH(RIGHT($C$1,5)&amp;" "&amp;X$3,S!$A$3:$A$470,0),MATCH($D33,S!$B$2:$AK$2,0))),"",INDEX(S!$B$3:$AK$497,MATCH(RIGHT($C$1,5)&amp;" "&amp;X$3,S!$A$3:$A$470,0),MATCH($D33,S!$B$2:$AK$2,0)))</f>
        <v/>
      </c>
      <c r="Y33" s="63" t="str">
        <f ca="1">IF(ISNA(INDEX(S!$B$3:$AK$497,MATCH(RIGHT($C$1,5)&amp;" "&amp;Y$3,S!$A$3:$A$470,0),MATCH($D33,S!$B$2:$AK$2,0))),"",INDEX(S!$B$3:$AK$497,MATCH(RIGHT($C$1,5)&amp;" "&amp;Y$3,S!$A$3:$A$470,0),MATCH($D33,S!$B$2:$AK$2,0)))</f>
        <v/>
      </c>
      <c r="Z33" s="63" t="str">
        <f ca="1">IF(ISNA(INDEX(S!$B$3:$AK$497,MATCH(RIGHT($C$1,5)&amp;" "&amp;Z$3,S!$A$3:$A$470,0),MATCH($D33,S!$B$2:$AK$2,0))),"",INDEX(S!$B$3:$AK$497,MATCH(RIGHT($C$1,5)&amp;" "&amp;Z$3,S!$A$3:$A$470,0),MATCH($D33,S!$B$2:$AK$2,0)))</f>
        <v/>
      </c>
      <c r="AA33" s="63" t="str">
        <f ca="1">IF(ISNA(INDEX(S!$B$3:$AK$497,MATCH(RIGHT($C$1,5)&amp;" "&amp;AA$3,S!$A$3:$A$470,0),MATCH($D33,S!$B$2:$AK$2,0))),"",INDEX(S!$B$3:$AK$497,MATCH(RIGHT($C$1,5)&amp;" "&amp;AA$3,S!$A$3:$A$470,0),MATCH($D33,S!$B$2:$AK$2,0)))</f>
        <v/>
      </c>
      <c r="AB33" s="173" t="str">
        <f ca="1"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 t="shared" ca="1" si="0"/>
        <v>144</v>
      </c>
      <c r="AD33" s="44">
        <f t="shared" ca="1" si="1"/>
        <v>140</v>
      </c>
      <c r="AE33" s="45">
        <f t="shared" ca="1" si="2"/>
        <v>142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391</v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393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 t="str">
        <f ca="1">IF(ISNA(INDEX(S!$B$3:$AK$497,MATCH(RIGHT($C$1,5)&amp;" "&amp;R$3,S!$A$3:$A$470,0),MATCH($D34,S!$B$2:$AK$2,0))),"",INDEX(S!$B$3:$AK$497,MATCH(RIGHT($C$1,5)&amp;" "&amp;R$3,S!$A$3:$A$470,0),MATCH($D34,S!$B$2:$AK$2,0)))</f>
        <v/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 t="str">
        <f ca="1">IF(ISNA(INDEX(S!$B$3:$AK$497,MATCH(RIGHT($C$1,5)&amp;" "&amp;X$3,S!$A$3:$A$470,0),MATCH($D34,S!$B$2:$AK$2,0))),"",INDEX(S!$B$3:$AK$497,MATCH(RIGHT($C$1,5)&amp;" "&amp;X$3,S!$A$3:$A$470,0),MATCH($D34,S!$B$2:$AK$2,0)))</f>
        <v/>
      </c>
      <c r="Y34" s="63" t="str">
        <f ca="1">IF(ISNA(INDEX(S!$B$3:$AK$497,MATCH(RIGHT($C$1,5)&amp;" "&amp;Y$3,S!$A$3:$A$470,0),MATCH($D34,S!$B$2:$AK$2,0))),"",INDEX(S!$B$3:$AK$497,MATCH(RIGHT($C$1,5)&amp;" "&amp;Y$3,S!$A$3:$A$470,0),MATCH($D34,S!$B$2:$AK$2,0)))</f>
        <v/>
      </c>
      <c r="Z34" s="63" t="str">
        <f ca="1">IF(ISNA(INDEX(S!$B$3:$AK$497,MATCH(RIGHT($C$1,5)&amp;" "&amp;Z$3,S!$A$3:$A$470,0),MATCH($D34,S!$B$2:$AK$2,0))),"",INDEX(S!$B$3:$AK$497,MATCH(RIGHT($C$1,5)&amp;" "&amp;Z$3,S!$A$3:$A$470,0),MATCH($D34,S!$B$2:$AK$2,0)))</f>
        <v/>
      </c>
      <c r="AA34" s="63" t="str">
        <f ca="1">IF(ISNA(INDEX(S!$B$3:$AK$497,MATCH(RIGHT($C$1,5)&amp;" "&amp;AA$3,S!$A$3:$A$470,0),MATCH($D34,S!$B$2:$AK$2,0))),"",INDEX(S!$B$3:$AK$497,MATCH(RIGHT($C$1,5)&amp;" "&amp;AA$3,S!$A$3:$A$470,0),MATCH($D34,S!$B$2:$AK$2,0)))</f>
        <v/>
      </c>
      <c r="AB34" s="173" t="str">
        <f ca="1"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 t="shared" ca="1" si="0"/>
        <v>393</v>
      </c>
      <c r="AD34" s="44">
        <f t="shared" ca="1" si="1"/>
        <v>391</v>
      </c>
      <c r="AE34" s="45">
        <f t="shared" ca="1" si="2"/>
        <v>392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-12</v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-117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 t="str">
        <f ca="1">IF(ISNA(INDEX(S!$B$3:$AK$497,MATCH(RIGHT($C$1,5)&amp;" "&amp;R$3,S!$A$3:$A$470,0),MATCH($D35,S!$B$2:$AK$2,0))),"",INDEX(S!$B$3:$AK$497,MATCH(RIGHT($C$1,5)&amp;" "&amp;R$3,S!$A$3:$A$470,0),MATCH($D35,S!$B$2:$AK$2,0)))</f>
        <v/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 t="str">
        <f ca="1">IF(ISNA(INDEX(S!$B$3:$AK$497,MATCH(RIGHT($C$1,5)&amp;" "&amp;X$3,S!$A$3:$A$470,0),MATCH($D35,S!$B$2:$AK$2,0))),"",INDEX(S!$B$3:$AK$497,MATCH(RIGHT($C$1,5)&amp;" "&amp;X$3,S!$A$3:$A$470,0),MATCH($D35,S!$B$2:$AK$2,0)))</f>
        <v/>
      </c>
      <c r="Y35" s="63" t="str">
        <f ca="1">IF(ISNA(INDEX(S!$B$3:$AK$497,MATCH(RIGHT($C$1,5)&amp;" "&amp;Y$3,S!$A$3:$A$470,0),MATCH($D35,S!$B$2:$AK$2,0))),"",INDEX(S!$B$3:$AK$497,MATCH(RIGHT($C$1,5)&amp;" "&amp;Y$3,S!$A$3:$A$470,0),MATCH($D35,S!$B$2:$AK$2,0)))</f>
        <v/>
      </c>
      <c r="Z35" s="63" t="str">
        <f ca="1">IF(ISNA(INDEX(S!$B$3:$AK$497,MATCH(RIGHT($C$1,5)&amp;" "&amp;Z$3,S!$A$3:$A$470,0),MATCH($D35,S!$B$2:$AK$2,0))),"",INDEX(S!$B$3:$AK$497,MATCH(RIGHT($C$1,5)&amp;" "&amp;Z$3,S!$A$3:$A$470,0),MATCH($D35,S!$B$2:$AK$2,0)))</f>
        <v/>
      </c>
      <c r="AA35" s="63" t="str">
        <f ca="1">IF(ISNA(INDEX(S!$B$3:$AK$497,MATCH(RIGHT($C$1,5)&amp;" "&amp;AA$3,S!$A$3:$A$470,0),MATCH($D35,S!$B$2:$AK$2,0))),"",INDEX(S!$B$3:$AK$497,MATCH(RIGHT($C$1,5)&amp;" "&amp;AA$3,S!$A$3:$A$470,0),MATCH($D35,S!$B$2:$AK$2,0)))</f>
        <v/>
      </c>
      <c r="AB35" s="173" t="str">
        <f ca="1"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 t="shared" ca="1" si="0"/>
        <v>-12</v>
      </c>
      <c r="AD35" s="44">
        <f t="shared" ca="1" si="1"/>
        <v>-117</v>
      </c>
      <c r="AE35" s="45">
        <f t="shared" ca="1" si="2"/>
        <v>-64.5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-27</v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-89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 t="str">
        <f ca="1">IF(ISNA(INDEX(S!$B$3:$AK$497,MATCH(RIGHT($C$1,5)&amp;" "&amp;R$3,S!$A$3:$A$470,0),MATCH($D36,S!$B$2:$AK$2,0))),"",INDEX(S!$B$3:$AK$497,MATCH(RIGHT($C$1,5)&amp;" "&amp;R$3,S!$A$3:$A$470,0),MATCH($D36,S!$B$2:$AK$2,0)))</f>
        <v/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 t="str">
        <f ca="1">IF(ISNA(INDEX(S!$B$3:$AK$497,MATCH(RIGHT($C$1,5)&amp;" "&amp;X$3,S!$A$3:$A$470,0),MATCH($D36,S!$B$2:$AK$2,0))),"",INDEX(S!$B$3:$AK$497,MATCH(RIGHT($C$1,5)&amp;" "&amp;X$3,S!$A$3:$A$470,0),MATCH($D36,S!$B$2:$AK$2,0)))</f>
        <v/>
      </c>
      <c r="Y36" s="63" t="str">
        <f ca="1">IF(ISNA(INDEX(S!$B$3:$AK$497,MATCH(RIGHT($C$1,5)&amp;" "&amp;Y$3,S!$A$3:$A$470,0),MATCH($D36,S!$B$2:$AK$2,0))),"",INDEX(S!$B$3:$AK$497,MATCH(RIGHT($C$1,5)&amp;" "&amp;Y$3,S!$A$3:$A$470,0),MATCH($D36,S!$B$2:$AK$2,0)))</f>
        <v/>
      </c>
      <c r="Z36" s="63" t="str">
        <f ca="1">IF(ISNA(INDEX(S!$B$3:$AK$497,MATCH(RIGHT($C$1,5)&amp;" "&amp;Z$3,S!$A$3:$A$470,0),MATCH($D36,S!$B$2:$AK$2,0))),"",INDEX(S!$B$3:$AK$497,MATCH(RIGHT($C$1,5)&amp;" "&amp;Z$3,S!$A$3:$A$470,0),MATCH($D36,S!$B$2:$AK$2,0)))</f>
        <v/>
      </c>
      <c r="AA36" s="63" t="str">
        <f ca="1">IF(ISNA(INDEX(S!$B$3:$AK$497,MATCH(RIGHT($C$1,5)&amp;" "&amp;AA$3,S!$A$3:$A$470,0),MATCH($D36,S!$B$2:$AK$2,0))),"",INDEX(S!$B$3:$AK$497,MATCH(RIGHT($C$1,5)&amp;" "&amp;AA$3,S!$A$3:$A$470,0),MATCH($D36,S!$B$2:$AK$2,0)))</f>
        <v/>
      </c>
      <c r="AB36" s="173" t="str">
        <f ca="1"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 t="shared" ca="1" si="0"/>
        <v>-27</v>
      </c>
      <c r="AD36" s="44">
        <f t="shared" ca="1" si="1"/>
        <v>-89</v>
      </c>
      <c r="AE36" s="45">
        <f t="shared" ca="1" si="2"/>
        <v>-58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-57</v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-87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 t="str">
        <f ca="1">IF(ISNA(INDEX(S!$B$3:$AK$497,MATCH(RIGHT($C$1,5)&amp;" "&amp;R$3,S!$A$3:$A$470,0),MATCH($D37,S!$B$2:$AK$2,0))),"",INDEX(S!$B$3:$AK$497,MATCH(RIGHT($C$1,5)&amp;" "&amp;R$3,S!$A$3:$A$470,0),MATCH($D37,S!$B$2:$AK$2,0)))</f>
        <v/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 t="str">
        <f ca="1">IF(ISNA(INDEX(S!$B$3:$AK$497,MATCH(RIGHT($C$1,5)&amp;" "&amp;X$3,S!$A$3:$A$470,0),MATCH($D37,S!$B$2:$AK$2,0))),"",INDEX(S!$B$3:$AK$497,MATCH(RIGHT($C$1,5)&amp;" "&amp;X$3,S!$A$3:$A$470,0),MATCH($D37,S!$B$2:$AK$2,0)))</f>
        <v/>
      </c>
      <c r="Y37" s="65" t="str">
        <f ca="1">IF(ISNA(INDEX(S!$B$3:$AK$497,MATCH(RIGHT($C$1,5)&amp;" "&amp;Y$3,S!$A$3:$A$470,0),MATCH($D37,S!$B$2:$AK$2,0))),"",INDEX(S!$B$3:$AK$497,MATCH(RIGHT($C$1,5)&amp;" "&amp;Y$3,S!$A$3:$A$470,0),MATCH($D37,S!$B$2:$AK$2,0)))</f>
        <v/>
      </c>
      <c r="Z37" s="65" t="str">
        <f ca="1">IF(ISNA(INDEX(S!$B$3:$AK$497,MATCH(RIGHT($C$1,5)&amp;" "&amp;Z$3,S!$A$3:$A$470,0),MATCH($D37,S!$B$2:$AK$2,0))),"",INDEX(S!$B$3:$AK$497,MATCH(RIGHT($C$1,5)&amp;" "&amp;Z$3,S!$A$3:$A$470,0),MATCH($D37,S!$B$2:$AK$2,0)))</f>
        <v/>
      </c>
      <c r="AA37" s="65" t="str">
        <f ca="1">IF(ISNA(INDEX(S!$B$3:$AK$497,MATCH(RIGHT($C$1,5)&amp;" "&amp;AA$3,S!$A$3:$A$470,0),MATCH($D37,S!$B$2:$AK$2,0))),"",INDEX(S!$B$3:$AK$497,MATCH(RIGHT($C$1,5)&amp;" "&amp;AA$3,S!$A$3:$A$470,0),MATCH($D37,S!$B$2:$AK$2,0)))</f>
        <v/>
      </c>
      <c r="AB37" s="174" t="str">
        <f ca="1"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 t="shared" ca="1" si="0"/>
        <v>-57</v>
      </c>
      <c r="AD37" s="46">
        <f t="shared" ca="1" si="1"/>
        <v>-87</v>
      </c>
      <c r="AE37" s="47">
        <f t="shared" ca="1" si="2"/>
        <v>-72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7"/>
  <sheetViews>
    <sheetView topLeftCell="C1" zoomScaleNormal="100" workbookViewId="0">
      <selection activeCell="C2" sqref="C2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"&amp;MID(CELL("filename"),SEARCH(".xlsx",CELL("filename"))-4,4)&amp;"-"&amp;MID(CELL("filename"),SEARCH(".xlsx",CELL("filename"))-7,2)&amp;"-03"</f>
        <v>BIỂU GHI MỰC NƯỚC GIỜ 2023-07-03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 t="str">
        <f ca="1">IF(ISNA(INDEX(S!$B$3:$AK$497,MATCH(RIGHT($C$1,5)&amp;" "&amp;E$3,S!$A$3:$A$470,0),MATCH($D4,S!$B$2:$AK$2,0))),"",INDEX(S!$B$3:$AK$497,MATCH(RIGHT($C$1,5)&amp;" "&amp;E$3,S!$A$3:$A$470,0),MATCH($D4,S!$B$2:$AK$2,0)))</f>
        <v/>
      </c>
      <c r="F4" s="61" t="str">
        <f ca="1">IF(ISNA(INDEX(S!$B$3:$AK$497,MATCH(RIGHT($C$1,5)&amp;" "&amp;F$3,S!$A$3:$A$470,0),MATCH($D4,S!$B$2:$AK$2,0))),"",INDEX(S!$B$3:$AK$497,MATCH(RIGHT($C$1,5)&amp;" "&amp;F$3,S!$A$3:$A$470,0),MATCH($D4,S!$B$2:$AK$2,0)))</f>
        <v/>
      </c>
      <c r="G4" s="61" t="str">
        <f ca="1">IF(ISNA(INDEX(S!$B$3:$AK$497,MATCH(RIGHT($C$1,5)&amp;" "&amp;G$3,S!$A$3:$A$470,0),MATCH($D4,S!$B$2:$AK$2,0))),"",INDEX(S!$B$3:$AK$497,MATCH(RIGHT($C$1,5)&amp;" "&amp;G$3,S!$A$3:$A$470,0),MATCH($D4,S!$B$2:$AK$2,0)))</f>
        <v/>
      </c>
      <c r="H4" s="61" t="str">
        <f ca="1">IF(ISNA(INDEX(S!$B$3:$AK$497,MATCH(RIGHT($C$1,5)&amp;" "&amp;H$3,S!$A$3:$A$470,0),MATCH($D4,S!$B$2:$AK$2,0))),"",INDEX(S!$B$3:$AK$497,MATCH(RIGHT($C$1,5)&amp;" "&amp;H$3,S!$A$3:$A$470,0),MATCH($D4,S!$B$2:$AK$2,0)))</f>
        <v/>
      </c>
      <c r="I4" s="61" t="str">
        <f ca="1">IF(ISNA(INDEX(S!$B$3:$AK$497,MATCH(RIGHT($C$1,5)&amp;" "&amp;I$3,S!$A$3:$A$470,0),MATCH($D4,S!$B$2:$AK$2,0))),"",INDEX(S!$B$3:$AK$497,MATCH(RIGHT($C$1,5)&amp;" "&amp;I$3,S!$A$3:$A$470,0),MATCH($D4,S!$B$2:$AK$2,0)))</f>
        <v/>
      </c>
      <c r="J4" s="61" t="str">
        <f ca="1">IF(ISNA(INDEX(S!$B$3:$AK$497,MATCH(RIGHT($C$1,5)&amp;" "&amp;J$3,S!$A$3:$A$470,0),MATCH($D4,S!$B$2:$AK$2,0))),"",INDEX(S!$B$3:$AK$497,MATCH(RIGHT($C$1,5)&amp;" "&amp;J$3,S!$A$3:$A$470,0),MATCH($D4,S!$B$2:$AK$2,0)))</f>
        <v/>
      </c>
      <c r="K4" s="61" t="str">
        <f ca="1">IF(ISNA(INDEX(S!$B$3:$AK$497,MATCH(RIGHT($C$1,5)&amp;" "&amp;K$3,S!$A$3:$A$470,0),MATCH($D4,S!$B$2:$AK$2,0))),"",INDEX(S!$B$3:$AK$497,MATCH(RIGHT($C$1,5)&amp;" "&amp;K$3,S!$A$3:$A$470,0),MATCH($D4,S!$B$2:$AK$2,0)))</f>
        <v/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16471</v>
      </c>
      <c r="M4" s="61" t="str">
        <f ca="1">IF(ISNA(INDEX(S!$B$3:$AK$497,MATCH(RIGHT($C$1,5)&amp;" "&amp;M$3,S!$A$3:$A$470,0),MATCH($D4,S!$B$2:$AK$2,0))),"",INDEX(S!$B$3:$AK$497,MATCH(RIGHT($C$1,5)&amp;" "&amp;M$3,S!$A$3:$A$470,0),MATCH($D4,S!$B$2:$AK$2,0)))</f>
        <v/>
      </c>
      <c r="N4" s="61" t="str">
        <f ca="1">IF(ISNA(INDEX(S!$B$3:$AK$497,MATCH(RIGHT($C$1,5)&amp;" "&amp;N$3,S!$A$3:$A$470,0),MATCH($D4,S!$B$2:$AK$2,0))),"",INDEX(S!$B$3:$AK$497,MATCH(RIGHT($C$1,5)&amp;" "&amp;N$3,S!$A$3:$A$470,0),MATCH($D4,S!$B$2:$AK$2,0)))</f>
        <v/>
      </c>
      <c r="O4" s="61" t="str">
        <f ca="1">IF(ISNA(INDEX(S!$B$3:$AK$497,MATCH(RIGHT($C$1,5)&amp;" "&amp;O$3,S!$A$3:$A$470,0),MATCH($D4,S!$B$2:$AK$2,0))),"",INDEX(S!$B$3:$AK$497,MATCH(RIGHT($C$1,5)&amp;" "&amp;O$3,S!$A$3:$A$470,0),MATCH($D4,S!$B$2:$AK$2,0)))</f>
        <v/>
      </c>
      <c r="P4" s="61" t="str">
        <f ca="1">IF(ISNA(INDEX(S!$B$3:$AK$497,MATCH(RIGHT($C$1,5)&amp;" "&amp;P$3,S!$A$3:$A$470,0),MATCH($D4,S!$B$2:$AK$2,0))),"",INDEX(S!$B$3:$AK$497,MATCH(RIGHT($C$1,5)&amp;" "&amp;P$3,S!$A$3:$A$470,0),MATCH($D4,S!$B$2:$AK$2,0)))</f>
        <v/>
      </c>
      <c r="Q4" s="61" t="str">
        <f ca="1">IF(ISNA(INDEX(S!$B$3:$AK$497,MATCH(RIGHT($C$1,5)&amp;" "&amp;Q$3,S!$A$3:$A$470,0),MATCH($D4,S!$B$2:$AK$2,0))),"",INDEX(S!$B$3:$AK$497,MATCH(RIGHT($C$1,5)&amp;" "&amp;Q$3,S!$A$3:$A$470,0),MATCH($D4,S!$B$2:$AK$2,0)))</f>
        <v/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16464</v>
      </c>
      <c r="S4" s="61" t="str">
        <f ca="1">IF(ISNA(INDEX(S!$B$3:$AK$497,MATCH(RIGHT($C$1,5)&amp;" "&amp;S$3,S!$A$3:$A$470,0),MATCH($D4,S!$B$2:$AK$2,0))),"",INDEX(S!$B$3:$AK$497,MATCH(RIGHT($C$1,5)&amp;" "&amp;S$3,S!$A$3:$A$470,0),MATCH($D4,S!$B$2:$AK$2,0)))</f>
        <v/>
      </c>
      <c r="T4" s="61" t="str">
        <f ca="1">IF(ISNA(INDEX(S!$B$3:$AK$497,MATCH(RIGHT($C$1,5)&amp;" "&amp;T$3,S!$A$3:$A$470,0),MATCH($D4,S!$B$2:$AK$2,0))),"",INDEX(S!$B$3:$AK$497,MATCH(RIGHT($C$1,5)&amp;" "&amp;T$3,S!$A$3:$A$470,0),MATCH($D4,S!$B$2:$AK$2,0)))</f>
        <v/>
      </c>
      <c r="U4" s="61" t="str">
        <f ca="1">IF(ISNA(INDEX(S!$B$3:$AK$497,MATCH(RIGHT($C$1,5)&amp;" "&amp;U$3,S!$A$3:$A$470,0),MATCH($D4,S!$B$2:$AK$2,0))),"",INDEX(S!$B$3:$AK$497,MATCH(RIGHT($C$1,5)&amp;" "&amp;U$3,S!$A$3:$A$470,0),MATCH($D4,S!$B$2:$AK$2,0)))</f>
        <v/>
      </c>
      <c r="V4" s="61" t="str">
        <f ca="1">IF(ISNA(INDEX(S!$B$3:$AK$497,MATCH(RIGHT($C$1,5)&amp;" "&amp;V$3,S!$A$3:$A$470,0),MATCH($D4,S!$B$2:$AK$2,0))),"",INDEX(S!$B$3:$AK$497,MATCH(RIGHT($C$1,5)&amp;" "&amp;V$3,S!$A$3:$A$470,0),MATCH($D4,S!$B$2:$AK$2,0)))</f>
        <v/>
      </c>
      <c r="W4" s="61" t="str">
        <f ca="1">IF(ISNA(INDEX(S!$B$3:$AK$497,MATCH(RIGHT($C$1,5)&amp;" "&amp;W$3,S!$A$3:$A$470,0),MATCH($D4,S!$B$2:$AK$2,0))),"",INDEX(S!$B$3:$AK$497,MATCH(RIGHT($C$1,5)&amp;" "&amp;W$3,S!$A$3:$A$470,0),MATCH($D4,S!$B$2:$AK$2,0)))</f>
        <v/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16460</v>
      </c>
      <c r="Y4" s="61">
        <f ca="1">IF(ISNA(INDEX(S!$B$3:$AK$497,MATCH(RIGHT($C$1,5)&amp;" "&amp;Y$3,S!$A$3:$A$470,0),MATCH($D4,S!$B$2:$AK$2,0))),"",INDEX(S!$B$3:$AK$497,MATCH(RIGHT($C$1,5)&amp;" "&amp;Y$3,S!$A$3:$A$470,0),MATCH($D4,S!$B$2:$AK$2,0)))</f>
        <v>0</v>
      </c>
      <c r="Z4" s="61">
        <f ca="1">IF(ISNA(INDEX(S!$B$3:$AK$497,MATCH(RIGHT($C$1,5)&amp;" "&amp;Z$3,S!$A$3:$A$470,0),MATCH($D4,S!$B$2:$AK$2,0))),"",INDEX(S!$B$3:$AK$497,MATCH(RIGHT($C$1,5)&amp;" "&amp;Z$3,S!$A$3:$A$470,0),MATCH($D4,S!$B$2:$AK$2,0)))</f>
        <v>0</v>
      </c>
      <c r="AA4" s="61">
        <f ca="1">IF(ISNA(INDEX(S!$B$3:$AK$497,MATCH(RIGHT($C$1,5)&amp;" "&amp;AA$3,S!$A$3:$A$470,0),MATCH($D4,S!$B$2:$AK$2,0))),"",INDEX(S!$B$3:$AK$497,MATCH(RIGHT($C$1,5)&amp;" "&amp;AA$3,S!$A$3:$A$470,0),MATCH($D4,S!$B$2:$AK$2,0)))</f>
        <v>0</v>
      </c>
      <c r="AB4" s="172">
        <f ca="1">IF(ISNA(INDEX(S!$B$3:$AK$497,MATCH(RIGHT($C$1,5)&amp;" "&amp;AB$3,S!$A$3:$A$470,0),MATCH($D4,S!$B$2:$AK$2,0))),"",INDEX(S!$B$3:$AK$497,MATCH(RIGHT($C$1,5)&amp;" "&amp;AB$3,S!$A$3:$A$470,0),MATCH($D4,S!$B$2:$AK$2,0)))</f>
        <v>0</v>
      </c>
      <c r="AC4" s="167">
        <f t="shared" ref="AC4:AC37" ca="1" si="0">MAX(E4:AB4)</f>
        <v>16471</v>
      </c>
      <c r="AD4" s="42">
        <f t="shared" ref="AD4:AD37" ca="1" si="1">MIN(E4:AB4)</f>
        <v>0</v>
      </c>
      <c r="AE4" s="43">
        <f t="shared" ref="AE4:AE37" ca="1" si="2">AVERAGE(E4:AB4)</f>
        <v>7056.4285714285716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 t="str">
        <f ca="1">IF(ISNA(INDEX(S!$B$3:$AK$497,MATCH(RIGHT($C$1,5)&amp;" "&amp;E$3,S!$A$3:$A$470,0),MATCH($D5,S!$B$2:$AK$2,0))),"",INDEX(S!$B$3:$AK$497,MATCH(RIGHT($C$1,5)&amp;" "&amp;E$3,S!$A$3:$A$470,0),MATCH($D5,S!$B$2:$AK$2,0)))</f>
        <v/>
      </c>
      <c r="F5" s="63" t="str">
        <f ca="1">IF(ISNA(INDEX(S!$B$3:$AK$497,MATCH(RIGHT($C$1,5)&amp;" "&amp;F$3,S!$A$3:$A$470,0),MATCH($D5,S!$B$2:$AK$2,0))),"",INDEX(S!$B$3:$AK$497,MATCH(RIGHT($C$1,5)&amp;" "&amp;F$3,S!$A$3:$A$470,0),MATCH($D5,S!$B$2:$AK$2,0)))</f>
        <v/>
      </c>
      <c r="G5" s="63" t="str">
        <f ca="1">IF(ISNA(INDEX(S!$B$3:$AK$497,MATCH(RIGHT($C$1,5)&amp;" "&amp;G$3,S!$A$3:$A$470,0),MATCH($D5,S!$B$2:$AK$2,0))),"",INDEX(S!$B$3:$AK$497,MATCH(RIGHT($C$1,5)&amp;" "&amp;G$3,S!$A$3:$A$470,0),MATCH($D5,S!$B$2:$AK$2,0)))</f>
        <v/>
      </c>
      <c r="H5" s="63" t="str">
        <f ca="1">IF(ISNA(INDEX(S!$B$3:$AK$497,MATCH(RIGHT($C$1,5)&amp;" "&amp;H$3,S!$A$3:$A$470,0),MATCH($D5,S!$B$2:$AK$2,0))),"",INDEX(S!$B$3:$AK$497,MATCH(RIGHT($C$1,5)&amp;" "&amp;H$3,S!$A$3:$A$470,0),MATCH($D5,S!$B$2:$AK$2,0)))</f>
        <v/>
      </c>
      <c r="I5" s="63" t="str">
        <f ca="1">IF(ISNA(INDEX(S!$B$3:$AK$497,MATCH(RIGHT($C$1,5)&amp;" "&amp;I$3,S!$A$3:$A$470,0),MATCH($D5,S!$B$2:$AK$2,0))),"",INDEX(S!$B$3:$AK$497,MATCH(RIGHT($C$1,5)&amp;" "&amp;I$3,S!$A$3:$A$470,0),MATCH($D5,S!$B$2:$AK$2,0)))</f>
        <v/>
      </c>
      <c r="J5" s="63" t="str">
        <f ca="1">IF(ISNA(INDEX(S!$B$3:$AK$497,MATCH(RIGHT($C$1,5)&amp;" "&amp;J$3,S!$A$3:$A$470,0),MATCH($D5,S!$B$2:$AK$2,0))),"",INDEX(S!$B$3:$AK$497,MATCH(RIGHT($C$1,5)&amp;" "&amp;J$3,S!$A$3:$A$470,0),MATCH($D5,S!$B$2:$AK$2,0)))</f>
        <v/>
      </c>
      <c r="K5" s="63" t="str">
        <f ca="1">IF(ISNA(INDEX(S!$B$3:$AK$497,MATCH(RIGHT($C$1,5)&amp;" "&amp;K$3,S!$A$3:$A$470,0),MATCH($D5,S!$B$2:$AK$2,0))),"",INDEX(S!$B$3:$AK$497,MATCH(RIGHT($C$1,5)&amp;" "&amp;K$3,S!$A$3:$A$470,0),MATCH($D5,S!$B$2:$AK$2,0)))</f>
        <v/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5379</v>
      </c>
      <c r="M5" s="63" t="str">
        <f ca="1">IF(ISNA(INDEX(S!$B$3:$AK$497,MATCH(RIGHT($C$1,5)&amp;" "&amp;M$3,S!$A$3:$A$470,0),MATCH($D5,S!$B$2:$AK$2,0))),"",INDEX(S!$B$3:$AK$497,MATCH(RIGHT($C$1,5)&amp;" "&amp;M$3,S!$A$3:$A$470,0),MATCH($D5,S!$B$2:$AK$2,0)))</f>
        <v/>
      </c>
      <c r="N5" s="63" t="str">
        <f ca="1">IF(ISNA(INDEX(S!$B$3:$AK$497,MATCH(RIGHT($C$1,5)&amp;" "&amp;N$3,S!$A$3:$A$470,0),MATCH($D5,S!$B$2:$AK$2,0))),"",INDEX(S!$B$3:$AK$497,MATCH(RIGHT($C$1,5)&amp;" "&amp;N$3,S!$A$3:$A$470,0),MATCH($D5,S!$B$2:$AK$2,0)))</f>
        <v/>
      </c>
      <c r="O5" s="63" t="str">
        <f ca="1">IF(ISNA(INDEX(S!$B$3:$AK$497,MATCH(RIGHT($C$1,5)&amp;" "&amp;O$3,S!$A$3:$A$470,0),MATCH($D5,S!$B$2:$AK$2,0))),"",INDEX(S!$B$3:$AK$497,MATCH(RIGHT($C$1,5)&amp;" "&amp;O$3,S!$A$3:$A$470,0),MATCH($D5,S!$B$2:$AK$2,0)))</f>
        <v/>
      </c>
      <c r="P5" s="63" t="str">
        <f ca="1">IF(ISNA(INDEX(S!$B$3:$AK$497,MATCH(RIGHT($C$1,5)&amp;" "&amp;P$3,S!$A$3:$A$470,0),MATCH($D5,S!$B$2:$AK$2,0))),"",INDEX(S!$B$3:$AK$497,MATCH(RIGHT($C$1,5)&amp;" "&amp;P$3,S!$A$3:$A$470,0),MATCH($D5,S!$B$2:$AK$2,0)))</f>
        <v/>
      </c>
      <c r="Q5" s="63" t="str">
        <f ca="1">IF(ISNA(INDEX(S!$B$3:$AK$497,MATCH(RIGHT($C$1,5)&amp;" "&amp;Q$3,S!$A$3:$A$470,0),MATCH($D5,S!$B$2:$AK$2,0))),"",INDEX(S!$B$3:$AK$497,MATCH(RIGHT($C$1,5)&amp;" "&amp;Q$3,S!$A$3:$A$470,0),MATCH($D5,S!$B$2:$AK$2,0)))</f>
        <v/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5365</v>
      </c>
      <c r="S5" s="63" t="str">
        <f ca="1">IF(ISNA(INDEX(S!$B$3:$AK$497,MATCH(RIGHT($C$1,5)&amp;" "&amp;S$3,S!$A$3:$A$470,0),MATCH($D5,S!$B$2:$AK$2,0))),"",INDEX(S!$B$3:$AK$497,MATCH(RIGHT($C$1,5)&amp;" "&amp;S$3,S!$A$3:$A$470,0),MATCH($D5,S!$B$2:$AK$2,0)))</f>
        <v/>
      </c>
      <c r="T5" s="63" t="str">
        <f ca="1">IF(ISNA(INDEX(S!$B$3:$AK$497,MATCH(RIGHT($C$1,5)&amp;" "&amp;T$3,S!$A$3:$A$470,0),MATCH($D5,S!$B$2:$AK$2,0))),"",INDEX(S!$B$3:$AK$497,MATCH(RIGHT($C$1,5)&amp;" "&amp;T$3,S!$A$3:$A$470,0),MATCH($D5,S!$B$2:$AK$2,0)))</f>
        <v/>
      </c>
      <c r="U5" s="63" t="str">
        <f ca="1">IF(ISNA(INDEX(S!$B$3:$AK$497,MATCH(RIGHT($C$1,5)&amp;" "&amp;U$3,S!$A$3:$A$470,0),MATCH($D5,S!$B$2:$AK$2,0))),"",INDEX(S!$B$3:$AK$497,MATCH(RIGHT($C$1,5)&amp;" "&amp;U$3,S!$A$3:$A$470,0),MATCH($D5,S!$B$2:$AK$2,0)))</f>
        <v/>
      </c>
      <c r="V5" s="63" t="str">
        <f ca="1">IF(ISNA(INDEX(S!$B$3:$AK$497,MATCH(RIGHT($C$1,5)&amp;" "&amp;V$3,S!$A$3:$A$470,0),MATCH($D5,S!$B$2:$AK$2,0))),"",INDEX(S!$B$3:$AK$497,MATCH(RIGHT($C$1,5)&amp;" "&amp;V$3,S!$A$3:$A$470,0),MATCH($D5,S!$B$2:$AK$2,0)))</f>
        <v/>
      </c>
      <c r="W5" s="63" t="str">
        <f ca="1">IF(ISNA(INDEX(S!$B$3:$AK$497,MATCH(RIGHT($C$1,5)&amp;" "&amp;W$3,S!$A$3:$A$470,0),MATCH($D5,S!$B$2:$AK$2,0))),"",INDEX(S!$B$3:$AK$497,MATCH(RIGHT($C$1,5)&amp;" "&amp;W$3,S!$A$3:$A$470,0),MATCH($D5,S!$B$2:$AK$2,0)))</f>
        <v/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5404</v>
      </c>
      <c r="Y5" s="63">
        <f ca="1">IF(ISNA(INDEX(S!$B$3:$AK$497,MATCH(RIGHT($C$1,5)&amp;" "&amp;Y$3,S!$A$3:$A$470,0),MATCH($D5,S!$B$2:$AK$2,0))),"",INDEX(S!$B$3:$AK$497,MATCH(RIGHT($C$1,5)&amp;" "&amp;Y$3,S!$A$3:$A$470,0),MATCH($D5,S!$B$2:$AK$2,0)))</f>
        <v>0</v>
      </c>
      <c r="Z5" s="63">
        <f ca="1">IF(ISNA(INDEX(S!$B$3:$AK$497,MATCH(RIGHT($C$1,5)&amp;" "&amp;Z$3,S!$A$3:$A$470,0),MATCH($D5,S!$B$2:$AK$2,0))),"",INDEX(S!$B$3:$AK$497,MATCH(RIGHT($C$1,5)&amp;" "&amp;Z$3,S!$A$3:$A$470,0),MATCH($D5,S!$B$2:$AK$2,0)))</f>
        <v>0</v>
      </c>
      <c r="AA5" s="63">
        <f ca="1">IF(ISNA(INDEX(S!$B$3:$AK$497,MATCH(RIGHT($C$1,5)&amp;" "&amp;AA$3,S!$A$3:$A$470,0),MATCH($D5,S!$B$2:$AK$2,0))),"",INDEX(S!$B$3:$AK$497,MATCH(RIGHT($C$1,5)&amp;" "&amp;AA$3,S!$A$3:$A$470,0),MATCH($D5,S!$B$2:$AK$2,0)))</f>
        <v>0</v>
      </c>
      <c r="AB5" s="173">
        <f ca="1">IF(ISNA(INDEX(S!$B$3:$AK$497,MATCH(RIGHT($C$1,5)&amp;" "&amp;AB$3,S!$A$3:$A$470,0),MATCH($D5,S!$B$2:$AK$2,0))),"",INDEX(S!$B$3:$AK$497,MATCH(RIGHT($C$1,5)&amp;" "&amp;AB$3,S!$A$3:$A$470,0),MATCH($D5,S!$B$2:$AK$2,0)))</f>
        <v>0</v>
      </c>
      <c r="AC5" s="168">
        <f t="shared" ca="1" si="0"/>
        <v>5404</v>
      </c>
      <c r="AD5" s="44">
        <f t="shared" ca="1" si="1"/>
        <v>0</v>
      </c>
      <c r="AE5" s="45">
        <f t="shared" ca="1" si="2"/>
        <v>2306.8571428571427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 t="str">
        <f ca="1">IF(ISNA(INDEX(S!$B$3:$AK$497,MATCH(RIGHT($C$1,5)&amp;" "&amp;E$3,S!$A$3:$A$470,0),MATCH($D6,S!$B$2:$AK$2,0))),"",INDEX(S!$B$3:$AK$497,MATCH(RIGHT($C$1,5)&amp;" "&amp;E$3,S!$A$3:$A$470,0),MATCH($D6,S!$B$2:$AK$2,0)))</f>
        <v/>
      </c>
      <c r="F6" s="63" t="str">
        <f ca="1">IF(ISNA(INDEX(S!$B$3:$AK$497,MATCH(RIGHT($C$1,5)&amp;" "&amp;F$3,S!$A$3:$A$470,0),MATCH($D6,S!$B$2:$AK$2,0))),"",INDEX(S!$B$3:$AK$497,MATCH(RIGHT($C$1,5)&amp;" "&amp;F$3,S!$A$3:$A$470,0),MATCH($D6,S!$B$2:$AK$2,0)))</f>
        <v/>
      </c>
      <c r="G6" s="63" t="str">
        <f ca="1">IF(ISNA(INDEX(S!$B$3:$AK$497,MATCH(RIGHT($C$1,5)&amp;" "&amp;G$3,S!$A$3:$A$470,0),MATCH($D6,S!$B$2:$AK$2,0))),"",INDEX(S!$B$3:$AK$497,MATCH(RIGHT($C$1,5)&amp;" "&amp;G$3,S!$A$3:$A$470,0),MATCH($D6,S!$B$2:$AK$2,0)))</f>
        <v/>
      </c>
      <c r="H6" s="63" t="str">
        <f ca="1">IF(ISNA(INDEX(S!$B$3:$AK$497,MATCH(RIGHT($C$1,5)&amp;" "&amp;H$3,S!$A$3:$A$470,0),MATCH($D6,S!$B$2:$AK$2,0))),"",INDEX(S!$B$3:$AK$497,MATCH(RIGHT($C$1,5)&amp;" "&amp;H$3,S!$A$3:$A$470,0),MATCH($D6,S!$B$2:$AK$2,0)))</f>
        <v/>
      </c>
      <c r="I6" s="63" t="str">
        <f ca="1">IF(ISNA(INDEX(S!$B$3:$AK$497,MATCH(RIGHT($C$1,5)&amp;" "&amp;I$3,S!$A$3:$A$470,0),MATCH($D6,S!$B$2:$AK$2,0))),"",INDEX(S!$B$3:$AK$497,MATCH(RIGHT($C$1,5)&amp;" "&amp;I$3,S!$A$3:$A$470,0),MATCH($D6,S!$B$2:$AK$2,0)))</f>
        <v/>
      </c>
      <c r="J6" s="63" t="str">
        <f ca="1">IF(ISNA(INDEX(S!$B$3:$AK$497,MATCH(RIGHT($C$1,5)&amp;" "&amp;J$3,S!$A$3:$A$470,0),MATCH($D6,S!$B$2:$AK$2,0))),"",INDEX(S!$B$3:$AK$497,MATCH(RIGHT($C$1,5)&amp;" "&amp;J$3,S!$A$3:$A$470,0),MATCH($D6,S!$B$2:$AK$2,0)))</f>
        <v/>
      </c>
      <c r="K6" s="63" t="str">
        <f ca="1">IF(ISNA(INDEX(S!$B$3:$AK$497,MATCH(RIGHT($C$1,5)&amp;" "&amp;K$3,S!$A$3:$A$470,0),MATCH($D6,S!$B$2:$AK$2,0))),"",INDEX(S!$B$3:$AK$497,MATCH(RIGHT($C$1,5)&amp;" "&amp;K$3,S!$A$3:$A$470,0),MATCH($D6,S!$B$2:$AK$2,0)))</f>
        <v/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1170</v>
      </c>
      <c r="M6" s="63" t="str">
        <f ca="1">IF(ISNA(INDEX(S!$B$3:$AK$497,MATCH(RIGHT($C$1,5)&amp;" "&amp;M$3,S!$A$3:$A$470,0),MATCH($D6,S!$B$2:$AK$2,0))),"",INDEX(S!$B$3:$AK$497,MATCH(RIGHT($C$1,5)&amp;" "&amp;M$3,S!$A$3:$A$470,0),MATCH($D6,S!$B$2:$AK$2,0)))</f>
        <v/>
      </c>
      <c r="N6" s="63" t="str">
        <f ca="1">IF(ISNA(INDEX(S!$B$3:$AK$497,MATCH(RIGHT($C$1,5)&amp;" "&amp;N$3,S!$A$3:$A$470,0),MATCH($D6,S!$B$2:$AK$2,0))),"",INDEX(S!$B$3:$AK$497,MATCH(RIGHT($C$1,5)&amp;" "&amp;N$3,S!$A$3:$A$470,0),MATCH($D6,S!$B$2:$AK$2,0)))</f>
        <v/>
      </c>
      <c r="O6" s="63" t="str">
        <f ca="1">IF(ISNA(INDEX(S!$B$3:$AK$497,MATCH(RIGHT($C$1,5)&amp;" "&amp;O$3,S!$A$3:$A$470,0),MATCH($D6,S!$B$2:$AK$2,0))),"",INDEX(S!$B$3:$AK$497,MATCH(RIGHT($C$1,5)&amp;" "&amp;O$3,S!$A$3:$A$470,0),MATCH($D6,S!$B$2:$AK$2,0)))</f>
        <v/>
      </c>
      <c r="P6" s="63" t="str">
        <f ca="1">IF(ISNA(INDEX(S!$B$3:$AK$497,MATCH(RIGHT($C$1,5)&amp;" "&amp;P$3,S!$A$3:$A$470,0),MATCH($D6,S!$B$2:$AK$2,0))),"",INDEX(S!$B$3:$AK$497,MATCH(RIGHT($C$1,5)&amp;" "&amp;P$3,S!$A$3:$A$470,0),MATCH($D6,S!$B$2:$AK$2,0)))</f>
        <v/>
      </c>
      <c r="Q6" s="63" t="str">
        <f ca="1">IF(ISNA(INDEX(S!$B$3:$AK$497,MATCH(RIGHT($C$1,5)&amp;" "&amp;Q$3,S!$A$3:$A$470,0),MATCH($D6,S!$B$2:$AK$2,0))),"",INDEX(S!$B$3:$AK$497,MATCH(RIGHT($C$1,5)&amp;" "&amp;Q$3,S!$A$3:$A$470,0),MATCH($D6,S!$B$2:$AK$2,0)))</f>
        <v/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1208</v>
      </c>
      <c r="S6" s="63" t="str">
        <f ca="1">IF(ISNA(INDEX(S!$B$3:$AK$497,MATCH(RIGHT($C$1,5)&amp;" "&amp;S$3,S!$A$3:$A$470,0),MATCH($D6,S!$B$2:$AK$2,0))),"",INDEX(S!$B$3:$AK$497,MATCH(RIGHT($C$1,5)&amp;" "&amp;S$3,S!$A$3:$A$470,0),MATCH($D6,S!$B$2:$AK$2,0)))</f>
        <v/>
      </c>
      <c r="T6" s="63" t="str">
        <f ca="1">IF(ISNA(INDEX(S!$B$3:$AK$497,MATCH(RIGHT($C$1,5)&amp;" "&amp;T$3,S!$A$3:$A$470,0),MATCH($D6,S!$B$2:$AK$2,0))),"",INDEX(S!$B$3:$AK$497,MATCH(RIGHT($C$1,5)&amp;" "&amp;T$3,S!$A$3:$A$470,0),MATCH($D6,S!$B$2:$AK$2,0)))</f>
        <v/>
      </c>
      <c r="U6" s="63" t="str">
        <f ca="1">IF(ISNA(INDEX(S!$B$3:$AK$497,MATCH(RIGHT($C$1,5)&amp;" "&amp;U$3,S!$A$3:$A$470,0),MATCH($D6,S!$B$2:$AK$2,0))),"",INDEX(S!$B$3:$AK$497,MATCH(RIGHT($C$1,5)&amp;" "&amp;U$3,S!$A$3:$A$470,0),MATCH($D6,S!$B$2:$AK$2,0)))</f>
        <v/>
      </c>
      <c r="V6" s="63" t="str">
        <f ca="1">IF(ISNA(INDEX(S!$B$3:$AK$497,MATCH(RIGHT($C$1,5)&amp;" "&amp;V$3,S!$A$3:$A$470,0),MATCH($D6,S!$B$2:$AK$2,0))),"",INDEX(S!$B$3:$AK$497,MATCH(RIGHT($C$1,5)&amp;" "&amp;V$3,S!$A$3:$A$470,0),MATCH($D6,S!$B$2:$AK$2,0)))</f>
        <v/>
      </c>
      <c r="W6" s="63" t="str">
        <f ca="1">IF(ISNA(INDEX(S!$B$3:$AK$497,MATCH(RIGHT($C$1,5)&amp;" "&amp;W$3,S!$A$3:$A$470,0),MATCH($D6,S!$B$2:$AK$2,0))),"",INDEX(S!$B$3:$AK$497,MATCH(RIGHT($C$1,5)&amp;" "&amp;W$3,S!$A$3:$A$470,0),MATCH($D6,S!$B$2:$AK$2,0)))</f>
        <v/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1215</v>
      </c>
      <c r="Y6" s="63">
        <f ca="1">IF(ISNA(INDEX(S!$B$3:$AK$497,MATCH(RIGHT($C$1,5)&amp;" "&amp;Y$3,S!$A$3:$A$470,0),MATCH($D6,S!$B$2:$AK$2,0))),"",INDEX(S!$B$3:$AK$497,MATCH(RIGHT($C$1,5)&amp;" "&amp;Y$3,S!$A$3:$A$470,0),MATCH($D6,S!$B$2:$AK$2,0)))</f>
        <v>0</v>
      </c>
      <c r="Z6" s="63">
        <f ca="1">IF(ISNA(INDEX(S!$B$3:$AK$497,MATCH(RIGHT($C$1,5)&amp;" "&amp;Z$3,S!$A$3:$A$470,0),MATCH($D6,S!$B$2:$AK$2,0))),"",INDEX(S!$B$3:$AK$497,MATCH(RIGHT($C$1,5)&amp;" "&amp;Z$3,S!$A$3:$A$470,0),MATCH($D6,S!$B$2:$AK$2,0)))</f>
        <v>0</v>
      </c>
      <c r="AA6" s="63">
        <f ca="1">IF(ISNA(INDEX(S!$B$3:$AK$497,MATCH(RIGHT($C$1,5)&amp;" "&amp;AA$3,S!$A$3:$A$470,0),MATCH($D6,S!$B$2:$AK$2,0))),"",INDEX(S!$B$3:$AK$497,MATCH(RIGHT($C$1,5)&amp;" "&amp;AA$3,S!$A$3:$A$470,0),MATCH($D6,S!$B$2:$AK$2,0)))</f>
        <v>0</v>
      </c>
      <c r="AB6" s="173">
        <f ca="1">IF(ISNA(INDEX(S!$B$3:$AK$497,MATCH(RIGHT($C$1,5)&amp;" "&amp;AB$3,S!$A$3:$A$470,0),MATCH($D6,S!$B$2:$AK$2,0))),"",INDEX(S!$B$3:$AK$497,MATCH(RIGHT($C$1,5)&amp;" "&amp;AB$3,S!$A$3:$A$470,0),MATCH($D6,S!$B$2:$AK$2,0)))</f>
        <v>0</v>
      </c>
      <c r="AC6" s="168">
        <f t="shared" ca="1" si="0"/>
        <v>1215</v>
      </c>
      <c r="AD6" s="44">
        <f t="shared" ca="1" si="1"/>
        <v>0</v>
      </c>
      <c r="AE6" s="45">
        <f t="shared" ca="1" si="2"/>
        <v>513.28571428571433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 t="str">
        <f ca="1">IF(ISNA(INDEX(S!$B$3:$AK$497,MATCH(RIGHT($C$1,5)&amp;" "&amp;E$3,S!$A$3:$A$470,0),MATCH($D7,S!$B$2:$AK$2,0))),"",INDEX(S!$B$3:$AK$497,MATCH(RIGHT($C$1,5)&amp;" "&amp;E$3,S!$A$3:$A$470,0),MATCH($D7,S!$B$2:$AK$2,0)))</f>
        <v/>
      </c>
      <c r="F7" s="63" t="str">
        <f ca="1">IF(ISNA(INDEX(S!$B$3:$AK$497,MATCH(RIGHT($C$1,5)&amp;" "&amp;F$3,S!$A$3:$A$470,0),MATCH($D7,S!$B$2:$AK$2,0))),"",INDEX(S!$B$3:$AK$497,MATCH(RIGHT($C$1,5)&amp;" "&amp;F$3,S!$A$3:$A$470,0),MATCH($D7,S!$B$2:$AK$2,0)))</f>
        <v/>
      </c>
      <c r="G7" s="63" t="str">
        <f ca="1">IF(ISNA(INDEX(S!$B$3:$AK$497,MATCH(RIGHT($C$1,5)&amp;" "&amp;G$3,S!$A$3:$A$470,0),MATCH($D7,S!$B$2:$AK$2,0))),"",INDEX(S!$B$3:$AK$497,MATCH(RIGHT($C$1,5)&amp;" "&amp;G$3,S!$A$3:$A$470,0),MATCH($D7,S!$B$2:$AK$2,0)))</f>
        <v/>
      </c>
      <c r="H7" s="63" t="str">
        <f ca="1">IF(ISNA(INDEX(S!$B$3:$AK$497,MATCH(RIGHT($C$1,5)&amp;" "&amp;H$3,S!$A$3:$A$470,0),MATCH($D7,S!$B$2:$AK$2,0))),"",INDEX(S!$B$3:$AK$497,MATCH(RIGHT($C$1,5)&amp;" "&amp;H$3,S!$A$3:$A$470,0),MATCH($D7,S!$B$2:$AK$2,0)))</f>
        <v/>
      </c>
      <c r="I7" s="63" t="str">
        <f ca="1">IF(ISNA(INDEX(S!$B$3:$AK$497,MATCH(RIGHT($C$1,5)&amp;" "&amp;I$3,S!$A$3:$A$470,0),MATCH($D7,S!$B$2:$AK$2,0))),"",INDEX(S!$B$3:$AK$497,MATCH(RIGHT($C$1,5)&amp;" "&amp;I$3,S!$A$3:$A$470,0),MATCH($D7,S!$B$2:$AK$2,0)))</f>
        <v/>
      </c>
      <c r="J7" s="63" t="str">
        <f ca="1">IF(ISNA(INDEX(S!$B$3:$AK$497,MATCH(RIGHT($C$1,5)&amp;" "&amp;J$3,S!$A$3:$A$470,0),MATCH($D7,S!$B$2:$AK$2,0))),"",INDEX(S!$B$3:$AK$497,MATCH(RIGHT($C$1,5)&amp;" "&amp;J$3,S!$A$3:$A$470,0),MATCH($D7,S!$B$2:$AK$2,0)))</f>
        <v/>
      </c>
      <c r="K7" s="63" t="str">
        <f ca="1">IF(ISNA(INDEX(S!$B$3:$AK$497,MATCH(RIGHT($C$1,5)&amp;" "&amp;K$3,S!$A$3:$A$470,0),MATCH($D7,S!$B$2:$AK$2,0))),"",INDEX(S!$B$3:$AK$497,MATCH(RIGHT($C$1,5)&amp;" "&amp;K$3,S!$A$3:$A$470,0),MATCH($D7,S!$B$2:$AK$2,0)))</f>
        <v/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697</v>
      </c>
      <c r="M7" s="63" t="str">
        <f ca="1">IF(ISNA(INDEX(S!$B$3:$AK$497,MATCH(RIGHT($C$1,5)&amp;" "&amp;M$3,S!$A$3:$A$470,0),MATCH($D7,S!$B$2:$AK$2,0))),"",INDEX(S!$B$3:$AK$497,MATCH(RIGHT($C$1,5)&amp;" "&amp;M$3,S!$A$3:$A$470,0),MATCH($D7,S!$B$2:$AK$2,0)))</f>
        <v/>
      </c>
      <c r="N7" s="63" t="str">
        <f ca="1">IF(ISNA(INDEX(S!$B$3:$AK$497,MATCH(RIGHT($C$1,5)&amp;" "&amp;N$3,S!$A$3:$A$470,0),MATCH($D7,S!$B$2:$AK$2,0))),"",INDEX(S!$B$3:$AK$497,MATCH(RIGHT($C$1,5)&amp;" "&amp;N$3,S!$A$3:$A$470,0),MATCH($D7,S!$B$2:$AK$2,0)))</f>
        <v/>
      </c>
      <c r="O7" s="63" t="str">
        <f ca="1">IF(ISNA(INDEX(S!$B$3:$AK$497,MATCH(RIGHT($C$1,5)&amp;" "&amp;O$3,S!$A$3:$A$470,0),MATCH($D7,S!$B$2:$AK$2,0))),"",INDEX(S!$B$3:$AK$497,MATCH(RIGHT($C$1,5)&amp;" "&amp;O$3,S!$A$3:$A$470,0),MATCH($D7,S!$B$2:$AK$2,0)))</f>
        <v/>
      </c>
      <c r="P7" s="63" t="str">
        <f ca="1">IF(ISNA(INDEX(S!$B$3:$AK$497,MATCH(RIGHT($C$1,5)&amp;" "&amp;P$3,S!$A$3:$A$470,0),MATCH($D7,S!$B$2:$AK$2,0))),"",INDEX(S!$B$3:$AK$497,MATCH(RIGHT($C$1,5)&amp;" "&amp;P$3,S!$A$3:$A$470,0),MATCH($D7,S!$B$2:$AK$2,0)))</f>
        <v/>
      </c>
      <c r="Q7" s="63" t="str">
        <f ca="1">IF(ISNA(INDEX(S!$B$3:$AK$497,MATCH(RIGHT($C$1,5)&amp;" "&amp;Q$3,S!$A$3:$A$470,0),MATCH($D7,S!$B$2:$AK$2,0))),"",INDEX(S!$B$3:$AK$497,MATCH(RIGHT($C$1,5)&amp;" "&amp;Q$3,S!$A$3:$A$470,0),MATCH($D7,S!$B$2:$AK$2,0)))</f>
        <v/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0</v>
      </c>
      <c r="S7" s="63" t="str">
        <f ca="1">IF(ISNA(INDEX(S!$B$3:$AK$497,MATCH(RIGHT($C$1,5)&amp;" "&amp;S$3,S!$A$3:$A$470,0),MATCH($D7,S!$B$2:$AK$2,0))),"",INDEX(S!$B$3:$AK$497,MATCH(RIGHT($C$1,5)&amp;" "&amp;S$3,S!$A$3:$A$470,0),MATCH($D7,S!$B$2:$AK$2,0)))</f>
        <v/>
      </c>
      <c r="T7" s="63" t="str">
        <f ca="1">IF(ISNA(INDEX(S!$B$3:$AK$497,MATCH(RIGHT($C$1,5)&amp;" "&amp;T$3,S!$A$3:$A$470,0),MATCH($D7,S!$B$2:$AK$2,0))),"",INDEX(S!$B$3:$AK$497,MATCH(RIGHT($C$1,5)&amp;" "&amp;T$3,S!$A$3:$A$470,0),MATCH($D7,S!$B$2:$AK$2,0)))</f>
        <v/>
      </c>
      <c r="U7" s="63" t="str">
        <f ca="1">IF(ISNA(INDEX(S!$B$3:$AK$497,MATCH(RIGHT($C$1,5)&amp;" "&amp;U$3,S!$A$3:$A$470,0),MATCH($D7,S!$B$2:$AK$2,0))),"",INDEX(S!$B$3:$AK$497,MATCH(RIGHT($C$1,5)&amp;" "&amp;U$3,S!$A$3:$A$470,0),MATCH($D7,S!$B$2:$AK$2,0)))</f>
        <v/>
      </c>
      <c r="V7" s="63" t="str">
        <f ca="1">IF(ISNA(INDEX(S!$B$3:$AK$497,MATCH(RIGHT($C$1,5)&amp;" "&amp;V$3,S!$A$3:$A$470,0),MATCH($D7,S!$B$2:$AK$2,0))),"",INDEX(S!$B$3:$AK$497,MATCH(RIGHT($C$1,5)&amp;" "&amp;V$3,S!$A$3:$A$470,0),MATCH($D7,S!$B$2:$AK$2,0)))</f>
        <v/>
      </c>
      <c r="W7" s="63" t="str">
        <f ca="1">IF(ISNA(INDEX(S!$B$3:$AK$497,MATCH(RIGHT($C$1,5)&amp;" "&amp;W$3,S!$A$3:$A$470,0),MATCH($D7,S!$B$2:$AK$2,0))),"",INDEX(S!$B$3:$AK$497,MATCH(RIGHT($C$1,5)&amp;" "&amp;W$3,S!$A$3:$A$470,0),MATCH($D7,S!$B$2:$AK$2,0)))</f>
        <v/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692</v>
      </c>
      <c r="Y7" s="63">
        <f ca="1">IF(ISNA(INDEX(S!$B$3:$AK$497,MATCH(RIGHT($C$1,5)&amp;" "&amp;Y$3,S!$A$3:$A$470,0),MATCH($D7,S!$B$2:$AK$2,0))),"",INDEX(S!$B$3:$AK$497,MATCH(RIGHT($C$1,5)&amp;" "&amp;Y$3,S!$A$3:$A$470,0),MATCH($D7,S!$B$2:$AK$2,0)))</f>
        <v>0</v>
      </c>
      <c r="Z7" s="63">
        <f ca="1">IF(ISNA(INDEX(S!$B$3:$AK$497,MATCH(RIGHT($C$1,5)&amp;" "&amp;Z$3,S!$A$3:$A$470,0),MATCH($D7,S!$B$2:$AK$2,0))),"",INDEX(S!$B$3:$AK$497,MATCH(RIGHT($C$1,5)&amp;" "&amp;Z$3,S!$A$3:$A$470,0),MATCH($D7,S!$B$2:$AK$2,0)))</f>
        <v>0</v>
      </c>
      <c r="AA7" s="63">
        <f ca="1">IF(ISNA(INDEX(S!$B$3:$AK$497,MATCH(RIGHT($C$1,5)&amp;" "&amp;AA$3,S!$A$3:$A$470,0),MATCH($D7,S!$B$2:$AK$2,0))),"",INDEX(S!$B$3:$AK$497,MATCH(RIGHT($C$1,5)&amp;" "&amp;AA$3,S!$A$3:$A$470,0),MATCH($D7,S!$B$2:$AK$2,0)))</f>
        <v>0</v>
      </c>
      <c r="AB7" s="173">
        <f ca="1">IF(ISNA(INDEX(S!$B$3:$AK$497,MATCH(RIGHT($C$1,5)&amp;" "&amp;AB$3,S!$A$3:$A$470,0),MATCH($D7,S!$B$2:$AK$2,0))),"",INDEX(S!$B$3:$AK$497,MATCH(RIGHT($C$1,5)&amp;" "&amp;AB$3,S!$A$3:$A$470,0),MATCH($D7,S!$B$2:$AK$2,0)))</f>
        <v>0</v>
      </c>
      <c r="AC7" s="168">
        <f t="shared" ca="1" si="0"/>
        <v>697</v>
      </c>
      <c r="AD7" s="44">
        <f t="shared" ca="1" si="1"/>
        <v>0</v>
      </c>
      <c r="AE7" s="45">
        <f t="shared" ca="1" si="2"/>
        <v>198.42857142857142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 t="str">
        <f ca="1">IF(ISNA(INDEX(S!$B$3:$AK$497,MATCH(RIGHT($C$1,5)&amp;" "&amp;E$3,S!$A$3:$A$470,0),MATCH($D8,S!$B$2:$AK$2,0))),"",INDEX(S!$B$3:$AK$497,MATCH(RIGHT($C$1,5)&amp;" "&amp;E$3,S!$A$3:$A$470,0),MATCH($D8,S!$B$2:$AK$2,0)))</f>
        <v/>
      </c>
      <c r="F8" s="63" t="str">
        <f ca="1">IF(ISNA(INDEX(S!$B$3:$AK$497,MATCH(RIGHT($C$1,5)&amp;" "&amp;F$3,S!$A$3:$A$470,0),MATCH($D8,S!$B$2:$AK$2,0))),"",INDEX(S!$B$3:$AK$497,MATCH(RIGHT($C$1,5)&amp;" "&amp;F$3,S!$A$3:$A$470,0),MATCH($D8,S!$B$2:$AK$2,0)))</f>
        <v/>
      </c>
      <c r="G8" s="63" t="str">
        <f ca="1">IF(ISNA(INDEX(S!$B$3:$AK$497,MATCH(RIGHT($C$1,5)&amp;" "&amp;G$3,S!$A$3:$A$470,0),MATCH($D8,S!$B$2:$AK$2,0))),"",INDEX(S!$B$3:$AK$497,MATCH(RIGHT($C$1,5)&amp;" "&amp;G$3,S!$A$3:$A$470,0),MATCH($D8,S!$B$2:$AK$2,0)))</f>
        <v/>
      </c>
      <c r="H8" s="63" t="str">
        <f ca="1">IF(ISNA(INDEX(S!$B$3:$AK$497,MATCH(RIGHT($C$1,5)&amp;" "&amp;H$3,S!$A$3:$A$470,0),MATCH($D8,S!$B$2:$AK$2,0))),"",INDEX(S!$B$3:$AK$497,MATCH(RIGHT($C$1,5)&amp;" "&amp;H$3,S!$A$3:$A$470,0),MATCH($D8,S!$B$2:$AK$2,0)))</f>
        <v/>
      </c>
      <c r="I8" s="63" t="str">
        <f ca="1">IF(ISNA(INDEX(S!$B$3:$AK$497,MATCH(RIGHT($C$1,5)&amp;" "&amp;I$3,S!$A$3:$A$470,0),MATCH($D8,S!$B$2:$AK$2,0))),"",INDEX(S!$B$3:$AK$497,MATCH(RIGHT($C$1,5)&amp;" "&amp;I$3,S!$A$3:$A$470,0),MATCH($D8,S!$B$2:$AK$2,0)))</f>
        <v/>
      </c>
      <c r="J8" s="63" t="str">
        <f ca="1">IF(ISNA(INDEX(S!$B$3:$AK$497,MATCH(RIGHT($C$1,5)&amp;" "&amp;J$3,S!$A$3:$A$470,0),MATCH($D8,S!$B$2:$AK$2,0))),"",INDEX(S!$B$3:$AK$497,MATCH(RIGHT($C$1,5)&amp;" "&amp;J$3,S!$A$3:$A$470,0),MATCH($D8,S!$B$2:$AK$2,0)))</f>
        <v/>
      </c>
      <c r="K8" s="63" t="str">
        <f ca="1">IF(ISNA(INDEX(S!$B$3:$AK$497,MATCH(RIGHT($C$1,5)&amp;" "&amp;K$3,S!$A$3:$A$470,0),MATCH($D8,S!$B$2:$AK$2,0))),"",INDEX(S!$B$3:$AK$497,MATCH(RIGHT($C$1,5)&amp;" "&amp;K$3,S!$A$3:$A$470,0),MATCH($D8,S!$B$2:$AK$2,0)))</f>
        <v/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287</v>
      </c>
      <c r="M8" s="63" t="str">
        <f ca="1">IF(ISNA(INDEX(S!$B$3:$AK$497,MATCH(RIGHT($C$1,5)&amp;" "&amp;M$3,S!$A$3:$A$470,0),MATCH($D8,S!$B$2:$AK$2,0))),"",INDEX(S!$B$3:$AK$497,MATCH(RIGHT($C$1,5)&amp;" "&amp;M$3,S!$A$3:$A$470,0),MATCH($D8,S!$B$2:$AK$2,0)))</f>
        <v/>
      </c>
      <c r="N8" s="63" t="str">
        <f ca="1">IF(ISNA(INDEX(S!$B$3:$AK$497,MATCH(RIGHT($C$1,5)&amp;" "&amp;N$3,S!$A$3:$A$470,0),MATCH($D8,S!$B$2:$AK$2,0))),"",INDEX(S!$B$3:$AK$497,MATCH(RIGHT($C$1,5)&amp;" "&amp;N$3,S!$A$3:$A$470,0),MATCH($D8,S!$B$2:$AK$2,0)))</f>
        <v/>
      </c>
      <c r="O8" s="63" t="str">
        <f ca="1">IF(ISNA(INDEX(S!$B$3:$AK$497,MATCH(RIGHT($C$1,5)&amp;" "&amp;O$3,S!$A$3:$A$470,0),MATCH($D8,S!$B$2:$AK$2,0))),"",INDEX(S!$B$3:$AK$497,MATCH(RIGHT($C$1,5)&amp;" "&amp;O$3,S!$A$3:$A$470,0),MATCH($D8,S!$B$2:$AK$2,0)))</f>
        <v/>
      </c>
      <c r="P8" s="63" t="str">
        <f ca="1">IF(ISNA(INDEX(S!$B$3:$AK$497,MATCH(RIGHT($C$1,5)&amp;" "&amp;P$3,S!$A$3:$A$470,0),MATCH($D8,S!$B$2:$AK$2,0))),"",INDEX(S!$B$3:$AK$497,MATCH(RIGHT($C$1,5)&amp;" "&amp;P$3,S!$A$3:$A$470,0),MATCH($D8,S!$B$2:$AK$2,0)))</f>
        <v/>
      </c>
      <c r="Q8" s="63" t="str">
        <f ca="1">IF(ISNA(INDEX(S!$B$3:$AK$497,MATCH(RIGHT($C$1,5)&amp;" "&amp;Q$3,S!$A$3:$A$470,0),MATCH($D8,S!$B$2:$AK$2,0))),"",INDEX(S!$B$3:$AK$497,MATCH(RIGHT($C$1,5)&amp;" "&amp;Q$3,S!$A$3:$A$470,0),MATCH($D8,S!$B$2:$AK$2,0)))</f>
        <v/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283</v>
      </c>
      <c r="S8" s="63" t="str">
        <f ca="1">IF(ISNA(INDEX(S!$B$3:$AK$497,MATCH(RIGHT($C$1,5)&amp;" "&amp;S$3,S!$A$3:$A$470,0),MATCH($D8,S!$B$2:$AK$2,0))),"",INDEX(S!$B$3:$AK$497,MATCH(RIGHT($C$1,5)&amp;" "&amp;S$3,S!$A$3:$A$470,0),MATCH($D8,S!$B$2:$AK$2,0)))</f>
        <v/>
      </c>
      <c r="T8" s="63" t="str">
        <f ca="1">IF(ISNA(INDEX(S!$B$3:$AK$497,MATCH(RIGHT($C$1,5)&amp;" "&amp;T$3,S!$A$3:$A$470,0),MATCH($D8,S!$B$2:$AK$2,0))),"",INDEX(S!$B$3:$AK$497,MATCH(RIGHT($C$1,5)&amp;" "&amp;T$3,S!$A$3:$A$470,0),MATCH($D8,S!$B$2:$AK$2,0)))</f>
        <v/>
      </c>
      <c r="U8" s="63" t="str">
        <f ca="1">IF(ISNA(INDEX(S!$B$3:$AK$497,MATCH(RIGHT($C$1,5)&amp;" "&amp;U$3,S!$A$3:$A$470,0),MATCH($D8,S!$B$2:$AK$2,0))),"",INDEX(S!$B$3:$AK$497,MATCH(RIGHT($C$1,5)&amp;" "&amp;U$3,S!$A$3:$A$470,0),MATCH($D8,S!$B$2:$AK$2,0)))</f>
        <v/>
      </c>
      <c r="V8" s="63" t="str">
        <f ca="1">IF(ISNA(INDEX(S!$B$3:$AK$497,MATCH(RIGHT($C$1,5)&amp;" "&amp;V$3,S!$A$3:$A$470,0),MATCH($D8,S!$B$2:$AK$2,0))),"",INDEX(S!$B$3:$AK$497,MATCH(RIGHT($C$1,5)&amp;" "&amp;V$3,S!$A$3:$A$470,0),MATCH($D8,S!$B$2:$AK$2,0)))</f>
        <v/>
      </c>
      <c r="W8" s="63" t="str">
        <f ca="1">IF(ISNA(INDEX(S!$B$3:$AK$497,MATCH(RIGHT($C$1,5)&amp;" "&amp;W$3,S!$A$3:$A$470,0),MATCH($D8,S!$B$2:$AK$2,0))),"",INDEX(S!$B$3:$AK$497,MATCH(RIGHT($C$1,5)&amp;" "&amp;W$3,S!$A$3:$A$470,0),MATCH($D8,S!$B$2:$AK$2,0)))</f>
        <v/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280</v>
      </c>
      <c r="Y8" s="63">
        <f ca="1">IF(ISNA(INDEX(S!$B$3:$AK$497,MATCH(RIGHT($C$1,5)&amp;" "&amp;Y$3,S!$A$3:$A$470,0),MATCH($D8,S!$B$2:$AK$2,0))),"",INDEX(S!$B$3:$AK$497,MATCH(RIGHT($C$1,5)&amp;" "&amp;Y$3,S!$A$3:$A$470,0),MATCH($D8,S!$B$2:$AK$2,0)))</f>
        <v>0</v>
      </c>
      <c r="Z8" s="63">
        <f ca="1">IF(ISNA(INDEX(S!$B$3:$AK$497,MATCH(RIGHT($C$1,5)&amp;" "&amp;Z$3,S!$A$3:$A$470,0),MATCH($D8,S!$B$2:$AK$2,0))),"",INDEX(S!$B$3:$AK$497,MATCH(RIGHT($C$1,5)&amp;" "&amp;Z$3,S!$A$3:$A$470,0),MATCH($D8,S!$B$2:$AK$2,0)))</f>
        <v>0</v>
      </c>
      <c r="AA8" s="63">
        <f ca="1">IF(ISNA(INDEX(S!$B$3:$AK$497,MATCH(RIGHT($C$1,5)&amp;" "&amp;AA$3,S!$A$3:$A$470,0),MATCH($D8,S!$B$2:$AK$2,0))),"",INDEX(S!$B$3:$AK$497,MATCH(RIGHT($C$1,5)&amp;" "&amp;AA$3,S!$A$3:$A$470,0),MATCH($D8,S!$B$2:$AK$2,0)))</f>
        <v>0</v>
      </c>
      <c r="AB8" s="173">
        <f ca="1">IF(ISNA(INDEX(S!$B$3:$AK$497,MATCH(RIGHT($C$1,5)&amp;" "&amp;AB$3,S!$A$3:$A$470,0),MATCH($D8,S!$B$2:$AK$2,0))),"",INDEX(S!$B$3:$AK$497,MATCH(RIGHT($C$1,5)&amp;" "&amp;AB$3,S!$A$3:$A$470,0),MATCH($D8,S!$B$2:$AK$2,0)))</f>
        <v>0</v>
      </c>
      <c r="AC8" s="168">
        <f t="shared" ca="1" si="0"/>
        <v>287</v>
      </c>
      <c r="AD8" s="44">
        <f t="shared" ca="1" si="1"/>
        <v>0</v>
      </c>
      <c r="AE8" s="45">
        <f t="shared" ca="1" si="2"/>
        <v>121.42857142857143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 t="str">
        <f ca="1">IF(ISNA(INDEX(S!$B$3:$AK$497,MATCH(RIGHT($C$1,5)&amp;" "&amp;E$3,S!$A$3:$A$470,0),MATCH($D9,S!$B$2:$AK$2,0))),"",INDEX(S!$B$3:$AK$497,MATCH(RIGHT($C$1,5)&amp;" "&amp;E$3,S!$A$3:$A$470,0),MATCH($D9,S!$B$2:$AK$2,0)))</f>
        <v/>
      </c>
      <c r="F9" s="63" t="str">
        <f ca="1">IF(ISNA(INDEX(S!$B$3:$AK$497,MATCH(RIGHT($C$1,5)&amp;" "&amp;F$3,S!$A$3:$A$470,0),MATCH($D9,S!$B$2:$AK$2,0))),"",INDEX(S!$B$3:$AK$497,MATCH(RIGHT($C$1,5)&amp;" "&amp;F$3,S!$A$3:$A$470,0),MATCH($D9,S!$B$2:$AK$2,0)))</f>
        <v/>
      </c>
      <c r="G9" s="63" t="str">
        <f ca="1">IF(ISNA(INDEX(S!$B$3:$AK$497,MATCH(RIGHT($C$1,5)&amp;" "&amp;G$3,S!$A$3:$A$470,0),MATCH($D9,S!$B$2:$AK$2,0))),"",INDEX(S!$B$3:$AK$497,MATCH(RIGHT($C$1,5)&amp;" "&amp;G$3,S!$A$3:$A$470,0),MATCH($D9,S!$B$2:$AK$2,0)))</f>
        <v/>
      </c>
      <c r="H9" s="63" t="str">
        <f ca="1">IF(ISNA(INDEX(S!$B$3:$AK$497,MATCH(RIGHT($C$1,5)&amp;" "&amp;H$3,S!$A$3:$A$470,0),MATCH($D9,S!$B$2:$AK$2,0))),"",INDEX(S!$B$3:$AK$497,MATCH(RIGHT($C$1,5)&amp;" "&amp;H$3,S!$A$3:$A$470,0),MATCH($D9,S!$B$2:$AK$2,0)))</f>
        <v/>
      </c>
      <c r="I9" s="63" t="str">
        <f ca="1">IF(ISNA(INDEX(S!$B$3:$AK$497,MATCH(RIGHT($C$1,5)&amp;" "&amp;I$3,S!$A$3:$A$470,0),MATCH($D9,S!$B$2:$AK$2,0))),"",INDEX(S!$B$3:$AK$497,MATCH(RIGHT($C$1,5)&amp;" "&amp;I$3,S!$A$3:$A$470,0),MATCH($D9,S!$B$2:$AK$2,0)))</f>
        <v/>
      </c>
      <c r="J9" s="63" t="str">
        <f ca="1">IF(ISNA(INDEX(S!$B$3:$AK$497,MATCH(RIGHT($C$1,5)&amp;" "&amp;J$3,S!$A$3:$A$470,0),MATCH($D9,S!$B$2:$AK$2,0))),"",INDEX(S!$B$3:$AK$497,MATCH(RIGHT($C$1,5)&amp;" "&amp;J$3,S!$A$3:$A$470,0),MATCH($D9,S!$B$2:$AK$2,0)))</f>
        <v/>
      </c>
      <c r="K9" s="63" t="str">
        <f ca="1">IF(ISNA(INDEX(S!$B$3:$AK$497,MATCH(RIGHT($C$1,5)&amp;" "&amp;K$3,S!$A$3:$A$470,0),MATCH($D9,S!$B$2:$AK$2,0))),"",INDEX(S!$B$3:$AK$497,MATCH(RIGHT($C$1,5)&amp;" "&amp;K$3,S!$A$3:$A$470,0),MATCH($D9,S!$B$2:$AK$2,0)))</f>
        <v/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183</v>
      </c>
      <c r="M9" s="63" t="str">
        <f ca="1">IF(ISNA(INDEX(S!$B$3:$AK$497,MATCH(RIGHT($C$1,5)&amp;" "&amp;M$3,S!$A$3:$A$470,0),MATCH($D9,S!$B$2:$AK$2,0))),"",INDEX(S!$B$3:$AK$497,MATCH(RIGHT($C$1,5)&amp;" "&amp;M$3,S!$A$3:$A$470,0),MATCH($D9,S!$B$2:$AK$2,0)))</f>
        <v/>
      </c>
      <c r="N9" s="63" t="str">
        <f ca="1">IF(ISNA(INDEX(S!$B$3:$AK$497,MATCH(RIGHT($C$1,5)&amp;" "&amp;N$3,S!$A$3:$A$470,0),MATCH($D9,S!$B$2:$AK$2,0))),"",INDEX(S!$B$3:$AK$497,MATCH(RIGHT($C$1,5)&amp;" "&amp;N$3,S!$A$3:$A$470,0),MATCH($D9,S!$B$2:$AK$2,0)))</f>
        <v/>
      </c>
      <c r="O9" s="63" t="str">
        <f ca="1">IF(ISNA(INDEX(S!$B$3:$AK$497,MATCH(RIGHT($C$1,5)&amp;" "&amp;O$3,S!$A$3:$A$470,0),MATCH($D9,S!$B$2:$AK$2,0))),"",INDEX(S!$B$3:$AK$497,MATCH(RIGHT($C$1,5)&amp;" "&amp;O$3,S!$A$3:$A$470,0),MATCH($D9,S!$B$2:$AK$2,0)))</f>
        <v/>
      </c>
      <c r="P9" s="63" t="str">
        <f ca="1">IF(ISNA(INDEX(S!$B$3:$AK$497,MATCH(RIGHT($C$1,5)&amp;" "&amp;P$3,S!$A$3:$A$470,0),MATCH($D9,S!$B$2:$AK$2,0))),"",INDEX(S!$B$3:$AK$497,MATCH(RIGHT($C$1,5)&amp;" "&amp;P$3,S!$A$3:$A$470,0),MATCH($D9,S!$B$2:$AK$2,0)))</f>
        <v/>
      </c>
      <c r="Q9" s="63" t="str">
        <f ca="1">IF(ISNA(INDEX(S!$B$3:$AK$497,MATCH(RIGHT($C$1,5)&amp;" "&amp;Q$3,S!$A$3:$A$470,0),MATCH($D9,S!$B$2:$AK$2,0))),"",INDEX(S!$B$3:$AK$497,MATCH(RIGHT($C$1,5)&amp;" "&amp;Q$3,S!$A$3:$A$470,0),MATCH($D9,S!$B$2:$AK$2,0)))</f>
        <v/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158</v>
      </c>
      <c r="S9" s="63" t="str">
        <f ca="1">IF(ISNA(INDEX(S!$B$3:$AK$497,MATCH(RIGHT($C$1,5)&amp;" "&amp;S$3,S!$A$3:$A$470,0),MATCH($D9,S!$B$2:$AK$2,0))),"",INDEX(S!$B$3:$AK$497,MATCH(RIGHT($C$1,5)&amp;" "&amp;S$3,S!$A$3:$A$470,0),MATCH($D9,S!$B$2:$AK$2,0)))</f>
        <v/>
      </c>
      <c r="T9" s="63" t="str">
        <f ca="1">IF(ISNA(INDEX(S!$B$3:$AK$497,MATCH(RIGHT($C$1,5)&amp;" "&amp;T$3,S!$A$3:$A$470,0),MATCH($D9,S!$B$2:$AK$2,0))),"",INDEX(S!$B$3:$AK$497,MATCH(RIGHT($C$1,5)&amp;" "&amp;T$3,S!$A$3:$A$470,0),MATCH($D9,S!$B$2:$AK$2,0)))</f>
        <v/>
      </c>
      <c r="U9" s="63" t="str">
        <f ca="1">IF(ISNA(INDEX(S!$B$3:$AK$497,MATCH(RIGHT($C$1,5)&amp;" "&amp;U$3,S!$A$3:$A$470,0),MATCH($D9,S!$B$2:$AK$2,0))),"",INDEX(S!$B$3:$AK$497,MATCH(RIGHT($C$1,5)&amp;" "&amp;U$3,S!$A$3:$A$470,0),MATCH($D9,S!$B$2:$AK$2,0)))</f>
        <v/>
      </c>
      <c r="V9" s="63" t="str">
        <f ca="1">IF(ISNA(INDEX(S!$B$3:$AK$497,MATCH(RIGHT($C$1,5)&amp;" "&amp;V$3,S!$A$3:$A$470,0),MATCH($D9,S!$B$2:$AK$2,0))),"",INDEX(S!$B$3:$AK$497,MATCH(RIGHT($C$1,5)&amp;" "&amp;V$3,S!$A$3:$A$470,0),MATCH($D9,S!$B$2:$AK$2,0)))</f>
        <v/>
      </c>
      <c r="W9" s="63" t="str">
        <f ca="1">IF(ISNA(INDEX(S!$B$3:$AK$497,MATCH(RIGHT($C$1,5)&amp;" "&amp;W$3,S!$A$3:$A$470,0),MATCH($D9,S!$B$2:$AK$2,0))),"",INDEX(S!$B$3:$AK$497,MATCH(RIGHT($C$1,5)&amp;" "&amp;W$3,S!$A$3:$A$470,0),MATCH($D9,S!$B$2:$AK$2,0)))</f>
        <v/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200</v>
      </c>
      <c r="Y9" s="63">
        <f ca="1">IF(ISNA(INDEX(S!$B$3:$AK$497,MATCH(RIGHT($C$1,5)&amp;" "&amp;Y$3,S!$A$3:$A$470,0),MATCH($D9,S!$B$2:$AK$2,0))),"",INDEX(S!$B$3:$AK$497,MATCH(RIGHT($C$1,5)&amp;" "&amp;Y$3,S!$A$3:$A$470,0),MATCH($D9,S!$B$2:$AK$2,0)))</f>
        <v>0</v>
      </c>
      <c r="Z9" s="63">
        <f ca="1">IF(ISNA(INDEX(S!$B$3:$AK$497,MATCH(RIGHT($C$1,5)&amp;" "&amp;Z$3,S!$A$3:$A$470,0),MATCH($D9,S!$B$2:$AK$2,0))),"",INDEX(S!$B$3:$AK$497,MATCH(RIGHT($C$1,5)&amp;" "&amp;Z$3,S!$A$3:$A$470,0),MATCH($D9,S!$B$2:$AK$2,0)))</f>
        <v>0</v>
      </c>
      <c r="AA9" s="63">
        <f ca="1">IF(ISNA(INDEX(S!$B$3:$AK$497,MATCH(RIGHT($C$1,5)&amp;" "&amp;AA$3,S!$A$3:$A$470,0),MATCH($D9,S!$B$2:$AK$2,0))),"",INDEX(S!$B$3:$AK$497,MATCH(RIGHT($C$1,5)&amp;" "&amp;AA$3,S!$A$3:$A$470,0),MATCH($D9,S!$B$2:$AK$2,0)))</f>
        <v>0</v>
      </c>
      <c r="AB9" s="173">
        <f ca="1">IF(ISNA(INDEX(S!$B$3:$AK$497,MATCH(RIGHT($C$1,5)&amp;" "&amp;AB$3,S!$A$3:$A$470,0),MATCH($D9,S!$B$2:$AK$2,0))),"",INDEX(S!$B$3:$AK$497,MATCH(RIGHT($C$1,5)&amp;" "&amp;AB$3,S!$A$3:$A$470,0),MATCH($D9,S!$B$2:$AK$2,0)))</f>
        <v>0</v>
      </c>
      <c r="AC9" s="168">
        <f t="shared" ca="1" si="0"/>
        <v>200</v>
      </c>
      <c r="AD9" s="44">
        <f t="shared" ca="1" si="1"/>
        <v>0</v>
      </c>
      <c r="AE9" s="45">
        <f t="shared" ca="1" si="2"/>
        <v>77.285714285714292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 t="str">
        <f ca="1">IF(ISNA(INDEX(S!$B$3:$AK$497,MATCH(RIGHT($C$1,5)&amp;" "&amp;E$3,S!$A$3:$A$470,0),MATCH($D10,S!$B$2:$AK$2,0))),"",INDEX(S!$B$3:$AK$497,MATCH(RIGHT($C$1,5)&amp;" "&amp;E$3,S!$A$3:$A$470,0),MATCH($D10,S!$B$2:$AK$2,0)))</f>
        <v/>
      </c>
      <c r="F10" s="63" t="str">
        <f ca="1">IF(ISNA(INDEX(S!$B$3:$AK$497,MATCH(RIGHT($C$1,5)&amp;" "&amp;F$3,S!$A$3:$A$470,0),MATCH($D10,S!$B$2:$AK$2,0))),"",INDEX(S!$B$3:$AK$497,MATCH(RIGHT($C$1,5)&amp;" "&amp;F$3,S!$A$3:$A$470,0),MATCH($D10,S!$B$2:$AK$2,0)))</f>
        <v/>
      </c>
      <c r="G10" s="63" t="str">
        <f ca="1">IF(ISNA(INDEX(S!$B$3:$AK$497,MATCH(RIGHT($C$1,5)&amp;" "&amp;G$3,S!$A$3:$A$470,0),MATCH($D10,S!$B$2:$AK$2,0))),"",INDEX(S!$B$3:$AK$497,MATCH(RIGHT($C$1,5)&amp;" "&amp;G$3,S!$A$3:$A$470,0),MATCH($D10,S!$B$2:$AK$2,0)))</f>
        <v/>
      </c>
      <c r="H10" s="63" t="str">
        <f ca="1">IF(ISNA(INDEX(S!$B$3:$AK$497,MATCH(RIGHT($C$1,5)&amp;" "&amp;H$3,S!$A$3:$A$470,0),MATCH($D10,S!$B$2:$AK$2,0))),"",INDEX(S!$B$3:$AK$497,MATCH(RIGHT($C$1,5)&amp;" "&amp;H$3,S!$A$3:$A$470,0),MATCH($D10,S!$B$2:$AK$2,0)))</f>
        <v/>
      </c>
      <c r="I10" s="63" t="str">
        <f ca="1">IF(ISNA(INDEX(S!$B$3:$AK$497,MATCH(RIGHT($C$1,5)&amp;" "&amp;I$3,S!$A$3:$A$470,0),MATCH($D10,S!$B$2:$AK$2,0))),"",INDEX(S!$B$3:$AK$497,MATCH(RIGHT($C$1,5)&amp;" "&amp;I$3,S!$A$3:$A$470,0),MATCH($D10,S!$B$2:$AK$2,0)))</f>
        <v/>
      </c>
      <c r="J10" s="63" t="str">
        <f ca="1">IF(ISNA(INDEX(S!$B$3:$AK$497,MATCH(RIGHT($C$1,5)&amp;" "&amp;J$3,S!$A$3:$A$470,0),MATCH($D10,S!$B$2:$AK$2,0))),"",INDEX(S!$B$3:$AK$497,MATCH(RIGHT($C$1,5)&amp;" "&amp;J$3,S!$A$3:$A$470,0),MATCH($D10,S!$B$2:$AK$2,0)))</f>
        <v/>
      </c>
      <c r="K10" s="63" t="str">
        <f ca="1"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-94</v>
      </c>
      <c r="M10" s="63" t="str">
        <f ca="1">IF(ISNA(INDEX(S!$B$3:$AK$497,MATCH(RIGHT($C$1,5)&amp;" "&amp;M$3,S!$A$3:$A$470,0),MATCH($D10,S!$B$2:$AK$2,0))),"",INDEX(S!$B$3:$AK$497,MATCH(RIGHT($C$1,5)&amp;" "&amp;M$3,S!$A$3:$A$470,0),MATCH($D10,S!$B$2:$AK$2,0)))</f>
        <v/>
      </c>
      <c r="N10" s="63" t="str">
        <f ca="1">IF(ISNA(INDEX(S!$B$3:$AK$497,MATCH(RIGHT($C$1,5)&amp;" "&amp;N$3,S!$A$3:$A$470,0),MATCH($D10,S!$B$2:$AK$2,0))),"",INDEX(S!$B$3:$AK$497,MATCH(RIGHT($C$1,5)&amp;" "&amp;N$3,S!$A$3:$A$470,0),MATCH($D10,S!$B$2:$AK$2,0)))</f>
        <v/>
      </c>
      <c r="O10" s="63" t="str">
        <f ca="1">IF(ISNA(INDEX(S!$B$3:$AK$497,MATCH(RIGHT($C$1,5)&amp;" "&amp;O$3,S!$A$3:$A$470,0),MATCH($D10,S!$B$2:$AK$2,0))),"",INDEX(S!$B$3:$AK$497,MATCH(RIGHT($C$1,5)&amp;" "&amp;O$3,S!$A$3:$A$470,0),MATCH($D10,S!$B$2:$AK$2,0)))</f>
        <v/>
      </c>
      <c r="P10" s="63" t="str">
        <f ca="1">IF(ISNA(INDEX(S!$B$3:$AK$497,MATCH(RIGHT($C$1,5)&amp;" "&amp;P$3,S!$A$3:$A$470,0),MATCH($D10,S!$B$2:$AK$2,0))),"",INDEX(S!$B$3:$AK$497,MATCH(RIGHT($C$1,5)&amp;" "&amp;P$3,S!$A$3:$A$470,0),MATCH($D10,S!$B$2:$AK$2,0)))</f>
        <v/>
      </c>
      <c r="Q10" s="63" t="str">
        <f ca="1"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90</v>
      </c>
      <c r="S10" s="63" t="str">
        <f ca="1">IF(ISNA(INDEX(S!$B$3:$AK$497,MATCH(RIGHT($C$1,5)&amp;" "&amp;S$3,S!$A$3:$A$470,0),MATCH($D10,S!$B$2:$AK$2,0))),"",INDEX(S!$B$3:$AK$497,MATCH(RIGHT($C$1,5)&amp;" "&amp;S$3,S!$A$3:$A$470,0),MATCH($D10,S!$B$2:$AK$2,0)))</f>
        <v/>
      </c>
      <c r="T10" s="63" t="str">
        <f ca="1">IF(ISNA(INDEX(S!$B$3:$AK$497,MATCH(RIGHT($C$1,5)&amp;" "&amp;T$3,S!$A$3:$A$470,0),MATCH($D10,S!$B$2:$AK$2,0))),"",INDEX(S!$B$3:$AK$497,MATCH(RIGHT($C$1,5)&amp;" "&amp;T$3,S!$A$3:$A$470,0),MATCH($D10,S!$B$2:$AK$2,0)))</f>
        <v/>
      </c>
      <c r="U10" s="63" t="str">
        <f ca="1">IF(ISNA(INDEX(S!$B$3:$AK$497,MATCH(RIGHT($C$1,5)&amp;" "&amp;U$3,S!$A$3:$A$470,0),MATCH($D10,S!$B$2:$AK$2,0))),"",INDEX(S!$B$3:$AK$497,MATCH(RIGHT($C$1,5)&amp;" "&amp;U$3,S!$A$3:$A$470,0),MATCH($D10,S!$B$2:$AK$2,0)))</f>
        <v/>
      </c>
      <c r="V10" s="63" t="str">
        <f ca="1">IF(ISNA(INDEX(S!$B$3:$AK$497,MATCH(RIGHT($C$1,5)&amp;" "&amp;V$3,S!$A$3:$A$470,0),MATCH($D10,S!$B$2:$AK$2,0))),"",INDEX(S!$B$3:$AK$497,MATCH(RIGHT($C$1,5)&amp;" "&amp;V$3,S!$A$3:$A$470,0),MATCH($D10,S!$B$2:$AK$2,0)))</f>
        <v/>
      </c>
      <c r="W10" s="63" t="str">
        <f ca="1"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145</v>
      </c>
      <c r="Y10" s="63">
        <f ca="1">IF(ISNA(INDEX(S!$B$3:$AK$497,MATCH(RIGHT($C$1,5)&amp;" "&amp;Y$3,S!$A$3:$A$470,0),MATCH($D10,S!$B$2:$AK$2,0))),"",INDEX(S!$B$3:$AK$497,MATCH(RIGHT($C$1,5)&amp;" "&amp;Y$3,S!$A$3:$A$470,0),MATCH($D10,S!$B$2:$AK$2,0)))</f>
        <v>0</v>
      </c>
      <c r="Z10" s="63">
        <f ca="1">IF(ISNA(INDEX(S!$B$3:$AK$497,MATCH(RIGHT($C$1,5)&amp;" "&amp;Z$3,S!$A$3:$A$470,0),MATCH($D10,S!$B$2:$AK$2,0))),"",INDEX(S!$B$3:$AK$497,MATCH(RIGHT($C$1,5)&amp;" "&amp;Z$3,S!$A$3:$A$470,0),MATCH($D10,S!$B$2:$AK$2,0)))</f>
        <v>0</v>
      </c>
      <c r="AA10" s="63">
        <f ca="1">IF(ISNA(INDEX(S!$B$3:$AK$497,MATCH(RIGHT($C$1,5)&amp;" "&amp;AA$3,S!$A$3:$A$470,0),MATCH($D10,S!$B$2:$AK$2,0))),"",INDEX(S!$B$3:$AK$497,MATCH(RIGHT($C$1,5)&amp;" "&amp;AA$3,S!$A$3:$A$470,0),MATCH($D10,S!$B$2:$AK$2,0)))</f>
        <v>0</v>
      </c>
      <c r="AB10" s="173">
        <f ca="1">IF(ISNA(INDEX(S!$B$3:$AK$497,MATCH(RIGHT($C$1,5)&amp;" "&amp;AB$3,S!$A$3:$A$470,0),MATCH($D10,S!$B$2:$AK$2,0))),"",INDEX(S!$B$3:$AK$497,MATCH(RIGHT($C$1,5)&amp;" "&amp;AB$3,S!$A$3:$A$470,0),MATCH($D10,S!$B$2:$AK$2,0)))</f>
        <v>0</v>
      </c>
      <c r="AC10" s="168">
        <f t="shared" ca="1" si="0"/>
        <v>145</v>
      </c>
      <c r="AD10" s="44">
        <f t="shared" ca="1" si="1"/>
        <v>-94</v>
      </c>
      <c r="AE10" s="45">
        <f t="shared" ca="1" si="2"/>
        <v>20.142857142857142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 t="str">
        <f ca="1">IF(ISNA(INDEX(S!$B$3:$AK$497,MATCH(RIGHT($C$1,5)&amp;" "&amp;E$3,S!$A$3:$A$470,0),MATCH($D11,S!$B$2:$AK$2,0))),"",INDEX(S!$B$3:$AK$497,MATCH(RIGHT($C$1,5)&amp;" "&amp;E$3,S!$A$3:$A$470,0),MATCH($D11,S!$B$2:$AK$2,0)))</f>
        <v/>
      </c>
      <c r="F11" s="63" t="str">
        <f ca="1">IF(ISNA(INDEX(S!$B$3:$AK$497,MATCH(RIGHT($C$1,5)&amp;" "&amp;F$3,S!$A$3:$A$470,0),MATCH($D11,S!$B$2:$AK$2,0))),"",INDEX(S!$B$3:$AK$497,MATCH(RIGHT($C$1,5)&amp;" "&amp;F$3,S!$A$3:$A$470,0),MATCH($D11,S!$B$2:$AK$2,0)))</f>
        <v/>
      </c>
      <c r="G11" s="63" t="str">
        <f ca="1">IF(ISNA(INDEX(S!$B$3:$AK$497,MATCH(RIGHT($C$1,5)&amp;" "&amp;G$3,S!$A$3:$A$470,0),MATCH($D11,S!$B$2:$AK$2,0))),"",INDEX(S!$B$3:$AK$497,MATCH(RIGHT($C$1,5)&amp;" "&amp;G$3,S!$A$3:$A$470,0),MATCH($D11,S!$B$2:$AK$2,0)))</f>
        <v/>
      </c>
      <c r="H11" s="63" t="str">
        <f ca="1">IF(ISNA(INDEX(S!$B$3:$AK$497,MATCH(RIGHT($C$1,5)&amp;" "&amp;H$3,S!$A$3:$A$470,0),MATCH($D11,S!$B$2:$AK$2,0))),"",INDEX(S!$B$3:$AK$497,MATCH(RIGHT($C$1,5)&amp;" "&amp;H$3,S!$A$3:$A$470,0),MATCH($D11,S!$B$2:$AK$2,0)))</f>
        <v/>
      </c>
      <c r="I11" s="63" t="str">
        <f ca="1">IF(ISNA(INDEX(S!$B$3:$AK$497,MATCH(RIGHT($C$1,5)&amp;" "&amp;I$3,S!$A$3:$A$470,0),MATCH($D11,S!$B$2:$AK$2,0))),"",INDEX(S!$B$3:$AK$497,MATCH(RIGHT($C$1,5)&amp;" "&amp;I$3,S!$A$3:$A$470,0),MATCH($D11,S!$B$2:$AK$2,0)))</f>
        <v/>
      </c>
      <c r="J11" s="63" t="str">
        <f ca="1">IF(ISNA(INDEX(S!$B$3:$AK$497,MATCH(RIGHT($C$1,5)&amp;" "&amp;J$3,S!$A$3:$A$470,0),MATCH($D11,S!$B$2:$AK$2,0))),"",INDEX(S!$B$3:$AK$497,MATCH(RIGHT($C$1,5)&amp;" "&amp;J$3,S!$A$3:$A$470,0),MATCH($D11,S!$B$2:$AK$2,0)))</f>
        <v/>
      </c>
      <c r="K11" s="63" t="str">
        <f ca="1"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4695</v>
      </c>
      <c r="M11" s="63" t="str">
        <f ca="1">IF(ISNA(INDEX(S!$B$3:$AK$497,MATCH(RIGHT($C$1,5)&amp;" "&amp;M$3,S!$A$3:$A$470,0),MATCH($D11,S!$B$2:$AK$2,0))),"",INDEX(S!$B$3:$AK$497,MATCH(RIGHT($C$1,5)&amp;" "&amp;M$3,S!$A$3:$A$470,0),MATCH($D11,S!$B$2:$AK$2,0)))</f>
        <v/>
      </c>
      <c r="N11" s="63" t="str">
        <f ca="1">IF(ISNA(INDEX(S!$B$3:$AK$497,MATCH(RIGHT($C$1,5)&amp;" "&amp;N$3,S!$A$3:$A$470,0),MATCH($D11,S!$B$2:$AK$2,0))),"",INDEX(S!$B$3:$AK$497,MATCH(RIGHT($C$1,5)&amp;" "&amp;N$3,S!$A$3:$A$470,0),MATCH($D11,S!$B$2:$AK$2,0)))</f>
        <v/>
      </c>
      <c r="O11" s="63" t="str">
        <f ca="1">IF(ISNA(INDEX(S!$B$3:$AK$497,MATCH(RIGHT($C$1,5)&amp;" "&amp;O$3,S!$A$3:$A$470,0),MATCH($D11,S!$B$2:$AK$2,0))),"",INDEX(S!$B$3:$AK$497,MATCH(RIGHT($C$1,5)&amp;" "&amp;O$3,S!$A$3:$A$470,0),MATCH($D11,S!$B$2:$AK$2,0)))</f>
        <v/>
      </c>
      <c r="P11" s="63" t="str">
        <f ca="1">IF(ISNA(INDEX(S!$B$3:$AK$497,MATCH(RIGHT($C$1,5)&amp;" "&amp;P$3,S!$A$3:$A$470,0),MATCH($D11,S!$B$2:$AK$2,0))),"",INDEX(S!$B$3:$AK$497,MATCH(RIGHT($C$1,5)&amp;" "&amp;P$3,S!$A$3:$A$470,0),MATCH($D11,S!$B$2:$AK$2,0)))</f>
        <v/>
      </c>
      <c r="Q11" s="63" t="str">
        <f ca="1"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4694</v>
      </c>
      <c r="S11" s="63" t="str">
        <f ca="1">IF(ISNA(INDEX(S!$B$3:$AK$497,MATCH(RIGHT($C$1,5)&amp;" "&amp;S$3,S!$A$3:$A$470,0),MATCH($D11,S!$B$2:$AK$2,0))),"",INDEX(S!$B$3:$AK$497,MATCH(RIGHT($C$1,5)&amp;" "&amp;S$3,S!$A$3:$A$470,0),MATCH($D11,S!$B$2:$AK$2,0)))</f>
        <v/>
      </c>
      <c r="T11" s="63" t="str">
        <f ca="1">IF(ISNA(INDEX(S!$B$3:$AK$497,MATCH(RIGHT($C$1,5)&amp;" "&amp;T$3,S!$A$3:$A$470,0),MATCH($D11,S!$B$2:$AK$2,0))),"",INDEX(S!$B$3:$AK$497,MATCH(RIGHT($C$1,5)&amp;" "&amp;T$3,S!$A$3:$A$470,0),MATCH($D11,S!$B$2:$AK$2,0)))</f>
        <v/>
      </c>
      <c r="U11" s="63" t="str">
        <f ca="1">IF(ISNA(INDEX(S!$B$3:$AK$497,MATCH(RIGHT($C$1,5)&amp;" "&amp;U$3,S!$A$3:$A$470,0),MATCH($D11,S!$B$2:$AK$2,0))),"",INDEX(S!$B$3:$AK$497,MATCH(RIGHT($C$1,5)&amp;" "&amp;U$3,S!$A$3:$A$470,0),MATCH($D11,S!$B$2:$AK$2,0)))</f>
        <v/>
      </c>
      <c r="V11" s="63" t="str">
        <f ca="1">IF(ISNA(INDEX(S!$B$3:$AK$497,MATCH(RIGHT($C$1,5)&amp;" "&amp;V$3,S!$A$3:$A$470,0),MATCH($D11,S!$B$2:$AK$2,0))),"",INDEX(S!$B$3:$AK$497,MATCH(RIGHT($C$1,5)&amp;" "&amp;V$3,S!$A$3:$A$470,0),MATCH($D11,S!$B$2:$AK$2,0)))</f>
        <v/>
      </c>
      <c r="W11" s="63" t="str">
        <f ca="1"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4694</v>
      </c>
      <c r="Y11" s="63">
        <f ca="1">IF(ISNA(INDEX(S!$B$3:$AK$497,MATCH(RIGHT($C$1,5)&amp;" "&amp;Y$3,S!$A$3:$A$470,0),MATCH($D11,S!$B$2:$AK$2,0))),"",INDEX(S!$B$3:$AK$497,MATCH(RIGHT($C$1,5)&amp;" "&amp;Y$3,S!$A$3:$A$470,0),MATCH($D11,S!$B$2:$AK$2,0)))</f>
        <v>0</v>
      </c>
      <c r="Z11" s="63">
        <f ca="1">IF(ISNA(INDEX(S!$B$3:$AK$497,MATCH(RIGHT($C$1,5)&amp;" "&amp;Z$3,S!$A$3:$A$470,0),MATCH($D11,S!$B$2:$AK$2,0))),"",INDEX(S!$B$3:$AK$497,MATCH(RIGHT($C$1,5)&amp;" "&amp;Z$3,S!$A$3:$A$470,0),MATCH($D11,S!$B$2:$AK$2,0)))</f>
        <v>0</v>
      </c>
      <c r="AA11" s="63">
        <f ca="1">IF(ISNA(INDEX(S!$B$3:$AK$497,MATCH(RIGHT($C$1,5)&amp;" "&amp;AA$3,S!$A$3:$A$470,0),MATCH($D11,S!$B$2:$AK$2,0))),"",INDEX(S!$B$3:$AK$497,MATCH(RIGHT($C$1,5)&amp;" "&amp;AA$3,S!$A$3:$A$470,0),MATCH($D11,S!$B$2:$AK$2,0)))</f>
        <v>0</v>
      </c>
      <c r="AB11" s="173">
        <f ca="1">IF(ISNA(INDEX(S!$B$3:$AK$497,MATCH(RIGHT($C$1,5)&amp;" "&amp;AB$3,S!$A$3:$A$470,0),MATCH($D11,S!$B$2:$AK$2,0))),"",INDEX(S!$B$3:$AK$497,MATCH(RIGHT($C$1,5)&amp;" "&amp;AB$3,S!$A$3:$A$470,0),MATCH($D11,S!$B$2:$AK$2,0)))</f>
        <v>0</v>
      </c>
      <c r="AC11" s="168">
        <f t="shared" ca="1" si="0"/>
        <v>4695</v>
      </c>
      <c r="AD11" s="44">
        <f t="shared" ca="1" si="1"/>
        <v>0</v>
      </c>
      <c r="AE11" s="45">
        <f t="shared" ca="1" si="2"/>
        <v>2011.8571428571429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 t="str">
        <f ca="1">IF(ISNA(INDEX(S!$B$3:$AK$497,MATCH(RIGHT($C$1,5)&amp;" "&amp;E$3,S!$A$3:$A$470,0),MATCH($D12,S!$B$2:$AK$2,0))),"",INDEX(S!$B$3:$AK$497,MATCH(RIGHT($C$1,5)&amp;" "&amp;E$3,S!$A$3:$A$470,0),MATCH($D12,S!$B$2:$AK$2,0)))</f>
        <v/>
      </c>
      <c r="F12" s="63" t="str">
        <f ca="1">IF(ISNA(INDEX(S!$B$3:$AK$497,MATCH(RIGHT($C$1,5)&amp;" "&amp;F$3,S!$A$3:$A$470,0),MATCH($D12,S!$B$2:$AK$2,0))),"",INDEX(S!$B$3:$AK$497,MATCH(RIGHT($C$1,5)&amp;" "&amp;F$3,S!$A$3:$A$470,0),MATCH($D12,S!$B$2:$AK$2,0)))</f>
        <v/>
      </c>
      <c r="G12" s="63" t="str">
        <f ca="1">IF(ISNA(INDEX(S!$B$3:$AK$497,MATCH(RIGHT($C$1,5)&amp;" "&amp;G$3,S!$A$3:$A$470,0),MATCH($D12,S!$B$2:$AK$2,0))),"",INDEX(S!$B$3:$AK$497,MATCH(RIGHT($C$1,5)&amp;" "&amp;G$3,S!$A$3:$A$470,0),MATCH($D12,S!$B$2:$AK$2,0)))</f>
        <v/>
      </c>
      <c r="H12" s="63" t="str">
        <f ca="1">IF(ISNA(INDEX(S!$B$3:$AK$497,MATCH(RIGHT($C$1,5)&amp;" "&amp;H$3,S!$A$3:$A$470,0),MATCH($D12,S!$B$2:$AK$2,0))),"",INDEX(S!$B$3:$AK$497,MATCH(RIGHT($C$1,5)&amp;" "&amp;H$3,S!$A$3:$A$470,0),MATCH($D12,S!$B$2:$AK$2,0)))</f>
        <v/>
      </c>
      <c r="I12" s="63" t="str">
        <f ca="1">IF(ISNA(INDEX(S!$B$3:$AK$497,MATCH(RIGHT($C$1,5)&amp;" "&amp;I$3,S!$A$3:$A$470,0),MATCH($D12,S!$B$2:$AK$2,0))),"",INDEX(S!$B$3:$AK$497,MATCH(RIGHT($C$1,5)&amp;" "&amp;I$3,S!$A$3:$A$470,0),MATCH($D12,S!$B$2:$AK$2,0)))</f>
        <v/>
      </c>
      <c r="J12" s="63" t="str">
        <f ca="1">IF(ISNA(INDEX(S!$B$3:$AK$497,MATCH(RIGHT($C$1,5)&amp;" "&amp;J$3,S!$A$3:$A$470,0),MATCH($D12,S!$B$2:$AK$2,0))),"",INDEX(S!$B$3:$AK$497,MATCH(RIGHT($C$1,5)&amp;" "&amp;J$3,S!$A$3:$A$470,0),MATCH($D12,S!$B$2:$AK$2,0)))</f>
        <v/>
      </c>
      <c r="K12" s="63" t="str">
        <f ca="1"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2636</v>
      </c>
      <c r="M12" s="63" t="str">
        <f ca="1">IF(ISNA(INDEX(S!$B$3:$AK$497,MATCH(RIGHT($C$1,5)&amp;" "&amp;M$3,S!$A$3:$A$470,0),MATCH($D12,S!$B$2:$AK$2,0))),"",INDEX(S!$B$3:$AK$497,MATCH(RIGHT($C$1,5)&amp;" "&amp;M$3,S!$A$3:$A$470,0),MATCH($D12,S!$B$2:$AK$2,0)))</f>
        <v/>
      </c>
      <c r="N12" s="63" t="str">
        <f ca="1">IF(ISNA(INDEX(S!$B$3:$AK$497,MATCH(RIGHT($C$1,5)&amp;" "&amp;N$3,S!$A$3:$A$470,0),MATCH($D12,S!$B$2:$AK$2,0))),"",INDEX(S!$B$3:$AK$497,MATCH(RIGHT($C$1,5)&amp;" "&amp;N$3,S!$A$3:$A$470,0),MATCH($D12,S!$B$2:$AK$2,0)))</f>
        <v/>
      </c>
      <c r="O12" s="63" t="str">
        <f ca="1">IF(ISNA(INDEX(S!$B$3:$AK$497,MATCH(RIGHT($C$1,5)&amp;" "&amp;O$3,S!$A$3:$A$470,0),MATCH($D12,S!$B$2:$AK$2,0))),"",INDEX(S!$B$3:$AK$497,MATCH(RIGHT($C$1,5)&amp;" "&amp;O$3,S!$A$3:$A$470,0),MATCH($D12,S!$B$2:$AK$2,0)))</f>
        <v/>
      </c>
      <c r="P12" s="63" t="str">
        <f ca="1">IF(ISNA(INDEX(S!$B$3:$AK$497,MATCH(RIGHT($C$1,5)&amp;" "&amp;P$3,S!$A$3:$A$470,0),MATCH($D12,S!$B$2:$AK$2,0))),"",INDEX(S!$B$3:$AK$497,MATCH(RIGHT($C$1,5)&amp;" "&amp;P$3,S!$A$3:$A$470,0),MATCH($D12,S!$B$2:$AK$2,0)))</f>
        <v/>
      </c>
      <c r="Q12" s="63" t="str">
        <f ca="1"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2661</v>
      </c>
      <c r="S12" s="63" t="str">
        <f ca="1">IF(ISNA(INDEX(S!$B$3:$AK$497,MATCH(RIGHT($C$1,5)&amp;" "&amp;S$3,S!$A$3:$A$470,0),MATCH($D12,S!$B$2:$AK$2,0))),"",INDEX(S!$B$3:$AK$497,MATCH(RIGHT($C$1,5)&amp;" "&amp;S$3,S!$A$3:$A$470,0),MATCH($D12,S!$B$2:$AK$2,0)))</f>
        <v/>
      </c>
      <c r="T12" s="63" t="str">
        <f ca="1">IF(ISNA(INDEX(S!$B$3:$AK$497,MATCH(RIGHT($C$1,5)&amp;" "&amp;T$3,S!$A$3:$A$470,0),MATCH($D12,S!$B$2:$AK$2,0))),"",INDEX(S!$B$3:$AK$497,MATCH(RIGHT($C$1,5)&amp;" "&amp;T$3,S!$A$3:$A$470,0),MATCH($D12,S!$B$2:$AK$2,0)))</f>
        <v/>
      </c>
      <c r="U12" s="63" t="str">
        <f ca="1">IF(ISNA(INDEX(S!$B$3:$AK$497,MATCH(RIGHT($C$1,5)&amp;" "&amp;U$3,S!$A$3:$A$470,0),MATCH($D12,S!$B$2:$AK$2,0))),"",INDEX(S!$B$3:$AK$497,MATCH(RIGHT($C$1,5)&amp;" "&amp;U$3,S!$A$3:$A$470,0),MATCH($D12,S!$B$2:$AK$2,0)))</f>
        <v/>
      </c>
      <c r="V12" s="63" t="str">
        <f ca="1">IF(ISNA(INDEX(S!$B$3:$AK$497,MATCH(RIGHT($C$1,5)&amp;" "&amp;V$3,S!$A$3:$A$470,0),MATCH($D12,S!$B$2:$AK$2,0))),"",INDEX(S!$B$3:$AK$497,MATCH(RIGHT($C$1,5)&amp;" "&amp;V$3,S!$A$3:$A$470,0),MATCH($D12,S!$B$2:$AK$2,0)))</f>
        <v/>
      </c>
      <c r="W12" s="63" t="str">
        <f ca="1"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2738</v>
      </c>
      <c r="Y12" s="63">
        <f ca="1">IF(ISNA(INDEX(S!$B$3:$AK$497,MATCH(RIGHT($C$1,5)&amp;" "&amp;Y$3,S!$A$3:$A$470,0),MATCH($D12,S!$B$2:$AK$2,0))),"",INDEX(S!$B$3:$AK$497,MATCH(RIGHT($C$1,5)&amp;" "&amp;Y$3,S!$A$3:$A$470,0),MATCH($D12,S!$B$2:$AK$2,0)))</f>
        <v>0</v>
      </c>
      <c r="Z12" s="63">
        <f ca="1">IF(ISNA(INDEX(S!$B$3:$AK$497,MATCH(RIGHT($C$1,5)&amp;" "&amp;Z$3,S!$A$3:$A$470,0),MATCH($D12,S!$B$2:$AK$2,0))),"",INDEX(S!$B$3:$AK$497,MATCH(RIGHT($C$1,5)&amp;" "&amp;Z$3,S!$A$3:$A$470,0),MATCH($D12,S!$B$2:$AK$2,0)))</f>
        <v>0</v>
      </c>
      <c r="AA12" s="63">
        <f ca="1">IF(ISNA(INDEX(S!$B$3:$AK$497,MATCH(RIGHT($C$1,5)&amp;" "&amp;AA$3,S!$A$3:$A$470,0),MATCH($D12,S!$B$2:$AK$2,0))),"",INDEX(S!$B$3:$AK$497,MATCH(RIGHT($C$1,5)&amp;" "&amp;AA$3,S!$A$3:$A$470,0),MATCH($D12,S!$B$2:$AK$2,0)))</f>
        <v>0</v>
      </c>
      <c r="AB12" s="173">
        <f ca="1">IF(ISNA(INDEX(S!$B$3:$AK$497,MATCH(RIGHT($C$1,5)&amp;" "&amp;AB$3,S!$A$3:$A$470,0),MATCH($D12,S!$B$2:$AK$2,0))),"",INDEX(S!$B$3:$AK$497,MATCH(RIGHT($C$1,5)&amp;" "&amp;AB$3,S!$A$3:$A$470,0),MATCH($D12,S!$B$2:$AK$2,0)))</f>
        <v>0</v>
      </c>
      <c r="AC12" s="168">
        <f t="shared" ca="1" si="0"/>
        <v>2738</v>
      </c>
      <c r="AD12" s="44">
        <f t="shared" ca="1" si="1"/>
        <v>0</v>
      </c>
      <c r="AE12" s="45">
        <f t="shared" ca="1" si="2"/>
        <v>1147.8571428571429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 t="str">
        <f ca="1">IF(ISNA(INDEX(S!$B$3:$AK$497,MATCH(RIGHT($C$1,5)&amp;" "&amp;E$3,S!$A$3:$A$470,0),MATCH($D13,S!$B$2:$AK$2,0))),"",INDEX(S!$B$3:$AK$497,MATCH(RIGHT($C$1,5)&amp;" "&amp;E$3,S!$A$3:$A$470,0),MATCH($D13,S!$B$2:$AK$2,0)))</f>
        <v/>
      </c>
      <c r="F13" s="63" t="str">
        <f ca="1">IF(ISNA(INDEX(S!$B$3:$AK$497,MATCH(RIGHT($C$1,5)&amp;" "&amp;F$3,S!$A$3:$A$470,0),MATCH($D13,S!$B$2:$AK$2,0))),"",INDEX(S!$B$3:$AK$497,MATCH(RIGHT($C$1,5)&amp;" "&amp;F$3,S!$A$3:$A$470,0),MATCH($D13,S!$B$2:$AK$2,0)))</f>
        <v/>
      </c>
      <c r="G13" s="63" t="str">
        <f ca="1">IF(ISNA(INDEX(S!$B$3:$AK$497,MATCH(RIGHT($C$1,5)&amp;" "&amp;G$3,S!$A$3:$A$470,0),MATCH($D13,S!$B$2:$AK$2,0))),"",INDEX(S!$B$3:$AK$497,MATCH(RIGHT($C$1,5)&amp;" "&amp;G$3,S!$A$3:$A$470,0),MATCH($D13,S!$B$2:$AK$2,0)))</f>
        <v/>
      </c>
      <c r="H13" s="63" t="str">
        <f ca="1">IF(ISNA(INDEX(S!$B$3:$AK$497,MATCH(RIGHT($C$1,5)&amp;" "&amp;H$3,S!$A$3:$A$470,0),MATCH($D13,S!$B$2:$AK$2,0))),"",INDEX(S!$B$3:$AK$497,MATCH(RIGHT($C$1,5)&amp;" "&amp;H$3,S!$A$3:$A$470,0),MATCH($D13,S!$B$2:$AK$2,0)))</f>
        <v/>
      </c>
      <c r="I13" s="63" t="str">
        <f ca="1">IF(ISNA(INDEX(S!$B$3:$AK$497,MATCH(RIGHT($C$1,5)&amp;" "&amp;I$3,S!$A$3:$A$470,0),MATCH($D13,S!$B$2:$AK$2,0))),"",INDEX(S!$B$3:$AK$497,MATCH(RIGHT($C$1,5)&amp;" "&amp;I$3,S!$A$3:$A$470,0),MATCH($D13,S!$B$2:$AK$2,0)))</f>
        <v/>
      </c>
      <c r="J13" s="63" t="str">
        <f ca="1">IF(ISNA(INDEX(S!$B$3:$AK$497,MATCH(RIGHT($C$1,5)&amp;" "&amp;J$3,S!$A$3:$A$470,0),MATCH($D13,S!$B$2:$AK$2,0))),"",INDEX(S!$B$3:$AK$497,MATCH(RIGHT($C$1,5)&amp;" "&amp;J$3,S!$A$3:$A$470,0),MATCH($D13,S!$B$2:$AK$2,0)))</f>
        <v/>
      </c>
      <c r="K13" s="63" t="str">
        <f ca="1"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1102</v>
      </c>
      <c r="M13" s="63" t="str">
        <f ca="1">IF(ISNA(INDEX(S!$B$3:$AK$497,MATCH(RIGHT($C$1,5)&amp;" "&amp;M$3,S!$A$3:$A$470,0),MATCH($D13,S!$B$2:$AK$2,0))),"",INDEX(S!$B$3:$AK$497,MATCH(RIGHT($C$1,5)&amp;" "&amp;M$3,S!$A$3:$A$470,0),MATCH($D13,S!$B$2:$AK$2,0)))</f>
        <v/>
      </c>
      <c r="N13" s="63" t="str">
        <f ca="1">IF(ISNA(INDEX(S!$B$3:$AK$497,MATCH(RIGHT($C$1,5)&amp;" "&amp;N$3,S!$A$3:$A$470,0),MATCH($D13,S!$B$2:$AK$2,0))),"",INDEX(S!$B$3:$AK$497,MATCH(RIGHT($C$1,5)&amp;" "&amp;N$3,S!$A$3:$A$470,0),MATCH($D13,S!$B$2:$AK$2,0)))</f>
        <v/>
      </c>
      <c r="O13" s="63" t="str">
        <f ca="1">IF(ISNA(INDEX(S!$B$3:$AK$497,MATCH(RIGHT($C$1,5)&amp;" "&amp;O$3,S!$A$3:$A$470,0),MATCH($D13,S!$B$2:$AK$2,0))),"",INDEX(S!$B$3:$AK$497,MATCH(RIGHT($C$1,5)&amp;" "&amp;O$3,S!$A$3:$A$470,0),MATCH($D13,S!$B$2:$AK$2,0)))</f>
        <v/>
      </c>
      <c r="P13" s="63" t="str">
        <f ca="1">IF(ISNA(INDEX(S!$B$3:$AK$497,MATCH(RIGHT($C$1,5)&amp;" "&amp;P$3,S!$A$3:$A$470,0),MATCH($D13,S!$B$2:$AK$2,0))),"",INDEX(S!$B$3:$AK$497,MATCH(RIGHT($C$1,5)&amp;" "&amp;P$3,S!$A$3:$A$470,0),MATCH($D13,S!$B$2:$AK$2,0)))</f>
        <v/>
      </c>
      <c r="Q13" s="63" t="str">
        <f ca="1"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1087</v>
      </c>
      <c r="S13" s="63" t="str">
        <f ca="1">IF(ISNA(INDEX(S!$B$3:$AK$497,MATCH(RIGHT($C$1,5)&amp;" "&amp;S$3,S!$A$3:$A$470,0),MATCH($D13,S!$B$2:$AK$2,0))),"",INDEX(S!$B$3:$AK$497,MATCH(RIGHT($C$1,5)&amp;" "&amp;S$3,S!$A$3:$A$470,0),MATCH($D13,S!$B$2:$AK$2,0)))</f>
        <v/>
      </c>
      <c r="T13" s="63" t="str">
        <f ca="1">IF(ISNA(INDEX(S!$B$3:$AK$497,MATCH(RIGHT($C$1,5)&amp;" "&amp;T$3,S!$A$3:$A$470,0),MATCH($D13,S!$B$2:$AK$2,0))),"",INDEX(S!$B$3:$AK$497,MATCH(RIGHT($C$1,5)&amp;" "&amp;T$3,S!$A$3:$A$470,0),MATCH($D13,S!$B$2:$AK$2,0)))</f>
        <v/>
      </c>
      <c r="U13" s="63" t="str">
        <f ca="1">IF(ISNA(INDEX(S!$B$3:$AK$497,MATCH(RIGHT($C$1,5)&amp;" "&amp;U$3,S!$A$3:$A$470,0),MATCH($D13,S!$B$2:$AK$2,0))),"",INDEX(S!$B$3:$AK$497,MATCH(RIGHT($C$1,5)&amp;" "&amp;U$3,S!$A$3:$A$470,0),MATCH($D13,S!$B$2:$AK$2,0)))</f>
        <v/>
      </c>
      <c r="V13" s="63" t="str">
        <f ca="1">IF(ISNA(INDEX(S!$B$3:$AK$497,MATCH(RIGHT($C$1,5)&amp;" "&amp;V$3,S!$A$3:$A$470,0),MATCH($D13,S!$B$2:$AK$2,0))),"",INDEX(S!$B$3:$AK$497,MATCH(RIGHT($C$1,5)&amp;" "&amp;V$3,S!$A$3:$A$470,0),MATCH($D13,S!$B$2:$AK$2,0)))</f>
        <v/>
      </c>
      <c r="W13" s="63" t="str">
        <f ca="1"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1119</v>
      </c>
      <c r="Y13" s="63">
        <f ca="1">IF(ISNA(INDEX(S!$B$3:$AK$497,MATCH(RIGHT($C$1,5)&amp;" "&amp;Y$3,S!$A$3:$A$470,0),MATCH($D13,S!$B$2:$AK$2,0))),"",INDEX(S!$B$3:$AK$497,MATCH(RIGHT($C$1,5)&amp;" "&amp;Y$3,S!$A$3:$A$470,0),MATCH($D13,S!$B$2:$AK$2,0)))</f>
        <v>0</v>
      </c>
      <c r="Z13" s="63">
        <f ca="1">IF(ISNA(INDEX(S!$B$3:$AK$497,MATCH(RIGHT($C$1,5)&amp;" "&amp;Z$3,S!$A$3:$A$470,0),MATCH($D13,S!$B$2:$AK$2,0))),"",INDEX(S!$B$3:$AK$497,MATCH(RIGHT($C$1,5)&amp;" "&amp;Z$3,S!$A$3:$A$470,0),MATCH($D13,S!$B$2:$AK$2,0)))</f>
        <v>0</v>
      </c>
      <c r="AA13" s="63">
        <f ca="1">IF(ISNA(INDEX(S!$B$3:$AK$497,MATCH(RIGHT($C$1,5)&amp;" "&amp;AA$3,S!$A$3:$A$470,0),MATCH($D13,S!$B$2:$AK$2,0))),"",INDEX(S!$B$3:$AK$497,MATCH(RIGHT($C$1,5)&amp;" "&amp;AA$3,S!$A$3:$A$470,0),MATCH($D13,S!$B$2:$AK$2,0)))</f>
        <v>0</v>
      </c>
      <c r="AB13" s="173">
        <f ca="1">IF(ISNA(INDEX(S!$B$3:$AK$497,MATCH(RIGHT($C$1,5)&amp;" "&amp;AB$3,S!$A$3:$A$470,0),MATCH($D13,S!$B$2:$AK$2,0))),"",INDEX(S!$B$3:$AK$497,MATCH(RIGHT($C$1,5)&amp;" "&amp;AB$3,S!$A$3:$A$470,0),MATCH($D13,S!$B$2:$AK$2,0)))</f>
        <v>0</v>
      </c>
      <c r="AC13" s="168">
        <f t="shared" ca="1" si="0"/>
        <v>1119</v>
      </c>
      <c r="AD13" s="44">
        <f t="shared" ca="1" si="1"/>
        <v>0</v>
      </c>
      <c r="AE13" s="45">
        <f t="shared" ca="1" si="2"/>
        <v>472.57142857142856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 t="str">
        <f ca="1">IF(ISNA(INDEX(S!$B$3:$AK$497,MATCH(RIGHT($C$1,5)&amp;" "&amp;E$3,S!$A$3:$A$470,0),MATCH($D14,S!$B$2:$AK$2,0))),"",INDEX(S!$B$3:$AK$497,MATCH(RIGHT($C$1,5)&amp;" "&amp;E$3,S!$A$3:$A$470,0),MATCH($D14,S!$B$2:$AK$2,0)))</f>
        <v/>
      </c>
      <c r="F14" s="63" t="str">
        <f ca="1">IF(ISNA(INDEX(S!$B$3:$AK$497,MATCH(RIGHT($C$1,5)&amp;" "&amp;F$3,S!$A$3:$A$470,0),MATCH($D14,S!$B$2:$AK$2,0))),"",INDEX(S!$B$3:$AK$497,MATCH(RIGHT($C$1,5)&amp;" "&amp;F$3,S!$A$3:$A$470,0),MATCH($D14,S!$B$2:$AK$2,0)))</f>
        <v/>
      </c>
      <c r="G14" s="63" t="str">
        <f ca="1">IF(ISNA(INDEX(S!$B$3:$AK$497,MATCH(RIGHT($C$1,5)&amp;" "&amp;G$3,S!$A$3:$A$470,0),MATCH($D14,S!$B$2:$AK$2,0))),"",INDEX(S!$B$3:$AK$497,MATCH(RIGHT($C$1,5)&amp;" "&amp;G$3,S!$A$3:$A$470,0),MATCH($D14,S!$B$2:$AK$2,0)))</f>
        <v/>
      </c>
      <c r="H14" s="63" t="str">
        <f ca="1">IF(ISNA(INDEX(S!$B$3:$AK$497,MATCH(RIGHT($C$1,5)&amp;" "&amp;H$3,S!$A$3:$A$470,0),MATCH($D14,S!$B$2:$AK$2,0))),"",INDEX(S!$B$3:$AK$497,MATCH(RIGHT($C$1,5)&amp;" "&amp;H$3,S!$A$3:$A$470,0),MATCH($D14,S!$B$2:$AK$2,0)))</f>
        <v/>
      </c>
      <c r="I14" s="63" t="str">
        <f ca="1">IF(ISNA(INDEX(S!$B$3:$AK$497,MATCH(RIGHT($C$1,5)&amp;" "&amp;I$3,S!$A$3:$A$470,0),MATCH($D14,S!$B$2:$AK$2,0))),"",INDEX(S!$B$3:$AK$497,MATCH(RIGHT($C$1,5)&amp;" "&amp;I$3,S!$A$3:$A$470,0),MATCH($D14,S!$B$2:$AK$2,0)))</f>
        <v/>
      </c>
      <c r="J14" s="63" t="str">
        <f ca="1">IF(ISNA(INDEX(S!$B$3:$AK$497,MATCH(RIGHT($C$1,5)&amp;" "&amp;J$3,S!$A$3:$A$470,0),MATCH($D14,S!$B$2:$AK$2,0))),"",INDEX(S!$B$3:$AK$497,MATCH(RIGHT($C$1,5)&amp;" "&amp;J$3,S!$A$3:$A$470,0),MATCH($D14,S!$B$2:$AK$2,0)))</f>
        <v/>
      </c>
      <c r="K14" s="63" t="str">
        <f ca="1"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112</v>
      </c>
      <c r="M14" s="63" t="str">
        <f ca="1">IF(ISNA(INDEX(S!$B$3:$AK$497,MATCH(RIGHT($C$1,5)&amp;" "&amp;M$3,S!$A$3:$A$470,0),MATCH($D14,S!$B$2:$AK$2,0))),"",INDEX(S!$B$3:$AK$497,MATCH(RIGHT($C$1,5)&amp;" "&amp;M$3,S!$A$3:$A$470,0),MATCH($D14,S!$B$2:$AK$2,0)))</f>
        <v/>
      </c>
      <c r="N14" s="63" t="str">
        <f ca="1">IF(ISNA(INDEX(S!$B$3:$AK$497,MATCH(RIGHT($C$1,5)&amp;" "&amp;N$3,S!$A$3:$A$470,0),MATCH($D14,S!$B$2:$AK$2,0))),"",INDEX(S!$B$3:$AK$497,MATCH(RIGHT($C$1,5)&amp;" "&amp;N$3,S!$A$3:$A$470,0),MATCH($D14,S!$B$2:$AK$2,0)))</f>
        <v/>
      </c>
      <c r="O14" s="63" t="str">
        <f ca="1">IF(ISNA(INDEX(S!$B$3:$AK$497,MATCH(RIGHT($C$1,5)&amp;" "&amp;O$3,S!$A$3:$A$470,0),MATCH($D14,S!$B$2:$AK$2,0))),"",INDEX(S!$B$3:$AK$497,MATCH(RIGHT($C$1,5)&amp;" "&amp;O$3,S!$A$3:$A$470,0),MATCH($D14,S!$B$2:$AK$2,0)))</f>
        <v/>
      </c>
      <c r="P14" s="63" t="str">
        <f ca="1">IF(ISNA(INDEX(S!$B$3:$AK$497,MATCH(RIGHT($C$1,5)&amp;" "&amp;P$3,S!$A$3:$A$470,0),MATCH($D14,S!$B$2:$AK$2,0))),"",INDEX(S!$B$3:$AK$497,MATCH(RIGHT($C$1,5)&amp;" "&amp;P$3,S!$A$3:$A$470,0),MATCH($D14,S!$B$2:$AK$2,0)))</f>
        <v/>
      </c>
      <c r="Q14" s="63" t="str">
        <f ca="1"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121</v>
      </c>
      <c r="S14" s="63" t="str">
        <f ca="1">IF(ISNA(INDEX(S!$B$3:$AK$497,MATCH(RIGHT($C$1,5)&amp;" "&amp;S$3,S!$A$3:$A$470,0),MATCH($D14,S!$B$2:$AK$2,0))),"",INDEX(S!$B$3:$AK$497,MATCH(RIGHT($C$1,5)&amp;" "&amp;S$3,S!$A$3:$A$470,0),MATCH($D14,S!$B$2:$AK$2,0)))</f>
        <v/>
      </c>
      <c r="T14" s="63" t="str">
        <f ca="1">IF(ISNA(INDEX(S!$B$3:$AK$497,MATCH(RIGHT($C$1,5)&amp;" "&amp;T$3,S!$A$3:$A$470,0),MATCH($D14,S!$B$2:$AK$2,0))),"",INDEX(S!$B$3:$AK$497,MATCH(RIGHT($C$1,5)&amp;" "&amp;T$3,S!$A$3:$A$470,0),MATCH($D14,S!$B$2:$AK$2,0)))</f>
        <v/>
      </c>
      <c r="U14" s="63" t="str">
        <f ca="1">IF(ISNA(INDEX(S!$B$3:$AK$497,MATCH(RIGHT($C$1,5)&amp;" "&amp;U$3,S!$A$3:$A$470,0),MATCH($D14,S!$B$2:$AK$2,0))),"",INDEX(S!$B$3:$AK$497,MATCH(RIGHT($C$1,5)&amp;" "&amp;U$3,S!$A$3:$A$470,0),MATCH($D14,S!$B$2:$AK$2,0)))</f>
        <v/>
      </c>
      <c r="V14" s="63" t="str">
        <f ca="1">IF(ISNA(INDEX(S!$B$3:$AK$497,MATCH(RIGHT($C$1,5)&amp;" "&amp;V$3,S!$A$3:$A$470,0),MATCH($D14,S!$B$2:$AK$2,0))),"",INDEX(S!$B$3:$AK$497,MATCH(RIGHT($C$1,5)&amp;" "&amp;V$3,S!$A$3:$A$470,0),MATCH($D14,S!$B$2:$AK$2,0)))</f>
        <v/>
      </c>
      <c r="W14" s="63" t="str">
        <f ca="1"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171</v>
      </c>
      <c r="Y14" s="63">
        <f ca="1">IF(ISNA(INDEX(S!$B$3:$AK$497,MATCH(RIGHT($C$1,5)&amp;" "&amp;Y$3,S!$A$3:$A$470,0),MATCH($D14,S!$B$2:$AK$2,0))),"",INDEX(S!$B$3:$AK$497,MATCH(RIGHT($C$1,5)&amp;" "&amp;Y$3,S!$A$3:$A$470,0),MATCH($D14,S!$B$2:$AK$2,0)))</f>
        <v>0</v>
      </c>
      <c r="Z14" s="63">
        <f ca="1">IF(ISNA(INDEX(S!$B$3:$AK$497,MATCH(RIGHT($C$1,5)&amp;" "&amp;Z$3,S!$A$3:$A$470,0),MATCH($D14,S!$B$2:$AK$2,0))),"",INDEX(S!$B$3:$AK$497,MATCH(RIGHT($C$1,5)&amp;" "&amp;Z$3,S!$A$3:$A$470,0),MATCH($D14,S!$B$2:$AK$2,0)))</f>
        <v>0</v>
      </c>
      <c r="AA14" s="63">
        <f ca="1">IF(ISNA(INDEX(S!$B$3:$AK$497,MATCH(RIGHT($C$1,5)&amp;" "&amp;AA$3,S!$A$3:$A$470,0),MATCH($D14,S!$B$2:$AK$2,0))),"",INDEX(S!$B$3:$AK$497,MATCH(RIGHT($C$1,5)&amp;" "&amp;AA$3,S!$A$3:$A$470,0),MATCH($D14,S!$B$2:$AK$2,0)))</f>
        <v>0</v>
      </c>
      <c r="AB14" s="173">
        <f ca="1">IF(ISNA(INDEX(S!$B$3:$AK$497,MATCH(RIGHT($C$1,5)&amp;" "&amp;AB$3,S!$A$3:$A$470,0),MATCH($D14,S!$B$2:$AK$2,0))),"",INDEX(S!$B$3:$AK$497,MATCH(RIGHT($C$1,5)&amp;" "&amp;AB$3,S!$A$3:$A$470,0),MATCH($D14,S!$B$2:$AK$2,0)))</f>
        <v>0</v>
      </c>
      <c r="AC14" s="168">
        <f t="shared" ca="1" si="0"/>
        <v>171</v>
      </c>
      <c r="AD14" s="44">
        <f t="shared" ca="1" si="1"/>
        <v>0</v>
      </c>
      <c r="AE14" s="45">
        <f t="shared" ca="1" si="2"/>
        <v>57.714285714285715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 t="str">
        <f ca="1">IF(ISNA(INDEX(S!$B$3:$AK$497,MATCH(RIGHT($C$1,5)&amp;" "&amp;E$3,S!$A$3:$A$470,0),MATCH($D15,S!$B$2:$AK$2,0))),"",INDEX(S!$B$3:$AK$497,MATCH(RIGHT($C$1,5)&amp;" "&amp;E$3,S!$A$3:$A$470,0),MATCH($D15,S!$B$2:$AK$2,0)))</f>
        <v/>
      </c>
      <c r="F15" s="63" t="str">
        <f ca="1">IF(ISNA(INDEX(S!$B$3:$AK$497,MATCH(RIGHT($C$1,5)&amp;" "&amp;F$3,S!$A$3:$A$470,0),MATCH($D15,S!$B$2:$AK$2,0))),"",INDEX(S!$B$3:$AK$497,MATCH(RIGHT($C$1,5)&amp;" "&amp;F$3,S!$A$3:$A$470,0),MATCH($D15,S!$B$2:$AK$2,0)))</f>
        <v/>
      </c>
      <c r="G15" s="63" t="str">
        <f ca="1">IF(ISNA(INDEX(S!$B$3:$AK$497,MATCH(RIGHT($C$1,5)&amp;" "&amp;G$3,S!$A$3:$A$470,0),MATCH($D15,S!$B$2:$AK$2,0))),"",INDEX(S!$B$3:$AK$497,MATCH(RIGHT($C$1,5)&amp;" "&amp;G$3,S!$A$3:$A$470,0),MATCH($D15,S!$B$2:$AK$2,0)))</f>
        <v/>
      </c>
      <c r="H15" s="63" t="str">
        <f ca="1">IF(ISNA(INDEX(S!$B$3:$AK$497,MATCH(RIGHT($C$1,5)&amp;" "&amp;H$3,S!$A$3:$A$470,0),MATCH($D15,S!$B$2:$AK$2,0))),"",INDEX(S!$B$3:$AK$497,MATCH(RIGHT($C$1,5)&amp;" "&amp;H$3,S!$A$3:$A$470,0),MATCH($D15,S!$B$2:$AK$2,0)))</f>
        <v/>
      </c>
      <c r="I15" s="63" t="str">
        <f ca="1">IF(ISNA(INDEX(S!$B$3:$AK$497,MATCH(RIGHT($C$1,5)&amp;" "&amp;I$3,S!$A$3:$A$470,0),MATCH($D15,S!$B$2:$AK$2,0))),"",INDEX(S!$B$3:$AK$497,MATCH(RIGHT($C$1,5)&amp;" "&amp;I$3,S!$A$3:$A$470,0),MATCH($D15,S!$B$2:$AK$2,0)))</f>
        <v/>
      </c>
      <c r="J15" s="63" t="str">
        <f ca="1">IF(ISNA(INDEX(S!$B$3:$AK$497,MATCH(RIGHT($C$1,5)&amp;" "&amp;J$3,S!$A$3:$A$470,0),MATCH($D15,S!$B$2:$AK$2,0))),"",INDEX(S!$B$3:$AK$497,MATCH(RIGHT($C$1,5)&amp;" "&amp;J$3,S!$A$3:$A$470,0),MATCH($D15,S!$B$2:$AK$2,0)))</f>
        <v/>
      </c>
      <c r="K15" s="63" t="str">
        <f ca="1"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-112</v>
      </c>
      <c r="M15" s="63" t="str">
        <f ca="1">IF(ISNA(INDEX(S!$B$3:$AK$497,MATCH(RIGHT($C$1,5)&amp;" "&amp;M$3,S!$A$3:$A$470,0),MATCH($D15,S!$B$2:$AK$2,0))),"",INDEX(S!$B$3:$AK$497,MATCH(RIGHT($C$1,5)&amp;" "&amp;M$3,S!$A$3:$A$470,0),MATCH($D15,S!$B$2:$AK$2,0)))</f>
        <v/>
      </c>
      <c r="N15" s="63" t="str">
        <f ca="1">IF(ISNA(INDEX(S!$B$3:$AK$497,MATCH(RIGHT($C$1,5)&amp;" "&amp;N$3,S!$A$3:$A$470,0),MATCH($D15,S!$B$2:$AK$2,0))),"",INDEX(S!$B$3:$AK$497,MATCH(RIGHT($C$1,5)&amp;" "&amp;N$3,S!$A$3:$A$470,0),MATCH($D15,S!$B$2:$AK$2,0)))</f>
        <v/>
      </c>
      <c r="O15" s="63" t="str">
        <f ca="1">IF(ISNA(INDEX(S!$B$3:$AK$497,MATCH(RIGHT($C$1,5)&amp;" "&amp;O$3,S!$A$3:$A$470,0),MATCH($D15,S!$B$2:$AK$2,0))),"",INDEX(S!$B$3:$AK$497,MATCH(RIGHT($C$1,5)&amp;" "&amp;O$3,S!$A$3:$A$470,0),MATCH($D15,S!$B$2:$AK$2,0)))</f>
        <v/>
      </c>
      <c r="P15" s="63" t="str">
        <f ca="1">IF(ISNA(INDEX(S!$B$3:$AK$497,MATCH(RIGHT($C$1,5)&amp;" "&amp;P$3,S!$A$3:$A$470,0),MATCH($D15,S!$B$2:$AK$2,0))),"",INDEX(S!$B$3:$AK$497,MATCH(RIGHT($C$1,5)&amp;" "&amp;P$3,S!$A$3:$A$470,0),MATCH($D15,S!$B$2:$AK$2,0)))</f>
        <v/>
      </c>
      <c r="Q15" s="63" t="str">
        <f ca="1"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119</v>
      </c>
      <c r="S15" s="63" t="str">
        <f ca="1">IF(ISNA(INDEX(S!$B$3:$AK$497,MATCH(RIGHT($C$1,5)&amp;" "&amp;S$3,S!$A$3:$A$470,0),MATCH($D15,S!$B$2:$AK$2,0))),"",INDEX(S!$B$3:$AK$497,MATCH(RIGHT($C$1,5)&amp;" "&amp;S$3,S!$A$3:$A$470,0),MATCH($D15,S!$B$2:$AK$2,0)))</f>
        <v/>
      </c>
      <c r="T15" s="63" t="str">
        <f ca="1">IF(ISNA(INDEX(S!$B$3:$AK$497,MATCH(RIGHT($C$1,5)&amp;" "&amp;T$3,S!$A$3:$A$470,0),MATCH($D15,S!$B$2:$AK$2,0))),"",INDEX(S!$B$3:$AK$497,MATCH(RIGHT($C$1,5)&amp;" "&amp;T$3,S!$A$3:$A$470,0),MATCH($D15,S!$B$2:$AK$2,0)))</f>
        <v/>
      </c>
      <c r="U15" s="63" t="str">
        <f ca="1">IF(ISNA(INDEX(S!$B$3:$AK$497,MATCH(RIGHT($C$1,5)&amp;" "&amp;U$3,S!$A$3:$A$470,0),MATCH($D15,S!$B$2:$AK$2,0))),"",INDEX(S!$B$3:$AK$497,MATCH(RIGHT($C$1,5)&amp;" "&amp;U$3,S!$A$3:$A$470,0),MATCH($D15,S!$B$2:$AK$2,0)))</f>
        <v/>
      </c>
      <c r="V15" s="63" t="str">
        <f ca="1">IF(ISNA(INDEX(S!$B$3:$AK$497,MATCH(RIGHT($C$1,5)&amp;" "&amp;V$3,S!$A$3:$A$470,0),MATCH($D15,S!$B$2:$AK$2,0))),"",INDEX(S!$B$3:$AK$497,MATCH(RIGHT($C$1,5)&amp;" "&amp;V$3,S!$A$3:$A$470,0),MATCH($D15,S!$B$2:$AK$2,0)))</f>
        <v/>
      </c>
      <c r="W15" s="63" t="str">
        <f ca="1"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103</v>
      </c>
      <c r="Y15" s="63">
        <f ca="1">IF(ISNA(INDEX(S!$B$3:$AK$497,MATCH(RIGHT($C$1,5)&amp;" "&amp;Y$3,S!$A$3:$A$470,0),MATCH($D15,S!$B$2:$AK$2,0))),"",INDEX(S!$B$3:$AK$497,MATCH(RIGHT($C$1,5)&amp;" "&amp;Y$3,S!$A$3:$A$470,0),MATCH($D15,S!$B$2:$AK$2,0)))</f>
        <v>0</v>
      </c>
      <c r="Z15" s="63">
        <f ca="1">IF(ISNA(INDEX(S!$B$3:$AK$497,MATCH(RIGHT($C$1,5)&amp;" "&amp;Z$3,S!$A$3:$A$470,0),MATCH($D15,S!$B$2:$AK$2,0))),"",INDEX(S!$B$3:$AK$497,MATCH(RIGHT($C$1,5)&amp;" "&amp;Z$3,S!$A$3:$A$470,0),MATCH($D15,S!$B$2:$AK$2,0)))</f>
        <v>0</v>
      </c>
      <c r="AA15" s="63">
        <f ca="1">IF(ISNA(INDEX(S!$B$3:$AK$497,MATCH(RIGHT($C$1,5)&amp;" "&amp;AA$3,S!$A$3:$A$470,0),MATCH($D15,S!$B$2:$AK$2,0))),"",INDEX(S!$B$3:$AK$497,MATCH(RIGHT($C$1,5)&amp;" "&amp;AA$3,S!$A$3:$A$470,0),MATCH($D15,S!$B$2:$AK$2,0)))</f>
        <v>0</v>
      </c>
      <c r="AB15" s="173">
        <f ca="1">IF(ISNA(INDEX(S!$B$3:$AK$497,MATCH(RIGHT($C$1,5)&amp;" "&amp;AB$3,S!$A$3:$A$470,0),MATCH($D15,S!$B$2:$AK$2,0))),"",INDEX(S!$B$3:$AK$497,MATCH(RIGHT($C$1,5)&amp;" "&amp;AB$3,S!$A$3:$A$470,0),MATCH($D15,S!$B$2:$AK$2,0)))</f>
        <v>0</v>
      </c>
      <c r="AC15" s="168">
        <f t="shared" ca="1" si="0"/>
        <v>119</v>
      </c>
      <c r="AD15" s="44">
        <f t="shared" ca="1" si="1"/>
        <v>-112</v>
      </c>
      <c r="AE15" s="45">
        <f t="shared" ca="1" si="2"/>
        <v>15.714285714285714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 t="str">
        <f ca="1">IF(ISNA(INDEX(S!$B$3:$AK$497,MATCH(RIGHT($C$1,5)&amp;" "&amp;E$3,S!$A$3:$A$470,0),MATCH($D16,S!$B$2:$AK$2,0))),"",INDEX(S!$B$3:$AK$497,MATCH(RIGHT($C$1,5)&amp;" "&amp;E$3,S!$A$3:$A$470,0),MATCH($D16,S!$B$2:$AK$2,0)))</f>
        <v/>
      </c>
      <c r="F16" s="63" t="str">
        <f ca="1">IF(ISNA(INDEX(S!$B$3:$AK$497,MATCH(RIGHT($C$1,5)&amp;" "&amp;F$3,S!$A$3:$A$470,0),MATCH($D16,S!$B$2:$AK$2,0))),"",INDEX(S!$B$3:$AK$497,MATCH(RIGHT($C$1,5)&amp;" "&amp;F$3,S!$A$3:$A$470,0),MATCH($D16,S!$B$2:$AK$2,0)))</f>
        <v/>
      </c>
      <c r="G16" s="63" t="str">
        <f ca="1">IF(ISNA(INDEX(S!$B$3:$AK$497,MATCH(RIGHT($C$1,5)&amp;" "&amp;G$3,S!$A$3:$A$470,0),MATCH($D16,S!$B$2:$AK$2,0))),"",INDEX(S!$B$3:$AK$497,MATCH(RIGHT($C$1,5)&amp;" "&amp;G$3,S!$A$3:$A$470,0),MATCH($D16,S!$B$2:$AK$2,0)))</f>
        <v/>
      </c>
      <c r="H16" s="63" t="str">
        <f ca="1">IF(ISNA(INDEX(S!$B$3:$AK$497,MATCH(RIGHT($C$1,5)&amp;" "&amp;H$3,S!$A$3:$A$470,0),MATCH($D16,S!$B$2:$AK$2,0))),"",INDEX(S!$B$3:$AK$497,MATCH(RIGHT($C$1,5)&amp;" "&amp;H$3,S!$A$3:$A$470,0),MATCH($D16,S!$B$2:$AK$2,0)))</f>
        <v/>
      </c>
      <c r="I16" s="63" t="str">
        <f ca="1">IF(ISNA(INDEX(S!$B$3:$AK$497,MATCH(RIGHT($C$1,5)&amp;" "&amp;I$3,S!$A$3:$A$470,0),MATCH($D16,S!$B$2:$AK$2,0))),"",INDEX(S!$B$3:$AK$497,MATCH(RIGHT($C$1,5)&amp;" "&amp;I$3,S!$A$3:$A$470,0),MATCH($D16,S!$B$2:$AK$2,0)))</f>
        <v/>
      </c>
      <c r="J16" s="63" t="str">
        <f ca="1">IF(ISNA(INDEX(S!$B$3:$AK$497,MATCH(RIGHT($C$1,5)&amp;" "&amp;J$3,S!$A$3:$A$470,0),MATCH($D16,S!$B$2:$AK$2,0))),"",INDEX(S!$B$3:$AK$497,MATCH(RIGHT($C$1,5)&amp;" "&amp;J$3,S!$A$3:$A$470,0),MATCH($D16,S!$B$2:$AK$2,0)))</f>
        <v/>
      </c>
      <c r="K16" s="63" t="str">
        <f ca="1"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-32</v>
      </c>
      <c r="M16" s="63" t="str">
        <f ca="1">IF(ISNA(INDEX(S!$B$3:$AK$497,MATCH(RIGHT($C$1,5)&amp;" "&amp;M$3,S!$A$3:$A$470,0),MATCH($D16,S!$B$2:$AK$2,0))),"",INDEX(S!$B$3:$AK$497,MATCH(RIGHT($C$1,5)&amp;" "&amp;M$3,S!$A$3:$A$470,0),MATCH($D16,S!$B$2:$AK$2,0)))</f>
        <v/>
      </c>
      <c r="N16" s="63" t="str">
        <f ca="1">IF(ISNA(INDEX(S!$B$3:$AK$497,MATCH(RIGHT($C$1,5)&amp;" "&amp;N$3,S!$A$3:$A$470,0),MATCH($D16,S!$B$2:$AK$2,0))),"",INDEX(S!$B$3:$AK$497,MATCH(RIGHT($C$1,5)&amp;" "&amp;N$3,S!$A$3:$A$470,0),MATCH($D16,S!$B$2:$AK$2,0)))</f>
        <v/>
      </c>
      <c r="O16" s="63" t="str">
        <f ca="1">IF(ISNA(INDEX(S!$B$3:$AK$497,MATCH(RIGHT($C$1,5)&amp;" "&amp;O$3,S!$A$3:$A$470,0),MATCH($D16,S!$B$2:$AK$2,0))),"",INDEX(S!$B$3:$AK$497,MATCH(RIGHT($C$1,5)&amp;" "&amp;O$3,S!$A$3:$A$470,0),MATCH($D16,S!$B$2:$AK$2,0)))</f>
        <v/>
      </c>
      <c r="P16" s="63" t="str">
        <f ca="1">IF(ISNA(INDEX(S!$B$3:$AK$497,MATCH(RIGHT($C$1,5)&amp;" "&amp;P$3,S!$A$3:$A$470,0),MATCH($D16,S!$B$2:$AK$2,0))),"",INDEX(S!$B$3:$AK$497,MATCH(RIGHT($C$1,5)&amp;" "&amp;P$3,S!$A$3:$A$470,0),MATCH($D16,S!$B$2:$AK$2,0)))</f>
        <v/>
      </c>
      <c r="Q16" s="63" t="str">
        <f ca="1"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84</v>
      </c>
      <c r="S16" s="63" t="str">
        <f ca="1">IF(ISNA(INDEX(S!$B$3:$AK$497,MATCH(RIGHT($C$1,5)&amp;" "&amp;S$3,S!$A$3:$A$470,0),MATCH($D16,S!$B$2:$AK$2,0))),"",INDEX(S!$B$3:$AK$497,MATCH(RIGHT($C$1,5)&amp;" "&amp;S$3,S!$A$3:$A$470,0),MATCH($D16,S!$B$2:$AK$2,0)))</f>
        <v/>
      </c>
      <c r="T16" s="63" t="str">
        <f ca="1">IF(ISNA(INDEX(S!$B$3:$AK$497,MATCH(RIGHT($C$1,5)&amp;" "&amp;T$3,S!$A$3:$A$470,0),MATCH($D16,S!$B$2:$AK$2,0))),"",INDEX(S!$B$3:$AK$497,MATCH(RIGHT($C$1,5)&amp;" "&amp;T$3,S!$A$3:$A$470,0),MATCH($D16,S!$B$2:$AK$2,0)))</f>
        <v/>
      </c>
      <c r="U16" s="63" t="str">
        <f ca="1">IF(ISNA(INDEX(S!$B$3:$AK$497,MATCH(RIGHT($C$1,5)&amp;" "&amp;U$3,S!$A$3:$A$470,0),MATCH($D16,S!$B$2:$AK$2,0))),"",INDEX(S!$B$3:$AK$497,MATCH(RIGHT($C$1,5)&amp;" "&amp;U$3,S!$A$3:$A$470,0),MATCH($D16,S!$B$2:$AK$2,0)))</f>
        <v/>
      </c>
      <c r="V16" s="63" t="str">
        <f ca="1">IF(ISNA(INDEX(S!$B$3:$AK$497,MATCH(RIGHT($C$1,5)&amp;" "&amp;V$3,S!$A$3:$A$470,0),MATCH($D16,S!$B$2:$AK$2,0))),"",INDEX(S!$B$3:$AK$497,MATCH(RIGHT($C$1,5)&amp;" "&amp;V$3,S!$A$3:$A$470,0),MATCH($D16,S!$B$2:$AK$2,0)))</f>
        <v/>
      </c>
      <c r="W16" s="63" t="str">
        <f ca="1"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203</v>
      </c>
      <c r="Y16" s="63">
        <f ca="1">IF(ISNA(INDEX(S!$B$3:$AK$497,MATCH(RIGHT($C$1,5)&amp;" "&amp;Y$3,S!$A$3:$A$470,0),MATCH($D16,S!$B$2:$AK$2,0))),"",INDEX(S!$B$3:$AK$497,MATCH(RIGHT($C$1,5)&amp;" "&amp;Y$3,S!$A$3:$A$470,0),MATCH($D16,S!$B$2:$AK$2,0)))</f>
        <v>0</v>
      </c>
      <c r="Z16" s="63">
        <f ca="1">IF(ISNA(INDEX(S!$B$3:$AK$497,MATCH(RIGHT($C$1,5)&amp;" "&amp;Z$3,S!$A$3:$A$470,0),MATCH($D16,S!$B$2:$AK$2,0))),"",INDEX(S!$B$3:$AK$497,MATCH(RIGHT($C$1,5)&amp;" "&amp;Z$3,S!$A$3:$A$470,0),MATCH($D16,S!$B$2:$AK$2,0)))</f>
        <v>0</v>
      </c>
      <c r="AA16" s="63">
        <f ca="1">IF(ISNA(INDEX(S!$B$3:$AK$497,MATCH(RIGHT($C$1,5)&amp;" "&amp;AA$3,S!$A$3:$A$470,0),MATCH($D16,S!$B$2:$AK$2,0))),"",INDEX(S!$B$3:$AK$497,MATCH(RIGHT($C$1,5)&amp;" "&amp;AA$3,S!$A$3:$A$470,0),MATCH($D16,S!$B$2:$AK$2,0)))</f>
        <v>0</v>
      </c>
      <c r="AB16" s="173">
        <f ca="1">IF(ISNA(INDEX(S!$B$3:$AK$497,MATCH(RIGHT($C$1,5)&amp;" "&amp;AB$3,S!$A$3:$A$470,0),MATCH($D16,S!$B$2:$AK$2,0))),"",INDEX(S!$B$3:$AK$497,MATCH(RIGHT($C$1,5)&amp;" "&amp;AB$3,S!$A$3:$A$470,0),MATCH($D16,S!$B$2:$AK$2,0)))</f>
        <v>0</v>
      </c>
      <c r="AC16" s="168">
        <f t="shared" ca="1" si="0"/>
        <v>203</v>
      </c>
      <c r="AD16" s="44">
        <f t="shared" ca="1" si="1"/>
        <v>-32</v>
      </c>
      <c r="AE16" s="45">
        <f t="shared" ca="1" si="2"/>
        <v>36.428571428571431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 t="str">
        <f ca="1">IF(ISNA(INDEX(S!$B$3:$AK$497,MATCH(RIGHT($C$1,5)&amp;" "&amp;E$3,S!$A$3:$A$470,0),MATCH($D17,S!$B$2:$AK$2,0))),"",INDEX(S!$B$3:$AK$497,MATCH(RIGHT($C$1,5)&amp;" "&amp;E$3,S!$A$3:$A$470,0),MATCH($D17,S!$B$2:$AK$2,0)))</f>
        <v/>
      </c>
      <c r="F17" s="63" t="str">
        <f ca="1">IF(ISNA(INDEX(S!$B$3:$AK$497,MATCH(RIGHT($C$1,5)&amp;" "&amp;F$3,S!$A$3:$A$470,0),MATCH($D17,S!$B$2:$AK$2,0))),"",INDEX(S!$B$3:$AK$497,MATCH(RIGHT($C$1,5)&amp;" "&amp;F$3,S!$A$3:$A$470,0),MATCH($D17,S!$B$2:$AK$2,0)))</f>
        <v/>
      </c>
      <c r="G17" s="63" t="str">
        <f ca="1">IF(ISNA(INDEX(S!$B$3:$AK$497,MATCH(RIGHT($C$1,5)&amp;" "&amp;G$3,S!$A$3:$A$470,0),MATCH($D17,S!$B$2:$AK$2,0))),"",INDEX(S!$B$3:$AK$497,MATCH(RIGHT($C$1,5)&amp;" "&amp;G$3,S!$A$3:$A$470,0),MATCH($D17,S!$B$2:$AK$2,0)))</f>
        <v/>
      </c>
      <c r="H17" s="63" t="str">
        <f ca="1">IF(ISNA(INDEX(S!$B$3:$AK$497,MATCH(RIGHT($C$1,5)&amp;" "&amp;H$3,S!$A$3:$A$470,0),MATCH($D17,S!$B$2:$AK$2,0))),"",INDEX(S!$B$3:$AK$497,MATCH(RIGHT($C$1,5)&amp;" "&amp;H$3,S!$A$3:$A$470,0),MATCH($D17,S!$B$2:$AK$2,0)))</f>
        <v/>
      </c>
      <c r="I17" s="63" t="str">
        <f ca="1">IF(ISNA(INDEX(S!$B$3:$AK$497,MATCH(RIGHT($C$1,5)&amp;" "&amp;I$3,S!$A$3:$A$470,0),MATCH($D17,S!$B$2:$AK$2,0))),"",INDEX(S!$B$3:$AK$497,MATCH(RIGHT($C$1,5)&amp;" "&amp;I$3,S!$A$3:$A$470,0),MATCH($D17,S!$B$2:$AK$2,0)))</f>
        <v/>
      </c>
      <c r="J17" s="63" t="str">
        <f ca="1">IF(ISNA(INDEX(S!$B$3:$AK$497,MATCH(RIGHT($C$1,5)&amp;" "&amp;J$3,S!$A$3:$A$470,0),MATCH($D17,S!$B$2:$AK$2,0))),"",INDEX(S!$B$3:$AK$497,MATCH(RIGHT($C$1,5)&amp;" "&amp;J$3,S!$A$3:$A$470,0),MATCH($D17,S!$B$2:$AK$2,0)))</f>
        <v/>
      </c>
      <c r="K17" s="63" t="str">
        <f ca="1"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-52</v>
      </c>
      <c r="M17" s="63" t="str">
        <f ca="1">IF(ISNA(INDEX(S!$B$3:$AK$497,MATCH(RIGHT($C$1,5)&amp;" "&amp;M$3,S!$A$3:$A$470,0),MATCH($D17,S!$B$2:$AK$2,0))),"",INDEX(S!$B$3:$AK$497,MATCH(RIGHT($C$1,5)&amp;" "&amp;M$3,S!$A$3:$A$470,0),MATCH($D17,S!$B$2:$AK$2,0)))</f>
        <v/>
      </c>
      <c r="N17" s="63" t="str">
        <f ca="1">IF(ISNA(INDEX(S!$B$3:$AK$497,MATCH(RIGHT($C$1,5)&amp;" "&amp;N$3,S!$A$3:$A$470,0),MATCH($D17,S!$B$2:$AK$2,0))),"",INDEX(S!$B$3:$AK$497,MATCH(RIGHT($C$1,5)&amp;" "&amp;N$3,S!$A$3:$A$470,0),MATCH($D17,S!$B$2:$AK$2,0)))</f>
        <v/>
      </c>
      <c r="O17" s="63" t="str">
        <f ca="1">IF(ISNA(INDEX(S!$B$3:$AK$497,MATCH(RIGHT($C$1,5)&amp;" "&amp;O$3,S!$A$3:$A$470,0),MATCH($D17,S!$B$2:$AK$2,0))),"",INDEX(S!$B$3:$AK$497,MATCH(RIGHT($C$1,5)&amp;" "&amp;O$3,S!$A$3:$A$470,0),MATCH($D17,S!$B$2:$AK$2,0)))</f>
        <v/>
      </c>
      <c r="P17" s="63" t="str">
        <f ca="1">IF(ISNA(INDEX(S!$B$3:$AK$497,MATCH(RIGHT($C$1,5)&amp;" "&amp;P$3,S!$A$3:$A$470,0),MATCH($D17,S!$B$2:$AK$2,0))),"",INDEX(S!$B$3:$AK$497,MATCH(RIGHT($C$1,5)&amp;" "&amp;P$3,S!$A$3:$A$470,0),MATCH($D17,S!$B$2:$AK$2,0)))</f>
        <v/>
      </c>
      <c r="Q17" s="63" t="str">
        <f ca="1"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98</v>
      </c>
      <c r="S17" s="63" t="str">
        <f ca="1">IF(ISNA(INDEX(S!$B$3:$AK$497,MATCH(RIGHT($C$1,5)&amp;" "&amp;S$3,S!$A$3:$A$470,0),MATCH($D17,S!$B$2:$AK$2,0))),"",INDEX(S!$B$3:$AK$497,MATCH(RIGHT($C$1,5)&amp;" "&amp;S$3,S!$A$3:$A$470,0),MATCH($D17,S!$B$2:$AK$2,0)))</f>
        <v/>
      </c>
      <c r="T17" s="63" t="str">
        <f ca="1">IF(ISNA(INDEX(S!$B$3:$AK$497,MATCH(RIGHT($C$1,5)&amp;" "&amp;T$3,S!$A$3:$A$470,0),MATCH($D17,S!$B$2:$AK$2,0))),"",INDEX(S!$B$3:$AK$497,MATCH(RIGHT($C$1,5)&amp;" "&amp;T$3,S!$A$3:$A$470,0),MATCH($D17,S!$B$2:$AK$2,0)))</f>
        <v/>
      </c>
      <c r="U17" s="63" t="str">
        <f ca="1">IF(ISNA(INDEX(S!$B$3:$AK$497,MATCH(RIGHT($C$1,5)&amp;" "&amp;U$3,S!$A$3:$A$470,0),MATCH($D17,S!$B$2:$AK$2,0))),"",INDEX(S!$B$3:$AK$497,MATCH(RIGHT($C$1,5)&amp;" "&amp;U$3,S!$A$3:$A$470,0),MATCH($D17,S!$B$2:$AK$2,0)))</f>
        <v/>
      </c>
      <c r="V17" s="63" t="str">
        <f ca="1">IF(ISNA(INDEX(S!$B$3:$AK$497,MATCH(RIGHT($C$1,5)&amp;" "&amp;V$3,S!$A$3:$A$470,0),MATCH($D17,S!$B$2:$AK$2,0))),"",INDEX(S!$B$3:$AK$497,MATCH(RIGHT($C$1,5)&amp;" "&amp;V$3,S!$A$3:$A$470,0),MATCH($D17,S!$B$2:$AK$2,0)))</f>
        <v/>
      </c>
      <c r="W17" s="63" t="str">
        <f ca="1"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183</v>
      </c>
      <c r="Y17" s="63">
        <f ca="1">IF(ISNA(INDEX(S!$B$3:$AK$497,MATCH(RIGHT($C$1,5)&amp;" "&amp;Y$3,S!$A$3:$A$470,0),MATCH($D17,S!$B$2:$AK$2,0))),"",INDEX(S!$B$3:$AK$497,MATCH(RIGHT($C$1,5)&amp;" "&amp;Y$3,S!$A$3:$A$470,0),MATCH($D17,S!$B$2:$AK$2,0)))</f>
        <v>0</v>
      </c>
      <c r="Z17" s="63">
        <f ca="1">IF(ISNA(INDEX(S!$B$3:$AK$497,MATCH(RIGHT($C$1,5)&amp;" "&amp;Z$3,S!$A$3:$A$470,0),MATCH($D17,S!$B$2:$AK$2,0))),"",INDEX(S!$B$3:$AK$497,MATCH(RIGHT($C$1,5)&amp;" "&amp;Z$3,S!$A$3:$A$470,0),MATCH($D17,S!$B$2:$AK$2,0)))</f>
        <v>0</v>
      </c>
      <c r="AA17" s="63">
        <f ca="1">IF(ISNA(INDEX(S!$B$3:$AK$497,MATCH(RIGHT($C$1,5)&amp;" "&amp;AA$3,S!$A$3:$A$470,0),MATCH($D17,S!$B$2:$AK$2,0))),"",INDEX(S!$B$3:$AK$497,MATCH(RIGHT($C$1,5)&amp;" "&amp;AA$3,S!$A$3:$A$470,0),MATCH($D17,S!$B$2:$AK$2,0)))</f>
        <v>0</v>
      </c>
      <c r="AB17" s="173">
        <f ca="1">IF(ISNA(INDEX(S!$B$3:$AK$497,MATCH(RIGHT($C$1,5)&amp;" "&amp;AB$3,S!$A$3:$A$470,0),MATCH($D17,S!$B$2:$AK$2,0))),"",INDEX(S!$B$3:$AK$497,MATCH(RIGHT($C$1,5)&amp;" "&amp;AB$3,S!$A$3:$A$470,0),MATCH($D17,S!$B$2:$AK$2,0)))</f>
        <v>0</v>
      </c>
      <c r="AC17" s="168">
        <f t="shared" ca="1" si="0"/>
        <v>183</v>
      </c>
      <c r="AD17" s="44">
        <f t="shared" ca="1" si="1"/>
        <v>-52</v>
      </c>
      <c r="AE17" s="45">
        <f t="shared" ca="1" si="2"/>
        <v>32.714285714285715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 t="str">
        <f ca="1">IF(ISNA(INDEX(S!$B$3:$AK$497,MATCH(RIGHT($C$1,5)&amp;" "&amp;E$3,S!$A$3:$A$470,0),MATCH($D18,S!$B$2:$AK$2,0))),"",INDEX(S!$B$3:$AK$497,MATCH(RIGHT($C$1,5)&amp;" "&amp;E$3,S!$A$3:$A$470,0),MATCH($D18,S!$B$2:$AK$2,0)))</f>
        <v/>
      </c>
      <c r="F18" s="63" t="str">
        <f ca="1">IF(ISNA(INDEX(S!$B$3:$AK$497,MATCH(RIGHT($C$1,5)&amp;" "&amp;F$3,S!$A$3:$A$470,0),MATCH($D18,S!$B$2:$AK$2,0))),"",INDEX(S!$B$3:$AK$497,MATCH(RIGHT($C$1,5)&amp;" "&amp;F$3,S!$A$3:$A$470,0),MATCH($D18,S!$B$2:$AK$2,0)))</f>
        <v/>
      </c>
      <c r="G18" s="63" t="str">
        <f ca="1">IF(ISNA(INDEX(S!$B$3:$AK$497,MATCH(RIGHT($C$1,5)&amp;" "&amp;G$3,S!$A$3:$A$470,0),MATCH($D18,S!$B$2:$AK$2,0))),"",INDEX(S!$B$3:$AK$497,MATCH(RIGHT($C$1,5)&amp;" "&amp;G$3,S!$A$3:$A$470,0),MATCH($D18,S!$B$2:$AK$2,0)))</f>
        <v/>
      </c>
      <c r="H18" s="63" t="str">
        <f ca="1">IF(ISNA(INDEX(S!$B$3:$AK$497,MATCH(RIGHT($C$1,5)&amp;" "&amp;H$3,S!$A$3:$A$470,0),MATCH($D18,S!$B$2:$AK$2,0))),"",INDEX(S!$B$3:$AK$497,MATCH(RIGHT($C$1,5)&amp;" "&amp;H$3,S!$A$3:$A$470,0),MATCH($D18,S!$B$2:$AK$2,0)))</f>
        <v/>
      </c>
      <c r="I18" s="63" t="str">
        <f ca="1">IF(ISNA(INDEX(S!$B$3:$AK$497,MATCH(RIGHT($C$1,5)&amp;" "&amp;I$3,S!$A$3:$A$470,0),MATCH($D18,S!$B$2:$AK$2,0))),"",INDEX(S!$B$3:$AK$497,MATCH(RIGHT($C$1,5)&amp;" "&amp;I$3,S!$A$3:$A$470,0),MATCH($D18,S!$B$2:$AK$2,0)))</f>
        <v/>
      </c>
      <c r="J18" s="63" t="str">
        <f ca="1">IF(ISNA(INDEX(S!$B$3:$AK$497,MATCH(RIGHT($C$1,5)&amp;" "&amp;J$3,S!$A$3:$A$470,0),MATCH($D18,S!$B$2:$AK$2,0))),"",INDEX(S!$B$3:$AK$497,MATCH(RIGHT($C$1,5)&amp;" "&amp;J$3,S!$A$3:$A$470,0),MATCH($D18,S!$B$2:$AK$2,0)))</f>
        <v/>
      </c>
      <c r="K18" s="63" t="str">
        <f ca="1"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-21</v>
      </c>
      <c r="M18" s="63" t="str">
        <f ca="1">IF(ISNA(INDEX(S!$B$3:$AK$497,MATCH(RIGHT($C$1,5)&amp;" "&amp;M$3,S!$A$3:$A$470,0),MATCH($D18,S!$B$2:$AK$2,0))),"",INDEX(S!$B$3:$AK$497,MATCH(RIGHT($C$1,5)&amp;" "&amp;M$3,S!$A$3:$A$470,0),MATCH($D18,S!$B$2:$AK$2,0)))</f>
        <v/>
      </c>
      <c r="N18" s="63" t="str">
        <f ca="1">IF(ISNA(INDEX(S!$B$3:$AK$497,MATCH(RIGHT($C$1,5)&amp;" "&amp;N$3,S!$A$3:$A$470,0),MATCH($D18,S!$B$2:$AK$2,0))),"",INDEX(S!$B$3:$AK$497,MATCH(RIGHT($C$1,5)&amp;" "&amp;N$3,S!$A$3:$A$470,0),MATCH($D18,S!$B$2:$AK$2,0)))</f>
        <v/>
      </c>
      <c r="O18" s="63" t="str">
        <f ca="1">IF(ISNA(INDEX(S!$B$3:$AK$497,MATCH(RIGHT($C$1,5)&amp;" "&amp;O$3,S!$A$3:$A$470,0),MATCH($D18,S!$B$2:$AK$2,0))),"",INDEX(S!$B$3:$AK$497,MATCH(RIGHT($C$1,5)&amp;" "&amp;O$3,S!$A$3:$A$470,0),MATCH($D18,S!$B$2:$AK$2,0)))</f>
        <v/>
      </c>
      <c r="P18" s="63" t="str">
        <f ca="1">IF(ISNA(INDEX(S!$B$3:$AK$497,MATCH(RIGHT($C$1,5)&amp;" "&amp;P$3,S!$A$3:$A$470,0),MATCH($D18,S!$B$2:$AK$2,0))),"",INDEX(S!$B$3:$AK$497,MATCH(RIGHT($C$1,5)&amp;" "&amp;P$3,S!$A$3:$A$470,0),MATCH($D18,S!$B$2:$AK$2,0)))</f>
        <v/>
      </c>
      <c r="Q18" s="63" t="str">
        <f ca="1"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-18</v>
      </c>
      <c r="S18" s="63" t="str">
        <f ca="1">IF(ISNA(INDEX(S!$B$3:$AK$497,MATCH(RIGHT($C$1,5)&amp;" "&amp;S$3,S!$A$3:$A$470,0),MATCH($D18,S!$B$2:$AK$2,0))),"",INDEX(S!$B$3:$AK$497,MATCH(RIGHT($C$1,5)&amp;" "&amp;S$3,S!$A$3:$A$470,0),MATCH($D18,S!$B$2:$AK$2,0)))</f>
        <v/>
      </c>
      <c r="T18" s="63" t="str">
        <f ca="1">IF(ISNA(INDEX(S!$B$3:$AK$497,MATCH(RIGHT($C$1,5)&amp;" "&amp;T$3,S!$A$3:$A$470,0),MATCH($D18,S!$B$2:$AK$2,0))),"",INDEX(S!$B$3:$AK$497,MATCH(RIGHT($C$1,5)&amp;" "&amp;T$3,S!$A$3:$A$470,0),MATCH($D18,S!$B$2:$AK$2,0)))</f>
        <v/>
      </c>
      <c r="U18" s="63" t="str">
        <f ca="1">IF(ISNA(INDEX(S!$B$3:$AK$497,MATCH(RIGHT($C$1,5)&amp;" "&amp;U$3,S!$A$3:$A$470,0),MATCH($D18,S!$B$2:$AK$2,0))),"",INDEX(S!$B$3:$AK$497,MATCH(RIGHT($C$1,5)&amp;" "&amp;U$3,S!$A$3:$A$470,0),MATCH($D18,S!$B$2:$AK$2,0)))</f>
        <v/>
      </c>
      <c r="V18" s="63" t="str">
        <f ca="1">IF(ISNA(INDEX(S!$B$3:$AK$497,MATCH(RIGHT($C$1,5)&amp;" "&amp;V$3,S!$A$3:$A$470,0),MATCH($D18,S!$B$2:$AK$2,0))),"",INDEX(S!$B$3:$AK$497,MATCH(RIGHT($C$1,5)&amp;" "&amp;V$3,S!$A$3:$A$470,0),MATCH($D18,S!$B$2:$AK$2,0)))</f>
        <v/>
      </c>
      <c r="W18" s="63" t="str">
        <f ca="1"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89</v>
      </c>
      <c r="Y18" s="63">
        <f ca="1">IF(ISNA(INDEX(S!$B$3:$AK$497,MATCH(RIGHT($C$1,5)&amp;" "&amp;Y$3,S!$A$3:$A$470,0),MATCH($D18,S!$B$2:$AK$2,0))),"",INDEX(S!$B$3:$AK$497,MATCH(RIGHT($C$1,5)&amp;" "&amp;Y$3,S!$A$3:$A$470,0),MATCH($D18,S!$B$2:$AK$2,0)))</f>
        <v>0</v>
      </c>
      <c r="Z18" s="63">
        <f ca="1">IF(ISNA(INDEX(S!$B$3:$AK$497,MATCH(RIGHT($C$1,5)&amp;" "&amp;Z$3,S!$A$3:$A$470,0),MATCH($D18,S!$B$2:$AK$2,0))),"",INDEX(S!$B$3:$AK$497,MATCH(RIGHT($C$1,5)&amp;" "&amp;Z$3,S!$A$3:$A$470,0),MATCH($D18,S!$B$2:$AK$2,0)))</f>
        <v>0</v>
      </c>
      <c r="AA18" s="63">
        <f ca="1">IF(ISNA(INDEX(S!$B$3:$AK$497,MATCH(RIGHT($C$1,5)&amp;" "&amp;AA$3,S!$A$3:$A$470,0),MATCH($D18,S!$B$2:$AK$2,0))),"",INDEX(S!$B$3:$AK$497,MATCH(RIGHT($C$1,5)&amp;" "&amp;AA$3,S!$A$3:$A$470,0),MATCH($D18,S!$B$2:$AK$2,0)))</f>
        <v>0</v>
      </c>
      <c r="AB18" s="173">
        <f ca="1">IF(ISNA(INDEX(S!$B$3:$AK$497,MATCH(RIGHT($C$1,5)&amp;" "&amp;AB$3,S!$A$3:$A$470,0),MATCH($D18,S!$B$2:$AK$2,0))),"",INDEX(S!$B$3:$AK$497,MATCH(RIGHT($C$1,5)&amp;" "&amp;AB$3,S!$A$3:$A$470,0),MATCH($D18,S!$B$2:$AK$2,0)))</f>
        <v>0</v>
      </c>
      <c r="AC18" s="168">
        <f t="shared" ca="1" si="0"/>
        <v>89</v>
      </c>
      <c r="AD18" s="44">
        <f t="shared" ca="1" si="1"/>
        <v>-21</v>
      </c>
      <c r="AE18" s="45">
        <f t="shared" ca="1" si="2"/>
        <v>7.1428571428571432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 t="str">
        <f ca="1">IF(ISNA(INDEX(S!$B$3:$AK$497,MATCH(RIGHT($C$1,5)&amp;" "&amp;E$3,S!$A$3:$A$470,0),MATCH($D19,S!$B$2:$AK$2,0))),"",INDEX(S!$B$3:$AK$497,MATCH(RIGHT($C$1,5)&amp;" "&amp;E$3,S!$A$3:$A$470,0),MATCH($D19,S!$B$2:$AK$2,0)))</f>
        <v/>
      </c>
      <c r="F19" s="63" t="str">
        <f ca="1">IF(ISNA(INDEX(S!$B$3:$AK$497,MATCH(RIGHT($C$1,5)&amp;" "&amp;F$3,S!$A$3:$A$470,0),MATCH($D19,S!$B$2:$AK$2,0))),"",INDEX(S!$B$3:$AK$497,MATCH(RIGHT($C$1,5)&amp;" "&amp;F$3,S!$A$3:$A$470,0),MATCH($D19,S!$B$2:$AK$2,0)))</f>
        <v/>
      </c>
      <c r="G19" s="63" t="str">
        <f ca="1">IF(ISNA(INDEX(S!$B$3:$AK$497,MATCH(RIGHT($C$1,5)&amp;" "&amp;G$3,S!$A$3:$A$470,0),MATCH($D19,S!$B$2:$AK$2,0))),"",INDEX(S!$B$3:$AK$497,MATCH(RIGHT($C$1,5)&amp;" "&amp;G$3,S!$A$3:$A$470,0),MATCH($D19,S!$B$2:$AK$2,0)))</f>
        <v/>
      </c>
      <c r="H19" s="63" t="str">
        <f ca="1">IF(ISNA(INDEX(S!$B$3:$AK$497,MATCH(RIGHT($C$1,5)&amp;" "&amp;H$3,S!$A$3:$A$470,0),MATCH($D19,S!$B$2:$AK$2,0))),"",INDEX(S!$B$3:$AK$497,MATCH(RIGHT($C$1,5)&amp;" "&amp;H$3,S!$A$3:$A$470,0),MATCH($D19,S!$B$2:$AK$2,0)))</f>
        <v/>
      </c>
      <c r="I19" s="63" t="str">
        <f ca="1">IF(ISNA(INDEX(S!$B$3:$AK$497,MATCH(RIGHT($C$1,5)&amp;" "&amp;I$3,S!$A$3:$A$470,0),MATCH($D19,S!$B$2:$AK$2,0))),"",INDEX(S!$B$3:$AK$497,MATCH(RIGHT($C$1,5)&amp;" "&amp;I$3,S!$A$3:$A$470,0),MATCH($D19,S!$B$2:$AK$2,0)))</f>
        <v/>
      </c>
      <c r="J19" s="63" t="str">
        <f ca="1">IF(ISNA(INDEX(S!$B$3:$AK$497,MATCH(RIGHT($C$1,5)&amp;" "&amp;J$3,S!$A$3:$A$470,0),MATCH($D19,S!$B$2:$AK$2,0))),"",INDEX(S!$B$3:$AK$497,MATCH(RIGHT($C$1,5)&amp;" "&amp;J$3,S!$A$3:$A$470,0),MATCH($D19,S!$B$2:$AK$2,0)))</f>
        <v/>
      </c>
      <c r="K19" s="63" t="str">
        <f ca="1"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 t="str">
        <f ca="1">IF(ISNA(INDEX(S!$B$3:$AK$497,MATCH(RIGHT($C$1,5)&amp;" "&amp;M$3,S!$A$3:$A$470,0),MATCH($D19,S!$B$2:$AK$2,0))),"",INDEX(S!$B$3:$AK$497,MATCH(RIGHT($C$1,5)&amp;" "&amp;M$3,S!$A$3:$A$470,0),MATCH($D19,S!$B$2:$AK$2,0)))</f>
        <v/>
      </c>
      <c r="N19" s="63" t="str">
        <f ca="1">IF(ISNA(INDEX(S!$B$3:$AK$497,MATCH(RIGHT($C$1,5)&amp;" "&amp;N$3,S!$A$3:$A$470,0),MATCH($D19,S!$B$2:$AK$2,0))),"",INDEX(S!$B$3:$AK$497,MATCH(RIGHT($C$1,5)&amp;" "&amp;N$3,S!$A$3:$A$470,0),MATCH($D19,S!$B$2:$AK$2,0)))</f>
        <v/>
      </c>
      <c r="O19" s="63" t="str">
        <f ca="1">IF(ISNA(INDEX(S!$B$3:$AK$497,MATCH(RIGHT($C$1,5)&amp;" "&amp;O$3,S!$A$3:$A$470,0),MATCH($D19,S!$B$2:$AK$2,0))),"",INDEX(S!$B$3:$AK$497,MATCH(RIGHT($C$1,5)&amp;" "&amp;O$3,S!$A$3:$A$470,0),MATCH($D19,S!$B$2:$AK$2,0)))</f>
        <v/>
      </c>
      <c r="P19" s="63" t="str">
        <f ca="1">IF(ISNA(INDEX(S!$B$3:$AK$497,MATCH(RIGHT($C$1,5)&amp;" "&amp;P$3,S!$A$3:$A$470,0),MATCH($D19,S!$B$2:$AK$2,0))),"",INDEX(S!$B$3:$AK$497,MATCH(RIGHT($C$1,5)&amp;" "&amp;P$3,S!$A$3:$A$470,0),MATCH($D19,S!$B$2:$AK$2,0)))</f>
        <v/>
      </c>
      <c r="Q19" s="63" t="str">
        <f ca="1"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 t="str">
        <f ca="1">IF(ISNA(INDEX(S!$B$3:$AK$497,MATCH(RIGHT($C$1,5)&amp;" "&amp;S$3,S!$A$3:$A$470,0),MATCH($D19,S!$B$2:$AK$2,0))),"",INDEX(S!$B$3:$AK$497,MATCH(RIGHT($C$1,5)&amp;" "&amp;S$3,S!$A$3:$A$470,0),MATCH($D19,S!$B$2:$AK$2,0)))</f>
        <v/>
      </c>
      <c r="T19" s="63" t="str">
        <f ca="1">IF(ISNA(INDEX(S!$B$3:$AK$497,MATCH(RIGHT($C$1,5)&amp;" "&amp;T$3,S!$A$3:$A$470,0),MATCH($D19,S!$B$2:$AK$2,0))),"",INDEX(S!$B$3:$AK$497,MATCH(RIGHT($C$1,5)&amp;" "&amp;T$3,S!$A$3:$A$470,0),MATCH($D19,S!$B$2:$AK$2,0)))</f>
        <v/>
      </c>
      <c r="U19" s="63" t="str">
        <f ca="1">IF(ISNA(INDEX(S!$B$3:$AK$497,MATCH(RIGHT($C$1,5)&amp;" "&amp;U$3,S!$A$3:$A$470,0),MATCH($D19,S!$B$2:$AK$2,0))),"",INDEX(S!$B$3:$AK$497,MATCH(RIGHT($C$1,5)&amp;" "&amp;U$3,S!$A$3:$A$470,0),MATCH($D19,S!$B$2:$AK$2,0)))</f>
        <v/>
      </c>
      <c r="V19" s="63" t="str">
        <f ca="1">IF(ISNA(INDEX(S!$B$3:$AK$497,MATCH(RIGHT($C$1,5)&amp;" "&amp;V$3,S!$A$3:$A$470,0),MATCH($D19,S!$B$2:$AK$2,0))),"",INDEX(S!$B$3:$AK$497,MATCH(RIGHT($C$1,5)&amp;" "&amp;V$3,S!$A$3:$A$470,0),MATCH($D19,S!$B$2:$AK$2,0)))</f>
        <v/>
      </c>
      <c r="W19" s="63" t="str">
        <f ca="1"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>
        <f ca="1">IF(ISNA(INDEX(S!$B$3:$AK$497,MATCH(RIGHT($C$1,5)&amp;" "&amp;Y$3,S!$A$3:$A$470,0),MATCH($D19,S!$B$2:$AK$2,0))),"",INDEX(S!$B$3:$AK$497,MATCH(RIGHT($C$1,5)&amp;" "&amp;Y$3,S!$A$3:$A$470,0),MATCH($D19,S!$B$2:$AK$2,0)))</f>
        <v>0</v>
      </c>
      <c r="Z19" s="63">
        <f ca="1">IF(ISNA(INDEX(S!$B$3:$AK$497,MATCH(RIGHT($C$1,5)&amp;" "&amp;Z$3,S!$A$3:$A$470,0),MATCH($D19,S!$B$2:$AK$2,0))),"",INDEX(S!$B$3:$AK$497,MATCH(RIGHT($C$1,5)&amp;" "&amp;Z$3,S!$A$3:$A$470,0),MATCH($D19,S!$B$2:$AK$2,0)))</f>
        <v>0</v>
      </c>
      <c r="AA19" s="63">
        <f ca="1">IF(ISNA(INDEX(S!$B$3:$AK$497,MATCH(RIGHT($C$1,5)&amp;" "&amp;AA$3,S!$A$3:$A$470,0),MATCH($D19,S!$B$2:$AK$2,0))),"",INDEX(S!$B$3:$AK$497,MATCH(RIGHT($C$1,5)&amp;" "&amp;AA$3,S!$A$3:$A$470,0),MATCH($D19,S!$B$2:$AK$2,0)))</f>
        <v>0</v>
      </c>
      <c r="AB19" s="173">
        <f ca="1">IF(ISNA(INDEX(S!$B$3:$AK$497,MATCH(RIGHT($C$1,5)&amp;" "&amp;AB$3,S!$A$3:$A$470,0),MATCH($D19,S!$B$2:$AK$2,0))),"",INDEX(S!$B$3:$AK$497,MATCH(RIGHT($C$1,5)&amp;" "&amp;AB$3,S!$A$3:$A$470,0),MATCH($D19,S!$B$2:$AK$2,0)))</f>
        <v>0</v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 t="str">
        <f ca="1">IF(ISNA(INDEX(S!$B$3:$AK$497,MATCH(RIGHT($C$1,5)&amp;" "&amp;E$3,S!$A$3:$A$470,0),MATCH($D20,S!$B$2:$AK$2,0))),"",INDEX(S!$B$3:$AK$497,MATCH(RIGHT($C$1,5)&amp;" "&amp;E$3,S!$A$3:$A$470,0),MATCH($D20,S!$B$2:$AK$2,0)))</f>
        <v/>
      </c>
      <c r="F20" s="65" t="str">
        <f ca="1">IF(ISNA(INDEX(S!$B$3:$AK$497,MATCH(RIGHT($C$1,5)&amp;" "&amp;F$3,S!$A$3:$A$470,0),MATCH($D20,S!$B$2:$AK$2,0))),"",INDEX(S!$B$3:$AK$497,MATCH(RIGHT($C$1,5)&amp;" "&amp;F$3,S!$A$3:$A$470,0),MATCH($D20,S!$B$2:$AK$2,0)))</f>
        <v/>
      </c>
      <c r="G20" s="65" t="str">
        <f ca="1">IF(ISNA(INDEX(S!$B$3:$AK$497,MATCH(RIGHT($C$1,5)&amp;" "&amp;G$3,S!$A$3:$A$470,0),MATCH($D20,S!$B$2:$AK$2,0))),"",INDEX(S!$B$3:$AK$497,MATCH(RIGHT($C$1,5)&amp;" "&amp;G$3,S!$A$3:$A$470,0),MATCH($D20,S!$B$2:$AK$2,0)))</f>
        <v/>
      </c>
      <c r="H20" s="65" t="str">
        <f ca="1">IF(ISNA(INDEX(S!$B$3:$AK$497,MATCH(RIGHT($C$1,5)&amp;" "&amp;H$3,S!$A$3:$A$470,0),MATCH($D20,S!$B$2:$AK$2,0))),"",INDEX(S!$B$3:$AK$497,MATCH(RIGHT($C$1,5)&amp;" "&amp;H$3,S!$A$3:$A$470,0),MATCH($D20,S!$B$2:$AK$2,0)))</f>
        <v/>
      </c>
      <c r="I20" s="65" t="str">
        <f ca="1">IF(ISNA(INDEX(S!$B$3:$AK$497,MATCH(RIGHT($C$1,5)&amp;" "&amp;I$3,S!$A$3:$A$470,0),MATCH($D20,S!$B$2:$AK$2,0))),"",INDEX(S!$B$3:$AK$497,MATCH(RIGHT($C$1,5)&amp;" "&amp;I$3,S!$A$3:$A$470,0),MATCH($D20,S!$B$2:$AK$2,0)))</f>
        <v/>
      </c>
      <c r="J20" s="65" t="str">
        <f ca="1">IF(ISNA(INDEX(S!$B$3:$AK$497,MATCH(RIGHT($C$1,5)&amp;" "&amp;J$3,S!$A$3:$A$470,0),MATCH($D20,S!$B$2:$AK$2,0))),"",INDEX(S!$B$3:$AK$497,MATCH(RIGHT($C$1,5)&amp;" "&amp;J$3,S!$A$3:$A$470,0),MATCH($D20,S!$B$2:$AK$2,0)))</f>
        <v/>
      </c>
      <c r="K20" s="65" t="str">
        <f ca="1"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-111</v>
      </c>
      <c r="M20" s="65" t="str">
        <f ca="1">IF(ISNA(INDEX(S!$B$3:$AK$497,MATCH(RIGHT($C$1,5)&amp;" "&amp;M$3,S!$A$3:$A$470,0),MATCH($D20,S!$B$2:$AK$2,0))),"",INDEX(S!$B$3:$AK$497,MATCH(RIGHT($C$1,5)&amp;" "&amp;M$3,S!$A$3:$A$470,0),MATCH($D20,S!$B$2:$AK$2,0)))</f>
        <v/>
      </c>
      <c r="N20" s="65" t="str">
        <f ca="1">IF(ISNA(INDEX(S!$B$3:$AK$497,MATCH(RIGHT($C$1,5)&amp;" "&amp;N$3,S!$A$3:$A$470,0),MATCH($D20,S!$B$2:$AK$2,0))),"",INDEX(S!$B$3:$AK$497,MATCH(RIGHT($C$1,5)&amp;" "&amp;N$3,S!$A$3:$A$470,0),MATCH($D20,S!$B$2:$AK$2,0)))</f>
        <v/>
      </c>
      <c r="O20" s="65" t="str">
        <f ca="1">IF(ISNA(INDEX(S!$B$3:$AK$497,MATCH(RIGHT($C$1,5)&amp;" "&amp;O$3,S!$A$3:$A$470,0),MATCH($D20,S!$B$2:$AK$2,0))),"",INDEX(S!$B$3:$AK$497,MATCH(RIGHT($C$1,5)&amp;" "&amp;O$3,S!$A$3:$A$470,0),MATCH($D20,S!$B$2:$AK$2,0)))</f>
        <v/>
      </c>
      <c r="P20" s="65" t="str">
        <f ca="1">IF(ISNA(INDEX(S!$B$3:$AK$497,MATCH(RIGHT($C$1,5)&amp;" "&amp;P$3,S!$A$3:$A$470,0),MATCH($D20,S!$B$2:$AK$2,0))),"",INDEX(S!$B$3:$AK$497,MATCH(RIGHT($C$1,5)&amp;" "&amp;P$3,S!$A$3:$A$470,0),MATCH($D20,S!$B$2:$AK$2,0)))</f>
        <v/>
      </c>
      <c r="Q20" s="65" t="str">
        <f ca="1"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70</v>
      </c>
      <c r="S20" s="65" t="str">
        <f ca="1">IF(ISNA(INDEX(S!$B$3:$AK$497,MATCH(RIGHT($C$1,5)&amp;" "&amp;S$3,S!$A$3:$A$470,0),MATCH($D20,S!$B$2:$AK$2,0))),"",INDEX(S!$B$3:$AK$497,MATCH(RIGHT($C$1,5)&amp;" "&amp;S$3,S!$A$3:$A$470,0),MATCH($D20,S!$B$2:$AK$2,0)))</f>
        <v/>
      </c>
      <c r="T20" s="65" t="str">
        <f ca="1">IF(ISNA(INDEX(S!$B$3:$AK$497,MATCH(RIGHT($C$1,5)&amp;" "&amp;T$3,S!$A$3:$A$470,0),MATCH($D20,S!$B$2:$AK$2,0))),"",INDEX(S!$B$3:$AK$497,MATCH(RIGHT($C$1,5)&amp;" "&amp;T$3,S!$A$3:$A$470,0),MATCH($D20,S!$B$2:$AK$2,0)))</f>
        <v/>
      </c>
      <c r="U20" s="65" t="str">
        <f ca="1">IF(ISNA(INDEX(S!$B$3:$AK$497,MATCH(RIGHT($C$1,5)&amp;" "&amp;U$3,S!$A$3:$A$470,0),MATCH($D20,S!$B$2:$AK$2,0))),"",INDEX(S!$B$3:$AK$497,MATCH(RIGHT($C$1,5)&amp;" "&amp;U$3,S!$A$3:$A$470,0),MATCH($D20,S!$B$2:$AK$2,0)))</f>
        <v/>
      </c>
      <c r="V20" s="65" t="str">
        <f ca="1">IF(ISNA(INDEX(S!$B$3:$AK$497,MATCH(RIGHT($C$1,5)&amp;" "&amp;V$3,S!$A$3:$A$470,0),MATCH($D20,S!$B$2:$AK$2,0))),"",INDEX(S!$B$3:$AK$497,MATCH(RIGHT($C$1,5)&amp;" "&amp;V$3,S!$A$3:$A$470,0),MATCH($D20,S!$B$2:$AK$2,0)))</f>
        <v/>
      </c>
      <c r="W20" s="65" t="str">
        <f ca="1"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90</v>
      </c>
      <c r="Y20" s="65">
        <f ca="1">IF(ISNA(INDEX(S!$B$3:$AK$497,MATCH(RIGHT($C$1,5)&amp;" "&amp;Y$3,S!$A$3:$A$470,0),MATCH($D20,S!$B$2:$AK$2,0))),"",INDEX(S!$B$3:$AK$497,MATCH(RIGHT($C$1,5)&amp;" "&amp;Y$3,S!$A$3:$A$470,0),MATCH($D20,S!$B$2:$AK$2,0)))</f>
        <v>0</v>
      </c>
      <c r="Z20" s="65">
        <f ca="1">IF(ISNA(INDEX(S!$B$3:$AK$497,MATCH(RIGHT($C$1,5)&amp;" "&amp;Z$3,S!$A$3:$A$470,0),MATCH($D20,S!$B$2:$AK$2,0))),"",INDEX(S!$B$3:$AK$497,MATCH(RIGHT($C$1,5)&amp;" "&amp;Z$3,S!$A$3:$A$470,0),MATCH($D20,S!$B$2:$AK$2,0)))</f>
        <v>0</v>
      </c>
      <c r="AA20" s="65">
        <f ca="1">IF(ISNA(INDEX(S!$B$3:$AK$497,MATCH(RIGHT($C$1,5)&amp;" "&amp;AA$3,S!$A$3:$A$470,0),MATCH($D20,S!$B$2:$AK$2,0))),"",INDEX(S!$B$3:$AK$497,MATCH(RIGHT($C$1,5)&amp;" "&amp;AA$3,S!$A$3:$A$470,0),MATCH($D20,S!$B$2:$AK$2,0)))</f>
        <v>0</v>
      </c>
      <c r="AB20" s="174">
        <f ca="1">IF(ISNA(INDEX(S!$B$3:$AK$497,MATCH(RIGHT($C$1,5)&amp;" "&amp;AB$3,S!$A$3:$A$470,0),MATCH($D20,S!$B$2:$AK$2,0))),"",INDEX(S!$B$3:$AK$497,MATCH(RIGHT($C$1,5)&amp;" "&amp;AB$3,S!$A$3:$A$470,0),MATCH($D20,S!$B$2:$AK$2,0)))</f>
        <v>0</v>
      </c>
      <c r="AC20" s="169">
        <f t="shared" ca="1" si="0"/>
        <v>90</v>
      </c>
      <c r="AD20" s="46">
        <f t="shared" ca="1" si="1"/>
        <v>-111</v>
      </c>
      <c r="AE20" s="47">
        <f t="shared" ca="1" si="2"/>
        <v>7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 t="str">
        <f ca="1">IF(ISNA(INDEX(S!$B$3:$AK$497,MATCH(RIGHT($C$1,5)&amp;" "&amp;E$3,S!$A$3:$A$470,0),MATCH($D21,S!$B$2:$AK$2,0))),"",INDEX(S!$B$3:$AK$497,MATCH(RIGHT($C$1,5)&amp;" "&amp;E$3,S!$A$3:$A$470,0),MATCH($D21,S!$B$2:$AK$2,0)))</f>
        <v/>
      </c>
      <c r="F21" s="61" t="str">
        <f ca="1">IF(ISNA(INDEX(S!$B$3:$AK$497,MATCH(RIGHT($C$1,5)&amp;" "&amp;F$3,S!$A$3:$A$470,0),MATCH($D21,S!$B$2:$AK$2,0))),"",INDEX(S!$B$3:$AK$497,MATCH(RIGHT($C$1,5)&amp;" "&amp;F$3,S!$A$3:$A$470,0),MATCH($D21,S!$B$2:$AK$2,0)))</f>
        <v/>
      </c>
      <c r="G21" s="61" t="str">
        <f ca="1">IF(ISNA(INDEX(S!$B$3:$AK$497,MATCH(RIGHT($C$1,5)&amp;" "&amp;G$3,S!$A$3:$A$470,0),MATCH($D21,S!$B$2:$AK$2,0))),"",INDEX(S!$B$3:$AK$497,MATCH(RIGHT($C$1,5)&amp;" "&amp;G$3,S!$A$3:$A$470,0),MATCH($D21,S!$B$2:$AK$2,0)))</f>
        <v/>
      </c>
      <c r="H21" s="61" t="str">
        <f ca="1">IF(ISNA(INDEX(S!$B$3:$AK$497,MATCH(RIGHT($C$1,5)&amp;" "&amp;H$3,S!$A$3:$A$470,0),MATCH($D21,S!$B$2:$AK$2,0))),"",INDEX(S!$B$3:$AK$497,MATCH(RIGHT($C$1,5)&amp;" "&amp;H$3,S!$A$3:$A$470,0),MATCH($D21,S!$B$2:$AK$2,0)))</f>
        <v/>
      </c>
      <c r="I21" s="61" t="str">
        <f ca="1">IF(ISNA(INDEX(S!$B$3:$AK$497,MATCH(RIGHT($C$1,5)&amp;" "&amp;I$3,S!$A$3:$A$470,0),MATCH($D21,S!$B$2:$AK$2,0))),"",INDEX(S!$B$3:$AK$497,MATCH(RIGHT($C$1,5)&amp;" "&amp;I$3,S!$A$3:$A$470,0),MATCH($D21,S!$B$2:$AK$2,0)))</f>
        <v/>
      </c>
      <c r="J21" s="61" t="str">
        <f ca="1">IF(ISNA(INDEX(S!$B$3:$AK$497,MATCH(RIGHT($C$1,5)&amp;" "&amp;J$3,S!$A$3:$A$470,0),MATCH($D21,S!$B$2:$AK$2,0))),"",INDEX(S!$B$3:$AK$497,MATCH(RIGHT($C$1,5)&amp;" "&amp;J$3,S!$A$3:$A$470,0),MATCH($D21,S!$B$2:$AK$2,0)))</f>
        <v/>
      </c>
      <c r="K21" s="61" t="str">
        <f ca="1"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8810</v>
      </c>
      <c r="M21" s="61" t="str">
        <f ca="1">IF(ISNA(INDEX(S!$B$3:$AK$497,MATCH(RIGHT($C$1,5)&amp;" "&amp;M$3,S!$A$3:$A$470,0),MATCH($D21,S!$B$2:$AK$2,0))),"",INDEX(S!$B$3:$AK$497,MATCH(RIGHT($C$1,5)&amp;" "&amp;M$3,S!$A$3:$A$470,0),MATCH($D21,S!$B$2:$AK$2,0)))</f>
        <v/>
      </c>
      <c r="N21" s="61" t="str">
        <f ca="1">IF(ISNA(INDEX(S!$B$3:$AK$497,MATCH(RIGHT($C$1,5)&amp;" "&amp;N$3,S!$A$3:$A$470,0),MATCH($D21,S!$B$2:$AK$2,0))),"",INDEX(S!$B$3:$AK$497,MATCH(RIGHT($C$1,5)&amp;" "&amp;N$3,S!$A$3:$A$470,0),MATCH($D21,S!$B$2:$AK$2,0)))</f>
        <v/>
      </c>
      <c r="O21" s="61" t="str">
        <f ca="1">IF(ISNA(INDEX(S!$B$3:$AK$497,MATCH(RIGHT($C$1,5)&amp;" "&amp;O$3,S!$A$3:$A$470,0),MATCH($D21,S!$B$2:$AK$2,0))),"",INDEX(S!$B$3:$AK$497,MATCH(RIGHT($C$1,5)&amp;" "&amp;O$3,S!$A$3:$A$470,0),MATCH($D21,S!$B$2:$AK$2,0)))</f>
        <v/>
      </c>
      <c r="P21" s="61" t="str">
        <f ca="1">IF(ISNA(INDEX(S!$B$3:$AK$497,MATCH(RIGHT($C$1,5)&amp;" "&amp;P$3,S!$A$3:$A$470,0),MATCH($D21,S!$B$2:$AK$2,0))),"",INDEX(S!$B$3:$AK$497,MATCH(RIGHT($C$1,5)&amp;" "&amp;P$3,S!$A$3:$A$470,0),MATCH($D21,S!$B$2:$AK$2,0)))</f>
        <v/>
      </c>
      <c r="Q21" s="61" t="str">
        <f ca="1"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8799</v>
      </c>
      <c r="S21" s="61" t="str">
        <f ca="1">IF(ISNA(INDEX(S!$B$3:$AK$497,MATCH(RIGHT($C$1,5)&amp;" "&amp;S$3,S!$A$3:$A$470,0),MATCH($D21,S!$B$2:$AK$2,0))),"",INDEX(S!$B$3:$AK$497,MATCH(RIGHT($C$1,5)&amp;" "&amp;S$3,S!$A$3:$A$470,0),MATCH($D21,S!$B$2:$AK$2,0)))</f>
        <v/>
      </c>
      <c r="T21" s="61" t="str">
        <f ca="1">IF(ISNA(INDEX(S!$B$3:$AK$497,MATCH(RIGHT($C$1,5)&amp;" "&amp;T$3,S!$A$3:$A$470,0),MATCH($D21,S!$B$2:$AK$2,0))),"",INDEX(S!$B$3:$AK$497,MATCH(RIGHT($C$1,5)&amp;" "&amp;T$3,S!$A$3:$A$470,0),MATCH($D21,S!$B$2:$AK$2,0)))</f>
        <v/>
      </c>
      <c r="U21" s="61" t="str">
        <f ca="1">IF(ISNA(INDEX(S!$B$3:$AK$497,MATCH(RIGHT($C$1,5)&amp;" "&amp;U$3,S!$A$3:$A$470,0),MATCH($D21,S!$B$2:$AK$2,0))),"",INDEX(S!$B$3:$AK$497,MATCH(RIGHT($C$1,5)&amp;" "&amp;U$3,S!$A$3:$A$470,0),MATCH($D21,S!$B$2:$AK$2,0)))</f>
        <v/>
      </c>
      <c r="V21" s="61" t="str">
        <f ca="1">IF(ISNA(INDEX(S!$B$3:$AK$497,MATCH(RIGHT($C$1,5)&amp;" "&amp;V$3,S!$A$3:$A$470,0),MATCH($D21,S!$B$2:$AK$2,0))),"",INDEX(S!$B$3:$AK$497,MATCH(RIGHT($C$1,5)&amp;" "&amp;V$3,S!$A$3:$A$470,0),MATCH($D21,S!$B$2:$AK$2,0)))</f>
        <v/>
      </c>
      <c r="W21" s="61" t="str">
        <f ca="1"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8793</v>
      </c>
      <c r="Y21" s="61">
        <f ca="1">IF(ISNA(INDEX(S!$B$3:$AK$497,MATCH(RIGHT($C$1,5)&amp;" "&amp;Y$3,S!$A$3:$A$470,0),MATCH($D21,S!$B$2:$AK$2,0))),"",INDEX(S!$B$3:$AK$497,MATCH(RIGHT($C$1,5)&amp;" "&amp;Y$3,S!$A$3:$A$470,0),MATCH($D21,S!$B$2:$AK$2,0)))</f>
        <v>0</v>
      </c>
      <c r="Z21" s="61">
        <f ca="1">IF(ISNA(INDEX(S!$B$3:$AK$497,MATCH(RIGHT($C$1,5)&amp;" "&amp;Z$3,S!$A$3:$A$470,0),MATCH($D21,S!$B$2:$AK$2,0))),"",INDEX(S!$B$3:$AK$497,MATCH(RIGHT($C$1,5)&amp;" "&amp;Z$3,S!$A$3:$A$470,0),MATCH($D21,S!$B$2:$AK$2,0)))</f>
        <v>0</v>
      </c>
      <c r="AA21" s="61">
        <f ca="1">IF(ISNA(INDEX(S!$B$3:$AK$497,MATCH(RIGHT($C$1,5)&amp;" "&amp;AA$3,S!$A$3:$A$470,0),MATCH($D21,S!$B$2:$AK$2,0))),"",INDEX(S!$B$3:$AK$497,MATCH(RIGHT($C$1,5)&amp;" "&amp;AA$3,S!$A$3:$A$470,0),MATCH($D21,S!$B$2:$AK$2,0)))</f>
        <v>0</v>
      </c>
      <c r="AB21" s="172">
        <f ca="1">IF(ISNA(INDEX(S!$B$3:$AK$497,MATCH(RIGHT($C$1,5)&amp;" "&amp;AB$3,S!$A$3:$A$470,0),MATCH($D21,S!$B$2:$AK$2,0))),"",INDEX(S!$B$3:$AK$497,MATCH(RIGHT($C$1,5)&amp;" "&amp;AB$3,S!$A$3:$A$470,0),MATCH($D21,S!$B$2:$AK$2,0)))</f>
        <v>0</v>
      </c>
      <c r="AC21" s="167">
        <f t="shared" ca="1" si="0"/>
        <v>8810</v>
      </c>
      <c r="AD21" s="42">
        <f t="shared" ca="1" si="1"/>
        <v>0</v>
      </c>
      <c r="AE21" s="43">
        <f t="shared" ca="1" si="2"/>
        <v>3771.7142857142858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 t="str">
        <f ca="1">IF(ISNA(INDEX(S!$B$3:$AK$497,MATCH(RIGHT($C$1,5)&amp;" "&amp;E$3,S!$A$3:$A$470,0),MATCH($D22,S!$B$2:$AK$2,0))),"",INDEX(S!$B$3:$AK$497,MATCH(RIGHT($C$1,5)&amp;" "&amp;E$3,S!$A$3:$A$470,0),MATCH($D22,S!$B$2:$AK$2,0)))</f>
        <v/>
      </c>
      <c r="F22" s="63" t="str">
        <f ca="1">IF(ISNA(INDEX(S!$B$3:$AK$497,MATCH(RIGHT($C$1,5)&amp;" "&amp;F$3,S!$A$3:$A$470,0),MATCH($D22,S!$B$2:$AK$2,0))),"",INDEX(S!$B$3:$AK$497,MATCH(RIGHT($C$1,5)&amp;" "&amp;F$3,S!$A$3:$A$470,0),MATCH($D22,S!$B$2:$AK$2,0)))</f>
        <v/>
      </c>
      <c r="G22" s="63" t="str">
        <f ca="1">IF(ISNA(INDEX(S!$B$3:$AK$497,MATCH(RIGHT($C$1,5)&amp;" "&amp;G$3,S!$A$3:$A$470,0),MATCH($D22,S!$B$2:$AK$2,0))),"",INDEX(S!$B$3:$AK$497,MATCH(RIGHT($C$1,5)&amp;" "&amp;G$3,S!$A$3:$A$470,0),MATCH($D22,S!$B$2:$AK$2,0)))</f>
        <v/>
      </c>
      <c r="H22" s="63" t="str">
        <f ca="1">IF(ISNA(INDEX(S!$B$3:$AK$497,MATCH(RIGHT($C$1,5)&amp;" "&amp;H$3,S!$A$3:$A$470,0),MATCH($D22,S!$B$2:$AK$2,0))),"",INDEX(S!$B$3:$AK$497,MATCH(RIGHT($C$1,5)&amp;" "&amp;H$3,S!$A$3:$A$470,0),MATCH($D22,S!$B$2:$AK$2,0)))</f>
        <v/>
      </c>
      <c r="I22" s="63" t="str">
        <f ca="1">IF(ISNA(INDEX(S!$B$3:$AK$497,MATCH(RIGHT($C$1,5)&amp;" "&amp;I$3,S!$A$3:$A$470,0),MATCH($D22,S!$B$2:$AK$2,0))),"",INDEX(S!$B$3:$AK$497,MATCH(RIGHT($C$1,5)&amp;" "&amp;I$3,S!$A$3:$A$470,0),MATCH($D22,S!$B$2:$AK$2,0)))</f>
        <v/>
      </c>
      <c r="J22" s="63" t="str">
        <f ca="1">IF(ISNA(INDEX(S!$B$3:$AK$497,MATCH(RIGHT($C$1,5)&amp;" "&amp;J$3,S!$A$3:$A$470,0),MATCH($D22,S!$B$2:$AK$2,0))),"",INDEX(S!$B$3:$AK$497,MATCH(RIGHT($C$1,5)&amp;" "&amp;J$3,S!$A$3:$A$470,0),MATCH($D22,S!$B$2:$AK$2,0)))</f>
        <v/>
      </c>
      <c r="K22" s="63" t="str">
        <f ca="1"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2997</v>
      </c>
      <c r="M22" s="63" t="str">
        <f ca="1">IF(ISNA(INDEX(S!$B$3:$AK$497,MATCH(RIGHT($C$1,5)&amp;" "&amp;M$3,S!$A$3:$A$470,0),MATCH($D22,S!$B$2:$AK$2,0))),"",INDEX(S!$B$3:$AK$497,MATCH(RIGHT($C$1,5)&amp;" "&amp;M$3,S!$A$3:$A$470,0),MATCH($D22,S!$B$2:$AK$2,0)))</f>
        <v/>
      </c>
      <c r="N22" s="63" t="str">
        <f ca="1">IF(ISNA(INDEX(S!$B$3:$AK$497,MATCH(RIGHT($C$1,5)&amp;" "&amp;N$3,S!$A$3:$A$470,0),MATCH($D22,S!$B$2:$AK$2,0))),"",INDEX(S!$B$3:$AK$497,MATCH(RIGHT($C$1,5)&amp;" "&amp;N$3,S!$A$3:$A$470,0),MATCH($D22,S!$B$2:$AK$2,0)))</f>
        <v/>
      </c>
      <c r="O22" s="63" t="str">
        <f ca="1">IF(ISNA(INDEX(S!$B$3:$AK$497,MATCH(RIGHT($C$1,5)&amp;" "&amp;O$3,S!$A$3:$A$470,0),MATCH($D22,S!$B$2:$AK$2,0))),"",INDEX(S!$B$3:$AK$497,MATCH(RIGHT($C$1,5)&amp;" "&amp;O$3,S!$A$3:$A$470,0),MATCH($D22,S!$B$2:$AK$2,0)))</f>
        <v/>
      </c>
      <c r="P22" s="63" t="str">
        <f ca="1">IF(ISNA(INDEX(S!$B$3:$AK$497,MATCH(RIGHT($C$1,5)&amp;" "&amp;P$3,S!$A$3:$A$470,0),MATCH($D22,S!$B$2:$AK$2,0))),"",INDEX(S!$B$3:$AK$497,MATCH(RIGHT($C$1,5)&amp;" "&amp;P$3,S!$A$3:$A$470,0),MATCH($D22,S!$B$2:$AK$2,0)))</f>
        <v/>
      </c>
      <c r="Q22" s="63" t="str">
        <f ca="1"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3001</v>
      </c>
      <c r="S22" s="63" t="str">
        <f ca="1">IF(ISNA(INDEX(S!$B$3:$AK$497,MATCH(RIGHT($C$1,5)&amp;" "&amp;S$3,S!$A$3:$A$470,0),MATCH($D22,S!$B$2:$AK$2,0))),"",INDEX(S!$B$3:$AK$497,MATCH(RIGHT($C$1,5)&amp;" "&amp;S$3,S!$A$3:$A$470,0),MATCH($D22,S!$B$2:$AK$2,0)))</f>
        <v/>
      </c>
      <c r="T22" s="63" t="str">
        <f ca="1">IF(ISNA(INDEX(S!$B$3:$AK$497,MATCH(RIGHT($C$1,5)&amp;" "&amp;T$3,S!$A$3:$A$470,0),MATCH($D22,S!$B$2:$AK$2,0))),"",INDEX(S!$B$3:$AK$497,MATCH(RIGHT($C$1,5)&amp;" "&amp;T$3,S!$A$3:$A$470,0),MATCH($D22,S!$B$2:$AK$2,0)))</f>
        <v/>
      </c>
      <c r="U22" s="63" t="str">
        <f ca="1">IF(ISNA(INDEX(S!$B$3:$AK$497,MATCH(RIGHT($C$1,5)&amp;" "&amp;U$3,S!$A$3:$A$470,0),MATCH($D22,S!$B$2:$AK$2,0))),"",INDEX(S!$B$3:$AK$497,MATCH(RIGHT($C$1,5)&amp;" "&amp;U$3,S!$A$3:$A$470,0),MATCH($D22,S!$B$2:$AK$2,0)))</f>
        <v/>
      </c>
      <c r="V22" s="63" t="str">
        <f ca="1">IF(ISNA(INDEX(S!$B$3:$AK$497,MATCH(RIGHT($C$1,5)&amp;" "&amp;V$3,S!$A$3:$A$470,0),MATCH($D22,S!$B$2:$AK$2,0))),"",INDEX(S!$B$3:$AK$497,MATCH(RIGHT($C$1,5)&amp;" "&amp;V$3,S!$A$3:$A$470,0),MATCH($D22,S!$B$2:$AK$2,0)))</f>
        <v/>
      </c>
      <c r="W22" s="63" t="str">
        <f ca="1"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2995</v>
      </c>
      <c r="Y22" s="63">
        <f ca="1">IF(ISNA(INDEX(S!$B$3:$AK$497,MATCH(RIGHT($C$1,5)&amp;" "&amp;Y$3,S!$A$3:$A$470,0),MATCH($D22,S!$B$2:$AK$2,0))),"",INDEX(S!$B$3:$AK$497,MATCH(RIGHT($C$1,5)&amp;" "&amp;Y$3,S!$A$3:$A$470,0),MATCH($D22,S!$B$2:$AK$2,0)))</f>
        <v>0</v>
      </c>
      <c r="Z22" s="63">
        <f ca="1">IF(ISNA(INDEX(S!$B$3:$AK$497,MATCH(RIGHT($C$1,5)&amp;" "&amp;Z$3,S!$A$3:$A$470,0),MATCH($D22,S!$B$2:$AK$2,0))),"",INDEX(S!$B$3:$AK$497,MATCH(RIGHT($C$1,5)&amp;" "&amp;Z$3,S!$A$3:$A$470,0),MATCH($D22,S!$B$2:$AK$2,0)))</f>
        <v>0</v>
      </c>
      <c r="AA22" s="63">
        <f ca="1">IF(ISNA(INDEX(S!$B$3:$AK$497,MATCH(RIGHT($C$1,5)&amp;" "&amp;AA$3,S!$A$3:$A$470,0),MATCH($D22,S!$B$2:$AK$2,0))),"",INDEX(S!$B$3:$AK$497,MATCH(RIGHT($C$1,5)&amp;" "&amp;AA$3,S!$A$3:$A$470,0),MATCH($D22,S!$B$2:$AK$2,0)))</f>
        <v>0</v>
      </c>
      <c r="AB22" s="173">
        <f ca="1">IF(ISNA(INDEX(S!$B$3:$AK$497,MATCH(RIGHT($C$1,5)&amp;" "&amp;AB$3,S!$A$3:$A$470,0),MATCH($D22,S!$B$2:$AK$2,0))),"",INDEX(S!$B$3:$AK$497,MATCH(RIGHT($C$1,5)&amp;" "&amp;AB$3,S!$A$3:$A$470,0),MATCH($D22,S!$B$2:$AK$2,0)))</f>
        <v>0</v>
      </c>
      <c r="AC22" s="168">
        <f t="shared" ca="1" si="0"/>
        <v>3001</v>
      </c>
      <c r="AD22" s="44">
        <f t="shared" ca="1" si="1"/>
        <v>0</v>
      </c>
      <c r="AE22" s="45">
        <f t="shared" ca="1" si="2"/>
        <v>1284.7142857142858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 t="str">
        <f ca="1">IF(ISNA(INDEX(S!$B$3:$AK$497,MATCH(RIGHT($C$1,5)&amp;" "&amp;E$3,S!$A$3:$A$470,0),MATCH($D23,S!$B$2:$AK$2,0))),"",INDEX(S!$B$3:$AK$497,MATCH(RIGHT($C$1,5)&amp;" "&amp;E$3,S!$A$3:$A$470,0),MATCH($D23,S!$B$2:$AK$2,0)))</f>
        <v/>
      </c>
      <c r="F23" s="63" t="str">
        <f ca="1">IF(ISNA(INDEX(S!$B$3:$AK$497,MATCH(RIGHT($C$1,5)&amp;" "&amp;F$3,S!$A$3:$A$470,0),MATCH($D23,S!$B$2:$AK$2,0))),"",INDEX(S!$B$3:$AK$497,MATCH(RIGHT($C$1,5)&amp;" "&amp;F$3,S!$A$3:$A$470,0),MATCH($D23,S!$B$2:$AK$2,0)))</f>
        <v/>
      </c>
      <c r="G23" s="63" t="str">
        <f ca="1">IF(ISNA(INDEX(S!$B$3:$AK$497,MATCH(RIGHT($C$1,5)&amp;" "&amp;G$3,S!$A$3:$A$470,0),MATCH($D23,S!$B$2:$AK$2,0))),"",INDEX(S!$B$3:$AK$497,MATCH(RIGHT($C$1,5)&amp;" "&amp;G$3,S!$A$3:$A$470,0),MATCH($D23,S!$B$2:$AK$2,0)))</f>
        <v/>
      </c>
      <c r="H23" s="63" t="str">
        <f ca="1">IF(ISNA(INDEX(S!$B$3:$AK$497,MATCH(RIGHT($C$1,5)&amp;" "&amp;H$3,S!$A$3:$A$470,0),MATCH($D23,S!$B$2:$AK$2,0))),"",INDEX(S!$B$3:$AK$497,MATCH(RIGHT($C$1,5)&amp;" "&amp;H$3,S!$A$3:$A$470,0),MATCH($D23,S!$B$2:$AK$2,0)))</f>
        <v/>
      </c>
      <c r="I23" s="63" t="str">
        <f ca="1">IF(ISNA(INDEX(S!$B$3:$AK$497,MATCH(RIGHT($C$1,5)&amp;" "&amp;I$3,S!$A$3:$A$470,0),MATCH($D23,S!$B$2:$AK$2,0))),"",INDEX(S!$B$3:$AK$497,MATCH(RIGHT($C$1,5)&amp;" "&amp;I$3,S!$A$3:$A$470,0),MATCH($D23,S!$B$2:$AK$2,0)))</f>
        <v/>
      </c>
      <c r="J23" s="63" t="str">
        <f ca="1">IF(ISNA(INDEX(S!$B$3:$AK$497,MATCH(RIGHT($C$1,5)&amp;" "&amp;J$3,S!$A$3:$A$470,0),MATCH($D23,S!$B$2:$AK$2,0))),"",INDEX(S!$B$3:$AK$497,MATCH(RIGHT($C$1,5)&amp;" "&amp;J$3,S!$A$3:$A$470,0),MATCH($D23,S!$B$2:$AK$2,0)))</f>
        <v/>
      </c>
      <c r="K23" s="63" t="str">
        <f ca="1"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13595</v>
      </c>
      <c r="M23" s="63" t="str">
        <f ca="1">IF(ISNA(INDEX(S!$B$3:$AK$497,MATCH(RIGHT($C$1,5)&amp;" "&amp;M$3,S!$A$3:$A$470,0),MATCH($D23,S!$B$2:$AK$2,0))),"",INDEX(S!$B$3:$AK$497,MATCH(RIGHT($C$1,5)&amp;" "&amp;M$3,S!$A$3:$A$470,0),MATCH($D23,S!$B$2:$AK$2,0)))</f>
        <v/>
      </c>
      <c r="N23" s="63" t="str">
        <f ca="1">IF(ISNA(INDEX(S!$B$3:$AK$497,MATCH(RIGHT($C$1,5)&amp;" "&amp;N$3,S!$A$3:$A$470,0),MATCH($D23,S!$B$2:$AK$2,0))),"",INDEX(S!$B$3:$AK$497,MATCH(RIGHT($C$1,5)&amp;" "&amp;N$3,S!$A$3:$A$470,0),MATCH($D23,S!$B$2:$AK$2,0)))</f>
        <v/>
      </c>
      <c r="O23" s="63" t="str">
        <f ca="1">IF(ISNA(INDEX(S!$B$3:$AK$497,MATCH(RIGHT($C$1,5)&amp;" "&amp;O$3,S!$A$3:$A$470,0),MATCH($D23,S!$B$2:$AK$2,0))),"",INDEX(S!$B$3:$AK$497,MATCH(RIGHT($C$1,5)&amp;" "&amp;O$3,S!$A$3:$A$470,0),MATCH($D23,S!$B$2:$AK$2,0)))</f>
        <v/>
      </c>
      <c r="P23" s="63" t="str">
        <f ca="1">IF(ISNA(INDEX(S!$B$3:$AK$497,MATCH(RIGHT($C$1,5)&amp;" "&amp;P$3,S!$A$3:$A$470,0),MATCH($D23,S!$B$2:$AK$2,0))),"",INDEX(S!$B$3:$AK$497,MATCH(RIGHT($C$1,5)&amp;" "&amp;P$3,S!$A$3:$A$470,0),MATCH($D23,S!$B$2:$AK$2,0)))</f>
        <v/>
      </c>
      <c r="Q23" s="63" t="str">
        <f ca="1"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13589</v>
      </c>
      <c r="S23" s="63" t="str">
        <f ca="1">IF(ISNA(INDEX(S!$B$3:$AK$497,MATCH(RIGHT($C$1,5)&amp;" "&amp;S$3,S!$A$3:$A$470,0),MATCH($D23,S!$B$2:$AK$2,0))),"",INDEX(S!$B$3:$AK$497,MATCH(RIGHT($C$1,5)&amp;" "&amp;S$3,S!$A$3:$A$470,0),MATCH($D23,S!$B$2:$AK$2,0)))</f>
        <v/>
      </c>
      <c r="T23" s="63" t="str">
        <f ca="1">IF(ISNA(INDEX(S!$B$3:$AK$497,MATCH(RIGHT($C$1,5)&amp;" "&amp;T$3,S!$A$3:$A$470,0),MATCH($D23,S!$B$2:$AK$2,0))),"",INDEX(S!$B$3:$AK$497,MATCH(RIGHT($C$1,5)&amp;" "&amp;T$3,S!$A$3:$A$470,0),MATCH($D23,S!$B$2:$AK$2,0)))</f>
        <v/>
      </c>
      <c r="U23" s="63" t="str">
        <f ca="1">IF(ISNA(INDEX(S!$B$3:$AK$497,MATCH(RIGHT($C$1,5)&amp;" "&amp;U$3,S!$A$3:$A$470,0),MATCH($D23,S!$B$2:$AK$2,0))),"",INDEX(S!$B$3:$AK$497,MATCH(RIGHT($C$1,5)&amp;" "&amp;U$3,S!$A$3:$A$470,0),MATCH($D23,S!$B$2:$AK$2,0)))</f>
        <v/>
      </c>
      <c r="V23" s="63" t="str">
        <f ca="1">IF(ISNA(INDEX(S!$B$3:$AK$497,MATCH(RIGHT($C$1,5)&amp;" "&amp;V$3,S!$A$3:$A$470,0),MATCH($D23,S!$B$2:$AK$2,0))),"",INDEX(S!$B$3:$AK$497,MATCH(RIGHT($C$1,5)&amp;" "&amp;V$3,S!$A$3:$A$470,0),MATCH($D23,S!$B$2:$AK$2,0)))</f>
        <v/>
      </c>
      <c r="W23" s="63" t="str">
        <f ca="1"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13575</v>
      </c>
      <c r="Y23" s="63">
        <f ca="1">IF(ISNA(INDEX(S!$B$3:$AK$497,MATCH(RIGHT($C$1,5)&amp;" "&amp;Y$3,S!$A$3:$A$470,0),MATCH($D23,S!$B$2:$AK$2,0))),"",INDEX(S!$B$3:$AK$497,MATCH(RIGHT($C$1,5)&amp;" "&amp;Y$3,S!$A$3:$A$470,0),MATCH($D23,S!$B$2:$AK$2,0)))</f>
        <v>0</v>
      </c>
      <c r="Z23" s="63">
        <f ca="1">IF(ISNA(INDEX(S!$B$3:$AK$497,MATCH(RIGHT($C$1,5)&amp;" "&amp;Z$3,S!$A$3:$A$470,0),MATCH($D23,S!$B$2:$AK$2,0))),"",INDEX(S!$B$3:$AK$497,MATCH(RIGHT($C$1,5)&amp;" "&amp;Z$3,S!$A$3:$A$470,0),MATCH($D23,S!$B$2:$AK$2,0)))</f>
        <v>0</v>
      </c>
      <c r="AA23" s="63">
        <f ca="1">IF(ISNA(INDEX(S!$B$3:$AK$497,MATCH(RIGHT($C$1,5)&amp;" "&amp;AA$3,S!$A$3:$A$470,0),MATCH($D23,S!$B$2:$AK$2,0))),"",INDEX(S!$B$3:$AK$497,MATCH(RIGHT($C$1,5)&amp;" "&amp;AA$3,S!$A$3:$A$470,0),MATCH($D23,S!$B$2:$AK$2,0)))</f>
        <v>0</v>
      </c>
      <c r="AB23" s="173">
        <f ca="1">IF(ISNA(INDEX(S!$B$3:$AK$497,MATCH(RIGHT($C$1,5)&amp;" "&amp;AB$3,S!$A$3:$A$470,0),MATCH($D23,S!$B$2:$AK$2,0))),"",INDEX(S!$B$3:$AK$497,MATCH(RIGHT($C$1,5)&amp;" "&amp;AB$3,S!$A$3:$A$470,0),MATCH($D23,S!$B$2:$AK$2,0)))</f>
        <v>0</v>
      </c>
      <c r="AC23" s="168">
        <f t="shared" ca="1" si="0"/>
        <v>13595</v>
      </c>
      <c r="AD23" s="44">
        <f t="shared" ca="1" si="1"/>
        <v>0</v>
      </c>
      <c r="AE23" s="45">
        <f t="shared" ca="1" si="2"/>
        <v>5822.7142857142853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 t="str">
        <f ca="1">IF(ISNA(INDEX(S!$B$3:$AK$497,MATCH(RIGHT($C$1,5)&amp;" "&amp;E$3,S!$A$3:$A$470,0),MATCH($D24,S!$B$2:$AK$2,0))),"",INDEX(S!$B$3:$AK$497,MATCH(RIGHT($C$1,5)&amp;" "&amp;E$3,S!$A$3:$A$470,0),MATCH($D24,S!$B$2:$AK$2,0)))</f>
        <v/>
      </c>
      <c r="F24" s="63" t="str">
        <f ca="1">IF(ISNA(INDEX(S!$B$3:$AK$497,MATCH(RIGHT($C$1,5)&amp;" "&amp;F$3,S!$A$3:$A$470,0),MATCH($D24,S!$B$2:$AK$2,0))),"",INDEX(S!$B$3:$AK$497,MATCH(RIGHT($C$1,5)&amp;" "&amp;F$3,S!$A$3:$A$470,0),MATCH($D24,S!$B$2:$AK$2,0)))</f>
        <v/>
      </c>
      <c r="G24" s="63" t="str">
        <f ca="1">IF(ISNA(INDEX(S!$B$3:$AK$497,MATCH(RIGHT($C$1,5)&amp;" "&amp;G$3,S!$A$3:$A$470,0),MATCH($D24,S!$B$2:$AK$2,0))),"",INDEX(S!$B$3:$AK$497,MATCH(RIGHT($C$1,5)&amp;" "&amp;G$3,S!$A$3:$A$470,0),MATCH($D24,S!$B$2:$AK$2,0)))</f>
        <v/>
      </c>
      <c r="H24" s="63" t="str">
        <f ca="1">IF(ISNA(INDEX(S!$B$3:$AK$497,MATCH(RIGHT($C$1,5)&amp;" "&amp;H$3,S!$A$3:$A$470,0),MATCH($D24,S!$B$2:$AK$2,0))),"",INDEX(S!$B$3:$AK$497,MATCH(RIGHT($C$1,5)&amp;" "&amp;H$3,S!$A$3:$A$470,0),MATCH($D24,S!$B$2:$AK$2,0)))</f>
        <v/>
      </c>
      <c r="I24" s="63" t="str">
        <f ca="1">IF(ISNA(INDEX(S!$B$3:$AK$497,MATCH(RIGHT($C$1,5)&amp;" "&amp;I$3,S!$A$3:$A$470,0),MATCH($D24,S!$B$2:$AK$2,0))),"",INDEX(S!$B$3:$AK$497,MATCH(RIGHT($C$1,5)&amp;" "&amp;I$3,S!$A$3:$A$470,0),MATCH($D24,S!$B$2:$AK$2,0)))</f>
        <v/>
      </c>
      <c r="J24" s="63" t="str">
        <f ca="1">IF(ISNA(INDEX(S!$B$3:$AK$497,MATCH(RIGHT($C$1,5)&amp;" "&amp;J$3,S!$A$3:$A$470,0),MATCH($D24,S!$B$2:$AK$2,0))),"",INDEX(S!$B$3:$AK$497,MATCH(RIGHT($C$1,5)&amp;" "&amp;J$3,S!$A$3:$A$470,0),MATCH($D24,S!$B$2:$AK$2,0)))</f>
        <v/>
      </c>
      <c r="K24" s="63" t="str">
        <f ca="1"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6478</v>
      </c>
      <c r="M24" s="63" t="str">
        <f ca="1">IF(ISNA(INDEX(S!$B$3:$AK$497,MATCH(RIGHT($C$1,5)&amp;" "&amp;M$3,S!$A$3:$A$470,0),MATCH($D24,S!$B$2:$AK$2,0))),"",INDEX(S!$B$3:$AK$497,MATCH(RIGHT($C$1,5)&amp;" "&amp;M$3,S!$A$3:$A$470,0),MATCH($D24,S!$B$2:$AK$2,0)))</f>
        <v/>
      </c>
      <c r="N24" s="63" t="str">
        <f ca="1">IF(ISNA(INDEX(S!$B$3:$AK$497,MATCH(RIGHT($C$1,5)&amp;" "&amp;N$3,S!$A$3:$A$470,0),MATCH($D24,S!$B$2:$AK$2,0))),"",INDEX(S!$B$3:$AK$497,MATCH(RIGHT($C$1,5)&amp;" "&amp;N$3,S!$A$3:$A$470,0),MATCH($D24,S!$B$2:$AK$2,0)))</f>
        <v/>
      </c>
      <c r="O24" s="63" t="str">
        <f ca="1">IF(ISNA(INDEX(S!$B$3:$AK$497,MATCH(RIGHT($C$1,5)&amp;" "&amp;O$3,S!$A$3:$A$470,0),MATCH($D24,S!$B$2:$AK$2,0))),"",INDEX(S!$B$3:$AK$497,MATCH(RIGHT($C$1,5)&amp;" "&amp;O$3,S!$A$3:$A$470,0),MATCH($D24,S!$B$2:$AK$2,0)))</f>
        <v/>
      </c>
      <c r="P24" s="63" t="str">
        <f ca="1">IF(ISNA(INDEX(S!$B$3:$AK$497,MATCH(RIGHT($C$1,5)&amp;" "&amp;P$3,S!$A$3:$A$470,0),MATCH($D24,S!$B$2:$AK$2,0))),"",INDEX(S!$B$3:$AK$497,MATCH(RIGHT($C$1,5)&amp;" "&amp;P$3,S!$A$3:$A$470,0),MATCH($D24,S!$B$2:$AK$2,0)))</f>
        <v/>
      </c>
      <c r="Q24" s="63" t="str">
        <f ca="1"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6472</v>
      </c>
      <c r="S24" s="63" t="str">
        <f ca="1">IF(ISNA(INDEX(S!$B$3:$AK$497,MATCH(RIGHT($C$1,5)&amp;" "&amp;S$3,S!$A$3:$A$470,0),MATCH($D24,S!$B$2:$AK$2,0))),"",INDEX(S!$B$3:$AK$497,MATCH(RIGHT($C$1,5)&amp;" "&amp;S$3,S!$A$3:$A$470,0),MATCH($D24,S!$B$2:$AK$2,0)))</f>
        <v/>
      </c>
      <c r="T24" s="63" t="str">
        <f ca="1">IF(ISNA(INDEX(S!$B$3:$AK$497,MATCH(RIGHT($C$1,5)&amp;" "&amp;T$3,S!$A$3:$A$470,0),MATCH($D24,S!$B$2:$AK$2,0))),"",INDEX(S!$B$3:$AK$497,MATCH(RIGHT($C$1,5)&amp;" "&amp;T$3,S!$A$3:$A$470,0),MATCH($D24,S!$B$2:$AK$2,0)))</f>
        <v/>
      </c>
      <c r="U24" s="63" t="str">
        <f ca="1">IF(ISNA(INDEX(S!$B$3:$AK$497,MATCH(RIGHT($C$1,5)&amp;" "&amp;U$3,S!$A$3:$A$470,0),MATCH($D24,S!$B$2:$AK$2,0))),"",INDEX(S!$B$3:$AK$497,MATCH(RIGHT($C$1,5)&amp;" "&amp;U$3,S!$A$3:$A$470,0),MATCH($D24,S!$B$2:$AK$2,0)))</f>
        <v/>
      </c>
      <c r="V24" s="63" t="str">
        <f ca="1">IF(ISNA(INDEX(S!$B$3:$AK$497,MATCH(RIGHT($C$1,5)&amp;" "&amp;V$3,S!$A$3:$A$470,0),MATCH($D24,S!$B$2:$AK$2,0))),"",INDEX(S!$B$3:$AK$497,MATCH(RIGHT($C$1,5)&amp;" "&amp;V$3,S!$A$3:$A$470,0),MATCH($D24,S!$B$2:$AK$2,0)))</f>
        <v/>
      </c>
      <c r="W24" s="63" t="str">
        <f ca="1"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6468</v>
      </c>
      <c r="Y24" s="63">
        <f ca="1">IF(ISNA(INDEX(S!$B$3:$AK$497,MATCH(RIGHT($C$1,5)&amp;" "&amp;Y$3,S!$A$3:$A$470,0),MATCH($D24,S!$B$2:$AK$2,0))),"",INDEX(S!$B$3:$AK$497,MATCH(RIGHT($C$1,5)&amp;" "&amp;Y$3,S!$A$3:$A$470,0),MATCH($D24,S!$B$2:$AK$2,0)))</f>
        <v>0</v>
      </c>
      <c r="Z24" s="63">
        <f ca="1">IF(ISNA(INDEX(S!$B$3:$AK$497,MATCH(RIGHT($C$1,5)&amp;" "&amp;Z$3,S!$A$3:$A$470,0),MATCH($D24,S!$B$2:$AK$2,0))),"",INDEX(S!$B$3:$AK$497,MATCH(RIGHT($C$1,5)&amp;" "&amp;Z$3,S!$A$3:$A$470,0),MATCH($D24,S!$B$2:$AK$2,0)))</f>
        <v>0</v>
      </c>
      <c r="AA24" s="63">
        <f ca="1">IF(ISNA(INDEX(S!$B$3:$AK$497,MATCH(RIGHT($C$1,5)&amp;" "&amp;AA$3,S!$A$3:$A$470,0),MATCH($D24,S!$B$2:$AK$2,0))),"",INDEX(S!$B$3:$AK$497,MATCH(RIGHT($C$1,5)&amp;" "&amp;AA$3,S!$A$3:$A$470,0),MATCH($D24,S!$B$2:$AK$2,0)))</f>
        <v>0</v>
      </c>
      <c r="AB24" s="173">
        <f ca="1">IF(ISNA(INDEX(S!$B$3:$AK$497,MATCH(RIGHT($C$1,5)&amp;" "&amp;AB$3,S!$A$3:$A$470,0),MATCH($D24,S!$B$2:$AK$2,0))),"",INDEX(S!$B$3:$AK$497,MATCH(RIGHT($C$1,5)&amp;" "&amp;AB$3,S!$A$3:$A$470,0),MATCH($D24,S!$B$2:$AK$2,0)))</f>
        <v>0</v>
      </c>
      <c r="AC24" s="168">
        <f t="shared" ca="1" si="0"/>
        <v>6478</v>
      </c>
      <c r="AD24" s="44">
        <f t="shared" ca="1" si="1"/>
        <v>0</v>
      </c>
      <c r="AE24" s="45">
        <f t="shared" ca="1" si="2"/>
        <v>2774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 t="str">
        <f ca="1">IF(ISNA(INDEX(S!$B$3:$AK$497,MATCH(RIGHT($C$1,5)&amp;" "&amp;E$3,S!$A$3:$A$470,0),MATCH($D25,S!$B$2:$AK$2,0))),"",INDEX(S!$B$3:$AK$497,MATCH(RIGHT($C$1,5)&amp;" "&amp;E$3,S!$A$3:$A$470,0),MATCH($D25,S!$B$2:$AK$2,0)))</f>
        <v/>
      </c>
      <c r="F25" s="63" t="str">
        <f ca="1">IF(ISNA(INDEX(S!$B$3:$AK$497,MATCH(RIGHT($C$1,5)&amp;" "&amp;F$3,S!$A$3:$A$470,0),MATCH($D25,S!$B$2:$AK$2,0))),"",INDEX(S!$B$3:$AK$497,MATCH(RIGHT($C$1,5)&amp;" "&amp;F$3,S!$A$3:$A$470,0),MATCH($D25,S!$B$2:$AK$2,0)))</f>
        <v/>
      </c>
      <c r="G25" s="63" t="str">
        <f ca="1">IF(ISNA(INDEX(S!$B$3:$AK$497,MATCH(RIGHT($C$1,5)&amp;" "&amp;G$3,S!$A$3:$A$470,0),MATCH($D25,S!$B$2:$AK$2,0))),"",INDEX(S!$B$3:$AK$497,MATCH(RIGHT($C$1,5)&amp;" "&amp;G$3,S!$A$3:$A$470,0),MATCH($D25,S!$B$2:$AK$2,0)))</f>
        <v/>
      </c>
      <c r="H25" s="63" t="str">
        <f ca="1">IF(ISNA(INDEX(S!$B$3:$AK$497,MATCH(RIGHT($C$1,5)&amp;" "&amp;H$3,S!$A$3:$A$470,0),MATCH($D25,S!$B$2:$AK$2,0))),"",INDEX(S!$B$3:$AK$497,MATCH(RIGHT($C$1,5)&amp;" "&amp;H$3,S!$A$3:$A$470,0),MATCH($D25,S!$B$2:$AK$2,0)))</f>
        <v/>
      </c>
      <c r="I25" s="63" t="str">
        <f ca="1">IF(ISNA(INDEX(S!$B$3:$AK$497,MATCH(RIGHT($C$1,5)&amp;" "&amp;I$3,S!$A$3:$A$470,0),MATCH($D25,S!$B$2:$AK$2,0))),"",INDEX(S!$B$3:$AK$497,MATCH(RIGHT($C$1,5)&amp;" "&amp;I$3,S!$A$3:$A$470,0),MATCH($D25,S!$B$2:$AK$2,0)))</f>
        <v/>
      </c>
      <c r="J25" s="63" t="str">
        <f ca="1">IF(ISNA(INDEX(S!$B$3:$AK$497,MATCH(RIGHT($C$1,5)&amp;" "&amp;J$3,S!$A$3:$A$470,0),MATCH($D25,S!$B$2:$AK$2,0))),"",INDEX(S!$B$3:$AK$497,MATCH(RIGHT($C$1,5)&amp;" "&amp;J$3,S!$A$3:$A$470,0),MATCH($D25,S!$B$2:$AK$2,0)))</f>
        <v/>
      </c>
      <c r="K25" s="63" t="str">
        <f ca="1"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2320</v>
      </c>
      <c r="M25" s="63" t="str">
        <f ca="1">IF(ISNA(INDEX(S!$B$3:$AK$497,MATCH(RIGHT($C$1,5)&amp;" "&amp;M$3,S!$A$3:$A$470,0),MATCH($D25,S!$B$2:$AK$2,0))),"",INDEX(S!$B$3:$AK$497,MATCH(RIGHT($C$1,5)&amp;" "&amp;M$3,S!$A$3:$A$470,0),MATCH($D25,S!$B$2:$AK$2,0)))</f>
        <v/>
      </c>
      <c r="N25" s="63" t="str">
        <f ca="1">IF(ISNA(INDEX(S!$B$3:$AK$497,MATCH(RIGHT($C$1,5)&amp;" "&amp;N$3,S!$A$3:$A$470,0),MATCH($D25,S!$B$2:$AK$2,0))),"",INDEX(S!$B$3:$AK$497,MATCH(RIGHT($C$1,5)&amp;" "&amp;N$3,S!$A$3:$A$470,0),MATCH($D25,S!$B$2:$AK$2,0)))</f>
        <v/>
      </c>
      <c r="O25" s="63" t="str">
        <f ca="1">IF(ISNA(INDEX(S!$B$3:$AK$497,MATCH(RIGHT($C$1,5)&amp;" "&amp;O$3,S!$A$3:$A$470,0),MATCH($D25,S!$B$2:$AK$2,0))),"",INDEX(S!$B$3:$AK$497,MATCH(RIGHT($C$1,5)&amp;" "&amp;O$3,S!$A$3:$A$470,0),MATCH($D25,S!$B$2:$AK$2,0)))</f>
        <v/>
      </c>
      <c r="P25" s="63" t="str">
        <f ca="1">IF(ISNA(INDEX(S!$B$3:$AK$497,MATCH(RIGHT($C$1,5)&amp;" "&amp;P$3,S!$A$3:$A$470,0),MATCH($D25,S!$B$2:$AK$2,0))),"",INDEX(S!$B$3:$AK$497,MATCH(RIGHT($C$1,5)&amp;" "&amp;P$3,S!$A$3:$A$470,0),MATCH($D25,S!$B$2:$AK$2,0)))</f>
        <v/>
      </c>
      <c r="Q25" s="63" t="str">
        <f ca="1"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2362</v>
      </c>
      <c r="S25" s="63" t="str">
        <f ca="1">IF(ISNA(INDEX(S!$B$3:$AK$497,MATCH(RIGHT($C$1,5)&amp;" "&amp;S$3,S!$A$3:$A$470,0),MATCH($D25,S!$B$2:$AK$2,0))),"",INDEX(S!$B$3:$AK$497,MATCH(RIGHT($C$1,5)&amp;" "&amp;S$3,S!$A$3:$A$470,0),MATCH($D25,S!$B$2:$AK$2,0)))</f>
        <v/>
      </c>
      <c r="T25" s="63" t="str">
        <f ca="1">IF(ISNA(INDEX(S!$B$3:$AK$497,MATCH(RIGHT($C$1,5)&amp;" "&amp;T$3,S!$A$3:$A$470,0),MATCH($D25,S!$B$2:$AK$2,0))),"",INDEX(S!$B$3:$AK$497,MATCH(RIGHT($C$1,5)&amp;" "&amp;T$3,S!$A$3:$A$470,0),MATCH($D25,S!$B$2:$AK$2,0)))</f>
        <v/>
      </c>
      <c r="U25" s="63" t="str">
        <f ca="1">IF(ISNA(INDEX(S!$B$3:$AK$497,MATCH(RIGHT($C$1,5)&amp;" "&amp;U$3,S!$A$3:$A$470,0),MATCH($D25,S!$B$2:$AK$2,0))),"",INDEX(S!$B$3:$AK$497,MATCH(RIGHT($C$1,5)&amp;" "&amp;U$3,S!$A$3:$A$470,0),MATCH($D25,S!$B$2:$AK$2,0)))</f>
        <v/>
      </c>
      <c r="V25" s="63" t="str">
        <f ca="1">IF(ISNA(INDEX(S!$B$3:$AK$497,MATCH(RIGHT($C$1,5)&amp;" "&amp;V$3,S!$A$3:$A$470,0),MATCH($D25,S!$B$2:$AK$2,0))),"",INDEX(S!$B$3:$AK$497,MATCH(RIGHT($C$1,5)&amp;" "&amp;V$3,S!$A$3:$A$470,0),MATCH($D25,S!$B$2:$AK$2,0)))</f>
        <v/>
      </c>
      <c r="W25" s="63" t="str">
        <f ca="1"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2422</v>
      </c>
      <c r="Y25" s="63">
        <f ca="1">IF(ISNA(INDEX(S!$B$3:$AK$497,MATCH(RIGHT($C$1,5)&amp;" "&amp;Y$3,S!$A$3:$A$470,0),MATCH($D25,S!$B$2:$AK$2,0))),"",INDEX(S!$B$3:$AK$497,MATCH(RIGHT($C$1,5)&amp;" "&amp;Y$3,S!$A$3:$A$470,0),MATCH($D25,S!$B$2:$AK$2,0)))</f>
        <v>0</v>
      </c>
      <c r="Z25" s="63">
        <f ca="1">IF(ISNA(INDEX(S!$B$3:$AK$497,MATCH(RIGHT($C$1,5)&amp;" "&amp;Z$3,S!$A$3:$A$470,0),MATCH($D25,S!$B$2:$AK$2,0))),"",INDEX(S!$B$3:$AK$497,MATCH(RIGHT($C$1,5)&amp;" "&amp;Z$3,S!$A$3:$A$470,0),MATCH($D25,S!$B$2:$AK$2,0)))</f>
        <v>0</v>
      </c>
      <c r="AA25" s="63">
        <f ca="1">IF(ISNA(INDEX(S!$B$3:$AK$497,MATCH(RIGHT($C$1,5)&amp;" "&amp;AA$3,S!$A$3:$A$470,0),MATCH($D25,S!$B$2:$AK$2,0))),"",INDEX(S!$B$3:$AK$497,MATCH(RIGHT($C$1,5)&amp;" "&amp;AA$3,S!$A$3:$A$470,0),MATCH($D25,S!$B$2:$AK$2,0)))</f>
        <v>0</v>
      </c>
      <c r="AB25" s="173">
        <f ca="1">IF(ISNA(INDEX(S!$B$3:$AK$497,MATCH(RIGHT($C$1,5)&amp;" "&amp;AB$3,S!$A$3:$A$470,0),MATCH($D25,S!$B$2:$AK$2,0))),"",INDEX(S!$B$3:$AK$497,MATCH(RIGHT($C$1,5)&amp;" "&amp;AB$3,S!$A$3:$A$470,0),MATCH($D25,S!$B$2:$AK$2,0)))</f>
        <v>0</v>
      </c>
      <c r="AC25" s="168">
        <f t="shared" ca="1" si="0"/>
        <v>2422</v>
      </c>
      <c r="AD25" s="44">
        <f t="shared" ca="1" si="1"/>
        <v>0</v>
      </c>
      <c r="AE25" s="45">
        <f t="shared" ca="1" si="2"/>
        <v>1014.8571428571429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 t="str">
        <f ca="1">IF(ISNA(INDEX(S!$B$3:$AK$497,MATCH(RIGHT($C$1,5)&amp;" "&amp;E$3,S!$A$3:$A$470,0),MATCH($D26,S!$B$2:$AK$2,0))),"",INDEX(S!$B$3:$AK$497,MATCH(RIGHT($C$1,5)&amp;" "&amp;E$3,S!$A$3:$A$470,0),MATCH($D26,S!$B$2:$AK$2,0)))</f>
        <v/>
      </c>
      <c r="F26" s="63" t="str">
        <f ca="1">IF(ISNA(INDEX(S!$B$3:$AK$497,MATCH(RIGHT($C$1,5)&amp;" "&amp;F$3,S!$A$3:$A$470,0),MATCH($D26,S!$B$2:$AK$2,0))),"",INDEX(S!$B$3:$AK$497,MATCH(RIGHT($C$1,5)&amp;" "&amp;F$3,S!$A$3:$A$470,0),MATCH($D26,S!$B$2:$AK$2,0)))</f>
        <v/>
      </c>
      <c r="G26" s="63" t="str">
        <f ca="1">IF(ISNA(INDEX(S!$B$3:$AK$497,MATCH(RIGHT($C$1,5)&amp;" "&amp;G$3,S!$A$3:$A$470,0),MATCH($D26,S!$B$2:$AK$2,0))),"",INDEX(S!$B$3:$AK$497,MATCH(RIGHT($C$1,5)&amp;" "&amp;G$3,S!$A$3:$A$470,0),MATCH($D26,S!$B$2:$AK$2,0)))</f>
        <v/>
      </c>
      <c r="H26" s="63" t="str">
        <f ca="1">IF(ISNA(INDEX(S!$B$3:$AK$497,MATCH(RIGHT($C$1,5)&amp;" "&amp;H$3,S!$A$3:$A$470,0),MATCH($D26,S!$B$2:$AK$2,0))),"",INDEX(S!$B$3:$AK$497,MATCH(RIGHT($C$1,5)&amp;" "&amp;H$3,S!$A$3:$A$470,0),MATCH($D26,S!$B$2:$AK$2,0)))</f>
        <v/>
      </c>
      <c r="I26" s="63" t="str">
        <f ca="1">IF(ISNA(INDEX(S!$B$3:$AK$497,MATCH(RIGHT($C$1,5)&amp;" "&amp;I$3,S!$A$3:$A$470,0),MATCH($D26,S!$B$2:$AK$2,0))),"",INDEX(S!$B$3:$AK$497,MATCH(RIGHT($C$1,5)&amp;" "&amp;I$3,S!$A$3:$A$470,0),MATCH($D26,S!$B$2:$AK$2,0)))</f>
        <v/>
      </c>
      <c r="J26" s="63" t="str">
        <f ca="1">IF(ISNA(INDEX(S!$B$3:$AK$497,MATCH(RIGHT($C$1,5)&amp;" "&amp;J$3,S!$A$3:$A$470,0),MATCH($D26,S!$B$2:$AK$2,0))),"",INDEX(S!$B$3:$AK$497,MATCH(RIGHT($C$1,5)&amp;" "&amp;J$3,S!$A$3:$A$470,0),MATCH($D26,S!$B$2:$AK$2,0)))</f>
        <v/>
      </c>
      <c r="K26" s="63" t="str">
        <f ca="1"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1398</v>
      </c>
      <c r="M26" s="63" t="str">
        <f ca="1">IF(ISNA(INDEX(S!$B$3:$AK$497,MATCH(RIGHT($C$1,5)&amp;" "&amp;M$3,S!$A$3:$A$470,0),MATCH($D26,S!$B$2:$AK$2,0))),"",INDEX(S!$B$3:$AK$497,MATCH(RIGHT($C$1,5)&amp;" "&amp;M$3,S!$A$3:$A$470,0),MATCH($D26,S!$B$2:$AK$2,0)))</f>
        <v/>
      </c>
      <c r="N26" s="63" t="str">
        <f ca="1">IF(ISNA(INDEX(S!$B$3:$AK$497,MATCH(RIGHT($C$1,5)&amp;" "&amp;N$3,S!$A$3:$A$470,0),MATCH($D26,S!$B$2:$AK$2,0))),"",INDEX(S!$B$3:$AK$497,MATCH(RIGHT($C$1,5)&amp;" "&amp;N$3,S!$A$3:$A$470,0),MATCH($D26,S!$B$2:$AK$2,0)))</f>
        <v/>
      </c>
      <c r="O26" s="63" t="str">
        <f ca="1">IF(ISNA(INDEX(S!$B$3:$AK$497,MATCH(RIGHT($C$1,5)&amp;" "&amp;O$3,S!$A$3:$A$470,0),MATCH($D26,S!$B$2:$AK$2,0))),"",INDEX(S!$B$3:$AK$497,MATCH(RIGHT($C$1,5)&amp;" "&amp;O$3,S!$A$3:$A$470,0),MATCH($D26,S!$B$2:$AK$2,0)))</f>
        <v/>
      </c>
      <c r="P26" s="63" t="str">
        <f ca="1">IF(ISNA(INDEX(S!$B$3:$AK$497,MATCH(RIGHT($C$1,5)&amp;" "&amp;P$3,S!$A$3:$A$470,0),MATCH($D26,S!$B$2:$AK$2,0))),"",INDEX(S!$B$3:$AK$497,MATCH(RIGHT($C$1,5)&amp;" "&amp;P$3,S!$A$3:$A$470,0),MATCH($D26,S!$B$2:$AK$2,0)))</f>
        <v/>
      </c>
      <c r="Q26" s="63" t="str">
        <f ca="1"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1372</v>
      </c>
      <c r="S26" s="63" t="str">
        <f ca="1">IF(ISNA(INDEX(S!$B$3:$AK$497,MATCH(RIGHT($C$1,5)&amp;" "&amp;S$3,S!$A$3:$A$470,0),MATCH($D26,S!$B$2:$AK$2,0))),"",INDEX(S!$B$3:$AK$497,MATCH(RIGHT($C$1,5)&amp;" "&amp;S$3,S!$A$3:$A$470,0),MATCH($D26,S!$B$2:$AK$2,0)))</f>
        <v/>
      </c>
      <c r="T26" s="63" t="str">
        <f ca="1">IF(ISNA(INDEX(S!$B$3:$AK$497,MATCH(RIGHT($C$1,5)&amp;" "&amp;T$3,S!$A$3:$A$470,0),MATCH($D26,S!$B$2:$AK$2,0))),"",INDEX(S!$B$3:$AK$497,MATCH(RIGHT($C$1,5)&amp;" "&amp;T$3,S!$A$3:$A$470,0),MATCH($D26,S!$B$2:$AK$2,0)))</f>
        <v/>
      </c>
      <c r="U26" s="63" t="str">
        <f ca="1">IF(ISNA(INDEX(S!$B$3:$AK$497,MATCH(RIGHT($C$1,5)&amp;" "&amp;U$3,S!$A$3:$A$470,0),MATCH($D26,S!$B$2:$AK$2,0))),"",INDEX(S!$B$3:$AK$497,MATCH(RIGHT($C$1,5)&amp;" "&amp;U$3,S!$A$3:$A$470,0),MATCH($D26,S!$B$2:$AK$2,0)))</f>
        <v/>
      </c>
      <c r="V26" s="63" t="str">
        <f ca="1">IF(ISNA(INDEX(S!$B$3:$AK$497,MATCH(RIGHT($C$1,5)&amp;" "&amp;V$3,S!$A$3:$A$470,0),MATCH($D26,S!$B$2:$AK$2,0))),"",INDEX(S!$B$3:$AK$497,MATCH(RIGHT($C$1,5)&amp;" "&amp;V$3,S!$A$3:$A$470,0),MATCH($D26,S!$B$2:$AK$2,0)))</f>
        <v/>
      </c>
      <c r="W26" s="63" t="str">
        <f ca="1"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1390</v>
      </c>
      <c r="Y26" s="63">
        <f ca="1">IF(ISNA(INDEX(S!$B$3:$AK$497,MATCH(RIGHT($C$1,5)&amp;" "&amp;Y$3,S!$A$3:$A$470,0),MATCH($D26,S!$B$2:$AK$2,0))),"",INDEX(S!$B$3:$AK$497,MATCH(RIGHT($C$1,5)&amp;" "&amp;Y$3,S!$A$3:$A$470,0),MATCH($D26,S!$B$2:$AK$2,0)))</f>
        <v>0</v>
      </c>
      <c r="Z26" s="63">
        <f ca="1">IF(ISNA(INDEX(S!$B$3:$AK$497,MATCH(RIGHT($C$1,5)&amp;" "&amp;Z$3,S!$A$3:$A$470,0),MATCH($D26,S!$B$2:$AK$2,0))),"",INDEX(S!$B$3:$AK$497,MATCH(RIGHT($C$1,5)&amp;" "&amp;Z$3,S!$A$3:$A$470,0),MATCH($D26,S!$B$2:$AK$2,0)))</f>
        <v>0</v>
      </c>
      <c r="AA26" s="63">
        <f ca="1">IF(ISNA(INDEX(S!$B$3:$AK$497,MATCH(RIGHT($C$1,5)&amp;" "&amp;AA$3,S!$A$3:$A$470,0),MATCH($D26,S!$B$2:$AK$2,0))),"",INDEX(S!$B$3:$AK$497,MATCH(RIGHT($C$1,5)&amp;" "&amp;AA$3,S!$A$3:$A$470,0),MATCH($D26,S!$B$2:$AK$2,0)))</f>
        <v>0</v>
      </c>
      <c r="AB26" s="173">
        <f ca="1">IF(ISNA(INDEX(S!$B$3:$AK$497,MATCH(RIGHT($C$1,5)&amp;" "&amp;AB$3,S!$A$3:$A$470,0),MATCH($D26,S!$B$2:$AK$2,0))),"",INDEX(S!$B$3:$AK$497,MATCH(RIGHT($C$1,5)&amp;" "&amp;AB$3,S!$A$3:$A$470,0),MATCH($D26,S!$B$2:$AK$2,0)))</f>
        <v>0</v>
      </c>
      <c r="AC26" s="168">
        <f t="shared" ca="1" si="0"/>
        <v>1398</v>
      </c>
      <c r="AD26" s="44">
        <f t="shared" ca="1" si="1"/>
        <v>0</v>
      </c>
      <c r="AE26" s="45">
        <f t="shared" ca="1" si="2"/>
        <v>594.28571428571433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 t="str">
        <f ca="1">IF(ISNA(INDEX(S!$B$3:$AK$497,MATCH(RIGHT($C$1,5)&amp;" "&amp;E$3,S!$A$3:$A$470,0),MATCH($D27,S!$B$2:$AK$2,0))),"",INDEX(S!$B$3:$AK$497,MATCH(RIGHT($C$1,5)&amp;" "&amp;E$3,S!$A$3:$A$470,0),MATCH($D27,S!$B$2:$AK$2,0)))</f>
        <v/>
      </c>
      <c r="F27" s="63" t="str">
        <f ca="1">IF(ISNA(INDEX(S!$B$3:$AK$497,MATCH(RIGHT($C$1,5)&amp;" "&amp;F$3,S!$A$3:$A$470,0),MATCH($D27,S!$B$2:$AK$2,0))),"",INDEX(S!$B$3:$AK$497,MATCH(RIGHT($C$1,5)&amp;" "&amp;F$3,S!$A$3:$A$470,0),MATCH($D27,S!$B$2:$AK$2,0)))</f>
        <v/>
      </c>
      <c r="G27" s="63" t="str">
        <f ca="1">IF(ISNA(INDEX(S!$B$3:$AK$497,MATCH(RIGHT($C$1,5)&amp;" "&amp;G$3,S!$A$3:$A$470,0),MATCH($D27,S!$B$2:$AK$2,0))),"",INDEX(S!$B$3:$AK$497,MATCH(RIGHT($C$1,5)&amp;" "&amp;G$3,S!$A$3:$A$470,0),MATCH($D27,S!$B$2:$AK$2,0)))</f>
        <v/>
      </c>
      <c r="H27" s="63" t="str">
        <f ca="1">IF(ISNA(INDEX(S!$B$3:$AK$497,MATCH(RIGHT($C$1,5)&amp;" "&amp;H$3,S!$A$3:$A$470,0),MATCH($D27,S!$B$2:$AK$2,0))),"",INDEX(S!$B$3:$AK$497,MATCH(RIGHT($C$1,5)&amp;" "&amp;H$3,S!$A$3:$A$470,0),MATCH($D27,S!$B$2:$AK$2,0)))</f>
        <v/>
      </c>
      <c r="I27" s="63" t="str">
        <f ca="1">IF(ISNA(INDEX(S!$B$3:$AK$497,MATCH(RIGHT($C$1,5)&amp;" "&amp;I$3,S!$A$3:$A$470,0),MATCH($D27,S!$B$2:$AK$2,0))),"",INDEX(S!$B$3:$AK$497,MATCH(RIGHT($C$1,5)&amp;" "&amp;I$3,S!$A$3:$A$470,0),MATCH($D27,S!$B$2:$AK$2,0)))</f>
        <v/>
      </c>
      <c r="J27" s="63" t="str">
        <f ca="1">IF(ISNA(INDEX(S!$B$3:$AK$497,MATCH(RIGHT($C$1,5)&amp;" "&amp;J$3,S!$A$3:$A$470,0),MATCH($D27,S!$B$2:$AK$2,0))),"",INDEX(S!$B$3:$AK$497,MATCH(RIGHT($C$1,5)&amp;" "&amp;J$3,S!$A$3:$A$470,0),MATCH($D27,S!$B$2:$AK$2,0)))</f>
        <v/>
      </c>
      <c r="K27" s="63" t="str">
        <f ca="1"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1081</v>
      </c>
      <c r="M27" s="63" t="str">
        <f ca="1">IF(ISNA(INDEX(S!$B$3:$AK$497,MATCH(RIGHT($C$1,5)&amp;" "&amp;M$3,S!$A$3:$A$470,0),MATCH($D27,S!$B$2:$AK$2,0))),"",INDEX(S!$B$3:$AK$497,MATCH(RIGHT($C$1,5)&amp;" "&amp;M$3,S!$A$3:$A$470,0),MATCH($D27,S!$B$2:$AK$2,0)))</f>
        <v/>
      </c>
      <c r="N27" s="63" t="str">
        <f ca="1">IF(ISNA(INDEX(S!$B$3:$AK$497,MATCH(RIGHT($C$1,5)&amp;" "&amp;N$3,S!$A$3:$A$470,0),MATCH($D27,S!$B$2:$AK$2,0))),"",INDEX(S!$B$3:$AK$497,MATCH(RIGHT($C$1,5)&amp;" "&amp;N$3,S!$A$3:$A$470,0),MATCH($D27,S!$B$2:$AK$2,0)))</f>
        <v/>
      </c>
      <c r="O27" s="63" t="str">
        <f ca="1">IF(ISNA(INDEX(S!$B$3:$AK$497,MATCH(RIGHT($C$1,5)&amp;" "&amp;O$3,S!$A$3:$A$470,0),MATCH($D27,S!$B$2:$AK$2,0))),"",INDEX(S!$B$3:$AK$497,MATCH(RIGHT($C$1,5)&amp;" "&amp;O$3,S!$A$3:$A$470,0),MATCH($D27,S!$B$2:$AK$2,0)))</f>
        <v/>
      </c>
      <c r="P27" s="63" t="str">
        <f ca="1">IF(ISNA(INDEX(S!$B$3:$AK$497,MATCH(RIGHT($C$1,5)&amp;" "&amp;P$3,S!$A$3:$A$470,0),MATCH($D27,S!$B$2:$AK$2,0))),"",INDEX(S!$B$3:$AK$497,MATCH(RIGHT($C$1,5)&amp;" "&amp;P$3,S!$A$3:$A$470,0),MATCH($D27,S!$B$2:$AK$2,0)))</f>
        <v/>
      </c>
      <c r="Q27" s="63" t="str">
        <f ca="1"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1071</v>
      </c>
      <c r="S27" s="63" t="str">
        <f ca="1">IF(ISNA(INDEX(S!$B$3:$AK$497,MATCH(RIGHT($C$1,5)&amp;" "&amp;S$3,S!$A$3:$A$470,0),MATCH($D27,S!$B$2:$AK$2,0))),"",INDEX(S!$B$3:$AK$497,MATCH(RIGHT($C$1,5)&amp;" "&amp;S$3,S!$A$3:$A$470,0),MATCH($D27,S!$B$2:$AK$2,0)))</f>
        <v/>
      </c>
      <c r="T27" s="63" t="str">
        <f ca="1">IF(ISNA(INDEX(S!$B$3:$AK$497,MATCH(RIGHT($C$1,5)&amp;" "&amp;T$3,S!$A$3:$A$470,0),MATCH($D27,S!$B$2:$AK$2,0))),"",INDEX(S!$B$3:$AK$497,MATCH(RIGHT($C$1,5)&amp;" "&amp;T$3,S!$A$3:$A$470,0),MATCH($D27,S!$B$2:$AK$2,0)))</f>
        <v/>
      </c>
      <c r="U27" s="63" t="str">
        <f ca="1">IF(ISNA(INDEX(S!$B$3:$AK$497,MATCH(RIGHT($C$1,5)&amp;" "&amp;U$3,S!$A$3:$A$470,0),MATCH($D27,S!$B$2:$AK$2,0))),"",INDEX(S!$B$3:$AK$497,MATCH(RIGHT($C$1,5)&amp;" "&amp;U$3,S!$A$3:$A$470,0),MATCH($D27,S!$B$2:$AK$2,0)))</f>
        <v/>
      </c>
      <c r="V27" s="63" t="str">
        <f ca="1">IF(ISNA(INDEX(S!$B$3:$AK$497,MATCH(RIGHT($C$1,5)&amp;" "&amp;V$3,S!$A$3:$A$470,0),MATCH($D27,S!$B$2:$AK$2,0))),"",INDEX(S!$B$3:$AK$497,MATCH(RIGHT($C$1,5)&amp;" "&amp;V$3,S!$A$3:$A$470,0),MATCH($D27,S!$B$2:$AK$2,0)))</f>
        <v/>
      </c>
      <c r="W27" s="63" t="str">
        <f ca="1"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1066</v>
      </c>
      <c r="Y27" s="63">
        <f ca="1">IF(ISNA(INDEX(S!$B$3:$AK$497,MATCH(RIGHT($C$1,5)&amp;" "&amp;Y$3,S!$A$3:$A$470,0),MATCH($D27,S!$B$2:$AK$2,0))),"",INDEX(S!$B$3:$AK$497,MATCH(RIGHT($C$1,5)&amp;" "&amp;Y$3,S!$A$3:$A$470,0),MATCH($D27,S!$B$2:$AK$2,0)))</f>
        <v>0</v>
      </c>
      <c r="Z27" s="63">
        <f ca="1">IF(ISNA(INDEX(S!$B$3:$AK$497,MATCH(RIGHT($C$1,5)&amp;" "&amp;Z$3,S!$A$3:$A$470,0),MATCH($D27,S!$B$2:$AK$2,0))),"",INDEX(S!$B$3:$AK$497,MATCH(RIGHT($C$1,5)&amp;" "&amp;Z$3,S!$A$3:$A$470,0),MATCH($D27,S!$B$2:$AK$2,0)))</f>
        <v>0</v>
      </c>
      <c r="AA27" s="63">
        <f ca="1">IF(ISNA(INDEX(S!$B$3:$AK$497,MATCH(RIGHT($C$1,5)&amp;" "&amp;AA$3,S!$A$3:$A$470,0),MATCH($D27,S!$B$2:$AK$2,0))),"",INDEX(S!$B$3:$AK$497,MATCH(RIGHT($C$1,5)&amp;" "&amp;AA$3,S!$A$3:$A$470,0),MATCH($D27,S!$B$2:$AK$2,0)))</f>
        <v>0</v>
      </c>
      <c r="AB27" s="173">
        <f ca="1">IF(ISNA(INDEX(S!$B$3:$AK$497,MATCH(RIGHT($C$1,5)&amp;" "&amp;AB$3,S!$A$3:$A$470,0),MATCH($D27,S!$B$2:$AK$2,0))),"",INDEX(S!$B$3:$AK$497,MATCH(RIGHT($C$1,5)&amp;" "&amp;AB$3,S!$A$3:$A$470,0),MATCH($D27,S!$B$2:$AK$2,0)))</f>
        <v>0</v>
      </c>
      <c r="AC27" s="168">
        <f t="shared" ca="1" si="0"/>
        <v>1081</v>
      </c>
      <c r="AD27" s="44">
        <f t="shared" ca="1" si="1"/>
        <v>0</v>
      </c>
      <c r="AE27" s="45">
        <f t="shared" ca="1" si="2"/>
        <v>459.71428571428572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 t="str">
        <f ca="1">IF(ISNA(INDEX(S!$B$3:$AK$497,MATCH(RIGHT($C$1,5)&amp;" "&amp;E$3,S!$A$3:$A$470,0),MATCH($D28,S!$B$2:$AK$2,0))),"",INDEX(S!$B$3:$AK$497,MATCH(RIGHT($C$1,5)&amp;" "&amp;E$3,S!$A$3:$A$470,0),MATCH($D28,S!$B$2:$AK$2,0)))</f>
        <v/>
      </c>
      <c r="F28" s="63" t="str">
        <f ca="1">IF(ISNA(INDEX(S!$B$3:$AK$497,MATCH(RIGHT($C$1,5)&amp;" "&amp;F$3,S!$A$3:$A$470,0),MATCH($D28,S!$B$2:$AK$2,0))),"",INDEX(S!$B$3:$AK$497,MATCH(RIGHT($C$1,5)&amp;" "&amp;F$3,S!$A$3:$A$470,0),MATCH($D28,S!$B$2:$AK$2,0)))</f>
        <v/>
      </c>
      <c r="G28" s="63" t="str">
        <f ca="1">IF(ISNA(INDEX(S!$B$3:$AK$497,MATCH(RIGHT($C$1,5)&amp;" "&amp;G$3,S!$A$3:$A$470,0),MATCH($D28,S!$B$2:$AK$2,0))),"",INDEX(S!$B$3:$AK$497,MATCH(RIGHT($C$1,5)&amp;" "&amp;G$3,S!$A$3:$A$470,0),MATCH($D28,S!$B$2:$AK$2,0)))</f>
        <v/>
      </c>
      <c r="H28" s="63" t="str">
        <f ca="1">IF(ISNA(INDEX(S!$B$3:$AK$497,MATCH(RIGHT($C$1,5)&amp;" "&amp;H$3,S!$A$3:$A$470,0),MATCH($D28,S!$B$2:$AK$2,0))),"",INDEX(S!$B$3:$AK$497,MATCH(RIGHT($C$1,5)&amp;" "&amp;H$3,S!$A$3:$A$470,0),MATCH($D28,S!$B$2:$AK$2,0)))</f>
        <v/>
      </c>
      <c r="I28" s="63" t="str">
        <f ca="1">IF(ISNA(INDEX(S!$B$3:$AK$497,MATCH(RIGHT($C$1,5)&amp;" "&amp;I$3,S!$A$3:$A$470,0),MATCH($D28,S!$B$2:$AK$2,0))),"",INDEX(S!$B$3:$AK$497,MATCH(RIGHT($C$1,5)&amp;" "&amp;I$3,S!$A$3:$A$470,0),MATCH($D28,S!$B$2:$AK$2,0)))</f>
        <v/>
      </c>
      <c r="J28" s="63" t="str">
        <f ca="1">IF(ISNA(INDEX(S!$B$3:$AK$497,MATCH(RIGHT($C$1,5)&amp;" "&amp;J$3,S!$A$3:$A$470,0),MATCH($D28,S!$B$2:$AK$2,0))),"",INDEX(S!$B$3:$AK$497,MATCH(RIGHT($C$1,5)&amp;" "&amp;J$3,S!$A$3:$A$470,0),MATCH($D28,S!$B$2:$AK$2,0)))</f>
        <v/>
      </c>
      <c r="K28" s="63" t="str">
        <f ca="1"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32</v>
      </c>
      <c r="M28" s="63" t="str">
        <f ca="1">IF(ISNA(INDEX(S!$B$3:$AK$497,MATCH(RIGHT($C$1,5)&amp;" "&amp;M$3,S!$A$3:$A$470,0),MATCH($D28,S!$B$2:$AK$2,0))),"",INDEX(S!$B$3:$AK$497,MATCH(RIGHT($C$1,5)&amp;" "&amp;M$3,S!$A$3:$A$470,0),MATCH($D28,S!$B$2:$AK$2,0)))</f>
        <v/>
      </c>
      <c r="N28" s="63" t="str">
        <f ca="1">IF(ISNA(INDEX(S!$B$3:$AK$497,MATCH(RIGHT($C$1,5)&amp;" "&amp;N$3,S!$A$3:$A$470,0),MATCH($D28,S!$B$2:$AK$2,0))),"",INDEX(S!$B$3:$AK$497,MATCH(RIGHT($C$1,5)&amp;" "&amp;N$3,S!$A$3:$A$470,0),MATCH($D28,S!$B$2:$AK$2,0)))</f>
        <v/>
      </c>
      <c r="O28" s="63" t="str">
        <f ca="1">IF(ISNA(INDEX(S!$B$3:$AK$497,MATCH(RIGHT($C$1,5)&amp;" "&amp;O$3,S!$A$3:$A$470,0),MATCH($D28,S!$B$2:$AK$2,0))),"",INDEX(S!$B$3:$AK$497,MATCH(RIGHT($C$1,5)&amp;" "&amp;O$3,S!$A$3:$A$470,0),MATCH($D28,S!$B$2:$AK$2,0)))</f>
        <v/>
      </c>
      <c r="P28" s="63" t="str">
        <f ca="1">IF(ISNA(INDEX(S!$B$3:$AK$497,MATCH(RIGHT($C$1,5)&amp;" "&amp;P$3,S!$A$3:$A$470,0),MATCH($D28,S!$B$2:$AK$2,0))),"",INDEX(S!$B$3:$AK$497,MATCH(RIGHT($C$1,5)&amp;" "&amp;P$3,S!$A$3:$A$470,0),MATCH($D28,S!$B$2:$AK$2,0)))</f>
        <v/>
      </c>
      <c r="Q28" s="63" t="str">
        <f ca="1"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64</v>
      </c>
      <c r="S28" s="63" t="str">
        <f ca="1">IF(ISNA(INDEX(S!$B$3:$AK$497,MATCH(RIGHT($C$1,5)&amp;" "&amp;S$3,S!$A$3:$A$470,0),MATCH($D28,S!$B$2:$AK$2,0))),"",INDEX(S!$B$3:$AK$497,MATCH(RIGHT($C$1,5)&amp;" "&amp;S$3,S!$A$3:$A$470,0),MATCH($D28,S!$B$2:$AK$2,0)))</f>
        <v/>
      </c>
      <c r="T28" s="63" t="str">
        <f ca="1">IF(ISNA(INDEX(S!$B$3:$AK$497,MATCH(RIGHT($C$1,5)&amp;" "&amp;T$3,S!$A$3:$A$470,0),MATCH($D28,S!$B$2:$AK$2,0))),"",INDEX(S!$B$3:$AK$497,MATCH(RIGHT($C$1,5)&amp;" "&amp;T$3,S!$A$3:$A$470,0),MATCH($D28,S!$B$2:$AK$2,0)))</f>
        <v/>
      </c>
      <c r="U28" s="63" t="str">
        <f ca="1">IF(ISNA(INDEX(S!$B$3:$AK$497,MATCH(RIGHT($C$1,5)&amp;" "&amp;U$3,S!$A$3:$A$470,0),MATCH($D28,S!$B$2:$AK$2,0))),"",INDEX(S!$B$3:$AK$497,MATCH(RIGHT($C$1,5)&amp;" "&amp;U$3,S!$A$3:$A$470,0),MATCH($D28,S!$B$2:$AK$2,0)))</f>
        <v/>
      </c>
      <c r="V28" s="63" t="str">
        <f ca="1">IF(ISNA(INDEX(S!$B$3:$AK$497,MATCH(RIGHT($C$1,5)&amp;" "&amp;V$3,S!$A$3:$A$470,0),MATCH($D28,S!$B$2:$AK$2,0))),"",INDEX(S!$B$3:$AK$497,MATCH(RIGHT($C$1,5)&amp;" "&amp;V$3,S!$A$3:$A$470,0),MATCH($D28,S!$B$2:$AK$2,0)))</f>
        <v/>
      </c>
      <c r="W28" s="63" t="str">
        <f ca="1"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156</v>
      </c>
      <c r="Y28" s="63">
        <f ca="1">IF(ISNA(INDEX(S!$B$3:$AK$497,MATCH(RIGHT($C$1,5)&amp;" "&amp;Y$3,S!$A$3:$A$470,0),MATCH($D28,S!$B$2:$AK$2,0))),"",INDEX(S!$B$3:$AK$497,MATCH(RIGHT($C$1,5)&amp;" "&amp;Y$3,S!$A$3:$A$470,0),MATCH($D28,S!$B$2:$AK$2,0)))</f>
        <v>0</v>
      </c>
      <c r="Z28" s="63">
        <f ca="1">IF(ISNA(INDEX(S!$B$3:$AK$497,MATCH(RIGHT($C$1,5)&amp;" "&amp;Z$3,S!$A$3:$A$470,0),MATCH($D28,S!$B$2:$AK$2,0))),"",INDEX(S!$B$3:$AK$497,MATCH(RIGHT($C$1,5)&amp;" "&amp;Z$3,S!$A$3:$A$470,0),MATCH($D28,S!$B$2:$AK$2,0)))</f>
        <v>0</v>
      </c>
      <c r="AA28" s="63">
        <f ca="1">IF(ISNA(INDEX(S!$B$3:$AK$497,MATCH(RIGHT($C$1,5)&amp;" "&amp;AA$3,S!$A$3:$A$470,0),MATCH($D28,S!$B$2:$AK$2,0))),"",INDEX(S!$B$3:$AK$497,MATCH(RIGHT($C$1,5)&amp;" "&amp;AA$3,S!$A$3:$A$470,0),MATCH($D28,S!$B$2:$AK$2,0)))</f>
        <v>0</v>
      </c>
      <c r="AB28" s="173">
        <f ca="1">IF(ISNA(INDEX(S!$B$3:$AK$497,MATCH(RIGHT($C$1,5)&amp;" "&amp;AB$3,S!$A$3:$A$470,0),MATCH($D28,S!$B$2:$AK$2,0))),"",INDEX(S!$B$3:$AK$497,MATCH(RIGHT($C$1,5)&amp;" "&amp;AB$3,S!$A$3:$A$470,0),MATCH($D28,S!$B$2:$AK$2,0)))</f>
        <v>0</v>
      </c>
      <c r="AC28" s="168">
        <f t="shared" ca="1" si="0"/>
        <v>156</v>
      </c>
      <c r="AD28" s="44">
        <f t="shared" ca="1" si="1"/>
        <v>0</v>
      </c>
      <c r="AE28" s="45">
        <f t="shared" ca="1" si="2"/>
        <v>36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 t="str">
        <f ca="1">IF(ISNA(INDEX(S!$B$3:$AK$497,MATCH(RIGHT($C$1,5)&amp;" "&amp;E$3,S!$A$3:$A$470,0),MATCH($D29,S!$B$2:$AK$2,0))),"",INDEX(S!$B$3:$AK$497,MATCH(RIGHT($C$1,5)&amp;" "&amp;E$3,S!$A$3:$A$470,0),MATCH($D29,S!$B$2:$AK$2,0)))</f>
        <v/>
      </c>
      <c r="F29" s="63" t="str">
        <f ca="1">IF(ISNA(INDEX(S!$B$3:$AK$497,MATCH(RIGHT($C$1,5)&amp;" "&amp;F$3,S!$A$3:$A$470,0),MATCH($D29,S!$B$2:$AK$2,0))),"",INDEX(S!$B$3:$AK$497,MATCH(RIGHT($C$1,5)&amp;" "&amp;F$3,S!$A$3:$A$470,0),MATCH($D29,S!$B$2:$AK$2,0)))</f>
        <v/>
      </c>
      <c r="G29" s="63" t="str">
        <f ca="1">IF(ISNA(INDEX(S!$B$3:$AK$497,MATCH(RIGHT($C$1,5)&amp;" "&amp;G$3,S!$A$3:$A$470,0),MATCH($D29,S!$B$2:$AK$2,0))),"",INDEX(S!$B$3:$AK$497,MATCH(RIGHT($C$1,5)&amp;" "&amp;G$3,S!$A$3:$A$470,0),MATCH($D29,S!$B$2:$AK$2,0)))</f>
        <v/>
      </c>
      <c r="H29" s="63" t="str">
        <f ca="1">IF(ISNA(INDEX(S!$B$3:$AK$497,MATCH(RIGHT($C$1,5)&amp;" "&amp;H$3,S!$A$3:$A$470,0),MATCH($D29,S!$B$2:$AK$2,0))),"",INDEX(S!$B$3:$AK$497,MATCH(RIGHT($C$1,5)&amp;" "&amp;H$3,S!$A$3:$A$470,0),MATCH($D29,S!$B$2:$AK$2,0)))</f>
        <v/>
      </c>
      <c r="I29" s="63" t="str">
        <f ca="1">IF(ISNA(INDEX(S!$B$3:$AK$497,MATCH(RIGHT($C$1,5)&amp;" "&amp;I$3,S!$A$3:$A$470,0),MATCH($D29,S!$B$2:$AK$2,0))),"",INDEX(S!$B$3:$AK$497,MATCH(RIGHT($C$1,5)&amp;" "&amp;I$3,S!$A$3:$A$470,0),MATCH($D29,S!$B$2:$AK$2,0)))</f>
        <v/>
      </c>
      <c r="J29" s="63" t="str">
        <f ca="1">IF(ISNA(INDEX(S!$B$3:$AK$497,MATCH(RIGHT($C$1,5)&amp;" "&amp;J$3,S!$A$3:$A$470,0),MATCH($D29,S!$B$2:$AK$2,0))),"",INDEX(S!$B$3:$AK$497,MATCH(RIGHT($C$1,5)&amp;" "&amp;J$3,S!$A$3:$A$470,0),MATCH($D29,S!$B$2:$AK$2,0)))</f>
        <v/>
      </c>
      <c r="K29" s="63" t="str">
        <f ca="1"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-20</v>
      </c>
      <c r="M29" s="63" t="str">
        <f ca="1">IF(ISNA(INDEX(S!$B$3:$AK$497,MATCH(RIGHT($C$1,5)&amp;" "&amp;M$3,S!$A$3:$A$470,0),MATCH($D29,S!$B$2:$AK$2,0))),"",INDEX(S!$B$3:$AK$497,MATCH(RIGHT($C$1,5)&amp;" "&amp;M$3,S!$A$3:$A$470,0),MATCH($D29,S!$B$2:$AK$2,0)))</f>
        <v/>
      </c>
      <c r="N29" s="63" t="str">
        <f ca="1">IF(ISNA(INDEX(S!$B$3:$AK$497,MATCH(RIGHT($C$1,5)&amp;" "&amp;N$3,S!$A$3:$A$470,0),MATCH($D29,S!$B$2:$AK$2,0))),"",INDEX(S!$B$3:$AK$497,MATCH(RIGHT($C$1,5)&amp;" "&amp;N$3,S!$A$3:$A$470,0),MATCH($D29,S!$B$2:$AK$2,0)))</f>
        <v/>
      </c>
      <c r="O29" s="63" t="str">
        <f ca="1">IF(ISNA(INDEX(S!$B$3:$AK$497,MATCH(RIGHT($C$1,5)&amp;" "&amp;O$3,S!$A$3:$A$470,0),MATCH($D29,S!$B$2:$AK$2,0))),"",INDEX(S!$B$3:$AK$497,MATCH(RIGHT($C$1,5)&amp;" "&amp;O$3,S!$A$3:$A$470,0),MATCH($D29,S!$B$2:$AK$2,0)))</f>
        <v/>
      </c>
      <c r="P29" s="63" t="str">
        <f ca="1">IF(ISNA(INDEX(S!$B$3:$AK$497,MATCH(RIGHT($C$1,5)&amp;" "&amp;P$3,S!$A$3:$A$470,0),MATCH($D29,S!$B$2:$AK$2,0))),"",INDEX(S!$B$3:$AK$497,MATCH(RIGHT($C$1,5)&amp;" "&amp;P$3,S!$A$3:$A$470,0),MATCH($D29,S!$B$2:$AK$2,0)))</f>
        <v/>
      </c>
      <c r="Q29" s="63" t="str">
        <f ca="1"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32</v>
      </c>
      <c r="S29" s="63" t="str">
        <f ca="1">IF(ISNA(INDEX(S!$B$3:$AK$497,MATCH(RIGHT($C$1,5)&amp;" "&amp;S$3,S!$A$3:$A$470,0),MATCH($D29,S!$B$2:$AK$2,0))),"",INDEX(S!$B$3:$AK$497,MATCH(RIGHT($C$1,5)&amp;" "&amp;S$3,S!$A$3:$A$470,0),MATCH($D29,S!$B$2:$AK$2,0)))</f>
        <v/>
      </c>
      <c r="T29" s="63" t="str">
        <f ca="1">IF(ISNA(INDEX(S!$B$3:$AK$497,MATCH(RIGHT($C$1,5)&amp;" "&amp;T$3,S!$A$3:$A$470,0),MATCH($D29,S!$B$2:$AK$2,0))),"",INDEX(S!$B$3:$AK$497,MATCH(RIGHT($C$1,5)&amp;" "&amp;T$3,S!$A$3:$A$470,0),MATCH($D29,S!$B$2:$AK$2,0)))</f>
        <v/>
      </c>
      <c r="U29" s="63" t="str">
        <f ca="1">IF(ISNA(INDEX(S!$B$3:$AK$497,MATCH(RIGHT($C$1,5)&amp;" "&amp;U$3,S!$A$3:$A$470,0),MATCH($D29,S!$B$2:$AK$2,0))),"",INDEX(S!$B$3:$AK$497,MATCH(RIGHT($C$1,5)&amp;" "&amp;U$3,S!$A$3:$A$470,0),MATCH($D29,S!$B$2:$AK$2,0)))</f>
        <v/>
      </c>
      <c r="V29" s="63" t="str">
        <f ca="1">IF(ISNA(INDEX(S!$B$3:$AK$497,MATCH(RIGHT($C$1,5)&amp;" "&amp;V$3,S!$A$3:$A$470,0),MATCH($D29,S!$B$2:$AK$2,0))),"",INDEX(S!$B$3:$AK$497,MATCH(RIGHT($C$1,5)&amp;" "&amp;V$3,S!$A$3:$A$470,0),MATCH($D29,S!$B$2:$AK$2,0)))</f>
        <v/>
      </c>
      <c r="W29" s="63" t="str">
        <f ca="1"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111</v>
      </c>
      <c r="Y29" s="63">
        <f ca="1">IF(ISNA(INDEX(S!$B$3:$AK$497,MATCH(RIGHT($C$1,5)&amp;" "&amp;Y$3,S!$A$3:$A$470,0),MATCH($D29,S!$B$2:$AK$2,0))),"",INDEX(S!$B$3:$AK$497,MATCH(RIGHT($C$1,5)&amp;" "&amp;Y$3,S!$A$3:$A$470,0),MATCH($D29,S!$B$2:$AK$2,0)))</f>
        <v>0</v>
      </c>
      <c r="Z29" s="63">
        <f ca="1">IF(ISNA(INDEX(S!$B$3:$AK$497,MATCH(RIGHT($C$1,5)&amp;" "&amp;Z$3,S!$A$3:$A$470,0),MATCH($D29,S!$B$2:$AK$2,0))),"",INDEX(S!$B$3:$AK$497,MATCH(RIGHT($C$1,5)&amp;" "&amp;Z$3,S!$A$3:$A$470,0),MATCH($D29,S!$B$2:$AK$2,0)))</f>
        <v>0</v>
      </c>
      <c r="AA29" s="63">
        <f ca="1">IF(ISNA(INDEX(S!$B$3:$AK$497,MATCH(RIGHT($C$1,5)&amp;" "&amp;AA$3,S!$A$3:$A$470,0),MATCH($D29,S!$B$2:$AK$2,0))),"",INDEX(S!$B$3:$AK$497,MATCH(RIGHT($C$1,5)&amp;" "&amp;AA$3,S!$A$3:$A$470,0),MATCH($D29,S!$B$2:$AK$2,0)))</f>
        <v>0</v>
      </c>
      <c r="AB29" s="173">
        <f ca="1">IF(ISNA(INDEX(S!$B$3:$AK$497,MATCH(RIGHT($C$1,5)&amp;" "&amp;AB$3,S!$A$3:$A$470,0),MATCH($D29,S!$B$2:$AK$2,0))),"",INDEX(S!$B$3:$AK$497,MATCH(RIGHT($C$1,5)&amp;" "&amp;AB$3,S!$A$3:$A$470,0),MATCH($D29,S!$B$2:$AK$2,0)))</f>
        <v>0</v>
      </c>
      <c r="AC29" s="168">
        <f t="shared" ca="1" si="0"/>
        <v>111</v>
      </c>
      <c r="AD29" s="44">
        <f t="shared" ca="1" si="1"/>
        <v>-20</v>
      </c>
      <c r="AE29" s="45">
        <f t="shared" ca="1" si="2"/>
        <v>17.571428571428573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 t="str">
        <f ca="1">IF(ISNA(INDEX(S!$B$3:$AK$497,MATCH(RIGHT($C$1,5)&amp;" "&amp;E$3,S!$A$3:$A$470,0),MATCH($D30,S!$B$2:$AK$2,0))),"",INDEX(S!$B$3:$AK$497,MATCH(RIGHT($C$1,5)&amp;" "&amp;E$3,S!$A$3:$A$470,0),MATCH($D30,S!$B$2:$AK$2,0)))</f>
        <v/>
      </c>
      <c r="F30" s="63" t="str">
        <f ca="1">IF(ISNA(INDEX(S!$B$3:$AK$497,MATCH(RIGHT($C$1,5)&amp;" "&amp;F$3,S!$A$3:$A$470,0),MATCH($D30,S!$B$2:$AK$2,0))),"",INDEX(S!$B$3:$AK$497,MATCH(RIGHT($C$1,5)&amp;" "&amp;F$3,S!$A$3:$A$470,0),MATCH($D30,S!$B$2:$AK$2,0)))</f>
        <v/>
      </c>
      <c r="G30" s="63" t="str">
        <f ca="1">IF(ISNA(INDEX(S!$B$3:$AK$497,MATCH(RIGHT($C$1,5)&amp;" "&amp;G$3,S!$A$3:$A$470,0),MATCH($D30,S!$B$2:$AK$2,0))),"",INDEX(S!$B$3:$AK$497,MATCH(RIGHT($C$1,5)&amp;" "&amp;G$3,S!$A$3:$A$470,0),MATCH($D30,S!$B$2:$AK$2,0)))</f>
        <v/>
      </c>
      <c r="H30" s="63" t="str">
        <f ca="1">IF(ISNA(INDEX(S!$B$3:$AK$497,MATCH(RIGHT($C$1,5)&amp;" "&amp;H$3,S!$A$3:$A$470,0),MATCH($D30,S!$B$2:$AK$2,0))),"",INDEX(S!$B$3:$AK$497,MATCH(RIGHT($C$1,5)&amp;" "&amp;H$3,S!$A$3:$A$470,0),MATCH($D30,S!$B$2:$AK$2,0)))</f>
        <v/>
      </c>
      <c r="I30" s="63" t="str">
        <f ca="1">IF(ISNA(INDEX(S!$B$3:$AK$497,MATCH(RIGHT($C$1,5)&amp;" "&amp;I$3,S!$A$3:$A$470,0),MATCH($D30,S!$B$2:$AK$2,0))),"",INDEX(S!$B$3:$AK$497,MATCH(RIGHT($C$1,5)&amp;" "&amp;I$3,S!$A$3:$A$470,0),MATCH($D30,S!$B$2:$AK$2,0)))</f>
        <v/>
      </c>
      <c r="J30" s="63" t="str">
        <f ca="1">IF(ISNA(INDEX(S!$B$3:$AK$497,MATCH(RIGHT($C$1,5)&amp;" "&amp;J$3,S!$A$3:$A$470,0),MATCH($D30,S!$B$2:$AK$2,0))),"",INDEX(S!$B$3:$AK$497,MATCH(RIGHT($C$1,5)&amp;" "&amp;J$3,S!$A$3:$A$470,0),MATCH($D30,S!$B$2:$AK$2,0)))</f>
        <v/>
      </c>
      <c r="K30" s="63" t="str">
        <f ca="1"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-110</v>
      </c>
      <c r="M30" s="63" t="str">
        <f ca="1">IF(ISNA(INDEX(S!$B$3:$AK$497,MATCH(RIGHT($C$1,5)&amp;" "&amp;M$3,S!$A$3:$A$470,0),MATCH($D30,S!$B$2:$AK$2,0))),"",INDEX(S!$B$3:$AK$497,MATCH(RIGHT($C$1,5)&amp;" "&amp;M$3,S!$A$3:$A$470,0),MATCH($D30,S!$B$2:$AK$2,0)))</f>
        <v/>
      </c>
      <c r="N30" s="63" t="str">
        <f ca="1">IF(ISNA(INDEX(S!$B$3:$AK$497,MATCH(RIGHT($C$1,5)&amp;" "&amp;N$3,S!$A$3:$A$470,0),MATCH($D30,S!$B$2:$AK$2,0))),"",INDEX(S!$B$3:$AK$497,MATCH(RIGHT($C$1,5)&amp;" "&amp;N$3,S!$A$3:$A$470,0),MATCH($D30,S!$B$2:$AK$2,0)))</f>
        <v/>
      </c>
      <c r="O30" s="63" t="str">
        <f ca="1">IF(ISNA(INDEX(S!$B$3:$AK$497,MATCH(RIGHT($C$1,5)&amp;" "&amp;O$3,S!$A$3:$A$470,0),MATCH($D30,S!$B$2:$AK$2,0))),"",INDEX(S!$B$3:$AK$497,MATCH(RIGHT($C$1,5)&amp;" "&amp;O$3,S!$A$3:$A$470,0),MATCH($D30,S!$B$2:$AK$2,0)))</f>
        <v/>
      </c>
      <c r="P30" s="63" t="str">
        <f ca="1">IF(ISNA(INDEX(S!$B$3:$AK$497,MATCH(RIGHT($C$1,5)&amp;" "&amp;P$3,S!$A$3:$A$470,0),MATCH($D30,S!$B$2:$AK$2,0))),"",INDEX(S!$B$3:$AK$497,MATCH(RIGHT($C$1,5)&amp;" "&amp;P$3,S!$A$3:$A$470,0),MATCH($D30,S!$B$2:$AK$2,0)))</f>
        <v/>
      </c>
      <c r="Q30" s="63" t="str">
        <f ca="1"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36</v>
      </c>
      <c r="S30" s="63" t="str">
        <f ca="1">IF(ISNA(INDEX(S!$B$3:$AK$497,MATCH(RIGHT($C$1,5)&amp;" "&amp;S$3,S!$A$3:$A$470,0),MATCH($D30,S!$B$2:$AK$2,0))),"",INDEX(S!$B$3:$AK$497,MATCH(RIGHT($C$1,5)&amp;" "&amp;S$3,S!$A$3:$A$470,0),MATCH($D30,S!$B$2:$AK$2,0)))</f>
        <v/>
      </c>
      <c r="T30" s="63" t="str">
        <f ca="1">IF(ISNA(INDEX(S!$B$3:$AK$497,MATCH(RIGHT($C$1,5)&amp;" "&amp;T$3,S!$A$3:$A$470,0),MATCH($D30,S!$B$2:$AK$2,0))),"",INDEX(S!$B$3:$AK$497,MATCH(RIGHT($C$1,5)&amp;" "&amp;T$3,S!$A$3:$A$470,0),MATCH($D30,S!$B$2:$AK$2,0)))</f>
        <v/>
      </c>
      <c r="U30" s="63" t="str">
        <f ca="1">IF(ISNA(INDEX(S!$B$3:$AK$497,MATCH(RIGHT($C$1,5)&amp;" "&amp;U$3,S!$A$3:$A$470,0),MATCH($D30,S!$B$2:$AK$2,0))),"",INDEX(S!$B$3:$AK$497,MATCH(RIGHT($C$1,5)&amp;" "&amp;U$3,S!$A$3:$A$470,0),MATCH($D30,S!$B$2:$AK$2,0)))</f>
        <v/>
      </c>
      <c r="V30" s="63" t="str">
        <f ca="1">IF(ISNA(INDEX(S!$B$3:$AK$497,MATCH(RIGHT($C$1,5)&amp;" "&amp;V$3,S!$A$3:$A$470,0),MATCH($D30,S!$B$2:$AK$2,0))),"",INDEX(S!$B$3:$AK$497,MATCH(RIGHT($C$1,5)&amp;" "&amp;V$3,S!$A$3:$A$470,0),MATCH($D30,S!$B$2:$AK$2,0)))</f>
        <v/>
      </c>
      <c r="W30" s="63" t="str">
        <f ca="1"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99</v>
      </c>
      <c r="Y30" s="63">
        <f ca="1">IF(ISNA(INDEX(S!$B$3:$AK$497,MATCH(RIGHT($C$1,5)&amp;" "&amp;Y$3,S!$A$3:$A$470,0),MATCH($D30,S!$B$2:$AK$2,0))),"",INDEX(S!$B$3:$AK$497,MATCH(RIGHT($C$1,5)&amp;" "&amp;Y$3,S!$A$3:$A$470,0),MATCH($D30,S!$B$2:$AK$2,0)))</f>
        <v>0</v>
      </c>
      <c r="Z30" s="63">
        <f ca="1">IF(ISNA(INDEX(S!$B$3:$AK$497,MATCH(RIGHT($C$1,5)&amp;" "&amp;Z$3,S!$A$3:$A$470,0),MATCH($D30,S!$B$2:$AK$2,0))),"",INDEX(S!$B$3:$AK$497,MATCH(RIGHT($C$1,5)&amp;" "&amp;Z$3,S!$A$3:$A$470,0),MATCH($D30,S!$B$2:$AK$2,0)))</f>
        <v>0</v>
      </c>
      <c r="AA30" s="63">
        <f ca="1">IF(ISNA(INDEX(S!$B$3:$AK$497,MATCH(RIGHT($C$1,5)&amp;" "&amp;AA$3,S!$A$3:$A$470,0),MATCH($D30,S!$B$2:$AK$2,0))),"",INDEX(S!$B$3:$AK$497,MATCH(RIGHT($C$1,5)&amp;" "&amp;AA$3,S!$A$3:$A$470,0),MATCH($D30,S!$B$2:$AK$2,0)))</f>
        <v>0</v>
      </c>
      <c r="AB30" s="173">
        <f ca="1">IF(ISNA(INDEX(S!$B$3:$AK$497,MATCH(RIGHT($C$1,5)&amp;" "&amp;AB$3,S!$A$3:$A$470,0),MATCH($D30,S!$B$2:$AK$2,0))),"",INDEX(S!$B$3:$AK$497,MATCH(RIGHT($C$1,5)&amp;" "&amp;AB$3,S!$A$3:$A$470,0),MATCH($D30,S!$B$2:$AK$2,0)))</f>
        <v>0</v>
      </c>
      <c r="AC30" s="168">
        <f t="shared" ca="1" si="0"/>
        <v>99</v>
      </c>
      <c r="AD30" s="44">
        <f t="shared" ca="1" si="1"/>
        <v>-110</v>
      </c>
      <c r="AE30" s="45">
        <f t="shared" ca="1" si="2"/>
        <v>3.5714285714285716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 t="str">
        <f ca="1">IF(ISNA(INDEX(S!$B$3:$AK$497,MATCH(RIGHT($C$1,5)&amp;" "&amp;E$3,S!$A$3:$A$470,0),MATCH($D31,S!$B$2:$AK$2,0))),"",INDEX(S!$B$3:$AK$497,MATCH(RIGHT($C$1,5)&amp;" "&amp;E$3,S!$A$3:$A$470,0),MATCH($D31,S!$B$2:$AK$2,0)))</f>
        <v/>
      </c>
      <c r="F31" s="65" t="str">
        <f ca="1">IF(ISNA(INDEX(S!$B$3:$AK$497,MATCH(RIGHT($C$1,5)&amp;" "&amp;F$3,S!$A$3:$A$470,0),MATCH($D31,S!$B$2:$AK$2,0))),"",INDEX(S!$B$3:$AK$497,MATCH(RIGHT($C$1,5)&amp;" "&amp;F$3,S!$A$3:$A$470,0),MATCH($D31,S!$B$2:$AK$2,0)))</f>
        <v/>
      </c>
      <c r="G31" s="65" t="str">
        <f ca="1">IF(ISNA(INDEX(S!$B$3:$AK$497,MATCH(RIGHT($C$1,5)&amp;" "&amp;G$3,S!$A$3:$A$470,0),MATCH($D31,S!$B$2:$AK$2,0))),"",INDEX(S!$B$3:$AK$497,MATCH(RIGHT($C$1,5)&amp;" "&amp;G$3,S!$A$3:$A$470,0),MATCH($D31,S!$B$2:$AK$2,0)))</f>
        <v/>
      </c>
      <c r="H31" s="65" t="str">
        <f ca="1">IF(ISNA(INDEX(S!$B$3:$AK$497,MATCH(RIGHT($C$1,5)&amp;" "&amp;H$3,S!$A$3:$A$470,0),MATCH($D31,S!$B$2:$AK$2,0))),"",INDEX(S!$B$3:$AK$497,MATCH(RIGHT($C$1,5)&amp;" "&amp;H$3,S!$A$3:$A$470,0),MATCH($D31,S!$B$2:$AK$2,0)))</f>
        <v/>
      </c>
      <c r="I31" s="65" t="str">
        <f ca="1">IF(ISNA(INDEX(S!$B$3:$AK$497,MATCH(RIGHT($C$1,5)&amp;" "&amp;I$3,S!$A$3:$A$470,0),MATCH($D31,S!$B$2:$AK$2,0))),"",INDEX(S!$B$3:$AK$497,MATCH(RIGHT($C$1,5)&amp;" "&amp;I$3,S!$A$3:$A$470,0),MATCH($D31,S!$B$2:$AK$2,0)))</f>
        <v/>
      </c>
      <c r="J31" s="65" t="str">
        <f ca="1">IF(ISNA(INDEX(S!$B$3:$AK$497,MATCH(RIGHT($C$1,5)&amp;" "&amp;J$3,S!$A$3:$A$470,0),MATCH($D31,S!$B$2:$AK$2,0))),"",INDEX(S!$B$3:$AK$497,MATCH(RIGHT($C$1,5)&amp;" "&amp;J$3,S!$A$3:$A$470,0),MATCH($D31,S!$B$2:$AK$2,0)))</f>
        <v/>
      </c>
      <c r="K31" s="65" t="str">
        <f ca="1"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-128</v>
      </c>
      <c r="M31" s="65" t="str">
        <f ca="1">IF(ISNA(INDEX(S!$B$3:$AK$497,MATCH(RIGHT($C$1,5)&amp;" "&amp;M$3,S!$A$3:$A$470,0),MATCH($D31,S!$B$2:$AK$2,0))),"",INDEX(S!$B$3:$AK$497,MATCH(RIGHT($C$1,5)&amp;" "&amp;M$3,S!$A$3:$A$470,0),MATCH($D31,S!$B$2:$AK$2,0)))</f>
        <v/>
      </c>
      <c r="N31" s="65" t="str">
        <f ca="1">IF(ISNA(INDEX(S!$B$3:$AK$497,MATCH(RIGHT($C$1,5)&amp;" "&amp;N$3,S!$A$3:$A$470,0),MATCH($D31,S!$B$2:$AK$2,0))),"",INDEX(S!$B$3:$AK$497,MATCH(RIGHT($C$1,5)&amp;" "&amp;N$3,S!$A$3:$A$470,0),MATCH($D31,S!$B$2:$AK$2,0)))</f>
        <v/>
      </c>
      <c r="O31" s="65" t="str">
        <f ca="1">IF(ISNA(INDEX(S!$B$3:$AK$497,MATCH(RIGHT($C$1,5)&amp;" "&amp;O$3,S!$A$3:$A$470,0),MATCH($D31,S!$B$2:$AK$2,0))),"",INDEX(S!$B$3:$AK$497,MATCH(RIGHT($C$1,5)&amp;" "&amp;O$3,S!$A$3:$A$470,0),MATCH($D31,S!$B$2:$AK$2,0)))</f>
        <v/>
      </c>
      <c r="P31" s="65" t="str">
        <f ca="1">IF(ISNA(INDEX(S!$B$3:$AK$497,MATCH(RIGHT($C$1,5)&amp;" "&amp;P$3,S!$A$3:$A$470,0),MATCH($D31,S!$B$2:$AK$2,0))),"",INDEX(S!$B$3:$AK$497,MATCH(RIGHT($C$1,5)&amp;" "&amp;P$3,S!$A$3:$A$470,0),MATCH($D31,S!$B$2:$AK$2,0)))</f>
        <v/>
      </c>
      <c r="Q31" s="65" t="str">
        <f ca="1"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74</v>
      </c>
      <c r="S31" s="65" t="str">
        <f ca="1">IF(ISNA(INDEX(S!$B$3:$AK$497,MATCH(RIGHT($C$1,5)&amp;" "&amp;S$3,S!$A$3:$A$470,0),MATCH($D31,S!$B$2:$AK$2,0))),"",INDEX(S!$B$3:$AK$497,MATCH(RIGHT($C$1,5)&amp;" "&amp;S$3,S!$A$3:$A$470,0),MATCH($D31,S!$B$2:$AK$2,0)))</f>
        <v/>
      </c>
      <c r="T31" s="65" t="str">
        <f ca="1">IF(ISNA(INDEX(S!$B$3:$AK$497,MATCH(RIGHT($C$1,5)&amp;" "&amp;T$3,S!$A$3:$A$470,0),MATCH($D31,S!$B$2:$AK$2,0))),"",INDEX(S!$B$3:$AK$497,MATCH(RIGHT($C$1,5)&amp;" "&amp;T$3,S!$A$3:$A$470,0),MATCH($D31,S!$B$2:$AK$2,0)))</f>
        <v/>
      </c>
      <c r="U31" s="65" t="str">
        <f ca="1">IF(ISNA(INDEX(S!$B$3:$AK$497,MATCH(RIGHT($C$1,5)&amp;" "&amp;U$3,S!$A$3:$A$470,0),MATCH($D31,S!$B$2:$AK$2,0))),"",INDEX(S!$B$3:$AK$497,MATCH(RIGHT($C$1,5)&amp;" "&amp;U$3,S!$A$3:$A$470,0),MATCH($D31,S!$B$2:$AK$2,0)))</f>
        <v/>
      </c>
      <c r="V31" s="65" t="str">
        <f ca="1">IF(ISNA(INDEX(S!$B$3:$AK$497,MATCH(RIGHT($C$1,5)&amp;" "&amp;V$3,S!$A$3:$A$470,0),MATCH($D31,S!$B$2:$AK$2,0))),"",INDEX(S!$B$3:$AK$497,MATCH(RIGHT($C$1,5)&amp;" "&amp;V$3,S!$A$3:$A$470,0),MATCH($D31,S!$B$2:$AK$2,0)))</f>
        <v/>
      </c>
      <c r="W31" s="65" t="str">
        <f ca="1"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70</v>
      </c>
      <c r="Y31" s="65">
        <f ca="1">IF(ISNA(INDEX(S!$B$3:$AK$497,MATCH(RIGHT($C$1,5)&amp;" "&amp;Y$3,S!$A$3:$A$470,0),MATCH($D31,S!$B$2:$AK$2,0))),"",INDEX(S!$B$3:$AK$497,MATCH(RIGHT($C$1,5)&amp;" "&amp;Y$3,S!$A$3:$A$470,0),MATCH($D31,S!$B$2:$AK$2,0)))</f>
        <v>0</v>
      </c>
      <c r="Z31" s="65">
        <f ca="1">IF(ISNA(INDEX(S!$B$3:$AK$497,MATCH(RIGHT($C$1,5)&amp;" "&amp;Z$3,S!$A$3:$A$470,0),MATCH($D31,S!$B$2:$AK$2,0))),"",INDEX(S!$B$3:$AK$497,MATCH(RIGHT($C$1,5)&amp;" "&amp;Z$3,S!$A$3:$A$470,0),MATCH($D31,S!$B$2:$AK$2,0)))</f>
        <v>0</v>
      </c>
      <c r="AA31" s="65">
        <f ca="1">IF(ISNA(INDEX(S!$B$3:$AK$497,MATCH(RIGHT($C$1,5)&amp;" "&amp;AA$3,S!$A$3:$A$470,0),MATCH($D31,S!$B$2:$AK$2,0))),"",INDEX(S!$B$3:$AK$497,MATCH(RIGHT($C$1,5)&amp;" "&amp;AA$3,S!$A$3:$A$470,0),MATCH($D31,S!$B$2:$AK$2,0)))</f>
        <v>0</v>
      </c>
      <c r="AB31" s="174">
        <f ca="1">IF(ISNA(INDEX(S!$B$3:$AK$497,MATCH(RIGHT($C$1,5)&amp;" "&amp;AB$3,S!$A$3:$A$470,0),MATCH($D31,S!$B$2:$AK$2,0))),"",INDEX(S!$B$3:$AK$497,MATCH(RIGHT($C$1,5)&amp;" "&amp;AB$3,S!$A$3:$A$470,0),MATCH($D31,S!$B$2:$AK$2,0)))</f>
        <v>0</v>
      </c>
      <c r="AC31" s="169">
        <f t="shared" ca="1" si="0"/>
        <v>74</v>
      </c>
      <c r="AD31" s="46">
        <f t="shared" ca="1" si="1"/>
        <v>-128</v>
      </c>
      <c r="AE31" s="47">
        <f t="shared" ca="1" si="2"/>
        <v>2.2857142857142856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 t="str">
        <f ca="1">IF(ISNA(INDEX(S!$B$3:$AK$497,MATCH(RIGHT($C$1,5)&amp;" "&amp;E$3,S!$A$3:$A$470,0),MATCH($D32,S!$B$2:$AK$2,0))),"",INDEX(S!$B$3:$AK$497,MATCH(RIGHT($C$1,5)&amp;" "&amp;E$3,S!$A$3:$A$470,0),MATCH($D32,S!$B$2:$AK$2,0)))</f>
        <v/>
      </c>
      <c r="F32" s="177" t="str">
        <f ca="1">IF(ISNA(INDEX(S!$B$3:$AK$497,MATCH(RIGHT($C$1,5)&amp;" "&amp;F$3,S!$A$3:$A$470,0),MATCH($D32,S!$B$2:$AK$2,0))),"",INDEX(S!$B$3:$AK$497,MATCH(RIGHT($C$1,5)&amp;" "&amp;F$3,S!$A$3:$A$470,0),MATCH($D32,S!$B$2:$AK$2,0)))</f>
        <v/>
      </c>
      <c r="G32" s="177" t="str">
        <f ca="1">IF(ISNA(INDEX(S!$B$3:$AK$497,MATCH(RIGHT($C$1,5)&amp;" "&amp;G$3,S!$A$3:$A$470,0),MATCH($D32,S!$B$2:$AK$2,0))),"",INDEX(S!$B$3:$AK$497,MATCH(RIGHT($C$1,5)&amp;" "&amp;G$3,S!$A$3:$A$470,0),MATCH($D32,S!$B$2:$AK$2,0)))</f>
        <v/>
      </c>
      <c r="H32" s="177" t="str">
        <f ca="1">IF(ISNA(INDEX(S!$B$3:$AK$497,MATCH(RIGHT($C$1,5)&amp;" "&amp;H$3,S!$A$3:$A$470,0),MATCH($D32,S!$B$2:$AK$2,0))),"",INDEX(S!$B$3:$AK$497,MATCH(RIGHT($C$1,5)&amp;" "&amp;H$3,S!$A$3:$A$470,0),MATCH($D32,S!$B$2:$AK$2,0)))</f>
        <v/>
      </c>
      <c r="I32" s="177" t="str">
        <f ca="1">IF(ISNA(INDEX(S!$B$3:$AK$497,MATCH(RIGHT($C$1,5)&amp;" "&amp;I$3,S!$A$3:$A$470,0),MATCH($D32,S!$B$2:$AK$2,0))),"",INDEX(S!$B$3:$AK$497,MATCH(RIGHT($C$1,5)&amp;" "&amp;I$3,S!$A$3:$A$470,0),MATCH($D32,S!$B$2:$AK$2,0)))</f>
        <v/>
      </c>
      <c r="J32" s="177" t="str">
        <f ca="1">IF(ISNA(INDEX(S!$B$3:$AK$497,MATCH(RIGHT($C$1,5)&amp;" "&amp;J$3,S!$A$3:$A$470,0),MATCH($D32,S!$B$2:$AK$2,0))),"",INDEX(S!$B$3:$AK$497,MATCH(RIGHT($C$1,5)&amp;" "&amp;J$3,S!$A$3:$A$470,0),MATCH($D32,S!$B$2:$AK$2,0)))</f>
        <v/>
      </c>
      <c r="K32" s="177" t="str">
        <f ca="1"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208</v>
      </c>
      <c r="M32" s="177" t="str">
        <f ca="1">IF(ISNA(INDEX(S!$B$3:$AK$497,MATCH(RIGHT($C$1,5)&amp;" "&amp;M$3,S!$A$3:$A$470,0),MATCH($D32,S!$B$2:$AK$2,0))),"",INDEX(S!$B$3:$AK$497,MATCH(RIGHT($C$1,5)&amp;" "&amp;M$3,S!$A$3:$A$470,0),MATCH($D32,S!$B$2:$AK$2,0)))</f>
        <v/>
      </c>
      <c r="N32" s="177" t="str">
        <f ca="1">IF(ISNA(INDEX(S!$B$3:$AK$497,MATCH(RIGHT($C$1,5)&amp;" "&amp;N$3,S!$A$3:$A$470,0),MATCH($D32,S!$B$2:$AK$2,0))),"",INDEX(S!$B$3:$AK$497,MATCH(RIGHT($C$1,5)&amp;" "&amp;N$3,S!$A$3:$A$470,0),MATCH($D32,S!$B$2:$AK$2,0)))</f>
        <v/>
      </c>
      <c r="O32" s="177" t="str">
        <f ca="1">IF(ISNA(INDEX(S!$B$3:$AK$497,MATCH(RIGHT($C$1,5)&amp;" "&amp;O$3,S!$A$3:$A$470,0),MATCH($D32,S!$B$2:$AK$2,0))),"",INDEX(S!$B$3:$AK$497,MATCH(RIGHT($C$1,5)&amp;" "&amp;O$3,S!$A$3:$A$470,0),MATCH($D32,S!$B$2:$AK$2,0)))</f>
        <v/>
      </c>
      <c r="P32" s="177" t="str">
        <f ca="1">IF(ISNA(INDEX(S!$B$3:$AK$497,MATCH(RIGHT($C$1,5)&amp;" "&amp;P$3,S!$A$3:$A$470,0),MATCH($D32,S!$B$2:$AK$2,0))),"",INDEX(S!$B$3:$AK$497,MATCH(RIGHT($C$1,5)&amp;" "&amp;P$3,S!$A$3:$A$470,0),MATCH($D32,S!$B$2:$AK$2,0)))</f>
        <v/>
      </c>
      <c r="Q32" s="177" t="str">
        <f ca="1"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205</v>
      </c>
      <c r="S32" s="177" t="str">
        <f ca="1">IF(ISNA(INDEX(S!$B$3:$AK$497,MATCH(RIGHT($C$1,5)&amp;" "&amp;S$3,S!$A$3:$A$470,0),MATCH($D32,S!$B$2:$AK$2,0))),"",INDEX(S!$B$3:$AK$497,MATCH(RIGHT($C$1,5)&amp;" "&amp;S$3,S!$A$3:$A$470,0),MATCH($D32,S!$B$2:$AK$2,0)))</f>
        <v/>
      </c>
      <c r="T32" s="177" t="str">
        <f ca="1">IF(ISNA(INDEX(S!$B$3:$AK$497,MATCH(RIGHT($C$1,5)&amp;" "&amp;T$3,S!$A$3:$A$470,0),MATCH($D32,S!$B$2:$AK$2,0))),"",INDEX(S!$B$3:$AK$497,MATCH(RIGHT($C$1,5)&amp;" "&amp;T$3,S!$A$3:$A$470,0),MATCH($D32,S!$B$2:$AK$2,0)))</f>
        <v/>
      </c>
      <c r="U32" s="177" t="str">
        <f ca="1">IF(ISNA(INDEX(S!$B$3:$AK$497,MATCH(RIGHT($C$1,5)&amp;" "&amp;U$3,S!$A$3:$A$470,0),MATCH($D32,S!$B$2:$AK$2,0))),"",INDEX(S!$B$3:$AK$497,MATCH(RIGHT($C$1,5)&amp;" "&amp;U$3,S!$A$3:$A$470,0),MATCH($D32,S!$B$2:$AK$2,0)))</f>
        <v/>
      </c>
      <c r="V32" s="177" t="str">
        <f ca="1">IF(ISNA(INDEX(S!$B$3:$AK$497,MATCH(RIGHT($C$1,5)&amp;" "&amp;V$3,S!$A$3:$A$470,0),MATCH($D32,S!$B$2:$AK$2,0))),"",INDEX(S!$B$3:$AK$497,MATCH(RIGHT($C$1,5)&amp;" "&amp;V$3,S!$A$3:$A$470,0),MATCH($D32,S!$B$2:$AK$2,0)))</f>
        <v/>
      </c>
      <c r="W32" s="177" t="str">
        <f ca="1"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201</v>
      </c>
      <c r="Y32" s="177">
        <f ca="1">IF(ISNA(INDEX(S!$B$3:$AK$497,MATCH(RIGHT($C$1,5)&amp;" "&amp;Y$3,S!$A$3:$A$470,0),MATCH($D32,S!$B$2:$AK$2,0))),"",INDEX(S!$B$3:$AK$497,MATCH(RIGHT($C$1,5)&amp;" "&amp;Y$3,S!$A$3:$A$470,0),MATCH($D32,S!$B$2:$AK$2,0)))</f>
        <v>0</v>
      </c>
      <c r="Z32" s="177">
        <f ca="1">IF(ISNA(INDEX(S!$B$3:$AK$497,MATCH(RIGHT($C$1,5)&amp;" "&amp;Z$3,S!$A$3:$A$470,0),MATCH($D32,S!$B$2:$AK$2,0))),"",INDEX(S!$B$3:$AK$497,MATCH(RIGHT($C$1,5)&amp;" "&amp;Z$3,S!$A$3:$A$470,0),MATCH($D32,S!$B$2:$AK$2,0)))</f>
        <v>0</v>
      </c>
      <c r="AA32" s="177">
        <f ca="1">IF(ISNA(INDEX(S!$B$3:$AK$497,MATCH(RIGHT($C$1,5)&amp;" "&amp;AA$3,S!$A$3:$A$470,0),MATCH($D32,S!$B$2:$AK$2,0))),"",INDEX(S!$B$3:$AK$497,MATCH(RIGHT($C$1,5)&amp;" "&amp;AA$3,S!$A$3:$A$470,0),MATCH($D32,S!$B$2:$AK$2,0)))</f>
        <v>0</v>
      </c>
      <c r="AB32" s="178">
        <f ca="1">IF(ISNA(INDEX(S!$B$3:$AK$497,MATCH(RIGHT($C$1,5)&amp;" "&amp;AB$3,S!$A$3:$A$470,0),MATCH($D32,S!$B$2:$AK$2,0))),"",INDEX(S!$B$3:$AK$497,MATCH(RIGHT($C$1,5)&amp;" "&amp;AB$3,S!$A$3:$A$470,0),MATCH($D32,S!$B$2:$AK$2,0)))</f>
        <v>0</v>
      </c>
      <c r="AC32" s="179">
        <f t="shared" ca="1" si="0"/>
        <v>208</v>
      </c>
      <c r="AD32" s="180">
        <f t="shared" ca="1" si="1"/>
        <v>0</v>
      </c>
      <c r="AE32" s="181">
        <f t="shared" ca="1" si="2"/>
        <v>87.714285714285708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 t="str">
        <f ca="1">IF(ISNA(INDEX(S!$B$3:$AK$497,MATCH(RIGHT($C$1,5)&amp;" "&amp;E$3,S!$A$3:$A$470,0),MATCH($D33,S!$B$2:$AK$2,0))),"",INDEX(S!$B$3:$AK$497,MATCH(RIGHT($C$1,5)&amp;" "&amp;E$3,S!$A$3:$A$470,0),MATCH($D33,S!$B$2:$AK$2,0)))</f>
        <v/>
      </c>
      <c r="F33" s="63" t="str">
        <f ca="1">IF(ISNA(INDEX(S!$B$3:$AK$497,MATCH(RIGHT($C$1,5)&amp;" "&amp;F$3,S!$A$3:$A$470,0),MATCH($D33,S!$B$2:$AK$2,0))),"",INDEX(S!$B$3:$AK$497,MATCH(RIGHT($C$1,5)&amp;" "&amp;F$3,S!$A$3:$A$470,0),MATCH($D33,S!$B$2:$AK$2,0)))</f>
        <v/>
      </c>
      <c r="G33" s="63" t="str">
        <f ca="1">IF(ISNA(INDEX(S!$B$3:$AK$497,MATCH(RIGHT($C$1,5)&amp;" "&amp;G$3,S!$A$3:$A$470,0),MATCH($D33,S!$B$2:$AK$2,0))),"",INDEX(S!$B$3:$AK$497,MATCH(RIGHT($C$1,5)&amp;" "&amp;G$3,S!$A$3:$A$470,0),MATCH($D33,S!$B$2:$AK$2,0)))</f>
        <v/>
      </c>
      <c r="H33" s="63" t="str">
        <f ca="1">IF(ISNA(INDEX(S!$B$3:$AK$497,MATCH(RIGHT($C$1,5)&amp;" "&amp;H$3,S!$A$3:$A$470,0),MATCH($D33,S!$B$2:$AK$2,0))),"",INDEX(S!$B$3:$AK$497,MATCH(RIGHT($C$1,5)&amp;" "&amp;H$3,S!$A$3:$A$470,0),MATCH($D33,S!$B$2:$AK$2,0)))</f>
        <v/>
      </c>
      <c r="I33" s="63" t="str">
        <f ca="1">IF(ISNA(INDEX(S!$B$3:$AK$497,MATCH(RIGHT($C$1,5)&amp;" "&amp;I$3,S!$A$3:$A$470,0),MATCH($D33,S!$B$2:$AK$2,0))),"",INDEX(S!$B$3:$AK$497,MATCH(RIGHT($C$1,5)&amp;" "&amp;I$3,S!$A$3:$A$470,0),MATCH($D33,S!$B$2:$AK$2,0)))</f>
        <v/>
      </c>
      <c r="J33" s="63" t="str">
        <f ca="1">IF(ISNA(INDEX(S!$B$3:$AK$497,MATCH(RIGHT($C$1,5)&amp;" "&amp;J$3,S!$A$3:$A$470,0),MATCH($D33,S!$B$2:$AK$2,0))),"",INDEX(S!$B$3:$AK$497,MATCH(RIGHT($C$1,5)&amp;" "&amp;J$3,S!$A$3:$A$470,0),MATCH($D33,S!$B$2:$AK$2,0)))</f>
        <v/>
      </c>
      <c r="K33" s="63" t="str">
        <f ca="1"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151</v>
      </c>
      <c r="M33" s="63" t="str">
        <f ca="1">IF(ISNA(INDEX(S!$B$3:$AK$497,MATCH(RIGHT($C$1,5)&amp;" "&amp;M$3,S!$A$3:$A$470,0),MATCH($D33,S!$B$2:$AK$2,0))),"",INDEX(S!$B$3:$AK$497,MATCH(RIGHT($C$1,5)&amp;" "&amp;M$3,S!$A$3:$A$470,0),MATCH($D33,S!$B$2:$AK$2,0)))</f>
        <v/>
      </c>
      <c r="N33" s="63" t="str">
        <f ca="1">IF(ISNA(INDEX(S!$B$3:$AK$497,MATCH(RIGHT($C$1,5)&amp;" "&amp;N$3,S!$A$3:$A$470,0),MATCH($D33,S!$B$2:$AK$2,0))),"",INDEX(S!$B$3:$AK$497,MATCH(RIGHT($C$1,5)&amp;" "&amp;N$3,S!$A$3:$A$470,0),MATCH($D33,S!$B$2:$AK$2,0)))</f>
        <v/>
      </c>
      <c r="O33" s="63" t="str">
        <f ca="1">IF(ISNA(INDEX(S!$B$3:$AK$497,MATCH(RIGHT($C$1,5)&amp;" "&amp;O$3,S!$A$3:$A$470,0),MATCH($D33,S!$B$2:$AK$2,0))),"",INDEX(S!$B$3:$AK$497,MATCH(RIGHT($C$1,5)&amp;" "&amp;O$3,S!$A$3:$A$470,0),MATCH($D33,S!$B$2:$AK$2,0)))</f>
        <v/>
      </c>
      <c r="P33" s="63" t="str">
        <f ca="1">IF(ISNA(INDEX(S!$B$3:$AK$497,MATCH(RIGHT($C$1,5)&amp;" "&amp;P$3,S!$A$3:$A$470,0),MATCH($D33,S!$B$2:$AK$2,0))),"",INDEX(S!$B$3:$AK$497,MATCH(RIGHT($C$1,5)&amp;" "&amp;P$3,S!$A$3:$A$470,0),MATCH($D33,S!$B$2:$AK$2,0)))</f>
        <v/>
      </c>
      <c r="Q33" s="63" t="str">
        <f ca="1"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137</v>
      </c>
      <c r="S33" s="63" t="str">
        <f ca="1">IF(ISNA(INDEX(S!$B$3:$AK$497,MATCH(RIGHT($C$1,5)&amp;" "&amp;S$3,S!$A$3:$A$470,0),MATCH($D33,S!$B$2:$AK$2,0))),"",INDEX(S!$B$3:$AK$497,MATCH(RIGHT($C$1,5)&amp;" "&amp;S$3,S!$A$3:$A$470,0),MATCH($D33,S!$B$2:$AK$2,0)))</f>
        <v/>
      </c>
      <c r="T33" s="63" t="str">
        <f ca="1">IF(ISNA(INDEX(S!$B$3:$AK$497,MATCH(RIGHT($C$1,5)&amp;" "&amp;T$3,S!$A$3:$A$470,0),MATCH($D33,S!$B$2:$AK$2,0))),"",INDEX(S!$B$3:$AK$497,MATCH(RIGHT($C$1,5)&amp;" "&amp;T$3,S!$A$3:$A$470,0),MATCH($D33,S!$B$2:$AK$2,0)))</f>
        <v/>
      </c>
      <c r="U33" s="63" t="str">
        <f ca="1">IF(ISNA(INDEX(S!$B$3:$AK$497,MATCH(RIGHT($C$1,5)&amp;" "&amp;U$3,S!$A$3:$A$470,0),MATCH($D33,S!$B$2:$AK$2,0))),"",INDEX(S!$B$3:$AK$497,MATCH(RIGHT($C$1,5)&amp;" "&amp;U$3,S!$A$3:$A$470,0),MATCH($D33,S!$B$2:$AK$2,0)))</f>
        <v/>
      </c>
      <c r="V33" s="63" t="str">
        <f ca="1">IF(ISNA(INDEX(S!$B$3:$AK$497,MATCH(RIGHT($C$1,5)&amp;" "&amp;V$3,S!$A$3:$A$470,0),MATCH($D33,S!$B$2:$AK$2,0))),"",INDEX(S!$B$3:$AK$497,MATCH(RIGHT($C$1,5)&amp;" "&amp;V$3,S!$A$3:$A$470,0),MATCH($D33,S!$B$2:$AK$2,0)))</f>
        <v/>
      </c>
      <c r="W33" s="63" t="str">
        <f ca="1"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139</v>
      </c>
      <c r="Y33" s="63">
        <f ca="1">IF(ISNA(INDEX(S!$B$3:$AK$497,MATCH(RIGHT($C$1,5)&amp;" "&amp;Y$3,S!$A$3:$A$470,0),MATCH($D33,S!$B$2:$AK$2,0))),"",INDEX(S!$B$3:$AK$497,MATCH(RIGHT($C$1,5)&amp;" "&amp;Y$3,S!$A$3:$A$470,0),MATCH($D33,S!$B$2:$AK$2,0)))</f>
        <v>0</v>
      </c>
      <c r="Z33" s="63">
        <f ca="1">IF(ISNA(INDEX(S!$B$3:$AK$497,MATCH(RIGHT($C$1,5)&amp;" "&amp;Z$3,S!$A$3:$A$470,0),MATCH($D33,S!$B$2:$AK$2,0))),"",INDEX(S!$B$3:$AK$497,MATCH(RIGHT($C$1,5)&amp;" "&amp;Z$3,S!$A$3:$A$470,0),MATCH($D33,S!$B$2:$AK$2,0)))</f>
        <v>0</v>
      </c>
      <c r="AA33" s="63">
        <f ca="1">IF(ISNA(INDEX(S!$B$3:$AK$497,MATCH(RIGHT($C$1,5)&amp;" "&amp;AA$3,S!$A$3:$A$470,0),MATCH($D33,S!$B$2:$AK$2,0))),"",INDEX(S!$B$3:$AK$497,MATCH(RIGHT($C$1,5)&amp;" "&amp;AA$3,S!$A$3:$A$470,0),MATCH($D33,S!$B$2:$AK$2,0)))</f>
        <v>0</v>
      </c>
      <c r="AB33" s="173">
        <f ca="1">IF(ISNA(INDEX(S!$B$3:$AK$497,MATCH(RIGHT($C$1,5)&amp;" "&amp;AB$3,S!$A$3:$A$470,0),MATCH($D33,S!$B$2:$AK$2,0))),"",INDEX(S!$B$3:$AK$497,MATCH(RIGHT($C$1,5)&amp;" "&amp;AB$3,S!$A$3:$A$470,0),MATCH($D33,S!$B$2:$AK$2,0)))</f>
        <v>0</v>
      </c>
      <c r="AC33" s="168">
        <f t="shared" ca="1" si="0"/>
        <v>151</v>
      </c>
      <c r="AD33" s="44">
        <f t="shared" ca="1" si="1"/>
        <v>0</v>
      </c>
      <c r="AE33" s="45">
        <f t="shared" ca="1" si="2"/>
        <v>61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 t="str">
        <f ca="1">IF(ISNA(INDEX(S!$B$3:$AK$497,MATCH(RIGHT($C$1,5)&amp;" "&amp;E$3,S!$A$3:$A$470,0),MATCH($D34,S!$B$2:$AK$2,0))),"",INDEX(S!$B$3:$AK$497,MATCH(RIGHT($C$1,5)&amp;" "&amp;E$3,S!$A$3:$A$470,0),MATCH($D34,S!$B$2:$AK$2,0)))</f>
        <v/>
      </c>
      <c r="F34" s="63" t="str">
        <f ca="1">IF(ISNA(INDEX(S!$B$3:$AK$497,MATCH(RIGHT($C$1,5)&amp;" "&amp;F$3,S!$A$3:$A$470,0),MATCH($D34,S!$B$2:$AK$2,0))),"",INDEX(S!$B$3:$AK$497,MATCH(RIGHT($C$1,5)&amp;" "&amp;F$3,S!$A$3:$A$470,0),MATCH($D34,S!$B$2:$AK$2,0)))</f>
        <v/>
      </c>
      <c r="G34" s="63" t="str">
        <f ca="1">IF(ISNA(INDEX(S!$B$3:$AK$497,MATCH(RIGHT($C$1,5)&amp;" "&amp;G$3,S!$A$3:$A$470,0),MATCH($D34,S!$B$2:$AK$2,0))),"",INDEX(S!$B$3:$AK$497,MATCH(RIGHT($C$1,5)&amp;" "&amp;G$3,S!$A$3:$A$470,0),MATCH($D34,S!$B$2:$AK$2,0)))</f>
        <v/>
      </c>
      <c r="H34" s="63" t="str">
        <f ca="1">IF(ISNA(INDEX(S!$B$3:$AK$497,MATCH(RIGHT($C$1,5)&amp;" "&amp;H$3,S!$A$3:$A$470,0),MATCH($D34,S!$B$2:$AK$2,0))),"",INDEX(S!$B$3:$AK$497,MATCH(RIGHT($C$1,5)&amp;" "&amp;H$3,S!$A$3:$A$470,0),MATCH($D34,S!$B$2:$AK$2,0)))</f>
        <v/>
      </c>
      <c r="I34" s="63" t="str">
        <f ca="1">IF(ISNA(INDEX(S!$B$3:$AK$497,MATCH(RIGHT($C$1,5)&amp;" "&amp;I$3,S!$A$3:$A$470,0),MATCH($D34,S!$B$2:$AK$2,0))),"",INDEX(S!$B$3:$AK$497,MATCH(RIGHT($C$1,5)&amp;" "&amp;I$3,S!$A$3:$A$470,0),MATCH($D34,S!$B$2:$AK$2,0)))</f>
        <v/>
      </c>
      <c r="J34" s="63" t="str">
        <f ca="1">IF(ISNA(INDEX(S!$B$3:$AK$497,MATCH(RIGHT($C$1,5)&amp;" "&amp;J$3,S!$A$3:$A$470,0),MATCH($D34,S!$B$2:$AK$2,0))),"",INDEX(S!$B$3:$AK$497,MATCH(RIGHT($C$1,5)&amp;" "&amp;J$3,S!$A$3:$A$470,0),MATCH($D34,S!$B$2:$AK$2,0)))</f>
        <v/>
      </c>
      <c r="K34" s="63" t="str">
        <f ca="1"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388</v>
      </c>
      <c r="M34" s="63" t="str">
        <f ca="1">IF(ISNA(INDEX(S!$B$3:$AK$497,MATCH(RIGHT($C$1,5)&amp;" "&amp;M$3,S!$A$3:$A$470,0),MATCH($D34,S!$B$2:$AK$2,0))),"",INDEX(S!$B$3:$AK$497,MATCH(RIGHT($C$1,5)&amp;" "&amp;M$3,S!$A$3:$A$470,0),MATCH($D34,S!$B$2:$AK$2,0)))</f>
        <v/>
      </c>
      <c r="N34" s="63" t="str">
        <f ca="1">IF(ISNA(INDEX(S!$B$3:$AK$497,MATCH(RIGHT($C$1,5)&amp;" "&amp;N$3,S!$A$3:$A$470,0),MATCH($D34,S!$B$2:$AK$2,0))),"",INDEX(S!$B$3:$AK$497,MATCH(RIGHT($C$1,5)&amp;" "&amp;N$3,S!$A$3:$A$470,0),MATCH($D34,S!$B$2:$AK$2,0)))</f>
        <v/>
      </c>
      <c r="O34" s="63" t="str">
        <f ca="1">IF(ISNA(INDEX(S!$B$3:$AK$497,MATCH(RIGHT($C$1,5)&amp;" "&amp;O$3,S!$A$3:$A$470,0),MATCH($D34,S!$B$2:$AK$2,0))),"",INDEX(S!$B$3:$AK$497,MATCH(RIGHT($C$1,5)&amp;" "&amp;O$3,S!$A$3:$A$470,0),MATCH($D34,S!$B$2:$AK$2,0)))</f>
        <v/>
      </c>
      <c r="P34" s="63" t="str">
        <f ca="1">IF(ISNA(INDEX(S!$B$3:$AK$497,MATCH(RIGHT($C$1,5)&amp;" "&amp;P$3,S!$A$3:$A$470,0),MATCH($D34,S!$B$2:$AK$2,0))),"",INDEX(S!$B$3:$AK$497,MATCH(RIGHT($C$1,5)&amp;" "&amp;P$3,S!$A$3:$A$470,0),MATCH($D34,S!$B$2:$AK$2,0)))</f>
        <v/>
      </c>
      <c r="Q34" s="63" t="str">
        <f ca="1"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386</v>
      </c>
      <c r="S34" s="63" t="str">
        <f ca="1">IF(ISNA(INDEX(S!$B$3:$AK$497,MATCH(RIGHT($C$1,5)&amp;" "&amp;S$3,S!$A$3:$A$470,0),MATCH($D34,S!$B$2:$AK$2,0))),"",INDEX(S!$B$3:$AK$497,MATCH(RIGHT($C$1,5)&amp;" "&amp;S$3,S!$A$3:$A$470,0),MATCH($D34,S!$B$2:$AK$2,0)))</f>
        <v/>
      </c>
      <c r="T34" s="63" t="str">
        <f ca="1">IF(ISNA(INDEX(S!$B$3:$AK$497,MATCH(RIGHT($C$1,5)&amp;" "&amp;T$3,S!$A$3:$A$470,0),MATCH($D34,S!$B$2:$AK$2,0))),"",INDEX(S!$B$3:$AK$497,MATCH(RIGHT($C$1,5)&amp;" "&amp;T$3,S!$A$3:$A$470,0),MATCH($D34,S!$B$2:$AK$2,0)))</f>
        <v/>
      </c>
      <c r="U34" s="63" t="str">
        <f ca="1">IF(ISNA(INDEX(S!$B$3:$AK$497,MATCH(RIGHT($C$1,5)&amp;" "&amp;U$3,S!$A$3:$A$470,0),MATCH($D34,S!$B$2:$AK$2,0))),"",INDEX(S!$B$3:$AK$497,MATCH(RIGHT($C$1,5)&amp;" "&amp;U$3,S!$A$3:$A$470,0),MATCH($D34,S!$B$2:$AK$2,0)))</f>
        <v/>
      </c>
      <c r="V34" s="63" t="str">
        <f ca="1">IF(ISNA(INDEX(S!$B$3:$AK$497,MATCH(RIGHT($C$1,5)&amp;" "&amp;V$3,S!$A$3:$A$470,0),MATCH($D34,S!$B$2:$AK$2,0))),"",INDEX(S!$B$3:$AK$497,MATCH(RIGHT($C$1,5)&amp;" "&amp;V$3,S!$A$3:$A$470,0),MATCH($D34,S!$B$2:$AK$2,0)))</f>
        <v/>
      </c>
      <c r="W34" s="63" t="str">
        <f ca="1"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384</v>
      </c>
      <c r="Y34" s="63">
        <f ca="1">IF(ISNA(INDEX(S!$B$3:$AK$497,MATCH(RIGHT($C$1,5)&amp;" "&amp;Y$3,S!$A$3:$A$470,0),MATCH($D34,S!$B$2:$AK$2,0))),"",INDEX(S!$B$3:$AK$497,MATCH(RIGHT($C$1,5)&amp;" "&amp;Y$3,S!$A$3:$A$470,0),MATCH($D34,S!$B$2:$AK$2,0)))</f>
        <v>0</v>
      </c>
      <c r="Z34" s="63">
        <f ca="1">IF(ISNA(INDEX(S!$B$3:$AK$497,MATCH(RIGHT($C$1,5)&amp;" "&amp;Z$3,S!$A$3:$A$470,0),MATCH($D34,S!$B$2:$AK$2,0))),"",INDEX(S!$B$3:$AK$497,MATCH(RIGHT($C$1,5)&amp;" "&amp;Z$3,S!$A$3:$A$470,0),MATCH($D34,S!$B$2:$AK$2,0)))</f>
        <v>0</v>
      </c>
      <c r="AA34" s="63">
        <f ca="1">IF(ISNA(INDEX(S!$B$3:$AK$497,MATCH(RIGHT($C$1,5)&amp;" "&amp;AA$3,S!$A$3:$A$470,0),MATCH($D34,S!$B$2:$AK$2,0))),"",INDEX(S!$B$3:$AK$497,MATCH(RIGHT($C$1,5)&amp;" "&amp;AA$3,S!$A$3:$A$470,0),MATCH($D34,S!$B$2:$AK$2,0)))</f>
        <v>0</v>
      </c>
      <c r="AB34" s="173">
        <f ca="1">IF(ISNA(INDEX(S!$B$3:$AK$497,MATCH(RIGHT($C$1,5)&amp;" "&amp;AB$3,S!$A$3:$A$470,0),MATCH($D34,S!$B$2:$AK$2,0))),"",INDEX(S!$B$3:$AK$497,MATCH(RIGHT($C$1,5)&amp;" "&amp;AB$3,S!$A$3:$A$470,0),MATCH($D34,S!$B$2:$AK$2,0)))</f>
        <v>0</v>
      </c>
      <c r="AC34" s="168">
        <f t="shared" ca="1" si="0"/>
        <v>388</v>
      </c>
      <c r="AD34" s="44">
        <f t="shared" ca="1" si="1"/>
        <v>0</v>
      </c>
      <c r="AE34" s="45">
        <f t="shared" ca="1" si="2"/>
        <v>165.42857142857142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 t="str">
        <f ca="1">IF(ISNA(INDEX(S!$B$3:$AK$497,MATCH(RIGHT($C$1,5)&amp;" "&amp;E$3,S!$A$3:$A$470,0),MATCH($D35,S!$B$2:$AK$2,0))),"",INDEX(S!$B$3:$AK$497,MATCH(RIGHT($C$1,5)&amp;" "&amp;E$3,S!$A$3:$A$470,0),MATCH($D35,S!$B$2:$AK$2,0)))</f>
        <v/>
      </c>
      <c r="F35" s="63" t="str">
        <f ca="1">IF(ISNA(INDEX(S!$B$3:$AK$497,MATCH(RIGHT($C$1,5)&amp;" "&amp;F$3,S!$A$3:$A$470,0),MATCH($D35,S!$B$2:$AK$2,0))),"",INDEX(S!$B$3:$AK$497,MATCH(RIGHT($C$1,5)&amp;" "&amp;F$3,S!$A$3:$A$470,0),MATCH($D35,S!$B$2:$AK$2,0)))</f>
        <v/>
      </c>
      <c r="G35" s="63" t="str">
        <f ca="1">IF(ISNA(INDEX(S!$B$3:$AK$497,MATCH(RIGHT($C$1,5)&amp;" "&amp;G$3,S!$A$3:$A$470,0),MATCH($D35,S!$B$2:$AK$2,0))),"",INDEX(S!$B$3:$AK$497,MATCH(RIGHT($C$1,5)&amp;" "&amp;G$3,S!$A$3:$A$470,0),MATCH($D35,S!$B$2:$AK$2,0)))</f>
        <v/>
      </c>
      <c r="H35" s="63" t="str">
        <f ca="1">IF(ISNA(INDEX(S!$B$3:$AK$497,MATCH(RIGHT($C$1,5)&amp;" "&amp;H$3,S!$A$3:$A$470,0),MATCH($D35,S!$B$2:$AK$2,0))),"",INDEX(S!$B$3:$AK$497,MATCH(RIGHT($C$1,5)&amp;" "&amp;H$3,S!$A$3:$A$470,0),MATCH($D35,S!$B$2:$AK$2,0)))</f>
        <v/>
      </c>
      <c r="I35" s="63" t="str">
        <f ca="1">IF(ISNA(INDEX(S!$B$3:$AK$497,MATCH(RIGHT($C$1,5)&amp;" "&amp;I$3,S!$A$3:$A$470,0),MATCH($D35,S!$B$2:$AK$2,0))),"",INDEX(S!$B$3:$AK$497,MATCH(RIGHT($C$1,5)&amp;" "&amp;I$3,S!$A$3:$A$470,0),MATCH($D35,S!$B$2:$AK$2,0)))</f>
        <v/>
      </c>
      <c r="J35" s="63" t="str">
        <f ca="1">IF(ISNA(INDEX(S!$B$3:$AK$497,MATCH(RIGHT($C$1,5)&amp;" "&amp;J$3,S!$A$3:$A$470,0),MATCH($D35,S!$B$2:$AK$2,0))),"",INDEX(S!$B$3:$AK$497,MATCH(RIGHT($C$1,5)&amp;" "&amp;J$3,S!$A$3:$A$470,0),MATCH($D35,S!$B$2:$AK$2,0)))</f>
        <v/>
      </c>
      <c r="K35" s="63" t="str">
        <f ca="1"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-115</v>
      </c>
      <c r="M35" s="63" t="str">
        <f ca="1">IF(ISNA(INDEX(S!$B$3:$AK$497,MATCH(RIGHT($C$1,5)&amp;" "&amp;M$3,S!$A$3:$A$470,0),MATCH($D35,S!$B$2:$AK$2,0))),"",INDEX(S!$B$3:$AK$497,MATCH(RIGHT($C$1,5)&amp;" "&amp;M$3,S!$A$3:$A$470,0),MATCH($D35,S!$B$2:$AK$2,0)))</f>
        <v/>
      </c>
      <c r="N35" s="63" t="str">
        <f ca="1">IF(ISNA(INDEX(S!$B$3:$AK$497,MATCH(RIGHT($C$1,5)&amp;" "&amp;N$3,S!$A$3:$A$470,0),MATCH($D35,S!$B$2:$AK$2,0))),"",INDEX(S!$B$3:$AK$497,MATCH(RIGHT($C$1,5)&amp;" "&amp;N$3,S!$A$3:$A$470,0),MATCH($D35,S!$B$2:$AK$2,0)))</f>
        <v/>
      </c>
      <c r="O35" s="63" t="str">
        <f ca="1">IF(ISNA(INDEX(S!$B$3:$AK$497,MATCH(RIGHT($C$1,5)&amp;" "&amp;O$3,S!$A$3:$A$470,0),MATCH($D35,S!$B$2:$AK$2,0))),"",INDEX(S!$B$3:$AK$497,MATCH(RIGHT($C$1,5)&amp;" "&amp;O$3,S!$A$3:$A$470,0),MATCH($D35,S!$B$2:$AK$2,0)))</f>
        <v/>
      </c>
      <c r="P35" s="63" t="str">
        <f ca="1">IF(ISNA(INDEX(S!$B$3:$AK$497,MATCH(RIGHT($C$1,5)&amp;" "&amp;P$3,S!$A$3:$A$470,0),MATCH($D35,S!$B$2:$AK$2,0))),"",INDEX(S!$B$3:$AK$497,MATCH(RIGHT($C$1,5)&amp;" "&amp;P$3,S!$A$3:$A$470,0),MATCH($D35,S!$B$2:$AK$2,0)))</f>
        <v/>
      </c>
      <c r="Q35" s="63" t="str">
        <f ca="1"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23</v>
      </c>
      <c r="S35" s="63" t="str">
        <f ca="1">IF(ISNA(INDEX(S!$B$3:$AK$497,MATCH(RIGHT($C$1,5)&amp;" "&amp;S$3,S!$A$3:$A$470,0),MATCH($D35,S!$B$2:$AK$2,0))),"",INDEX(S!$B$3:$AK$497,MATCH(RIGHT($C$1,5)&amp;" "&amp;S$3,S!$A$3:$A$470,0),MATCH($D35,S!$B$2:$AK$2,0)))</f>
        <v/>
      </c>
      <c r="T35" s="63" t="str">
        <f ca="1">IF(ISNA(INDEX(S!$B$3:$AK$497,MATCH(RIGHT($C$1,5)&amp;" "&amp;T$3,S!$A$3:$A$470,0),MATCH($D35,S!$B$2:$AK$2,0))),"",INDEX(S!$B$3:$AK$497,MATCH(RIGHT($C$1,5)&amp;" "&amp;T$3,S!$A$3:$A$470,0),MATCH($D35,S!$B$2:$AK$2,0)))</f>
        <v/>
      </c>
      <c r="U35" s="63" t="str">
        <f ca="1">IF(ISNA(INDEX(S!$B$3:$AK$497,MATCH(RIGHT($C$1,5)&amp;" "&amp;U$3,S!$A$3:$A$470,0),MATCH($D35,S!$B$2:$AK$2,0))),"",INDEX(S!$B$3:$AK$497,MATCH(RIGHT($C$1,5)&amp;" "&amp;U$3,S!$A$3:$A$470,0),MATCH($D35,S!$B$2:$AK$2,0)))</f>
        <v/>
      </c>
      <c r="V35" s="63" t="str">
        <f ca="1">IF(ISNA(INDEX(S!$B$3:$AK$497,MATCH(RIGHT($C$1,5)&amp;" "&amp;V$3,S!$A$3:$A$470,0),MATCH($D35,S!$B$2:$AK$2,0))),"",INDEX(S!$B$3:$AK$497,MATCH(RIGHT($C$1,5)&amp;" "&amp;V$3,S!$A$3:$A$470,0),MATCH($D35,S!$B$2:$AK$2,0)))</f>
        <v/>
      </c>
      <c r="W35" s="63" t="str">
        <f ca="1"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112</v>
      </c>
      <c r="Y35" s="63">
        <f ca="1">IF(ISNA(INDEX(S!$B$3:$AK$497,MATCH(RIGHT($C$1,5)&amp;" "&amp;Y$3,S!$A$3:$A$470,0),MATCH($D35,S!$B$2:$AK$2,0))),"",INDEX(S!$B$3:$AK$497,MATCH(RIGHT($C$1,5)&amp;" "&amp;Y$3,S!$A$3:$A$470,0),MATCH($D35,S!$B$2:$AK$2,0)))</f>
        <v>0</v>
      </c>
      <c r="Z35" s="63">
        <f ca="1">IF(ISNA(INDEX(S!$B$3:$AK$497,MATCH(RIGHT($C$1,5)&amp;" "&amp;Z$3,S!$A$3:$A$470,0),MATCH($D35,S!$B$2:$AK$2,0))),"",INDEX(S!$B$3:$AK$497,MATCH(RIGHT($C$1,5)&amp;" "&amp;Z$3,S!$A$3:$A$470,0),MATCH($D35,S!$B$2:$AK$2,0)))</f>
        <v>0</v>
      </c>
      <c r="AA35" s="63">
        <f ca="1">IF(ISNA(INDEX(S!$B$3:$AK$497,MATCH(RIGHT($C$1,5)&amp;" "&amp;AA$3,S!$A$3:$A$470,0),MATCH($D35,S!$B$2:$AK$2,0))),"",INDEX(S!$B$3:$AK$497,MATCH(RIGHT($C$1,5)&amp;" "&amp;AA$3,S!$A$3:$A$470,0),MATCH($D35,S!$B$2:$AK$2,0)))</f>
        <v>0</v>
      </c>
      <c r="AB35" s="173">
        <f ca="1">IF(ISNA(INDEX(S!$B$3:$AK$497,MATCH(RIGHT($C$1,5)&amp;" "&amp;AB$3,S!$A$3:$A$470,0),MATCH($D35,S!$B$2:$AK$2,0))),"",INDEX(S!$B$3:$AK$497,MATCH(RIGHT($C$1,5)&amp;" "&amp;AB$3,S!$A$3:$A$470,0),MATCH($D35,S!$B$2:$AK$2,0)))</f>
        <v>0</v>
      </c>
      <c r="AC35" s="168">
        <f t="shared" ca="1" si="0"/>
        <v>112</v>
      </c>
      <c r="AD35" s="44">
        <f t="shared" ca="1" si="1"/>
        <v>-115</v>
      </c>
      <c r="AE35" s="45">
        <f t="shared" ca="1" si="2"/>
        <v>2.8571428571428572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 t="str">
        <f ca="1">IF(ISNA(INDEX(S!$B$3:$AK$497,MATCH(RIGHT($C$1,5)&amp;" "&amp;E$3,S!$A$3:$A$470,0),MATCH($D36,S!$B$2:$AK$2,0))),"",INDEX(S!$B$3:$AK$497,MATCH(RIGHT($C$1,5)&amp;" "&amp;E$3,S!$A$3:$A$470,0),MATCH($D36,S!$B$2:$AK$2,0)))</f>
        <v/>
      </c>
      <c r="F36" s="63" t="str">
        <f ca="1">IF(ISNA(INDEX(S!$B$3:$AK$497,MATCH(RIGHT($C$1,5)&amp;" "&amp;F$3,S!$A$3:$A$470,0),MATCH($D36,S!$B$2:$AK$2,0))),"",INDEX(S!$B$3:$AK$497,MATCH(RIGHT($C$1,5)&amp;" "&amp;F$3,S!$A$3:$A$470,0),MATCH($D36,S!$B$2:$AK$2,0)))</f>
        <v/>
      </c>
      <c r="G36" s="63" t="str">
        <f ca="1">IF(ISNA(INDEX(S!$B$3:$AK$497,MATCH(RIGHT($C$1,5)&amp;" "&amp;G$3,S!$A$3:$A$470,0),MATCH($D36,S!$B$2:$AK$2,0))),"",INDEX(S!$B$3:$AK$497,MATCH(RIGHT($C$1,5)&amp;" "&amp;G$3,S!$A$3:$A$470,0),MATCH($D36,S!$B$2:$AK$2,0)))</f>
        <v/>
      </c>
      <c r="H36" s="63" t="str">
        <f ca="1">IF(ISNA(INDEX(S!$B$3:$AK$497,MATCH(RIGHT($C$1,5)&amp;" "&amp;H$3,S!$A$3:$A$470,0),MATCH($D36,S!$B$2:$AK$2,0))),"",INDEX(S!$B$3:$AK$497,MATCH(RIGHT($C$1,5)&amp;" "&amp;H$3,S!$A$3:$A$470,0),MATCH($D36,S!$B$2:$AK$2,0)))</f>
        <v/>
      </c>
      <c r="I36" s="63" t="str">
        <f ca="1">IF(ISNA(INDEX(S!$B$3:$AK$497,MATCH(RIGHT($C$1,5)&amp;" "&amp;I$3,S!$A$3:$A$470,0),MATCH($D36,S!$B$2:$AK$2,0))),"",INDEX(S!$B$3:$AK$497,MATCH(RIGHT($C$1,5)&amp;" "&amp;I$3,S!$A$3:$A$470,0),MATCH($D36,S!$B$2:$AK$2,0)))</f>
        <v/>
      </c>
      <c r="J36" s="63" t="str">
        <f ca="1">IF(ISNA(INDEX(S!$B$3:$AK$497,MATCH(RIGHT($C$1,5)&amp;" "&amp;J$3,S!$A$3:$A$470,0),MATCH($D36,S!$B$2:$AK$2,0))),"",INDEX(S!$B$3:$AK$497,MATCH(RIGHT($C$1,5)&amp;" "&amp;J$3,S!$A$3:$A$470,0),MATCH($D36,S!$B$2:$AK$2,0)))</f>
        <v/>
      </c>
      <c r="K36" s="63" t="str">
        <f ca="1"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-110</v>
      </c>
      <c r="M36" s="63" t="str">
        <f ca="1">IF(ISNA(INDEX(S!$B$3:$AK$497,MATCH(RIGHT($C$1,5)&amp;" "&amp;M$3,S!$A$3:$A$470,0),MATCH($D36,S!$B$2:$AK$2,0))),"",INDEX(S!$B$3:$AK$497,MATCH(RIGHT($C$1,5)&amp;" "&amp;M$3,S!$A$3:$A$470,0),MATCH($D36,S!$B$2:$AK$2,0)))</f>
        <v/>
      </c>
      <c r="N36" s="63" t="str">
        <f ca="1">IF(ISNA(INDEX(S!$B$3:$AK$497,MATCH(RIGHT($C$1,5)&amp;" "&amp;N$3,S!$A$3:$A$470,0),MATCH($D36,S!$B$2:$AK$2,0))),"",INDEX(S!$B$3:$AK$497,MATCH(RIGHT($C$1,5)&amp;" "&amp;N$3,S!$A$3:$A$470,0),MATCH($D36,S!$B$2:$AK$2,0)))</f>
        <v/>
      </c>
      <c r="O36" s="63" t="str">
        <f ca="1">IF(ISNA(INDEX(S!$B$3:$AK$497,MATCH(RIGHT($C$1,5)&amp;" "&amp;O$3,S!$A$3:$A$470,0),MATCH($D36,S!$B$2:$AK$2,0))),"",INDEX(S!$B$3:$AK$497,MATCH(RIGHT($C$1,5)&amp;" "&amp;O$3,S!$A$3:$A$470,0),MATCH($D36,S!$B$2:$AK$2,0)))</f>
        <v/>
      </c>
      <c r="P36" s="63" t="str">
        <f ca="1">IF(ISNA(INDEX(S!$B$3:$AK$497,MATCH(RIGHT($C$1,5)&amp;" "&amp;P$3,S!$A$3:$A$470,0),MATCH($D36,S!$B$2:$AK$2,0))),"",INDEX(S!$B$3:$AK$497,MATCH(RIGHT($C$1,5)&amp;" "&amp;P$3,S!$A$3:$A$470,0),MATCH($D36,S!$B$2:$AK$2,0)))</f>
        <v/>
      </c>
      <c r="Q36" s="63" t="str">
        <f ca="1"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65</v>
      </c>
      <c r="S36" s="63" t="str">
        <f ca="1">IF(ISNA(INDEX(S!$B$3:$AK$497,MATCH(RIGHT($C$1,5)&amp;" "&amp;S$3,S!$A$3:$A$470,0),MATCH($D36,S!$B$2:$AK$2,0))),"",INDEX(S!$B$3:$AK$497,MATCH(RIGHT($C$1,5)&amp;" "&amp;S$3,S!$A$3:$A$470,0),MATCH($D36,S!$B$2:$AK$2,0)))</f>
        <v/>
      </c>
      <c r="T36" s="63" t="str">
        <f ca="1">IF(ISNA(INDEX(S!$B$3:$AK$497,MATCH(RIGHT($C$1,5)&amp;" "&amp;T$3,S!$A$3:$A$470,0),MATCH($D36,S!$B$2:$AK$2,0))),"",INDEX(S!$B$3:$AK$497,MATCH(RIGHT($C$1,5)&amp;" "&amp;T$3,S!$A$3:$A$470,0),MATCH($D36,S!$B$2:$AK$2,0)))</f>
        <v/>
      </c>
      <c r="U36" s="63" t="str">
        <f ca="1">IF(ISNA(INDEX(S!$B$3:$AK$497,MATCH(RIGHT($C$1,5)&amp;" "&amp;U$3,S!$A$3:$A$470,0),MATCH($D36,S!$B$2:$AK$2,0))),"",INDEX(S!$B$3:$AK$497,MATCH(RIGHT($C$1,5)&amp;" "&amp;U$3,S!$A$3:$A$470,0),MATCH($D36,S!$B$2:$AK$2,0)))</f>
        <v/>
      </c>
      <c r="V36" s="63" t="str">
        <f ca="1">IF(ISNA(INDEX(S!$B$3:$AK$497,MATCH(RIGHT($C$1,5)&amp;" "&amp;V$3,S!$A$3:$A$470,0),MATCH($D36,S!$B$2:$AK$2,0))),"",INDEX(S!$B$3:$AK$497,MATCH(RIGHT($C$1,5)&amp;" "&amp;V$3,S!$A$3:$A$470,0),MATCH($D36,S!$B$2:$AK$2,0)))</f>
        <v/>
      </c>
      <c r="W36" s="63" t="str">
        <f ca="1"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77</v>
      </c>
      <c r="Y36" s="63">
        <f ca="1">IF(ISNA(INDEX(S!$B$3:$AK$497,MATCH(RIGHT($C$1,5)&amp;" "&amp;Y$3,S!$A$3:$A$470,0),MATCH($D36,S!$B$2:$AK$2,0))),"",INDEX(S!$B$3:$AK$497,MATCH(RIGHT($C$1,5)&amp;" "&amp;Y$3,S!$A$3:$A$470,0),MATCH($D36,S!$B$2:$AK$2,0)))</f>
        <v>0</v>
      </c>
      <c r="Z36" s="63">
        <f ca="1">IF(ISNA(INDEX(S!$B$3:$AK$497,MATCH(RIGHT($C$1,5)&amp;" "&amp;Z$3,S!$A$3:$A$470,0),MATCH($D36,S!$B$2:$AK$2,0))),"",INDEX(S!$B$3:$AK$497,MATCH(RIGHT($C$1,5)&amp;" "&amp;Z$3,S!$A$3:$A$470,0),MATCH($D36,S!$B$2:$AK$2,0)))</f>
        <v>0</v>
      </c>
      <c r="AA36" s="63">
        <f ca="1">IF(ISNA(INDEX(S!$B$3:$AK$497,MATCH(RIGHT($C$1,5)&amp;" "&amp;AA$3,S!$A$3:$A$470,0),MATCH($D36,S!$B$2:$AK$2,0))),"",INDEX(S!$B$3:$AK$497,MATCH(RIGHT($C$1,5)&amp;" "&amp;AA$3,S!$A$3:$A$470,0),MATCH($D36,S!$B$2:$AK$2,0)))</f>
        <v>0</v>
      </c>
      <c r="AB36" s="173">
        <f ca="1">IF(ISNA(INDEX(S!$B$3:$AK$497,MATCH(RIGHT($C$1,5)&amp;" "&amp;AB$3,S!$A$3:$A$470,0),MATCH($D36,S!$B$2:$AK$2,0))),"",INDEX(S!$B$3:$AK$497,MATCH(RIGHT($C$1,5)&amp;" "&amp;AB$3,S!$A$3:$A$470,0),MATCH($D36,S!$B$2:$AK$2,0)))</f>
        <v>0</v>
      </c>
      <c r="AC36" s="168">
        <f t="shared" ca="1" si="0"/>
        <v>77</v>
      </c>
      <c r="AD36" s="44">
        <f t="shared" ca="1" si="1"/>
        <v>-110</v>
      </c>
      <c r="AE36" s="45">
        <f t="shared" ca="1" si="2"/>
        <v>4.5714285714285712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 t="str">
        <f ca="1">IF(ISNA(INDEX(S!$B$3:$AK$497,MATCH(RIGHT($C$1,5)&amp;" "&amp;E$3,S!$A$3:$A$470,0),MATCH($D37,S!$B$2:$AK$2,0))),"",INDEX(S!$B$3:$AK$497,MATCH(RIGHT($C$1,5)&amp;" "&amp;E$3,S!$A$3:$A$470,0),MATCH($D37,S!$B$2:$AK$2,0)))</f>
        <v/>
      </c>
      <c r="F37" s="65" t="str">
        <f ca="1">IF(ISNA(INDEX(S!$B$3:$AK$497,MATCH(RIGHT($C$1,5)&amp;" "&amp;F$3,S!$A$3:$A$470,0),MATCH($D37,S!$B$2:$AK$2,0))),"",INDEX(S!$B$3:$AK$497,MATCH(RIGHT($C$1,5)&amp;" "&amp;F$3,S!$A$3:$A$470,0),MATCH($D37,S!$B$2:$AK$2,0)))</f>
        <v/>
      </c>
      <c r="G37" s="65" t="str">
        <f ca="1">IF(ISNA(INDEX(S!$B$3:$AK$497,MATCH(RIGHT($C$1,5)&amp;" "&amp;G$3,S!$A$3:$A$470,0),MATCH($D37,S!$B$2:$AK$2,0))),"",INDEX(S!$B$3:$AK$497,MATCH(RIGHT($C$1,5)&amp;" "&amp;G$3,S!$A$3:$A$470,0),MATCH($D37,S!$B$2:$AK$2,0)))</f>
        <v/>
      </c>
      <c r="H37" s="65" t="str">
        <f ca="1">IF(ISNA(INDEX(S!$B$3:$AK$497,MATCH(RIGHT($C$1,5)&amp;" "&amp;H$3,S!$A$3:$A$470,0),MATCH($D37,S!$B$2:$AK$2,0))),"",INDEX(S!$B$3:$AK$497,MATCH(RIGHT($C$1,5)&amp;" "&amp;H$3,S!$A$3:$A$470,0),MATCH($D37,S!$B$2:$AK$2,0)))</f>
        <v/>
      </c>
      <c r="I37" s="65" t="str">
        <f ca="1">IF(ISNA(INDEX(S!$B$3:$AK$497,MATCH(RIGHT($C$1,5)&amp;" "&amp;I$3,S!$A$3:$A$470,0),MATCH($D37,S!$B$2:$AK$2,0))),"",INDEX(S!$B$3:$AK$497,MATCH(RIGHT($C$1,5)&amp;" "&amp;I$3,S!$A$3:$A$470,0),MATCH($D37,S!$B$2:$AK$2,0)))</f>
        <v/>
      </c>
      <c r="J37" s="65" t="str">
        <f ca="1">IF(ISNA(INDEX(S!$B$3:$AK$497,MATCH(RIGHT($C$1,5)&amp;" "&amp;J$3,S!$A$3:$A$470,0),MATCH($D37,S!$B$2:$AK$2,0))),"",INDEX(S!$B$3:$AK$497,MATCH(RIGHT($C$1,5)&amp;" "&amp;J$3,S!$A$3:$A$470,0),MATCH($D37,S!$B$2:$AK$2,0)))</f>
        <v/>
      </c>
      <c r="K37" s="65" t="str">
        <f ca="1"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-110</v>
      </c>
      <c r="M37" s="65" t="str">
        <f ca="1">IF(ISNA(INDEX(S!$B$3:$AK$497,MATCH(RIGHT($C$1,5)&amp;" "&amp;M$3,S!$A$3:$A$470,0),MATCH($D37,S!$B$2:$AK$2,0))),"",INDEX(S!$B$3:$AK$497,MATCH(RIGHT($C$1,5)&amp;" "&amp;M$3,S!$A$3:$A$470,0),MATCH($D37,S!$B$2:$AK$2,0)))</f>
        <v/>
      </c>
      <c r="N37" s="65" t="str">
        <f ca="1">IF(ISNA(INDEX(S!$B$3:$AK$497,MATCH(RIGHT($C$1,5)&amp;" "&amp;N$3,S!$A$3:$A$470,0),MATCH($D37,S!$B$2:$AK$2,0))),"",INDEX(S!$B$3:$AK$497,MATCH(RIGHT($C$1,5)&amp;" "&amp;N$3,S!$A$3:$A$470,0),MATCH($D37,S!$B$2:$AK$2,0)))</f>
        <v/>
      </c>
      <c r="O37" s="65" t="str">
        <f ca="1">IF(ISNA(INDEX(S!$B$3:$AK$497,MATCH(RIGHT($C$1,5)&amp;" "&amp;O$3,S!$A$3:$A$470,0),MATCH($D37,S!$B$2:$AK$2,0))),"",INDEX(S!$B$3:$AK$497,MATCH(RIGHT($C$1,5)&amp;" "&amp;O$3,S!$A$3:$A$470,0),MATCH($D37,S!$B$2:$AK$2,0)))</f>
        <v/>
      </c>
      <c r="P37" s="65" t="str">
        <f ca="1">IF(ISNA(INDEX(S!$B$3:$AK$497,MATCH(RIGHT($C$1,5)&amp;" "&amp;P$3,S!$A$3:$A$470,0),MATCH($D37,S!$B$2:$AK$2,0))),"",INDEX(S!$B$3:$AK$497,MATCH(RIGHT($C$1,5)&amp;" "&amp;P$3,S!$A$3:$A$470,0),MATCH($D37,S!$B$2:$AK$2,0)))</f>
        <v/>
      </c>
      <c r="Q37" s="65" t="str">
        <f ca="1"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57</v>
      </c>
      <c r="S37" s="65" t="str">
        <f ca="1">IF(ISNA(INDEX(S!$B$3:$AK$497,MATCH(RIGHT($C$1,5)&amp;" "&amp;S$3,S!$A$3:$A$470,0),MATCH($D37,S!$B$2:$AK$2,0))),"",INDEX(S!$B$3:$AK$497,MATCH(RIGHT($C$1,5)&amp;" "&amp;S$3,S!$A$3:$A$470,0),MATCH($D37,S!$B$2:$AK$2,0)))</f>
        <v/>
      </c>
      <c r="T37" s="65" t="str">
        <f ca="1">IF(ISNA(INDEX(S!$B$3:$AK$497,MATCH(RIGHT($C$1,5)&amp;" "&amp;T$3,S!$A$3:$A$470,0),MATCH($D37,S!$B$2:$AK$2,0))),"",INDEX(S!$B$3:$AK$497,MATCH(RIGHT($C$1,5)&amp;" "&amp;T$3,S!$A$3:$A$470,0),MATCH($D37,S!$B$2:$AK$2,0)))</f>
        <v/>
      </c>
      <c r="U37" s="65" t="str">
        <f ca="1">IF(ISNA(INDEX(S!$B$3:$AK$497,MATCH(RIGHT($C$1,5)&amp;" "&amp;U$3,S!$A$3:$A$470,0),MATCH($D37,S!$B$2:$AK$2,0))),"",INDEX(S!$B$3:$AK$497,MATCH(RIGHT($C$1,5)&amp;" "&amp;U$3,S!$A$3:$A$470,0),MATCH($D37,S!$B$2:$AK$2,0)))</f>
        <v/>
      </c>
      <c r="V37" s="65" t="str">
        <f ca="1">IF(ISNA(INDEX(S!$B$3:$AK$497,MATCH(RIGHT($C$1,5)&amp;" "&amp;V$3,S!$A$3:$A$470,0),MATCH($D37,S!$B$2:$AK$2,0))),"",INDEX(S!$B$3:$AK$497,MATCH(RIGHT($C$1,5)&amp;" "&amp;V$3,S!$A$3:$A$470,0),MATCH($D37,S!$B$2:$AK$2,0)))</f>
        <v/>
      </c>
      <c r="W37" s="65" t="str">
        <f ca="1"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25</v>
      </c>
      <c r="Y37" s="65">
        <f ca="1">IF(ISNA(INDEX(S!$B$3:$AK$497,MATCH(RIGHT($C$1,5)&amp;" "&amp;Y$3,S!$A$3:$A$470,0),MATCH($D37,S!$B$2:$AK$2,0))),"",INDEX(S!$B$3:$AK$497,MATCH(RIGHT($C$1,5)&amp;" "&amp;Y$3,S!$A$3:$A$470,0),MATCH($D37,S!$B$2:$AK$2,0)))</f>
        <v>12</v>
      </c>
      <c r="Z37" s="65">
        <f ca="1">IF(ISNA(INDEX(S!$B$3:$AK$497,MATCH(RIGHT($C$1,5)&amp;" "&amp;Z$3,S!$A$3:$A$470,0),MATCH($D37,S!$B$2:$AK$2,0))),"",INDEX(S!$B$3:$AK$497,MATCH(RIGHT($C$1,5)&amp;" "&amp;Z$3,S!$A$3:$A$470,0),MATCH($D37,S!$B$2:$AK$2,0)))</f>
        <v>3</v>
      </c>
      <c r="AA37" s="65">
        <f ca="1">IF(ISNA(INDEX(S!$B$3:$AK$497,MATCH(RIGHT($C$1,5)&amp;" "&amp;AA$3,S!$A$3:$A$470,0),MATCH($D37,S!$B$2:$AK$2,0))),"",INDEX(S!$B$3:$AK$497,MATCH(RIGHT($C$1,5)&amp;" "&amp;AA$3,S!$A$3:$A$470,0),MATCH($D37,S!$B$2:$AK$2,0)))</f>
        <v>-7</v>
      </c>
      <c r="AB37" s="174">
        <f ca="1">IF(ISNA(INDEX(S!$B$3:$AK$497,MATCH(RIGHT($C$1,5)&amp;" "&amp;AB$3,S!$A$3:$A$470,0),MATCH($D37,S!$B$2:$AK$2,0))),"",INDEX(S!$B$3:$AK$497,MATCH(RIGHT($C$1,5)&amp;" "&amp;AB$3,S!$A$3:$A$470,0),MATCH($D37,S!$B$2:$AK$2,0)))</f>
        <v>-20</v>
      </c>
      <c r="AC37" s="169">
        <f t="shared" ca="1" si="0"/>
        <v>57</v>
      </c>
      <c r="AD37" s="46">
        <f t="shared" ca="1" si="1"/>
        <v>-110</v>
      </c>
      <c r="AE37" s="47">
        <f t="shared" ca="1" si="2"/>
        <v>-5.7142857142857144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7"/>
  <sheetViews>
    <sheetView topLeftCell="C1" zoomScaleNormal="100" workbookViewId="0">
      <selection activeCell="C2" sqref="A1:XFD1048576"/>
    </sheetView>
  </sheetViews>
  <sheetFormatPr defaultRowHeight="11.25" customHeight="1" x14ac:dyDescent="0.25"/>
  <cols>
    <col min="1" max="1" width="4.140625" style="2" customWidth="1"/>
    <col min="2" max="2" width="4" style="1" bestFit="1" customWidth="1"/>
    <col min="3" max="3" width="15.28515625" style="2" customWidth="1"/>
    <col min="4" max="4" width="6.28515625" style="98" customWidth="1"/>
    <col min="5" max="8" width="6.85546875" style="4" customWidth="1"/>
    <col min="9" max="9" width="6.85546875" style="7" customWidth="1"/>
    <col min="10" max="13" width="6.85546875" style="4" customWidth="1"/>
    <col min="14" max="14" width="6.85546875" style="3" customWidth="1"/>
    <col min="15" max="28" width="6.85546875" style="2" customWidth="1"/>
    <col min="29" max="31" width="9.7109375" style="2" customWidth="1"/>
    <col min="32" max="32" width="9.140625" style="2" customWidth="1"/>
    <col min="33" max="16384" width="9.140625" style="2"/>
  </cols>
  <sheetData>
    <row r="1" spans="1:31" ht="18" customHeight="1" x14ac:dyDescent="0.3">
      <c r="C1" s="197" t="str">
        <f ca="1">"BIỂU GHI MỰC NƯỚC GIỜ "&amp;MID(CELL("filename"),SEARCH(".xlsx",CELL("filename"))-4,4)&amp;"-"&amp;MID(CELL("filename"),SEARCH(".xlsx",CELL("filename"))-7,2)&amp;"-04"</f>
        <v>BIỂU GHI MỰC NƯỚC GIỜ 2023-07-04</v>
      </c>
      <c r="D1" s="198"/>
      <c r="E1" s="199"/>
      <c r="F1" s="199"/>
      <c r="G1" s="199"/>
      <c r="H1" s="199"/>
      <c r="I1" s="215"/>
      <c r="J1" s="199"/>
      <c r="K1" s="199"/>
      <c r="L1" s="199"/>
      <c r="M1" s="199"/>
      <c r="N1" s="216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31" ht="16.5" customHeight="1" thickBot="1" x14ac:dyDescent="0.3">
      <c r="D2" s="6"/>
      <c r="E2" s="2"/>
      <c r="N2" s="21" t="s">
        <v>1</v>
      </c>
      <c r="O2" s="21"/>
      <c r="U2" s="21"/>
      <c r="V2" s="21"/>
      <c r="Y2" s="5" t="s">
        <v>2</v>
      </c>
      <c r="Z2" s="8"/>
    </row>
    <row r="3" spans="1:31" s="6" customFormat="1" ht="13.5" customHeight="1" thickBot="1" x14ac:dyDescent="0.3">
      <c r="A3" s="91" t="s">
        <v>3</v>
      </c>
      <c r="B3" s="92" t="s">
        <v>4</v>
      </c>
      <c r="C3" s="92" t="s">
        <v>5</v>
      </c>
      <c r="D3" s="93" t="s">
        <v>6</v>
      </c>
      <c r="E3" s="170" t="s">
        <v>352</v>
      </c>
      <c r="F3" s="171" t="s">
        <v>353</v>
      </c>
      <c r="G3" s="170" t="s">
        <v>354</v>
      </c>
      <c r="H3" s="171" t="s">
        <v>355</v>
      </c>
      <c r="I3" s="170" t="s">
        <v>356</v>
      </c>
      <c r="J3" s="171" t="s">
        <v>357</v>
      </c>
      <c r="K3" s="170" t="s">
        <v>358</v>
      </c>
      <c r="L3" s="171" t="s">
        <v>359</v>
      </c>
      <c r="M3" s="170" t="s">
        <v>360</v>
      </c>
      <c r="N3" s="171" t="s">
        <v>361</v>
      </c>
      <c r="O3" s="154">
        <v>10</v>
      </c>
      <c r="P3" s="153">
        <v>11</v>
      </c>
      <c r="Q3" s="154">
        <v>12</v>
      </c>
      <c r="R3" s="153">
        <v>13</v>
      </c>
      <c r="S3" s="154">
        <v>14</v>
      </c>
      <c r="T3" s="153">
        <v>15</v>
      </c>
      <c r="U3" s="154">
        <v>16</v>
      </c>
      <c r="V3" s="153">
        <v>17</v>
      </c>
      <c r="W3" s="154">
        <v>18</v>
      </c>
      <c r="X3" s="153">
        <v>19</v>
      </c>
      <c r="Y3" s="154">
        <v>20</v>
      </c>
      <c r="Z3" s="153">
        <v>21</v>
      </c>
      <c r="AA3" s="154">
        <v>22</v>
      </c>
      <c r="AB3" s="154">
        <v>23</v>
      </c>
      <c r="AC3" s="22" t="s">
        <v>9</v>
      </c>
      <c r="AD3" s="23" t="s">
        <v>10</v>
      </c>
      <c r="AE3" s="24" t="s">
        <v>11</v>
      </c>
    </row>
    <row r="4" spans="1:31" s="6" customFormat="1" ht="15.2" customHeight="1" x14ac:dyDescent="0.25">
      <c r="A4" s="201" t="s">
        <v>12</v>
      </c>
      <c r="B4" s="11">
        <v>1</v>
      </c>
      <c r="C4" s="81" t="s">
        <v>13</v>
      </c>
      <c r="D4" s="164" t="s">
        <v>155</v>
      </c>
      <c r="E4" s="60">
        <f ca="1">IF(ISNA(INDEX(S!$B$3:$AK$497,MATCH(RIGHT($C$1,5)&amp;" "&amp;E$3,S!$A$3:$A$470,0),MATCH($D4,S!$B$2:$AK$2,0))),"",INDEX(S!$B$3:$AK$497,MATCH(RIGHT($C$1,5)&amp;" "&amp;E$3,S!$A$3:$A$470,0),MATCH($D4,S!$B$2:$AK$2,0)))</f>
        <v>0</v>
      </c>
      <c r="F4" s="61">
        <f ca="1">IF(ISNA(INDEX(S!$B$3:$AK$497,MATCH(RIGHT($C$1,5)&amp;" "&amp;F$3,S!$A$3:$A$470,0),MATCH($D4,S!$B$2:$AK$2,0))),"",INDEX(S!$B$3:$AK$497,MATCH(RIGHT($C$1,5)&amp;" "&amp;F$3,S!$A$3:$A$470,0),MATCH($D4,S!$B$2:$AK$2,0)))</f>
        <v>16457</v>
      </c>
      <c r="G4" s="61">
        <f ca="1">IF(ISNA(INDEX(S!$B$3:$AK$497,MATCH(RIGHT($C$1,5)&amp;" "&amp;G$3,S!$A$3:$A$470,0),MATCH($D4,S!$B$2:$AK$2,0))),"",INDEX(S!$B$3:$AK$497,MATCH(RIGHT($C$1,5)&amp;" "&amp;G$3,S!$A$3:$A$470,0),MATCH($D4,S!$B$2:$AK$2,0)))</f>
        <v>0</v>
      </c>
      <c r="H4" s="61">
        <f ca="1">IF(ISNA(INDEX(S!$B$3:$AK$497,MATCH(RIGHT($C$1,5)&amp;" "&amp;H$3,S!$A$3:$A$470,0),MATCH($D4,S!$B$2:$AK$2,0))),"",INDEX(S!$B$3:$AK$497,MATCH(RIGHT($C$1,5)&amp;" "&amp;H$3,S!$A$3:$A$470,0),MATCH($D4,S!$B$2:$AK$2,0)))</f>
        <v>0</v>
      </c>
      <c r="I4" s="61">
        <f ca="1">IF(ISNA(INDEX(S!$B$3:$AK$497,MATCH(RIGHT($C$1,5)&amp;" "&amp;I$3,S!$A$3:$A$470,0),MATCH($D4,S!$B$2:$AK$2,0))),"",INDEX(S!$B$3:$AK$497,MATCH(RIGHT($C$1,5)&amp;" "&amp;I$3,S!$A$3:$A$470,0),MATCH($D4,S!$B$2:$AK$2,0)))</f>
        <v>0</v>
      </c>
      <c r="J4" s="61">
        <f ca="1">IF(ISNA(INDEX(S!$B$3:$AK$497,MATCH(RIGHT($C$1,5)&amp;" "&amp;J$3,S!$A$3:$A$470,0),MATCH($D4,S!$B$2:$AK$2,0))),"",INDEX(S!$B$3:$AK$497,MATCH(RIGHT($C$1,5)&amp;" "&amp;J$3,S!$A$3:$A$470,0),MATCH($D4,S!$B$2:$AK$2,0)))</f>
        <v>0</v>
      </c>
      <c r="K4" s="61">
        <f ca="1">IF(ISNA(INDEX(S!$B$3:$AK$497,MATCH(RIGHT($C$1,5)&amp;" "&amp;K$3,S!$A$3:$A$470,0),MATCH($D4,S!$B$2:$AK$2,0))),"",INDEX(S!$B$3:$AK$497,MATCH(RIGHT($C$1,5)&amp;" "&amp;K$3,S!$A$3:$A$470,0),MATCH($D4,S!$B$2:$AK$2,0)))</f>
        <v>0</v>
      </c>
      <c r="L4" s="61">
        <f ca="1">IF(ISNA(INDEX(S!$B$3:$AK$497,MATCH(RIGHT($C$1,5)&amp;" "&amp;L$3,S!$A$3:$A$470,0),MATCH($D4,S!$B$2:$AK$2,0))),"",INDEX(S!$B$3:$AK$497,MATCH(RIGHT($C$1,5)&amp;" "&amp;L$3,S!$A$3:$A$470,0),MATCH($D4,S!$B$2:$AK$2,0)))</f>
        <v>16454</v>
      </c>
      <c r="M4" s="61">
        <f ca="1">IF(ISNA(INDEX(S!$B$3:$AK$497,MATCH(RIGHT($C$1,5)&amp;" "&amp;M$3,S!$A$3:$A$470,0),MATCH($D4,S!$B$2:$AK$2,0))),"",INDEX(S!$B$3:$AK$497,MATCH(RIGHT($C$1,5)&amp;" "&amp;M$3,S!$A$3:$A$470,0),MATCH($D4,S!$B$2:$AK$2,0)))</f>
        <v>0</v>
      </c>
      <c r="N4" s="61">
        <f ca="1">IF(ISNA(INDEX(S!$B$3:$AK$497,MATCH(RIGHT($C$1,5)&amp;" "&amp;N$3,S!$A$3:$A$470,0),MATCH($D4,S!$B$2:$AK$2,0))),"",INDEX(S!$B$3:$AK$497,MATCH(RIGHT($C$1,5)&amp;" "&amp;N$3,S!$A$3:$A$470,0),MATCH($D4,S!$B$2:$AK$2,0)))</f>
        <v>0</v>
      </c>
      <c r="O4" s="61">
        <f ca="1">IF(ISNA(INDEX(S!$B$3:$AK$497,MATCH(RIGHT($C$1,5)&amp;" "&amp;O$3,S!$A$3:$A$470,0),MATCH($D4,S!$B$2:$AK$2,0))),"",INDEX(S!$B$3:$AK$497,MATCH(RIGHT($C$1,5)&amp;" "&amp;O$3,S!$A$3:$A$470,0),MATCH($D4,S!$B$2:$AK$2,0)))</f>
        <v>0</v>
      </c>
      <c r="P4" s="61">
        <f ca="1">IF(ISNA(INDEX(S!$B$3:$AK$497,MATCH(RIGHT($C$1,5)&amp;" "&amp;P$3,S!$A$3:$A$470,0),MATCH($D4,S!$B$2:$AK$2,0))),"",INDEX(S!$B$3:$AK$497,MATCH(RIGHT($C$1,5)&amp;" "&amp;P$3,S!$A$3:$A$470,0),MATCH($D4,S!$B$2:$AK$2,0)))</f>
        <v>0</v>
      </c>
      <c r="Q4" s="61">
        <f ca="1">IF(ISNA(INDEX(S!$B$3:$AK$497,MATCH(RIGHT($C$1,5)&amp;" "&amp;Q$3,S!$A$3:$A$470,0),MATCH($D4,S!$B$2:$AK$2,0))),"",INDEX(S!$B$3:$AK$497,MATCH(RIGHT($C$1,5)&amp;" "&amp;Q$3,S!$A$3:$A$470,0),MATCH($D4,S!$B$2:$AK$2,0)))</f>
        <v>0</v>
      </c>
      <c r="R4" s="61">
        <f ca="1">IF(ISNA(INDEX(S!$B$3:$AK$497,MATCH(RIGHT($C$1,5)&amp;" "&amp;R$3,S!$A$3:$A$470,0),MATCH($D4,S!$B$2:$AK$2,0))),"",INDEX(S!$B$3:$AK$497,MATCH(RIGHT($C$1,5)&amp;" "&amp;R$3,S!$A$3:$A$470,0),MATCH($D4,S!$B$2:$AK$2,0)))</f>
        <v>16449</v>
      </c>
      <c r="S4" s="61">
        <f ca="1">IF(ISNA(INDEX(S!$B$3:$AK$497,MATCH(RIGHT($C$1,5)&amp;" "&amp;S$3,S!$A$3:$A$470,0),MATCH($D4,S!$B$2:$AK$2,0))),"",INDEX(S!$B$3:$AK$497,MATCH(RIGHT($C$1,5)&amp;" "&amp;S$3,S!$A$3:$A$470,0),MATCH($D4,S!$B$2:$AK$2,0)))</f>
        <v>0</v>
      </c>
      <c r="T4" s="61">
        <f ca="1">IF(ISNA(INDEX(S!$B$3:$AK$497,MATCH(RIGHT($C$1,5)&amp;" "&amp;T$3,S!$A$3:$A$470,0),MATCH($D4,S!$B$2:$AK$2,0))),"",INDEX(S!$B$3:$AK$497,MATCH(RIGHT($C$1,5)&amp;" "&amp;T$3,S!$A$3:$A$470,0),MATCH($D4,S!$B$2:$AK$2,0)))</f>
        <v>0</v>
      </c>
      <c r="U4" s="61">
        <f ca="1">IF(ISNA(INDEX(S!$B$3:$AK$497,MATCH(RIGHT($C$1,5)&amp;" "&amp;U$3,S!$A$3:$A$470,0),MATCH($D4,S!$B$2:$AK$2,0))),"",INDEX(S!$B$3:$AK$497,MATCH(RIGHT($C$1,5)&amp;" "&amp;U$3,S!$A$3:$A$470,0),MATCH($D4,S!$B$2:$AK$2,0)))</f>
        <v>0</v>
      </c>
      <c r="V4" s="61">
        <f ca="1">IF(ISNA(INDEX(S!$B$3:$AK$497,MATCH(RIGHT($C$1,5)&amp;" "&amp;V$3,S!$A$3:$A$470,0),MATCH($D4,S!$B$2:$AK$2,0))),"",INDEX(S!$B$3:$AK$497,MATCH(RIGHT($C$1,5)&amp;" "&amp;V$3,S!$A$3:$A$470,0),MATCH($D4,S!$B$2:$AK$2,0)))</f>
        <v>0</v>
      </c>
      <c r="W4" s="61">
        <f ca="1">IF(ISNA(INDEX(S!$B$3:$AK$497,MATCH(RIGHT($C$1,5)&amp;" "&amp;W$3,S!$A$3:$A$470,0),MATCH($D4,S!$B$2:$AK$2,0))),"",INDEX(S!$B$3:$AK$497,MATCH(RIGHT($C$1,5)&amp;" "&amp;W$3,S!$A$3:$A$470,0),MATCH($D4,S!$B$2:$AK$2,0)))</f>
        <v>0</v>
      </c>
      <c r="X4" s="61">
        <f ca="1">IF(ISNA(INDEX(S!$B$3:$AK$497,MATCH(RIGHT($C$1,5)&amp;" "&amp;X$3,S!$A$3:$A$470,0),MATCH($D4,S!$B$2:$AK$2,0))),"",INDEX(S!$B$3:$AK$497,MATCH(RIGHT($C$1,5)&amp;" "&amp;X$3,S!$A$3:$A$470,0),MATCH($D4,S!$B$2:$AK$2,0)))</f>
        <v>16444</v>
      </c>
      <c r="Y4" s="61">
        <f ca="1">IF(ISNA(INDEX(S!$B$3:$AK$497,MATCH(RIGHT($C$1,5)&amp;" "&amp;Y$3,S!$A$3:$A$470,0),MATCH($D4,S!$B$2:$AK$2,0))),"",INDEX(S!$B$3:$AK$497,MATCH(RIGHT($C$1,5)&amp;" "&amp;Y$3,S!$A$3:$A$470,0),MATCH($D4,S!$B$2:$AK$2,0)))</f>
        <v>0</v>
      </c>
      <c r="Z4" s="61">
        <f ca="1">IF(ISNA(INDEX(S!$B$3:$AK$497,MATCH(RIGHT($C$1,5)&amp;" "&amp;Z$3,S!$A$3:$A$470,0),MATCH($D4,S!$B$2:$AK$2,0))),"",INDEX(S!$B$3:$AK$497,MATCH(RIGHT($C$1,5)&amp;" "&amp;Z$3,S!$A$3:$A$470,0),MATCH($D4,S!$B$2:$AK$2,0)))</f>
        <v>0</v>
      </c>
      <c r="AA4" s="61">
        <f ca="1">IF(ISNA(INDEX(S!$B$3:$AK$497,MATCH(RIGHT($C$1,5)&amp;" "&amp;AA$3,S!$A$3:$A$470,0),MATCH($D4,S!$B$2:$AK$2,0))),"",INDEX(S!$B$3:$AK$497,MATCH(RIGHT($C$1,5)&amp;" "&amp;AA$3,S!$A$3:$A$470,0),MATCH($D4,S!$B$2:$AK$2,0)))</f>
        <v>0</v>
      </c>
      <c r="AB4" s="172">
        <f ca="1">IF(ISNA(INDEX(S!$B$3:$AK$497,MATCH(RIGHT($C$1,5)&amp;" "&amp;AB$3,S!$A$3:$A$470,0),MATCH($D4,S!$B$2:$AK$2,0))),"",INDEX(S!$B$3:$AK$497,MATCH(RIGHT($C$1,5)&amp;" "&amp;AB$3,S!$A$3:$A$470,0),MATCH($D4,S!$B$2:$AK$2,0)))</f>
        <v>0</v>
      </c>
      <c r="AC4" s="167">
        <f t="shared" ref="AC4:AC37" ca="1" si="0">MAX(E4:AB4)</f>
        <v>16457</v>
      </c>
      <c r="AD4" s="42">
        <f t="shared" ref="AD4:AD37" ca="1" si="1">MIN(E4:AB4)</f>
        <v>0</v>
      </c>
      <c r="AE4" s="43">
        <f t="shared" ref="AE4:AE37" ca="1" si="2">AVERAGE(E4:AB4)</f>
        <v>2741.8333333333335</v>
      </c>
    </row>
    <row r="5" spans="1:31" s="6" customFormat="1" ht="15.2" customHeight="1" x14ac:dyDescent="0.25">
      <c r="A5" s="183"/>
      <c r="B5" s="10">
        <v>2</v>
      </c>
      <c r="C5" s="82" t="s">
        <v>14</v>
      </c>
      <c r="D5" s="165" t="s">
        <v>150</v>
      </c>
      <c r="E5" s="62">
        <f ca="1">IF(ISNA(INDEX(S!$B$3:$AK$497,MATCH(RIGHT($C$1,5)&amp;" "&amp;E$3,S!$A$3:$A$470,0),MATCH($D5,S!$B$2:$AK$2,0))),"",INDEX(S!$B$3:$AK$497,MATCH(RIGHT($C$1,5)&amp;" "&amp;E$3,S!$A$3:$A$470,0),MATCH($D5,S!$B$2:$AK$2,0)))</f>
        <v>0</v>
      </c>
      <c r="F5" s="63">
        <f ca="1">IF(ISNA(INDEX(S!$B$3:$AK$497,MATCH(RIGHT($C$1,5)&amp;" "&amp;F$3,S!$A$3:$A$470,0),MATCH($D5,S!$B$2:$AK$2,0))),"",INDEX(S!$B$3:$AK$497,MATCH(RIGHT($C$1,5)&amp;" "&amp;F$3,S!$A$3:$A$470,0),MATCH($D5,S!$B$2:$AK$2,0)))</f>
        <v>5398</v>
      </c>
      <c r="G5" s="63">
        <f ca="1">IF(ISNA(INDEX(S!$B$3:$AK$497,MATCH(RIGHT($C$1,5)&amp;" "&amp;G$3,S!$A$3:$A$470,0),MATCH($D5,S!$B$2:$AK$2,0))),"",INDEX(S!$B$3:$AK$497,MATCH(RIGHT($C$1,5)&amp;" "&amp;G$3,S!$A$3:$A$470,0),MATCH($D5,S!$B$2:$AK$2,0)))</f>
        <v>0</v>
      </c>
      <c r="H5" s="63">
        <f ca="1">IF(ISNA(INDEX(S!$B$3:$AK$497,MATCH(RIGHT($C$1,5)&amp;" "&amp;H$3,S!$A$3:$A$470,0),MATCH($D5,S!$B$2:$AK$2,0))),"",INDEX(S!$B$3:$AK$497,MATCH(RIGHT($C$1,5)&amp;" "&amp;H$3,S!$A$3:$A$470,0),MATCH($D5,S!$B$2:$AK$2,0)))</f>
        <v>0</v>
      </c>
      <c r="I5" s="63">
        <f ca="1">IF(ISNA(INDEX(S!$B$3:$AK$497,MATCH(RIGHT($C$1,5)&amp;" "&amp;I$3,S!$A$3:$A$470,0),MATCH($D5,S!$B$2:$AK$2,0))),"",INDEX(S!$B$3:$AK$497,MATCH(RIGHT($C$1,5)&amp;" "&amp;I$3,S!$A$3:$A$470,0),MATCH($D5,S!$B$2:$AK$2,0)))</f>
        <v>0</v>
      </c>
      <c r="J5" s="63">
        <f ca="1">IF(ISNA(INDEX(S!$B$3:$AK$497,MATCH(RIGHT($C$1,5)&amp;" "&amp;J$3,S!$A$3:$A$470,0),MATCH($D5,S!$B$2:$AK$2,0))),"",INDEX(S!$B$3:$AK$497,MATCH(RIGHT($C$1,5)&amp;" "&amp;J$3,S!$A$3:$A$470,0),MATCH($D5,S!$B$2:$AK$2,0)))</f>
        <v>0</v>
      </c>
      <c r="K5" s="63">
        <f ca="1">IF(ISNA(INDEX(S!$B$3:$AK$497,MATCH(RIGHT($C$1,5)&amp;" "&amp;K$3,S!$A$3:$A$470,0),MATCH($D5,S!$B$2:$AK$2,0))),"",INDEX(S!$B$3:$AK$497,MATCH(RIGHT($C$1,5)&amp;" "&amp;K$3,S!$A$3:$A$470,0),MATCH($D5,S!$B$2:$AK$2,0)))</f>
        <v>0</v>
      </c>
      <c r="L5" s="63">
        <f ca="1">IF(ISNA(INDEX(S!$B$3:$AK$497,MATCH(RIGHT($C$1,5)&amp;" "&amp;L$3,S!$A$3:$A$470,0),MATCH($D5,S!$B$2:$AK$2,0))),"",INDEX(S!$B$3:$AK$497,MATCH(RIGHT($C$1,5)&amp;" "&amp;L$3,S!$A$3:$A$470,0),MATCH($D5,S!$B$2:$AK$2,0)))</f>
        <v>5378</v>
      </c>
      <c r="M5" s="63">
        <f ca="1">IF(ISNA(INDEX(S!$B$3:$AK$497,MATCH(RIGHT($C$1,5)&amp;" "&amp;M$3,S!$A$3:$A$470,0),MATCH($D5,S!$B$2:$AK$2,0))),"",INDEX(S!$B$3:$AK$497,MATCH(RIGHT($C$1,5)&amp;" "&amp;M$3,S!$A$3:$A$470,0),MATCH($D5,S!$B$2:$AK$2,0)))</f>
        <v>0</v>
      </c>
      <c r="N5" s="63">
        <f ca="1">IF(ISNA(INDEX(S!$B$3:$AK$497,MATCH(RIGHT($C$1,5)&amp;" "&amp;N$3,S!$A$3:$A$470,0),MATCH($D5,S!$B$2:$AK$2,0))),"",INDEX(S!$B$3:$AK$497,MATCH(RIGHT($C$1,5)&amp;" "&amp;N$3,S!$A$3:$A$470,0),MATCH($D5,S!$B$2:$AK$2,0)))</f>
        <v>0</v>
      </c>
      <c r="O5" s="63">
        <f ca="1">IF(ISNA(INDEX(S!$B$3:$AK$497,MATCH(RIGHT($C$1,5)&amp;" "&amp;O$3,S!$A$3:$A$470,0),MATCH($D5,S!$B$2:$AK$2,0))),"",INDEX(S!$B$3:$AK$497,MATCH(RIGHT($C$1,5)&amp;" "&amp;O$3,S!$A$3:$A$470,0),MATCH($D5,S!$B$2:$AK$2,0)))</f>
        <v>0</v>
      </c>
      <c r="P5" s="63">
        <f ca="1">IF(ISNA(INDEX(S!$B$3:$AK$497,MATCH(RIGHT($C$1,5)&amp;" "&amp;P$3,S!$A$3:$A$470,0),MATCH($D5,S!$B$2:$AK$2,0))),"",INDEX(S!$B$3:$AK$497,MATCH(RIGHT($C$1,5)&amp;" "&amp;P$3,S!$A$3:$A$470,0),MATCH($D5,S!$B$2:$AK$2,0)))</f>
        <v>0</v>
      </c>
      <c r="Q5" s="63">
        <f ca="1">IF(ISNA(INDEX(S!$B$3:$AK$497,MATCH(RIGHT($C$1,5)&amp;" "&amp;Q$3,S!$A$3:$A$470,0),MATCH($D5,S!$B$2:$AK$2,0))),"",INDEX(S!$B$3:$AK$497,MATCH(RIGHT($C$1,5)&amp;" "&amp;Q$3,S!$A$3:$A$470,0),MATCH($D5,S!$B$2:$AK$2,0)))</f>
        <v>0</v>
      </c>
      <c r="R5" s="63">
        <f ca="1">IF(ISNA(INDEX(S!$B$3:$AK$497,MATCH(RIGHT($C$1,5)&amp;" "&amp;R$3,S!$A$3:$A$470,0),MATCH($D5,S!$B$2:$AK$2,0))),"",INDEX(S!$B$3:$AK$497,MATCH(RIGHT($C$1,5)&amp;" "&amp;R$3,S!$A$3:$A$470,0),MATCH($D5,S!$B$2:$AK$2,0)))</f>
        <v>5402</v>
      </c>
      <c r="S5" s="63">
        <f ca="1">IF(ISNA(INDEX(S!$B$3:$AK$497,MATCH(RIGHT($C$1,5)&amp;" "&amp;S$3,S!$A$3:$A$470,0),MATCH($D5,S!$B$2:$AK$2,0))),"",INDEX(S!$B$3:$AK$497,MATCH(RIGHT($C$1,5)&amp;" "&amp;S$3,S!$A$3:$A$470,0),MATCH($D5,S!$B$2:$AK$2,0)))</f>
        <v>0</v>
      </c>
      <c r="T5" s="63">
        <f ca="1">IF(ISNA(INDEX(S!$B$3:$AK$497,MATCH(RIGHT($C$1,5)&amp;" "&amp;T$3,S!$A$3:$A$470,0),MATCH($D5,S!$B$2:$AK$2,0))),"",INDEX(S!$B$3:$AK$497,MATCH(RIGHT($C$1,5)&amp;" "&amp;T$3,S!$A$3:$A$470,0),MATCH($D5,S!$B$2:$AK$2,0)))</f>
        <v>0</v>
      </c>
      <c r="U5" s="63">
        <f ca="1">IF(ISNA(INDEX(S!$B$3:$AK$497,MATCH(RIGHT($C$1,5)&amp;" "&amp;U$3,S!$A$3:$A$470,0),MATCH($D5,S!$B$2:$AK$2,0))),"",INDEX(S!$B$3:$AK$497,MATCH(RIGHT($C$1,5)&amp;" "&amp;U$3,S!$A$3:$A$470,0),MATCH($D5,S!$B$2:$AK$2,0)))</f>
        <v>0</v>
      </c>
      <c r="V5" s="63">
        <f ca="1">IF(ISNA(INDEX(S!$B$3:$AK$497,MATCH(RIGHT($C$1,5)&amp;" "&amp;V$3,S!$A$3:$A$470,0),MATCH($D5,S!$B$2:$AK$2,0))),"",INDEX(S!$B$3:$AK$497,MATCH(RIGHT($C$1,5)&amp;" "&amp;V$3,S!$A$3:$A$470,0),MATCH($D5,S!$B$2:$AK$2,0)))</f>
        <v>0</v>
      </c>
      <c r="W5" s="63">
        <f ca="1">IF(ISNA(INDEX(S!$B$3:$AK$497,MATCH(RIGHT($C$1,5)&amp;" "&amp;W$3,S!$A$3:$A$470,0),MATCH($D5,S!$B$2:$AK$2,0))),"",INDEX(S!$B$3:$AK$497,MATCH(RIGHT($C$1,5)&amp;" "&amp;W$3,S!$A$3:$A$470,0),MATCH($D5,S!$B$2:$AK$2,0)))</f>
        <v>0</v>
      </c>
      <c r="X5" s="63">
        <f ca="1">IF(ISNA(INDEX(S!$B$3:$AK$497,MATCH(RIGHT($C$1,5)&amp;" "&amp;X$3,S!$A$3:$A$470,0),MATCH($D5,S!$B$2:$AK$2,0))),"",INDEX(S!$B$3:$AK$497,MATCH(RIGHT($C$1,5)&amp;" "&amp;X$3,S!$A$3:$A$470,0),MATCH($D5,S!$B$2:$AK$2,0)))</f>
        <v>5451</v>
      </c>
      <c r="Y5" s="63">
        <f ca="1">IF(ISNA(INDEX(S!$B$3:$AK$497,MATCH(RIGHT($C$1,5)&amp;" "&amp;Y$3,S!$A$3:$A$470,0),MATCH($D5,S!$B$2:$AK$2,0))),"",INDEX(S!$B$3:$AK$497,MATCH(RIGHT($C$1,5)&amp;" "&amp;Y$3,S!$A$3:$A$470,0),MATCH($D5,S!$B$2:$AK$2,0)))</f>
        <v>0</v>
      </c>
      <c r="Z5" s="63">
        <f ca="1">IF(ISNA(INDEX(S!$B$3:$AK$497,MATCH(RIGHT($C$1,5)&amp;" "&amp;Z$3,S!$A$3:$A$470,0),MATCH($D5,S!$B$2:$AK$2,0))),"",INDEX(S!$B$3:$AK$497,MATCH(RIGHT($C$1,5)&amp;" "&amp;Z$3,S!$A$3:$A$470,0),MATCH($D5,S!$B$2:$AK$2,0)))</f>
        <v>0</v>
      </c>
      <c r="AA5" s="63">
        <f ca="1">IF(ISNA(INDEX(S!$B$3:$AK$497,MATCH(RIGHT($C$1,5)&amp;" "&amp;AA$3,S!$A$3:$A$470,0),MATCH($D5,S!$B$2:$AK$2,0))),"",INDEX(S!$B$3:$AK$497,MATCH(RIGHT($C$1,5)&amp;" "&amp;AA$3,S!$A$3:$A$470,0),MATCH($D5,S!$B$2:$AK$2,0)))</f>
        <v>0</v>
      </c>
      <c r="AB5" s="173">
        <f ca="1">IF(ISNA(INDEX(S!$B$3:$AK$497,MATCH(RIGHT($C$1,5)&amp;" "&amp;AB$3,S!$A$3:$A$470,0),MATCH($D5,S!$B$2:$AK$2,0))),"",INDEX(S!$B$3:$AK$497,MATCH(RIGHT($C$1,5)&amp;" "&amp;AB$3,S!$A$3:$A$470,0),MATCH($D5,S!$B$2:$AK$2,0)))</f>
        <v>0</v>
      </c>
      <c r="AC5" s="168">
        <f t="shared" ca="1" si="0"/>
        <v>5451</v>
      </c>
      <c r="AD5" s="44">
        <f t="shared" ca="1" si="1"/>
        <v>0</v>
      </c>
      <c r="AE5" s="45">
        <f t="shared" ca="1" si="2"/>
        <v>901.20833333333337</v>
      </c>
    </row>
    <row r="6" spans="1:31" s="3" customFormat="1" ht="15.2" customHeight="1" x14ac:dyDescent="0.25">
      <c r="A6" s="183"/>
      <c r="B6" s="10">
        <v>3</v>
      </c>
      <c r="C6" s="82" t="s">
        <v>15</v>
      </c>
      <c r="D6" s="165" t="s">
        <v>157</v>
      </c>
      <c r="E6" s="62">
        <f ca="1">IF(ISNA(INDEX(S!$B$3:$AK$497,MATCH(RIGHT($C$1,5)&amp;" "&amp;E$3,S!$A$3:$A$470,0),MATCH($D6,S!$B$2:$AK$2,0))),"",INDEX(S!$B$3:$AK$497,MATCH(RIGHT($C$1,5)&amp;" "&amp;E$3,S!$A$3:$A$470,0),MATCH($D6,S!$B$2:$AK$2,0)))</f>
        <v>0</v>
      </c>
      <c r="F6" s="63">
        <f ca="1">IF(ISNA(INDEX(S!$B$3:$AK$497,MATCH(RIGHT($C$1,5)&amp;" "&amp;F$3,S!$A$3:$A$470,0),MATCH($D6,S!$B$2:$AK$2,0))),"",INDEX(S!$B$3:$AK$497,MATCH(RIGHT($C$1,5)&amp;" "&amp;F$3,S!$A$3:$A$470,0),MATCH($D6,S!$B$2:$AK$2,0)))</f>
        <v>1223</v>
      </c>
      <c r="G6" s="63">
        <f ca="1">IF(ISNA(INDEX(S!$B$3:$AK$497,MATCH(RIGHT($C$1,5)&amp;" "&amp;G$3,S!$A$3:$A$470,0),MATCH($D6,S!$B$2:$AK$2,0))),"",INDEX(S!$B$3:$AK$497,MATCH(RIGHT($C$1,5)&amp;" "&amp;G$3,S!$A$3:$A$470,0),MATCH($D6,S!$B$2:$AK$2,0)))</f>
        <v>0</v>
      </c>
      <c r="H6" s="63">
        <f ca="1">IF(ISNA(INDEX(S!$B$3:$AK$497,MATCH(RIGHT($C$1,5)&amp;" "&amp;H$3,S!$A$3:$A$470,0),MATCH($D6,S!$B$2:$AK$2,0))),"",INDEX(S!$B$3:$AK$497,MATCH(RIGHT($C$1,5)&amp;" "&amp;H$3,S!$A$3:$A$470,0),MATCH($D6,S!$B$2:$AK$2,0)))</f>
        <v>0</v>
      </c>
      <c r="I6" s="63">
        <f ca="1">IF(ISNA(INDEX(S!$B$3:$AK$497,MATCH(RIGHT($C$1,5)&amp;" "&amp;I$3,S!$A$3:$A$470,0),MATCH($D6,S!$B$2:$AK$2,0))),"",INDEX(S!$B$3:$AK$497,MATCH(RIGHT($C$1,5)&amp;" "&amp;I$3,S!$A$3:$A$470,0),MATCH($D6,S!$B$2:$AK$2,0)))</f>
        <v>0</v>
      </c>
      <c r="J6" s="63">
        <f ca="1">IF(ISNA(INDEX(S!$B$3:$AK$497,MATCH(RIGHT($C$1,5)&amp;" "&amp;J$3,S!$A$3:$A$470,0),MATCH($D6,S!$B$2:$AK$2,0))),"",INDEX(S!$B$3:$AK$497,MATCH(RIGHT($C$1,5)&amp;" "&amp;J$3,S!$A$3:$A$470,0),MATCH($D6,S!$B$2:$AK$2,0)))</f>
        <v>0</v>
      </c>
      <c r="K6" s="63">
        <f ca="1">IF(ISNA(INDEX(S!$B$3:$AK$497,MATCH(RIGHT($C$1,5)&amp;" "&amp;K$3,S!$A$3:$A$470,0),MATCH($D6,S!$B$2:$AK$2,0))),"",INDEX(S!$B$3:$AK$497,MATCH(RIGHT($C$1,5)&amp;" "&amp;K$3,S!$A$3:$A$470,0),MATCH($D6,S!$B$2:$AK$2,0)))</f>
        <v>0</v>
      </c>
      <c r="L6" s="63">
        <f ca="1">IF(ISNA(INDEX(S!$B$3:$AK$497,MATCH(RIGHT($C$1,5)&amp;" "&amp;L$3,S!$A$3:$A$470,0),MATCH($D6,S!$B$2:$AK$2,0))),"",INDEX(S!$B$3:$AK$497,MATCH(RIGHT($C$1,5)&amp;" "&amp;L$3,S!$A$3:$A$470,0),MATCH($D6,S!$B$2:$AK$2,0)))</f>
        <v>1250</v>
      </c>
      <c r="M6" s="63">
        <f ca="1">IF(ISNA(INDEX(S!$B$3:$AK$497,MATCH(RIGHT($C$1,5)&amp;" "&amp;M$3,S!$A$3:$A$470,0),MATCH($D6,S!$B$2:$AK$2,0))),"",INDEX(S!$B$3:$AK$497,MATCH(RIGHT($C$1,5)&amp;" "&amp;M$3,S!$A$3:$A$470,0),MATCH($D6,S!$B$2:$AK$2,0)))</f>
        <v>0</v>
      </c>
      <c r="N6" s="63">
        <f ca="1">IF(ISNA(INDEX(S!$B$3:$AK$497,MATCH(RIGHT($C$1,5)&amp;" "&amp;N$3,S!$A$3:$A$470,0),MATCH($D6,S!$B$2:$AK$2,0))),"",INDEX(S!$B$3:$AK$497,MATCH(RIGHT($C$1,5)&amp;" "&amp;N$3,S!$A$3:$A$470,0),MATCH($D6,S!$B$2:$AK$2,0)))</f>
        <v>0</v>
      </c>
      <c r="O6" s="63">
        <f ca="1">IF(ISNA(INDEX(S!$B$3:$AK$497,MATCH(RIGHT($C$1,5)&amp;" "&amp;O$3,S!$A$3:$A$470,0),MATCH($D6,S!$B$2:$AK$2,0))),"",INDEX(S!$B$3:$AK$497,MATCH(RIGHT($C$1,5)&amp;" "&amp;O$3,S!$A$3:$A$470,0),MATCH($D6,S!$B$2:$AK$2,0)))</f>
        <v>0</v>
      </c>
      <c r="P6" s="63">
        <f ca="1">IF(ISNA(INDEX(S!$B$3:$AK$497,MATCH(RIGHT($C$1,5)&amp;" "&amp;P$3,S!$A$3:$A$470,0),MATCH($D6,S!$B$2:$AK$2,0))),"",INDEX(S!$B$3:$AK$497,MATCH(RIGHT($C$1,5)&amp;" "&amp;P$3,S!$A$3:$A$470,0),MATCH($D6,S!$B$2:$AK$2,0)))</f>
        <v>0</v>
      </c>
      <c r="Q6" s="63">
        <f ca="1">IF(ISNA(INDEX(S!$B$3:$AK$497,MATCH(RIGHT($C$1,5)&amp;" "&amp;Q$3,S!$A$3:$A$470,0),MATCH($D6,S!$B$2:$AK$2,0))),"",INDEX(S!$B$3:$AK$497,MATCH(RIGHT($C$1,5)&amp;" "&amp;Q$3,S!$A$3:$A$470,0),MATCH($D6,S!$B$2:$AK$2,0)))</f>
        <v>0</v>
      </c>
      <c r="R6" s="63">
        <f ca="1">IF(ISNA(INDEX(S!$B$3:$AK$497,MATCH(RIGHT($C$1,5)&amp;" "&amp;R$3,S!$A$3:$A$470,0),MATCH($D6,S!$B$2:$AK$2,0))),"",INDEX(S!$B$3:$AK$497,MATCH(RIGHT($C$1,5)&amp;" "&amp;R$3,S!$A$3:$A$470,0),MATCH($D6,S!$B$2:$AK$2,0)))</f>
        <v>1200</v>
      </c>
      <c r="S6" s="63">
        <f ca="1">IF(ISNA(INDEX(S!$B$3:$AK$497,MATCH(RIGHT($C$1,5)&amp;" "&amp;S$3,S!$A$3:$A$470,0),MATCH($D6,S!$B$2:$AK$2,0))),"",INDEX(S!$B$3:$AK$497,MATCH(RIGHT($C$1,5)&amp;" "&amp;S$3,S!$A$3:$A$470,0),MATCH($D6,S!$B$2:$AK$2,0)))</f>
        <v>0</v>
      </c>
      <c r="T6" s="63">
        <f ca="1">IF(ISNA(INDEX(S!$B$3:$AK$497,MATCH(RIGHT($C$1,5)&amp;" "&amp;T$3,S!$A$3:$A$470,0),MATCH($D6,S!$B$2:$AK$2,0))),"",INDEX(S!$B$3:$AK$497,MATCH(RIGHT($C$1,5)&amp;" "&amp;T$3,S!$A$3:$A$470,0),MATCH($D6,S!$B$2:$AK$2,0)))</f>
        <v>0</v>
      </c>
      <c r="U6" s="63">
        <f ca="1">IF(ISNA(INDEX(S!$B$3:$AK$497,MATCH(RIGHT($C$1,5)&amp;" "&amp;U$3,S!$A$3:$A$470,0),MATCH($D6,S!$B$2:$AK$2,0))),"",INDEX(S!$B$3:$AK$497,MATCH(RIGHT($C$1,5)&amp;" "&amp;U$3,S!$A$3:$A$470,0),MATCH($D6,S!$B$2:$AK$2,0)))</f>
        <v>0</v>
      </c>
      <c r="V6" s="63">
        <f ca="1">IF(ISNA(INDEX(S!$B$3:$AK$497,MATCH(RIGHT($C$1,5)&amp;" "&amp;V$3,S!$A$3:$A$470,0),MATCH($D6,S!$B$2:$AK$2,0))),"",INDEX(S!$B$3:$AK$497,MATCH(RIGHT($C$1,5)&amp;" "&amp;V$3,S!$A$3:$A$470,0),MATCH($D6,S!$B$2:$AK$2,0)))</f>
        <v>0</v>
      </c>
      <c r="W6" s="63">
        <f ca="1">IF(ISNA(INDEX(S!$B$3:$AK$497,MATCH(RIGHT($C$1,5)&amp;" "&amp;W$3,S!$A$3:$A$470,0),MATCH($D6,S!$B$2:$AK$2,0))),"",INDEX(S!$B$3:$AK$497,MATCH(RIGHT($C$1,5)&amp;" "&amp;W$3,S!$A$3:$A$470,0),MATCH($D6,S!$B$2:$AK$2,0)))</f>
        <v>0</v>
      </c>
      <c r="X6" s="63">
        <f ca="1">IF(ISNA(INDEX(S!$B$3:$AK$497,MATCH(RIGHT($C$1,5)&amp;" "&amp;X$3,S!$A$3:$A$470,0),MATCH($D6,S!$B$2:$AK$2,0))),"",INDEX(S!$B$3:$AK$497,MATCH(RIGHT($C$1,5)&amp;" "&amp;X$3,S!$A$3:$A$470,0),MATCH($D6,S!$B$2:$AK$2,0)))</f>
        <v>1209</v>
      </c>
      <c r="Y6" s="63">
        <f ca="1">IF(ISNA(INDEX(S!$B$3:$AK$497,MATCH(RIGHT($C$1,5)&amp;" "&amp;Y$3,S!$A$3:$A$470,0),MATCH($D6,S!$B$2:$AK$2,0))),"",INDEX(S!$B$3:$AK$497,MATCH(RIGHT($C$1,5)&amp;" "&amp;Y$3,S!$A$3:$A$470,0),MATCH($D6,S!$B$2:$AK$2,0)))</f>
        <v>0</v>
      </c>
      <c r="Z6" s="63">
        <f ca="1">IF(ISNA(INDEX(S!$B$3:$AK$497,MATCH(RIGHT($C$1,5)&amp;" "&amp;Z$3,S!$A$3:$A$470,0),MATCH($D6,S!$B$2:$AK$2,0))),"",INDEX(S!$B$3:$AK$497,MATCH(RIGHT($C$1,5)&amp;" "&amp;Z$3,S!$A$3:$A$470,0),MATCH($D6,S!$B$2:$AK$2,0)))</f>
        <v>0</v>
      </c>
      <c r="AA6" s="63">
        <f ca="1">IF(ISNA(INDEX(S!$B$3:$AK$497,MATCH(RIGHT($C$1,5)&amp;" "&amp;AA$3,S!$A$3:$A$470,0),MATCH($D6,S!$B$2:$AK$2,0))),"",INDEX(S!$B$3:$AK$497,MATCH(RIGHT($C$1,5)&amp;" "&amp;AA$3,S!$A$3:$A$470,0),MATCH($D6,S!$B$2:$AK$2,0)))</f>
        <v>0</v>
      </c>
      <c r="AB6" s="173">
        <f ca="1">IF(ISNA(INDEX(S!$B$3:$AK$497,MATCH(RIGHT($C$1,5)&amp;" "&amp;AB$3,S!$A$3:$A$470,0),MATCH($D6,S!$B$2:$AK$2,0))),"",INDEX(S!$B$3:$AK$497,MATCH(RIGHT($C$1,5)&amp;" "&amp;AB$3,S!$A$3:$A$470,0),MATCH($D6,S!$B$2:$AK$2,0)))</f>
        <v>0</v>
      </c>
      <c r="AC6" s="168">
        <f t="shared" ca="1" si="0"/>
        <v>1250</v>
      </c>
      <c r="AD6" s="44">
        <f t="shared" ca="1" si="1"/>
        <v>0</v>
      </c>
      <c r="AE6" s="45">
        <f t="shared" ca="1" si="2"/>
        <v>203.41666666666666</v>
      </c>
    </row>
    <row r="7" spans="1:31" s="3" customFormat="1" ht="15.2" customHeight="1" x14ac:dyDescent="0.25">
      <c r="A7" s="183"/>
      <c r="B7" s="10">
        <v>4</v>
      </c>
      <c r="C7" s="82" t="s">
        <v>16</v>
      </c>
      <c r="D7" s="165" t="s">
        <v>131</v>
      </c>
      <c r="E7" s="62">
        <f ca="1">IF(ISNA(INDEX(S!$B$3:$AK$497,MATCH(RIGHT($C$1,5)&amp;" "&amp;E$3,S!$A$3:$A$470,0),MATCH($D7,S!$B$2:$AK$2,0))),"",INDEX(S!$B$3:$AK$497,MATCH(RIGHT($C$1,5)&amp;" "&amp;E$3,S!$A$3:$A$470,0),MATCH($D7,S!$B$2:$AK$2,0)))</f>
        <v>0</v>
      </c>
      <c r="F7" s="63">
        <f ca="1">IF(ISNA(INDEX(S!$B$3:$AK$497,MATCH(RIGHT($C$1,5)&amp;" "&amp;F$3,S!$A$3:$A$470,0),MATCH($D7,S!$B$2:$AK$2,0))),"",INDEX(S!$B$3:$AK$497,MATCH(RIGHT($C$1,5)&amp;" "&amp;F$3,S!$A$3:$A$470,0),MATCH($D7,S!$B$2:$AK$2,0)))</f>
        <v>689</v>
      </c>
      <c r="G7" s="63">
        <f ca="1">IF(ISNA(INDEX(S!$B$3:$AK$497,MATCH(RIGHT($C$1,5)&amp;" "&amp;G$3,S!$A$3:$A$470,0),MATCH($D7,S!$B$2:$AK$2,0))),"",INDEX(S!$B$3:$AK$497,MATCH(RIGHT($C$1,5)&amp;" "&amp;G$3,S!$A$3:$A$470,0),MATCH($D7,S!$B$2:$AK$2,0)))</f>
        <v>0</v>
      </c>
      <c r="H7" s="63">
        <f ca="1">IF(ISNA(INDEX(S!$B$3:$AK$497,MATCH(RIGHT($C$1,5)&amp;" "&amp;H$3,S!$A$3:$A$470,0),MATCH($D7,S!$B$2:$AK$2,0))),"",INDEX(S!$B$3:$AK$497,MATCH(RIGHT($C$1,5)&amp;" "&amp;H$3,S!$A$3:$A$470,0),MATCH($D7,S!$B$2:$AK$2,0)))</f>
        <v>0</v>
      </c>
      <c r="I7" s="63">
        <f ca="1">IF(ISNA(INDEX(S!$B$3:$AK$497,MATCH(RIGHT($C$1,5)&amp;" "&amp;I$3,S!$A$3:$A$470,0),MATCH($D7,S!$B$2:$AK$2,0))),"",INDEX(S!$B$3:$AK$497,MATCH(RIGHT($C$1,5)&amp;" "&amp;I$3,S!$A$3:$A$470,0),MATCH($D7,S!$B$2:$AK$2,0)))</f>
        <v>0</v>
      </c>
      <c r="J7" s="63">
        <f ca="1">IF(ISNA(INDEX(S!$B$3:$AK$497,MATCH(RIGHT($C$1,5)&amp;" "&amp;J$3,S!$A$3:$A$470,0),MATCH($D7,S!$B$2:$AK$2,0))),"",INDEX(S!$B$3:$AK$497,MATCH(RIGHT($C$1,5)&amp;" "&amp;J$3,S!$A$3:$A$470,0),MATCH($D7,S!$B$2:$AK$2,0)))</f>
        <v>0</v>
      </c>
      <c r="K7" s="63">
        <f ca="1">IF(ISNA(INDEX(S!$B$3:$AK$497,MATCH(RIGHT($C$1,5)&amp;" "&amp;K$3,S!$A$3:$A$470,0),MATCH($D7,S!$B$2:$AK$2,0))),"",INDEX(S!$B$3:$AK$497,MATCH(RIGHT($C$1,5)&amp;" "&amp;K$3,S!$A$3:$A$470,0),MATCH($D7,S!$B$2:$AK$2,0)))</f>
        <v>0</v>
      </c>
      <c r="L7" s="63">
        <f ca="1">IF(ISNA(INDEX(S!$B$3:$AK$497,MATCH(RIGHT($C$1,5)&amp;" "&amp;L$3,S!$A$3:$A$470,0),MATCH($D7,S!$B$2:$AK$2,0))),"",INDEX(S!$B$3:$AK$497,MATCH(RIGHT($C$1,5)&amp;" "&amp;L$3,S!$A$3:$A$470,0),MATCH($D7,S!$B$2:$AK$2,0)))</f>
        <v>702</v>
      </c>
      <c r="M7" s="63">
        <f ca="1">IF(ISNA(INDEX(S!$B$3:$AK$497,MATCH(RIGHT($C$1,5)&amp;" "&amp;M$3,S!$A$3:$A$470,0),MATCH($D7,S!$B$2:$AK$2,0))),"",INDEX(S!$B$3:$AK$497,MATCH(RIGHT($C$1,5)&amp;" "&amp;M$3,S!$A$3:$A$470,0),MATCH($D7,S!$B$2:$AK$2,0)))</f>
        <v>0</v>
      </c>
      <c r="N7" s="63">
        <f ca="1">IF(ISNA(INDEX(S!$B$3:$AK$497,MATCH(RIGHT($C$1,5)&amp;" "&amp;N$3,S!$A$3:$A$470,0),MATCH($D7,S!$B$2:$AK$2,0))),"",INDEX(S!$B$3:$AK$497,MATCH(RIGHT($C$1,5)&amp;" "&amp;N$3,S!$A$3:$A$470,0),MATCH($D7,S!$B$2:$AK$2,0)))</f>
        <v>0</v>
      </c>
      <c r="O7" s="63">
        <f ca="1">IF(ISNA(INDEX(S!$B$3:$AK$497,MATCH(RIGHT($C$1,5)&amp;" "&amp;O$3,S!$A$3:$A$470,0),MATCH($D7,S!$B$2:$AK$2,0))),"",INDEX(S!$B$3:$AK$497,MATCH(RIGHT($C$1,5)&amp;" "&amp;O$3,S!$A$3:$A$470,0),MATCH($D7,S!$B$2:$AK$2,0)))</f>
        <v>0</v>
      </c>
      <c r="P7" s="63">
        <f ca="1">IF(ISNA(INDEX(S!$B$3:$AK$497,MATCH(RIGHT($C$1,5)&amp;" "&amp;P$3,S!$A$3:$A$470,0),MATCH($D7,S!$B$2:$AK$2,0))),"",INDEX(S!$B$3:$AK$497,MATCH(RIGHT($C$1,5)&amp;" "&amp;P$3,S!$A$3:$A$470,0),MATCH($D7,S!$B$2:$AK$2,0)))</f>
        <v>0</v>
      </c>
      <c r="Q7" s="63">
        <f ca="1">IF(ISNA(INDEX(S!$B$3:$AK$497,MATCH(RIGHT($C$1,5)&amp;" "&amp;Q$3,S!$A$3:$A$470,0),MATCH($D7,S!$B$2:$AK$2,0))),"",INDEX(S!$B$3:$AK$497,MATCH(RIGHT($C$1,5)&amp;" "&amp;Q$3,S!$A$3:$A$470,0),MATCH($D7,S!$B$2:$AK$2,0)))</f>
        <v>0</v>
      </c>
      <c r="R7" s="63">
        <f ca="1">IF(ISNA(INDEX(S!$B$3:$AK$497,MATCH(RIGHT($C$1,5)&amp;" "&amp;R$3,S!$A$3:$A$470,0),MATCH($D7,S!$B$2:$AK$2,0))),"",INDEX(S!$B$3:$AK$497,MATCH(RIGHT($C$1,5)&amp;" "&amp;R$3,S!$A$3:$A$470,0),MATCH($D7,S!$B$2:$AK$2,0)))</f>
        <v>702</v>
      </c>
      <c r="S7" s="63">
        <f ca="1">IF(ISNA(INDEX(S!$B$3:$AK$497,MATCH(RIGHT($C$1,5)&amp;" "&amp;S$3,S!$A$3:$A$470,0),MATCH($D7,S!$B$2:$AK$2,0))),"",INDEX(S!$B$3:$AK$497,MATCH(RIGHT($C$1,5)&amp;" "&amp;S$3,S!$A$3:$A$470,0),MATCH($D7,S!$B$2:$AK$2,0)))</f>
        <v>0</v>
      </c>
      <c r="T7" s="63">
        <f ca="1">IF(ISNA(INDEX(S!$B$3:$AK$497,MATCH(RIGHT($C$1,5)&amp;" "&amp;T$3,S!$A$3:$A$470,0),MATCH($D7,S!$B$2:$AK$2,0))),"",INDEX(S!$B$3:$AK$497,MATCH(RIGHT($C$1,5)&amp;" "&amp;T$3,S!$A$3:$A$470,0),MATCH($D7,S!$B$2:$AK$2,0)))</f>
        <v>0</v>
      </c>
      <c r="U7" s="63">
        <f ca="1">IF(ISNA(INDEX(S!$B$3:$AK$497,MATCH(RIGHT($C$1,5)&amp;" "&amp;U$3,S!$A$3:$A$470,0),MATCH($D7,S!$B$2:$AK$2,0))),"",INDEX(S!$B$3:$AK$497,MATCH(RIGHT($C$1,5)&amp;" "&amp;U$3,S!$A$3:$A$470,0),MATCH($D7,S!$B$2:$AK$2,0)))</f>
        <v>0</v>
      </c>
      <c r="V7" s="63">
        <f ca="1">IF(ISNA(INDEX(S!$B$3:$AK$497,MATCH(RIGHT($C$1,5)&amp;" "&amp;V$3,S!$A$3:$A$470,0),MATCH($D7,S!$B$2:$AK$2,0))),"",INDEX(S!$B$3:$AK$497,MATCH(RIGHT($C$1,5)&amp;" "&amp;V$3,S!$A$3:$A$470,0),MATCH($D7,S!$B$2:$AK$2,0)))</f>
        <v>0</v>
      </c>
      <c r="W7" s="63">
        <f ca="1">IF(ISNA(INDEX(S!$B$3:$AK$497,MATCH(RIGHT($C$1,5)&amp;" "&amp;W$3,S!$A$3:$A$470,0),MATCH($D7,S!$B$2:$AK$2,0))),"",INDEX(S!$B$3:$AK$497,MATCH(RIGHT($C$1,5)&amp;" "&amp;W$3,S!$A$3:$A$470,0),MATCH($D7,S!$B$2:$AK$2,0)))</f>
        <v>0</v>
      </c>
      <c r="X7" s="63">
        <f ca="1">IF(ISNA(INDEX(S!$B$3:$AK$497,MATCH(RIGHT($C$1,5)&amp;" "&amp;X$3,S!$A$3:$A$470,0),MATCH($D7,S!$B$2:$AK$2,0))),"",INDEX(S!$B$3:$AK$497,MATCH(RIGHT($C$1,5)&amp;" "&amp;X$3,S!$A$3:$A$470,0),MATCH($D7,S!$B$2:$AK$2,0)))</f>
        <v>702</v>
      </c>
      <c r="Y7" s="63">
        <f ca="1">IF(ISNA(INDEX(S!$B$3:$AK$497,MATCH(RIGHT($C$1,5)&amp;" "&amp;Y$3,S!$A$3:$A$470,0),MATCH($D7,S!$B$2:$AK$2,0))),"",INDEX(S!$B$3:$AK$497,MATCH(RIGHT($C$1,5)&amp;" "&amp;Y$3,S!$A$3:$A$470,0),MATCH($D7,S!$B$2:$AK$2,0)))</f>
        <v>0</v>
      </c>
      <c r="Z7" s="63">
        <f ca="1">IF(ISNA(INDEX(S!$B$3:$AK$497,MATCH(RIGHT($C$1,5)&amp;" "&amp;Z$3,S!$A$3:$A$470,0),MATCH($D7,S!$B$2:$AK$2,0))),"",INDEX(S!$B$3:$AK$497,MATCH(RIGHT($C$1,5)&amp;" "&amp;Z$3,S!$A$3:$A$470,0),MATCH($D7,S!$B$2:$AK$2,0)))</f>
        <v>0</v>
      </c>
      <c r="AA7" s="63">
        <f ca="1">IF(ISNA(INDEX(S!$B$3:$AK$497,MATCH(RIGHT($C$1,5)&amp;" "&amp;AA$3,S!$A$3:$A$470,0),MATCH($D7,S!$B$2:$AK$2,0))),"",INDEX(S!$B$3:$AK$497,MATCH(RIGHT($C$1,5)&amp;" "&amp;AA$3,S!$A$3:$A$470,0),MATCH($D7,S!$B$2:$AK$2,0)))</f>
        <v>0</v>
      </c>
      <c r="AB7" s="173">
        <f ca="1">IF(ISNA(INDEX(S!$B$3:$AK$497,MATCH(RIGHT($C$1,5)&amp;" "&amp;AB$3,S!$A$3:$A$470,0),MATCH($D7,S!$B$2:$AK$2,0))),"",INDEX(S!$B$3:$AK$497,MATCH(RIGHT($C$1,5)&amp;" "&amp;AB$3,S!$A$3:$A$470,0),MATCH($D7,S!$B$2:$AK$2,0)))</f>
        <v>0</v>
      </c>
      <c r="AC7" s="168">
        <f t="shared" ca="1" si="0"/>
        <v>702</v>
      </c>
      <c r="AD7" s="44">
        <f t="shared" ca="1" si="1"/>
        <v>0</v>
      </c>
      <c r="AE7" s="45">
        <f t="shared" ca="1" si="2"/>
        <v>116.45833333333333</v>
      </c>
    </row>
    <row r="8" spans="1:31" s="3" customFormat="1" ht="15.2" customHeight="1" x14ac:dyDescent="0.25">
      <c r="A8" s="183"/>
      <c r="B8" s="10">
        <v>5</v>
      </c>
      <c r="C8" s="82" t="s">
        <v>17</v>
      </c>
      <c r="D8" s="165" t="s">
        <v>140</v>
      </c>
      <c r="E8" s="62">
        <f ca="1">IF(ISNA(INDEX(S!$B$3:$AK$497,MATCH(RIGHT($C$1,5)&amp;" "&amp;E$3,S!$A$3:$A$470,0),MATCH($D8,S!$B$2:$AK$2,0))),"",INDEX(S!$B$3:$AK$497,MATCH(RIGHT($C$1,5)&amp;" "&amp;E$3,S!$A$3:$A$470,0),MATCH($D8,S!$B$2:$AK$2,0)))</f>
        <v>0</v>
      </c>
      <c r="F8" s="63">
        <f ca="1">IF(ISNA(INDEX(S!$B$3:$AK$497,MATCH(RIGHT($C$1,5)&amp;" "&amp;F$3,S!$A$3:$A$470,0),MATCH($D8,S!$B$2:$AK$2,0))),"",INDEX(S!$B$3:$AK$497,MATCH(RIGHT($C$1,5)&amp;" "&amp;F$3,S!$A$3:$A$470,0),MATCH($D8,S!$B$2:$AK$2,0)))</f>
        <v>279</v>
      </c>
      <c r="G8" s="63">
        <f ca="1">IF(ISNA(INDEX(S!$B$3:$AK$497,MATCH(RIGHT($C$1,5)&amp;" "&amp;G$3,S!$A$3:$A$470,0),MATCH($D8,S!$B$2:$AK$2,0))),"",INDEX(S!$B$3:$AK$497,MATCH(RIGHT($C$1,5)&amp;" "&amp;G$3,S!$A$3:$A$470,0),MATCH($D8,S!$B$2:$AK$2,0)))</f>
        <v>0</v>
      </c>
      <c r="H8" s="63">
        <f ca="1">IF(ISNA(INDEX(S!$B$3:$AK$497,MATCH(RIGHT($C$1,5)&amp;" "&amp;H$3,S!$A$3:$A$470,0),MATCH($D8,S!$B$2:$AK$2,0))),"",INDEX(S!$B$3:$AK$497,MATCH(RIGHT($C$1,5)&amp;" "&amp;H$3,S!$A$3:$A$470,0),MATCH($D8,S!$B$2:$AK$2,0)))</f>
        <v>0</v>
      </c>
      <c r="I8" s="63">
        <f ca="1">IF(ISNA(INDEX(S!$B$3:$AK$497,MATCH(RIGHT($C$1,5)&amp;" "&amp;I$3,S!$A$3:$A$470,0),MATCH($D8,S!$B$2:$AK$2,0))),"",INDEX(S!$B$3:$AK$497,MATCH(RIGHT($C$1,5)&amp;" "&amp;I$3,S!$A$3:$A$470,0),MATCH($D8,S!$B$2:$AK$2,0)))</f>
        <v>0</v>
      </c>
      <c r="J8" s="63">
        <f ca="1">IF(ISNA(INDEX(S!$B$3:$AK$497,MATCH(RIGHT($C$1,5)&amp;" "&amp;J$3,S!$A$3:$A$470,0),MATCH($D8,S!$B$2:$AK$2,0))),"",INDEX(S!$B$3:$AK$497,MATCH(RIGHT($C$1,5)&amp;" "&amp;J$3,S!$A$3:$A$470,0),MATCH($D8,S!$B$2:$AK$2,0)))</f>
        <v>0</v>
      </c>
      <c r="K8" s="63">
        <f ca="1">IF(ISNA(INDEX(S!$B$3:$AK$497,MATCH(RIGHT($C$1,5)&amp;" "&amp;K$3,S!$A$3:$A$470,0),MATCH($D8,S!$B$2:$AK$2,0))),"",INDEX(S!$B$3:$AK$497,MATCH(RIGHT($C$1,5)&amp;" "&amp;K$3,S!$A$3:$A$470,0),MATCH($D8,S!$B$2:$AK$2,0)))</f>
        <v>0</v>
      </c>
      <c r="L8" s="63">
        <f ca="1">IF(ISNA(INDEX(S!$B$3:$AK$497,MATCH(RIGHT($C$1,5)&amp;" "&amp;L$3,S!$A$3:$A$470,0),MATCH($D8,S!$B$2:$AK$2,0))),"",INDEX(S!$B$3:$AK$497,MATCH(RIGHT($C$1,5)&amp;" "&amp;L$3,S!$A$3:$A$470,0),MATCH($D8,S!$B$2:$AK$2,0)))</f>
        <v>276</v>
      </c>
      <c r="M8" s="63">
        <f ca="1">IF(ISNA(INDEX(S!$B$3:$AK$497,MATCH(RIGHT($C$1,5)&amp;" "&amp;M$3,S!$A$3:$A$470,0),MATCH($D8,S!$B$2:$AK$2,0))),"",INDEX(S!$B$3:$AK$497,MATCH(RIGHT($C$1,5)&amp;" "&amp;M$3,S!$A$3:$A$470,0),MATCH($D8,S!$B$2:$AK$2,0)))</f>
        <v>0</v>
      </c>
      <c r="N8" s="63">
        <f ca="1">IF(ISNA(INDEX(S!$B$3:$AK$497,MATCH(RIGHT($C$1,5)&amp;" "&amp;N$3,S!$A$3:$A$470,0),MATCH($D8,S!$B$2:$AK$2,0))),"",INDEX(S!$B$3:$AK$497,MATCH(RIGHT($C$1,5)&amp;" "&amp;N$3,S!$A$3:$A$470,0),MATCH($D8,S!$B$2:$AK$2,0)))</f>
        <v>0</v>
      </c>
      <c r="O8" s="63">
        <f ca="1">IF(ISNA(INDEX(S!$B$3:$AK$497,MATCH(RIGHT($C$1,5)&amp;" "&amp;O$3,S!$A$3:$A$470,0),MATCH($D8,S!$B$2:$AK$2,0))),"",INDEX(S!$B$3:$AK$497,MATCH(RIGHT($C$1,5)&amp;" "&amp;O$3,S!$A$3:$A$470,0),MATCH($D8,S!$B$2:$AK$2,0)))</f>
        <v>0</v>
      </c>
      <c r="P8" s="63">
        <f ca="1">IF(ISNA(INDEX(S!$B$3:$AK$497,MATCH(RIGHT($C$1,5)&amp;" "&amp;P$3,S!$A$3:$A$470,0),MATCH($D8,S!$B$2:$AK$2,0))),"",INDEX(S!$B$3:$AK$497,MATCH(RIGHT($C$1,5)&amp;" "&amp;P$3,S!$A$3:$A$470,0),MATCH($D8,S!$B$2:$AK$2,0)))</f>
        <v>0</v>
      </c>
      <c r="Q8" s="63">
        <f ca="1">IF(ISNA(INDEX(S!$B$3:$AK$497,MATCH(RIGHT($C$1,5)&amp;" "&amp;Q$3,S!$A$3:$A$470,0),MATCH($D8,S!$B$2:$AK$2,0))),"",INDEX(S!$B$3:$AK$497,MATCH(RIGHT($C$1,5)&amp;" "&amp;Q$3,S!$A$3:$A$470,0),MATCH($D8,S!$B$2:$AK$2,0)))</f>
        <v>0</v>
      </c>
      <c r="R8" s="63">
        <f ca="1">IF(ISNA(INDEX(S!$B$3:$AK$497,MATCH(RIGHT($C$1,5)&amp;" "&amp;R$3,S!$A$3:$A$470,0),MATCH($D8,S!$B$2:$AK$2,0))),"",INDEX(S!$B$3:$AK$497,MATCH(RIGHT($C$1,5)&amp;" "&amp;R$3,S!$A$3:$A$470,0),MATCH($D8,S!$B$2:$AK$2,0)))</f>
        <v>273</v>
      </c>
      <c r="S8" s="63">
        <f ca="1">IF(ISNA(INDEX(S!$B$3:$AK$497,MATCH(RIGHT($C$1,5)&amp;" "&amp;S$3,S!$A$3:$A$470,0),MATCH($D8,S!$B$2:$AK$2,0))),"",INDEX(S!$B$3:$AK$497,MATCH(RIGHT($C$1,5)&amp;" "&amp;S$3,S!$A$3:$A$470,0),MATCH($D8,S!$B$2:$AK$2,0)))</f>
        <v>0</v>
      </c>
      <c r="T8" s="63">
        <f ca="1">IF(ISNA(INDEX(S!$B$3:$AK$497,MATCH(RIGHT($C$1,5)&amp;" "&amp;T$3,S!$A$3:$A$470,0),MATCH($D8,S!$B$2:$AK$2,0))),"",INDEX(S!$B$3:$AK$497,MATCH(RIGHT($C$1,5)&amp;" "&amp;T$3,S!$A$3:$A$470,0),MATCH($D8,S!$B$2:$AK$2,0)))</f>
        <v>0</v>
      </c>
      <c r="U8" s="63">
        <f ca="1">IF(ISNA(INDEX(S!$B$3:$AK$497,MATCH(RIGHT($C$1,5)&amp;" "&amp;U$3,S!$A$3:$A$470,0),MATCH($D8,S!$B$2:$AK$2,0))),"",INDEX(S!$B$3:$AK$497,MATCH(RIGHT($C$1,5)&amp;" "&amp;U$3,S!$A$3:$A$470,0),MATCH($D8,S!$B$2:$AK$2,0)))</f>
        <v>0</v>
      </c>
      <c r="V8" s="63">
        <f ca="1">IF(ISNA(INDEX(S!$B$3:$AK$497,MATCH(RIGHT($C$1,5)&amp;" "&amp;V$3,S!$A$3:$A$470,0),MATCH($D8,S!$B$2:$AK$2,0))),"",INDEX(S!$B$3:$AK$497,MATCH(RIGHT($C$1,5)&amp;" "&amp;V$3,S!$A$3:$A$470,0),MATCH($D8,S!$B$2:$AK$2,0)))</f>
        <v>0</v>
      </c>
      <c r="W8" s="63">
        <f ca="1">IF(ISNA(INDEX(S!$B$3:$AK$497,MATCH(RIGHT($C$1,5)&amp;" "&amp;W$3,S!$A$3:$A$470,0),MATCH($D8,S!$B$2:$AK$2,0))),"",INDEX(S!$B$3:$AK$497,MATCH(RIGHT($C$1,5)&amp;" "&amp;W$3,S!$A$3:$A$470,0),MATCH($D8,S!$B$2:$AK$2,0)))</f>
        <v>0</v>
      </c>
      <c r="X8" s="63">
        <f ca="1">IF(ISNA(INDEX(S!$B$3:$AK$497,MATCH(RIGHT($C$1,5)&amp;" "&amp;X$3,S!$A$3:$A$470,0),MATCH($D8,S!$B$2:$AK$2,0))),"",INDEX(S!$B$3:$AK$497,MATCH(RIGHT($C$1,5)&amp;" "&amp;X$3,S!$A$3:$A$470,0),MATCH($D8,S!$B$2:$AK$2,0)))</f>
        <v>291</v>
      </c>
      <c r="Y8" s="63">
        <f ca="1">IF(ISNA(INDEX(S!$B$3:$AK$497,MATCH(RIGHT($C$1,5)&amp;" "&amp;Y$3,S!$A$3:$A$470,0),MATCH($D8,S!$B$2:$AK$2,0))),"",INDEX(S!$B$3:$AK$497,MATCH(RIGHT($C$1,5)&amp;" "&amp;Y$3,S!$A$3:$A$470,0),MATCH($D8,S!$B$2:$AK$2,0)))</f>
        <v>0</v>
      </c>
      <c r="Z8" s="63">
        <f ca="1">IF(ISNA(INDEX(S!$B$3:$AK$497,MATCH(RIGHT($C$1,5)&amp;" "&amp;Z$3,S!$A$3:$A$470,0),MATCH($D8,S!$B$2:$AK$2,0))),"",INDEX(S!$B$3:$AK$497,MATCH(RIGHT($C$1,5)&amp;" "&amp;Z$3,S!$A$3:$A$470,0),MATCH($D8,S!$B$2:$AK$2,0)))</f>
        <v>0</v>
      </c>
      <c r="AA8" s="63">
        <f ca="1">IF(ISNA(INDEX(S!$B$3:$AK$497,MATCH(RIGHT($C$1,5)&amp;" "&amp;AA$3,S!$A$3:$A$470,0),MATCH($D8,S!$B$2:$AK$2,0))),"",INDEX(S!$B$3:$AK$497,MATCH(RIGHT($C$1,5)&amp;" "&amp;AA$3,S!$A$3:$A$470,0),MATCH($D8,S!$B$2:$AK$2,0)))</f>
        <v>0</v>
      </c>
      <c r="AB8" s="173">
        <f ca="1">IF(ISNA(INDEX(S!$B$3:$AK$497,MATCH(RIGHT($C$1,5)&amp;" "&amp;AB$3,S!$A$3:$A$470,0),MATCH($D8,S!$B$2:$AK$2,0))),"",INDEX(S!$B$3:$AK$497,MATCH(RIGHT($C$1,5)&amp;" "&amp;AB$3,S!$A$3:$A$470,0),MATCH($D8,S!$B$2:$AK$2,0)))</f>
        <v>0</v>
      </c>
      <c r="AC8" s="168">
        <f t="shared" ca="1" si="0"/>
        <v>291</v>
      </c>
      <c r="AD8" s="44">
        <f t="shared" ca="1" si="1"/>
        <v>0</v>
      </c>
      <c r="AE8" s="45">
        <f t="shared" ca="1" si="2"/>
        <v>46.625</v>
      </c>
    </row>
    <row r="9" spans="1:31" s="3" customFormat="1" ht="15.2" customHeight="1" x14ac:dyDescent="0.25">
      <c r="A9" s="183"/>
      <c r="B9" s="10">
        <v>6</v>
      </c>
      <c r="C9" s="82" t="s">
        <v>18</v>
      </c>
      <c r="D9" s="165" t="s">
        <v>154</v>
      </c>
      <c r="E9" s="62">
        <f ca="1">IF(ISNA(INDEX(S!$B$3:$AK$497,MATCH(RIGHT($C$1,5)&amp;" "&amp;E$3,S!$A$3:$A$470,0),MATCH($D9,S!$B$2:$AK$2,0))),"",INDEX(S!$B$3:$AK$497,MATCH(RIGHT($C$1,5)&amp;" "&amp;E$3,S!$A$3:$A$470,0),MATCH($D9,S!$B$2:$AK$2,0)))</f>
        <v>0</v>
      </c>
      <c r="F9" s="63">
        <f ca="1">IF(ISNA(INDEX(S!$B$3:$AK$497,MATCH(RIGHT($C$1,5)&amp;" "&amp;F$3,S!$A$3:$A$470,0),MATCH($D9,S!$B$2:$AK$2,0))),"",INDEX(S!$B$3:$AK$497,MATCH(RIGHT($C$1,5)&amp;" "&amp;F$3,S!$A$3:$A$470,0),MATCH($D9,S!$B$2:$AK$2,0)))</f>
        <v>208</v>
      </c>
      <c r="G9" s="63">
        <f ca="1">IF(ISNA(INDEX(S!$B$3:$AK$497,MATCH(RIGHT($C$1,5)&amp;" "&amp;G$3,S!$A$3:$A$470,0),MATCH($D9,S!$B$2:$AK$2,0))),"",INDEX(S!$B$3:$AK$497,MATCH(RIGHT($C$1,5)&amp;" "&amp;G$3,S!$A$3:$A$470,0),MATCH($D9,S!$B$2:$AK$2,0)))</f>
        <v>0</v>
      </c>
      <c r="H9" s="63">
        <f ca="1">IF(ISNA(INDEX(S!$B$3:$AK$497,MATCH(RIGHT($C$1,5)&amp;" "&amp;H$3,S!$A$3:$A$470,0),MATCH($D9,S!$B$2:$AK$2,0))),"",INDEX(S!$B$3:$AK$497,MATCH(RIGHT($C$1,5)&amp;" "&amp;H$3,S!$A$3:$A$470,0),MATCH($D9,S!$B$2:$AK$2,0)))</f>
        <v>0</v>
      </c>
      <c r="I9" s="63">
        <f ca="1">IF(ISNA(INDEX(S!$B$3:$AK$497,MATCH(RIGHT($C$1,5)&amp;" "&amp;I$3,S!$A$3:$A$470,0),MATCH($D9,S!$B$2:$AK$2,0))),"",INDEX(S!$B$3:$AK$497,MATCH(RIGHT($C$1,5)&amp;" "&amp;I$3,S!$A$3:$A$470,0),MATCH($D9,S!$B$2:$AK$2,0)))</f>
        <v>0</v>
      </c>
      <c r="J9" s="63">
        <f ca="1">IF(ISNA(INDEX(S!$B$3:$AK$497,MATCH(RIGHT($C$1,5)&amp;" "&amp;J$3,S!$A$3:$A$470,0),MATCH($D9,S!$B$2:$AK$2,0))),"",INDEX(S!$B$3:$AK$497,MATCH(RIGHT($C$1,5)&amp;" "&amp;J$3,S!$A$3:$A$470,0),MATCH($D9,S!$B$2:$AK$2,0)))</f>
        <v>0</v>
      </c>
      <c r="K9" s="63">
        <f ca="1">IF(ISNA(INDEX(S!$B$3:$AK$497,MATCH(RIGHT($C$1,5)&amp;" "&amp;K$3,S!$A$3:$A$470,0),MATCH($D9,S!$B$2:$AK$2,0))),"",INDEX(S!$B$3:$AK$497,MATCH(RIGHT($C$1,5)&amp;" "&amp;K$3,S!$A$3:$A$470,0),MATCH($D9,S!$B$2:$AK$2,0)))</f>
        <v>0</v>
      </c>
      <c r="L9" s="63">
        <f ca="1">IF(ISNA(INDEX(S!$B$3:$AK$497,MATCH(RIGHT($C$1,5)&amp;" "&amp;L$3,S!$A$3:$A$470,0),MATCH($D9,S!$B$2:$AK$2,0))),"",INDEX(S!$B$3:$AK$497,MATCH(RIGHT($C$1,5)&amp;" "&amp;L$3,S!$A$3:$A$470,0),MATCH($D9,S!$B$2:$AK$2,0)))</f>
        <v>218</v>
      </c>
      <c r="M9" s="63">
        <f ca="1">IF(ISNA(INDEX(S!$B$3:$AK$497,MATCH(RIGHT($C$1,5)&amp;" "&amp;M$3,S!$A$3:$A$470,0),MATCH($D9,S!$B$2:$AK$2,0))),"",INDEX(S!$B$3:$AK$497,MATCH(RIGHT($C$1,5)&amp;" "&amp;M$3,S!$A$3:$A$470,0),MATCH($D9,S!$B$2:$AK$2,0)))</f>
        <v>0</v>
      </c>
      <c r="N9" s="63">
        <f ca="1">IF(ISNA(INDEX(S!$B$3:$AK$497,MATCH(RIGHT($C$1,5)&amp;" "&amp;N$3,S!$A$3:$A$470,0),MATCH($D9,S!$B$2:$AK$2,0))),"",INDEX(S!$B$3:$AK$497,MATCH(RIGHT($C$1,5)&amp;" "&amp;N$3,S!$A$3:$A$470,0),MATCH($D9,S!$B$2:$AK$2,0)))</f>
        <v>0</v>
      </c>
      <c r="O9" s="63">
        <f ca="1">IF(ISNA(INDEX(S!$B$3:$AK$497,MATCH(RIGHT($C$1,5)&amp;" "&amp;O$3,S!$A$3:$A$470,0),MATCH($D9,S!$B$2:$AK$2,0))),"",INDEX(S!$B$3:$AK$497,MATCH(RIGHT($C$1,5)&amp;" "&amp;O$3,S!$A$3:$A$470,0),MATCH($D9,S!$B$2:$AK$2,0)))</f>
        <v>0</v>
      </c>
      <c r="P9" s="63">
        <f ca="1">IF(ISNA(INDEX(S!$B$3:$AK$497,MATCH(RIGHT($C$1,5)&amp;" "&amp;P$3,S!$A$3:$A$470,0),MATCH($D9,S!$B$2:$AK$2,0))),"",INDEX(S!$B$3:$AK$497,MATCH(RIGHT($C$1,5)&amp;" "&amp;P$3,S!$A$3:$A$470,0),MATCH($D9,S!$B$2:$AK$2,0)))</f>
        <v>0</v>
      </c>
      <c r="Q9" s="63">
        <f ca="1">IF(ISNA(INDEX(S!$B$3:$AK$497,MATCH(RIGHT($C$1,5)&amp;" "&amp;Q$3,S!$A$3:$A$470,0),MATCH($D9,S!$B$2:$AK$2,0))),"",INDEX(S!$B$3:$AK$497,MATCH(RIGHT($C$1,5)&amp;" "&amp;Q$3,S!$A$3:$A$470,0),MATCH($D9,S!$B$2:$AK$2,0)))</f>
        <v>0</v>
      </c>
      <c r="R9" s="63">
        <f ca="1">IF(ISNA(INDEX(S!$B$3:$AK$497,MATCH(RIGHT($C$1,5)&amp;" "&amp;R$3,S!$A$3:$A$470,0),MATCH($D9,S!$B$2:$AK$2,0))),"",INDEX(S!$B$3:$AK$497,MATCH(RIGHT($C$1,5)&amp;" "&amp;R$3,S!$A$3:$A$470,0),MATCH($D9,S!$B$2:$AK$2,0)))</f>
        <v>236</v>
      </c>
      <c r="S9" s="63">
        <f ca="1">IF(ISNA(INDEX(S!$B$3:$AK$497,MATCH(RIGHT($C$1,5)&amp;" "&amp;S$3,S!$A$3:$A$470,0),MATCH($D9,S!$B$2:$AK$2,0))),"",INDEX(S!$B$3:$AK$497,MATCH(RIGHT($C$1,5)&amp;" "&amp;S$3,S!$A$3:$A$470,0),MATCH($D9,S!$B$2:$AK$2,0)))</f>
        <v>0</v>
      </c>
      <c r="T9" s="63">
        <f ca="1">IF(ISNA(INDEX(S!$B$3:$AK$497,MATCH(RIGHT($C$1,5)&amp;" "&amp;T$3,S!$A$3:$A$470,0),MATCH($D9,S!$B$2:$AK$2,0))),"",INDEX(S!$B$3:$AK$497,MATCH(RIGHT($C$1,5)&amp;" "&amp;T$3,S!$A$3:$A$470,0),MATCH($D9,S!$B$2:$AK$2,0)))</f>
        <v>0</v>
      </c>
      <c r="U9" s="63">
        <f ca="1">IF(ISNA(INDEX(S!$B$3:$AK$497,MATCH(RIGHT($C$1,5)&amp;" "&amp;U$3,S!$A$3:$A$470,0),MATCH($D9,S!$B$2:$AK$2,0))),"",INDEX(S!$B$3:$AK$497,MATCH(RIGHT($C$1,5)&amp;" "&amp;U$3,S!$A$3:$A$470,0),MATCH($D9,S!$B$2:$AK$2,0)))</f>
        <v>0</v>
      </c>
      <c r="V9" s="63">
        <f ca="1">IF(ISNA(INDEX(S!$B$3:$AK$497,MATCH(RIGHT($C$1,5)&amp;" "&amp;V$3,S!$A$3:$A$470,0),MATCH($D9,S!$B$2:$AK$2,0))),"",INDEX(S!$B$3:$AK$497,MATCH(RIGHT($C$1,5)&amp;" "&amp;V$3,S!$A$3:$A$470,0),MATCH($D9,S!$B$2:$AK$2,0)))</f>
        <v>0</v>
      </c>
      <c r="W9" s="63">
        <f ca="1">IF(ISNA(INDEX(S!$B$3:$AK$497,MATCH(RIGHT($C$1,5)&amp;" "&amp;W$3,S!$A$3:$A$470,0),MATCH($D9,S!$B$2:$AK$2,0))),"",INDEX(S!$B$3:$AK$497,MATCH(RIGHT($C$1,5)&amp;" "&amp;W$3,S!$A$3:$A$470,0),MATCH($D9,S!$B$2:$AK$2,0)))</f>
        <v>0</v>
      </c>
      <c r="X9" s="63">
        <f ca="1">IF(ISNA(INDEX(S!$B$3:$AK$497,MATCH(RIGHT($C$1,5)&amp;" "&amp;X$3,S!$A$3:$A$470,0),MATCH($D9,S!$B$2:$AK$2,0))),"",INDEX(S!$B$3:$AK$497,MATCH(RIGHT($C$1,5)&amp;" "&amp;X$3,S!$A$3:$A$470,0),MATCH($D9,S!$B$2:$AK$2,0)))</f>
        <v>233</v>
      </c>
      <c r="Y9" s="63">
        <f ca="1">IF(ISNA(INDEX(S!$B$3:$AK$497,MATCH(RIGHT($C$1,5)&amp;" "&amp;Y$3,S!$A$3:$A$470,0),MATCH($D9,S!$B$2:$AK$2,0))),"",INDEX(S!$B$3:$AK$497,MATCH(RIGHT($C$1,5)&amp;" "&amp;Y$3,S!$A$3:$A$470,0),MATCH($D9,S!$B$2:$AK$2,0)))</f>
        <v>0</v>
      </c>
      <c r="Z9" s="63">
        <f ca="1">IF(ISNA(INDEX(S!$B$3:$AK$497,MATCH(RIGHT($C$1,5)&amp;" "&amp;Z$3,S!$A$3:$A$470,0),MATCH($D9,S!$B$2:$AK$2,0))),"",INDEX(S!$B$3:$AK$497,MATCH(RIGHT($C$1,5)&amp;" "&amp;Z$3,S!$A$3:$A$470,0),MATCH($D9,S!$B$2:$AK$2,0)))</f>
        <v>0</v>
      </c>
      <c r="AA9" s="63">
        <f ca="1">IF(ISNA(INDEX(S!$B$3:$AK$497,MATCH(RIGHT($C$1,5)&amp;" "&amp;AA$3,S!$A$3:$A$470,0),MATCH($D9,S!$B$2:$AK$2,0))),"",INDEX(S!$B$3:$AK$497,MATCH(RIGHT($C$1,5)&amp;" "&amp;AA$3,S!$A$3:$A$470,0),MATCH($D9,S!$B$2:$AK$2,0)))</f>
        <v>0</v>
      </c>
      <c r="AB9" s="173">
        <f ca="1">IF(ISNA(INDEX(S!$B$3:$AK$497,MATCH(RIGHT($C$1,5)&amp;" "&amp;AB$3,S!$A$3:$A$470,0),MATCH($D9,S!$B$2:$AK$2,0))),"",INDEX(S!$B$3:$AK$497,MATCH(RIGHT($C$1,5)&amp;" "&amp;AB$3,S!$A$3:$A$470,0),MATCH($D9,S!$B$2:$AK$2,0)))</f>
        <v>0</v>
      </c>
      <c r="AC9" s="168">
        <f t="shared" ca="1" si="0"/>
        <v>236</v>
      </c>
      <c r="AD9" s="44">
        <f t="shared" ca="1" si="1"/>
        <v>0</v>
      </c>
      <c r="AE9" s="45">
        <f t="shared" ca="1" si="2"/>
        <v>37.291666666666664</v>
      </c>
    </row>
    <row r="10" spans="1:31" s="3" customFormat="1" ht="15.2" customHeight="1" x14ac:dyDescent="0.25">
      <c r="A10" s="183"/>
      <c r="B10" s="10">
        <v>7</v>
      </c>
      <c r="C10" s="82" t="s">
        <v>19</v>
      </c>
      <c r="D10" s="165" t="s">
        <v>162</v>
      </c>
      <c r="E10" s="62">
        <f ca="1">IF(ISNA(INDEX(S!$B$3:$AK$497,MATCH(RIGHT($C$1,5)&amp;" "&amp;E$3,S!$A$3:$A$470,0),MATCH($D10,S!$B$2:$AK$2,0))),"",INDEX(S!$B$3:$AK$497,MATCH(RIGHT($C$1,5)&amp;" "&amp;E$3,S!$A$3:$A$470,0),MATCH($D10,S!$B$2:$AK$2,0)))</f>
        <v>0</v>
      </c>
      <c r="F10" s="63">
        <f ca="1">IF(ISNA(INDEX(S!$B$3:$AK$497,MATCH(RIGHT($C$1,5)&amp;" "&amp;F$3,S!$A$3:$A$470,0),MATCH($D10,S!$B$2:$AK$2,0))),"",INDEX(S!$B$3:$AK$497,MATCH(RIGHT($C$1,5)&amp;" "&amp;F$3,S!$A$3:$A$470,0),MATCH($D10,S!$B$2:$AK$2,0)))</f>
        <v>3</v>
      </c>
      <c r="G10" s="63">
        <f ca="1">IF(ISNA(INDEX(S!$B$3:$AK$497,MATCH(RIGHT($C$1,5)&amp;" "&amp;G$3,S!$A$3:$A$470,0),MATCH($D10,S!$B$2:$AK$2,0))),"",INDEX(S!$B$3:$AK$497,MATCH(RIGHT($C$1,5)&amp;" "&amp;G$3,S!$A$3:$A$470,0),MATCH($D10,S!$B$2:$AK$2,0)))</f>
        <v>0</v>
      </c>
      <c r="H10" s="63">
        <f ca="1">IF(ISNA(INDEX(S!$B$3:$AK$497,MATCH(RIGHT($C$1,5)&amp;" "&amp;H$3,S!$A$3:$A$470,0),MATCH($D10,S!$B$2:$AK$2,0))),"",INDEX(S!$B$3:$AK$497,MATCH(RIGHT($C$1,5)&amp;" "&amp;H$3,S!$A$3:$A$470,0),MATCH($D10,S!$B$2:$AK$2,0)))</f>
        <v>0</v>
      </c>
      <c r="I10" s="63">
        <f ca="1">IF(ISNA(INDEX(S!$B$3:$AK$497,MATCH(RIGHT($C$1,5)&amp;" "&amp;I$3,S!$A$3:$A$470,0),MATCH($D10,S!$B$2:$AK$2,0))),"",INDEX(S!$B$3:$AK$497,MATCH(RIGHT($C$1,5)&amp;" "&amp;I$3,S!$A$3:$A$470,0),MATCH($D10,S!$B$2:$AK$2,0)))</f>
        <v>0</v>
      </c>
      <c r="J10" s="63">
        <f ca="1">IF(ISNA(INDEX(S!$B$3:$AK$497,MATCH(RIGHT($C$1,5)&amp;" "&amp;J$3,S!$A$3:$A$470,0),MATCH($D10,S!$B$2:$AK$2,0))),"",INDEX(S!$B$3:$AK$497,MATCH(RIGHT($C$1,5)&amp;" "&amp;J$3,S!$A$3:$A$470,0),MATCH($D10,S!$B$2:$AK$2,0)))</f>
        <v>0</v>
      </c>
      <c r="K10" s="63">
        <f ca="1">IF(ISNA(INDEX(S!$B$3:$AK$497,MATCH(RIGHT($C$1,5)&amp;" "&amp;K$3,S!$A$3:$A$470,0),MATCH($D10,S!$B$2:$AK$2,0))),"",INDEX(S!$B$3:$AK$497,MATCH(RIGHT($C$1,5)&amp;" "&amp;K$3,S!$A$3:$A$470,0),MATCH($D10,S!$B$2:$AK$2,0)))</f>
        <v>0</v>
      </c>
      <c r="L10" s="63">
        <f ca="1">IF(ISNA(INDEX(S!$B$3:$AK$497,MATCH(RIGHT($C$1,5)&amp;" "&amp;L$3,S!$A$3:$A$470,0),MATCH($D10,S!$B$2:$AK$2,0))),"",INDEX(S!$B$3:$AK$497,MATCH(RIGHT($C$1,5)&amp;" "&amp;L$3,S!$A$3:$A$470,0),MATCH($D10,S!$B$2:$AK$2,0)))</f>
        <v>-96</v>
      </c>
      <c r="M10" s="63">
        <f ca="1">IF(ISNA(INDEX(S!$B$3:$AK$497,MATCH(RIGHT($C$1,5)&amp;" "&amp;M$3,S!$A$3:$A$470,0),MATCH($D10,S!$B$2:$AK$2,0))),"",INDEX(S!$B$3:$AK$497,MATCH(RIGHT($C$1,5)&amp;" "&amp;M$3,S!$A$3:$A$470,0),MATCH($D10,S!$B$2:$AK$2,0)))</f>
        <v>0</v>
      </c>
      <c r="N10" s="63">
        <f ca="1">IF(ISNA(INDEX(S!$B$3:$AK$497,MATCH(RIGHT($C$1,5)&amp;" "&amp;N$3,S!$A$3:$A$470,0),MATCH($D10,S!$B$2:$AK$2,0))),"",INDEX(S!$B$3:$AK$497,MATCH(RIGHT($C$1,5)&amp;" "&amp;N$3,S!$A$3:$A$470,0),MATCH($D10,S!$B$2:$AK$2,0)))</f>
        <v>0</v>
      </c>
      <c r="O10" s="63">
        <f ca="1">IF(ISNA(INDEX(S!$B$3:$AK$497,MATCH(RIGHT($C$1,5)&amp;" "&amp;O$3,S!$A$3:$A$470,0),MATCH($D10,S!$B$2:$AK$2,0))),"",INDEX(S!$B$3:$AK$497,MATCH(RIGHT($C$1,5)&amp;" "&amp;O$3,S!$A$3:$A$470,0),MATCH($D10,S!$B$2:$AK$2,0)))</f>
        <v>0</v>
      </c>
      <c r="P10" s="63">
        <f ca="1">IF(ISNA(INDEX(S!$B$3:$AK$497,MATCH(RIGHT($C$1,5)&amp;" "&amp;P$3,S!$A$3:$A$470,0),MATCH($D10,S!$B$2:$AK$2,0))),"",INDEX(S!$B$3:$AK$497,MATCH(RIGHT($C$1,5)&amp;" "&amp;P$3,S!$A$3:$A$470,0),MATCH($D10,S!$B$2:$AK$2,0)))</f>
        <v>0</v>
      </c>
      <c r="Q10" s="63">
        <f ca="1">IF(ISNA(INDEX(S!$B$3:$AK$497,MATCH(RIGHT($C$1,5)&amp;" "&amp;Q$3,S!$A$3:$A$470,0),MATCH($D10,S!$B$2:$AK$2,0))),"",INDEX(S!$B$3:$AK$497,MATCH(RIGHT($C$1,5)&amp;" "&amp;Q$3,S!$A$3:$A$470,0),MATCH($D10,S!$B$2:$AK$2,0)))</f>
        <v>0</v>
      </c>
      <c r="R10" s="63">
        <f ca="1">IF(ISNA(INDEX(S!$B$3:$AK$497,MATCH(RIGHT($C$1,5)&amp;" "&amp;R$3,S!$A$3:$A$470,0),MATCH($D10,S!$B$2:$AK$2,0))),"",INDEX(S!$B$3:$AK$497,MATCH(RIGHT($C$1,5)&amp;" "&amp;R$3,S!$A$3:$A$470,0),MATCH($D10,S!$B$2:$AK$2,0)))</f>
        <v>68</v>
      </c>
      <c r="S10" s="63">
        <f ca="1">IF(ISNA(INDEX(S!$B$3:$AK$497,MATCH(RIGHT($C$1,5)&amp;" "&amp;S$3,S!$A$3:$A$470,0),MATCH($D10,S!$B$2:$AK$2,0))),"",INDEX(S!$B$3:$AK$497,MATCH(RIGHT($C$1,5)&amp;" "&amp;S$3,S!$A$3:$A$470,0),MATCH($D10,S!$B$2:$AK$2,0)))</f>
        <v>0</v>
      </c>
      <c r="T10" s="63">
        <f ca="1">IF(ISNA(INDEX(S!$B$3:$AK$497,MATCH(RIGHT($C$1,5)&amp;" "&amp;T$3,S!$A$3:$A$470,0),MATCH($D10,S!$B$2:$AK$2,0))),"",INDEX(S!$B$3:$AK$497,MATCH(RIGHT($C$1,5)&amp;" "&amp;T$3,S!$A$3:$A$470,0),MATCH($D10,S!$B$2:$AK$2,0)))</f>
        <v>0</v>
      </c>
      <c r="U10" s="63">
        <f ca="1">IF(ISNA(INDEX(S!$B$3:$AK$497,MATCH(RIGHT($C$1,5)&amp;" "&amp;U$3,S!$A$3:$A$470,0),MATCH($D10,S!$B$2:$AK$2,0))),"",INDEX(S!$B$3:$AK$497,MATCH(RIGHT($C$1,5)&amp;" "&amp;U$3,S!$A$3:$A$470,0),MATCH($D10,S!$B$2:$AK$2,0)))</f>
        <v>0</v>
      </c>
      <c r="V10" s="63">
        <f ca="1">IF(ISNA(INDEX(S!$B$3:$AK$497,MATCH(RIGHT($C$1,5)&amp;" "&amp;V$3,S!$A$3:$A$470,0),MATCH($D10,S!$B$2:$AK$2,0))),"",INDEX(S!$B$3:$AK$497,MATCH(RIGHT($C$1,5)&amp;" "&amp;V$3,S!$A$3:$A$470,0),MATCH($D10,S!$B$2:$AK$2,0)))</f>
        <v>0</v>
      </c>
      <c r="W10" s="63">
        <f ca="1">IF(ISNA(INDEX(S!$B$3:$AK$497,MATCH(RIGHT($C$1,5)&amp;" "&amp;W$3,S!$A$3:$A$470,0),MATCH($D10,S!$B$2:$AK$2,0))),"",INDEX(S!$B$3:$AK$497,MATCH(RIGHT($C$1,5)&amp;" "&amp;W$3,S!$A$3:$A$470,0),MATCH($D10,S!$B$2:$AK$2,0)))</f>
        <v>0</v>
      </c>
      <c r="X10" s="63">
        <f ca="1">IF(ISNA(INDEX(S!$B$3:$AK$497,MATCH(RIGHT($C$1,5)&amp;" "&amp;X$3,S!$A$3:$A$470,0),MATCH($D10,S!$B$2:$AK$2,0))),"",INDEX(S!$B$3:$AK$497,MATCH(RIGHT($C$1,5)&amp;" "&amp;X$3,S!$A$3:$A$470,0),MATCH($D10,S!$B$2:$AK$2,0)))</f>
        <v>178</v>
      </c>
      <c r="Y10" s="63">
        <f ca="1">IF(ISNA(INDEX(S!$B$3:$AK$497,MATCH(RIGHT($C$1,5)&amp;" "&amp;Y$3,S!$A$3:$A$470,0),MATCH($D10,S!$B$2:$AK$2,0))),"",INDEX(S!$B$3:$AK$497,MATCH(RIGHT($C$1,5)&amp;" "&amp;Y$3,S!$A$3:$A$470,0),MATCH($D10,S!$B$2:$AK$2,0)))</f>
        <v>0</v>
      </c>
      <c r="Z10" s="63">
        <f ca="1">IF(ISNA(INDEX(S!$B$3:$AK$497,MATCH(RIGHT($C$1,5)&amp;" "&amp;Z$3,S!$A$3:$A$470,0),MATCH($D10,S!$B$2:$AK$2,0))),"",INDEX(S!$B$3:$AK$497,MATCH(RIGHT($C$1,5)&amp;" "&amp;Z$3,S!$A$3:$A$470,0),MATCH($D10,S!$B$2:$AK$2,0)))</f>
        <v>0</v>
      </c>
      <c r="AA10" s="63">
        <f ca="1">IF(ISNA(INDEX(S!$B$3:$AK$497,MATCH(RIGHT($C$1,5)&amp;" "&amp;AA$3,S!$A$3:$A$470,0),MATCH($D10,S!$B$2:$AK$2,0))),"",INDEX(S!$B$3:$AK$497,MATCH(RIGHT($C$1,5)&amp;" "&amp;AA$3,S!$A$3:$A$470,0),MATCH($D10,S!$B$2:$AK$2,0)))</f>
        <v>0</v>
      </c>
      <c r="AB10" s="173">
        <f ca="1">IF(ISNA(INDEX(S!$B$3:$AK$497,MATCH(RIGHT($C$1,5)&amp;" "&amp;AB$3,S!$A$3:$A$470,0),MATCH($D10,S!$B$2:$AK$2,0))),"",INDEX(S!$B$3:$AK$497,MATCH(RIGHT($C$1,5)&amp;" "&amp;AB$3,S!$A$3:$A$470,0),MATCH($D10,S!$B$2:$AK$2,0)))</f>
        <v>0</v>
      </c>
      <c r="AC10" s="168">
        <f t="shared" ca="1" si="0"/>
        <v>178</v>
      </c>
      <c r="AD10" s="44">
        <f t="shared" ca="1" si="1"/>
        <v>-96</v>
      </c>
      <c r="AE10" s="45">
        <f t="shared" ca="1" si="2"/>
        <v>6.375</v>
      </c>
    </row>
    <row r="11" spans="1:31" s="3" customFormat="1" ht="15.2" customHeight="1" x14ac:dyDescent="0.25">
      <c r="A11" s="183"/>
      <c r="B11" s="10">
        <v>8</v>
      </c>
      <c r="C11" s="82" t="s">
        <v>20</v>
      </c>
      <c r="D11" s="165" t="s">
        <v>141</v>
      </c>
      <c r="E11" s="62">
        <f ca="1">IF(ISNA(INDEX(S!$B$3:$AK$497,MATCH(RIGHT($C$1,5)&amp;" "&amp;E$3,S!$A$3:$A$470,0),MATCH($D11,S!$B$2:$AK$2,0))),"",INDEX(S!$B$3:$AK$497,MATCH(RIGHT($C$1,5)&amp;" "&amp;E$3,S!$A$3:$A$470,0),MATCH($D11,S!$B$2:$AK$2,0)))</f>
        <v>0</v>
      </c>
      <c r="F11" s="63">
        <f ca="1">IF(ISNA(INDEX(S!$B$3:$AK$497,MATCH(RIGHT($C$1,5)&amp;" "&amp;F$3,S!$A$3:$A$470,0),MATCH($D11,S!$B$2:$AK$2,0))),"",INDEX(S!$B$3:$AK$497,MATCH(RIGHT($C$1,5)&amp;" "&amp;F$3,S!$A$3:$A$470,0),MATCH($D11,S!$B$2:$AK$2,0)))</f>
        <v>4694</v>
      </c>
      <c r="G11" s="63">
        <f ca="1">IF(ISNA(INDEX(S!$B$3:$AK$497,MATCH(RIGHT($C$1,5)&amp;" "&amp;G$3,S!$A$3:$A$470,0),MATCH($D11,S!$B$2:$AK$2,0))),"",INDEX(S!$B$3:$AK$497,MATCH(RIGHT($C$1,5)&amp;" "&amp;G$3,S!$A$3:$A$470,0),MATCH($D11,S!$B$2:$AK$2,0)))</f>
        <v>0</v>
      </c>
      <c r="H11" s="63">
        <f ca="1">IF(ISNA(INDEX(S!$B$3:$AK$497,MATCH(RIGHT($C$1,5)&amp;" "&amp;H$3,S!$A$3:$A$470,0),MATCH($D11,S!$B$2:$AK$2,0))),"",INDEX(S!$B$3:$AK$497,MATCH(RIGHT($C$1,5)&amp;" "&amp;H$3,S!$A$3:$A$470,0),MATCH($D11,S!$B$2:$AK$2,0)))</f>
        <v>0</v>
      </c>
      <c r="I11" s="63">
        <f ca="1">IF(ISNA(INDEX(S!$B$3:$AK$497,MATCH(RIGHT($C$1,5)&amp;" "&amp;I$3,S!$A$3:$A$470,0),MATCH($D11,S!$B$2:$AK$2,0))),"",INDEX(S!$B$3:$AK$497,MATCH(RIGHT($C$1,5)&amp;" "&amp;I$3,S!$A$3:$A$470,0),MATCH($D11,S!$B$2:$AK$2,0)))</f>
        <v>0</v>
      </c>
      <c r="J11" s="63">
        <f ca="1">IF(ISNA(INDEX(S!$B$3:$AK$497,MATCH(RIGHT($C$1,5)&amp;" "&amp;J$3,S!$A$3:$A$470,0),MATCH($D11,S!$B$2:$AK$2,0))),"",INDEX(S!$B$3:$AK$497,MATCH(RIGHT($C$1,5)&amp;" "&amp;J$3,S!$A$3:$A$470,0),MATCH($D11,S!$B$2:$AK$2,0)))</f>
        <v>0</v>
      </c>
      <c r="K11" s="63">
        <f ca="1">IF(ISNA(INDEX(S!$B$3:$AK$497,MATCH(RIGHT($C$1,5)&amp;" "&amp;K$3,S!$A$3:$A$470,0),MATCH($D11,S!$B$2:$AK$2,0))),"",INDEX(S!$B$3:$AK$497,MATCH(RIGHT($C$1,5)&amp;" "&amp;K$3,S!$A$3:$A$470,0),MATCH($D11,S!$B$2:$AK$2,0)))</f>
        <v>0</v>
      </c>
      <c r="L11" s="63">
        <f ca="1">IF(ISNA(INDEX(S!$B$3:$AK$497,MATCH(RIGHT($C$1,5)&amp;" "&amp;L$3,S!$A$3:$A$470,0),MATCH($D11,S!$B$2:$AK$2,0))),"",INDEX(S!$B$3:$AK$497,MATCH(RIGHT($C$1,5)&amp;" "&amp;L$3,S!$A$3:$A$470,0),MATCH($D11,S!$B$2:$AK$2,0)))</f>
        <v>4706</v>
      </c>
      <c r="M11" s="63">
        <f ca="1">IF(ISNA(INDEX(S!$B$3:$AK$497,MATCH(RIGHT($C$1,5)&amp;" "&amp;M$3,S!$A$3:$A$470,0),MATCH($D11,S!$B$2:$AK$2,0))),"",INDEX(S!$B$3:$AK$497,MATCH(RIGHT($C$1,5)&amp;" "&amp;M$3,S!$A$3:$A$470,0),MATCH($D11,S!$B$2:$AK$2,0)))</f>
        <v>0</v>
      </c>
      <c r="N11" s="63">
        <f ca="1">IF(ISNA(INDEX(S!$B$3:$AK$497,MATCH(RIGHT($C$1,5)&amp;" "&amp;N$3,S!$A$3:$A$470,0),MATCH($D11,S!$B$2:$AK$2,0))),"",INDEX(S!$B$3:$AK$497,MATCH(RIGHT($C$1,5)&amp;" "&amp;N$3,S!$A$3:$A$470,0),MATCH($D11,S!$B$2:$AK$2,0)))</f>
        <v>0</v>
      </c>
      <c r="O11" s="63">
        <f ca="1">IF(ISNA(INDEX(S!$B$3:$AK$497,MATCH(RIGHT($C$1,5)&amp;" "&amp;O$3,S!$A$3:$A$470,0),MATCH($D11,S!$B$2:$AK$2,0))),"",INDEX(S!$B$3:$AK$497,MATCH(RIGHT($C$1,5)&amp;" "&amp;O$3,S!$A$3:$A$470,0),MATCH($D11,S!$B$2:$AK$2,0)))</f>
        <v>0</v>
      </c>
      <c r="P11" s="63">
        <f ca="1">IF(ISNA(INDEX(S!$B$3:$AK$497,MATCH(RIGHT($C$1,5)&amp;" "&amp;P$3,S!$A$3:$A$470,0),MATCH($D11,S!$B$2:$AK$2,0))),"",INDEX(S!$B$3:$AK$497,MATCH(RIGHT($C$1,5)&amp;" "&amp;P$3,S!$A$3:$A$470,0),MATCH($D11,S!$B$2:$AK$2,0)))</f>
        <v>0</v>
      </c>
      <c r="Q11" s="63">
        <f ca="1">IF(ISNA(INDEX(S!$B$3:$AK$497,MATCH(RIGHT($C$1,5)&amp;" "&amp;Q$3,S!$A$3:$A$470,0),MATCH($D11,S!$B$2:$AK$2,0))),"",INDEX(S!$B$3:$AK$497,MATCH(RIGHT($C$1,5)&amp;" "&amp;Q$3,S!$A$3:$A$470,0),MATCH($D11,S!$B$2:$AK$2,0)))</f>
        <v>0</v>
      </c>
      <c r="R11" s="63">
        <f ca="1">IF(ISNA(INDEX(S!$B$3:$AK$497,MATCH(RIGHT($C$1,5)&amp;" "&amp;R$3,S!$A$3:$A$470,0),MATCH($D11,S!$B$2:$AK$2,0))),"",INDEX(S!$B$3:$AK$497,MATCH(RIGHT($C$1,5)&amp;" "&amp;R$3,S!$A$3:$A$470,0),MATCH($D11,S!$B$2:$AK$2,0)))</f>
        <v>4701</v>
      </c>
      <c r="S11" s="63">
        <f ca="1">IF(ISNA(INDEX(S!$B$3:$AK$497,MATCH(RIGHT($C$1,5)&amp;" "&amp;S$3,S!$A$3:$A$470,0),MATCH($D11,S!$B$2:$AK$2,0))),"",INDEX(S!$B$3:$AK$497,MATCH(RIGHT($C$1,5)&amp;" "&amp;S$3,S!$A$3:$A$470,0),MATCH($D11,S!$B$2:$AK$2,0)))</f>
        <v>0</v>
      </c>
      <c r="T11" s="63">
        <f ca="1">IF(ISNA(INDEX(S!$B$3:$AK$497,MATCH(RIGHT($C$1,5)&amp;" "&amp;T$3,S!$A$3:$A$470,0),MATCH($D11,S!$B$2:$AK$2,0))),"",INDEX(S!$B$3:$AK$497,MATCH(RIGHT($C$1,5)&amp;" "&amp;T$3,S!$A$3:$A$470,0),MATCH($D11,S!$B$2:$AK$2,0)))</f>
        <v>0</v>
      </c>
      <c r="U11" s="63">
        <f ca="1">IF(ISNA(INDEX(S!$B$3:$AK$497,MATCH(RIGHT($C$1,5)&amp;" "&amp;U$3,S!$A$3:$A$470,0),MATCH($D11,S!$B$2:$AK$2,0))),"",INDEX(S!$B$3:$AK$497,MATCH(RIGHT($C$1,5)&amp;" "&amp;U$3,S!$A$3:$A$470,0),MATCH($D11,S!$B$2:$AK$2,0)))</f>
        <v>0</v>
      </c>
      <c r="V11" s="63">
        <f ca="1">IF(ISNA(INDEX(S!$B$3:$AK$497,MATCH(RIGHT($C$1,5)&amp;" "&amp;V$3,S!$A$3:$A$470,0),MATCH($D11,S!$B$2:$AK$2,0))),"",INDEX(S!$B$3:$AK$497,MATCH(RIGHT($C$1,5)&amp;" "&amp;V$3,S!$A$3:$A$470,0),MATCH($D11,S!$B$2:$AK$2,0)))</f>
        <v>0</v>
      </c>
      <c r="W11" s="63">
        <f ca="1">IF(ISNA(INDEX(S!$B$3:$AK$497,MATCH(RIGHT($C$1,5)&amp;" "&amp;W$3,S!$A$3:$A$470,0),MATCH($D11,S!$B$2:$AK$2,0))),"",INDEX(S!$B$3:$AK$497,MATCH(RIGHT($C$1,5)&amp;" "&amp;W$3,S!$A$3:$A$470,0),MATCH($D11,S!$B$2:$AK$2,0)))</f>
        <v>0</v>
      </c>
      <c r="X11" s="63">
        <f ca="1">IF(ISNA(INDEX(S!$B$3:$AK$497,MATCH(RIGHT($C$1,5)&amp;" "&amp;X$3,S!$A$3:$A$470,0),MATCH($D11,S!$B$2:$AK$2,0))),"",INDEX(S!$B$3:$AK$497,MATCH(RIGHT($C$1,5)&amp;" "&amp;X$3,S!$A$3:$A$470,0),MATCH($D11,S!$B$2:$AK$2,0)))</f>
        <v>4698</v>
      </c>
      <c r="Y11" s="63">
        <f ca="1">IF(ISNA(INDEX(S!$B$3:$AK$497,MATCH(RIGHT($C$1,5)&amp;" "&amp;Y$3,S!$A$3:$A$470,0),MATCH($D11,S!$B$2:$AK$2,0))),"",INDEX(S!$B$3:$AK$497,MATCH(RIGHT($C$1,5)&amp;" "&amp;Y$3,S!$A$3:$A$470,0),MATCH($D11,S!$B$2:$AK$2,0)))</f>
        <v>0</v>
      </c>
      <c r="Z11" s="63">
        <f ca="1">IF(ISNA(INDEX(S!$B$3:$AK$497,MATCH(RIGHT($C$1,5)&amp;" "&amp;Z$3,S!$A$3:$A$470,0),MATCH($D11,S!$B$2:$AK$2,0))),"",INDEX(S!$B$3:$AK$497,MATCH(RIGHT($C$1,5)&amp;" "&amp;Z$3,S!$A$3:$A$470,0),MATCH($D11,S!$B$2:$AK$2,0)))</f>
        <v>0</v>
      </c>
      <c r="AA11" s="63">
        <f ca="1">IF(ISNA(INDEX(S!$B$3:$AK$497,MATCH(RIGHT($C$1,5)&amp;" "&amp;AA$3,S!$A$3:$A$470,0),MATCH($D11,S!$B$2:$AK$2,0))),"",INDEX(S!$B$3:$AK$497,MATCH(RIGHT($C$1,5)&amp;" "&amp;AA$3,S!$A$3:$A$470,0),MATCH($D11,S!$B$2:$AK$2,0)))</f>
        <v>0</v>
      </c>
      <c r="AB11" s="173">
        <f ca="1">IF(ISNA(INDEX(S!$B$3:$AK$497,MATCH(RIGHT($C$1,5)&amp;" "&amp;AB$3,S!$A$3:$A$470,0),MATCH($D11,S!$B$2:$AK$2,0))),"",INDEX(S!$B$3:$AK$497,MATCH(RIGHT($C$1,5)&amp;" "&amp;AB$3,S!$A$3:$A$470,0),MATCH($D11,S!$B$2:$AK$2,0)))</f>
        <v>0</v>
      </c>
      <c r="AC11" s="168">
        <f t="shared" ca="1" si="0"/>
        <v>4706</v>
      </c>
      <c r="AD11" s="44">
        <f t="shared" ca="1" si="1"/>
        <v>0</v>
      </c>
      <c r="AE11" s="45">
        <f t="shared" ca="1" si="2"/>
        <v>783.29166666666663</v>
      </c>
    </row>
    <row r="12" spans="1:31" s="3" customFormat="1" ht="15.2" customHeight="1" x14ac:dyDescent="0.25">
      <c r="A12" s="183"/>
      <c r="B12" s="10">
        <v>9</v>
      </c>
      <c r="C12" s="82" t="s">
        <v>21</v>
      </c>
      <c r="D12" s="165" t="s">
        <v>138</v>
      </c>
      <c r="E12" s="62">
        <f ca="1">IF(ISNA(INDEX(S!$B$3:$AK$497,MATCH(RIGHT($C$1,5)&amp;" "&amp;E$3,S!$A$3:$A$470,0),MATCH($D12,S!$B$2:$AK$2,0))),"",INDEX(S!$B$3:$AK$497,MATCH(RIGHT($C$1,5)&amp;" "&amp;E$3,S!$A$3:$A$470,0),MATCH($D12,S!$B$2:$AK$2,0)))</f>
        <v>0</v>
      </c>
      <c r="F12" s="63">
        <f ca="1">IF(ISNA(INDEX(S!$B$3:$AK$497,MATCH(RIGHT($C$1,5)&amp;" "&amp;F$3,S!$A$3:$A$470,0),MATCH($D12,S!$B$2:$AK$2,0))),"",INDEX(S!$B$3:$AK$497,MATCH(RIGHT($C$1,5)&amp;" "&amp;F$3,S!$A$3:$A$470,0),MATCH($D12,S!$B$2:$AK$2,0)))</f>
        <v>2745</v>
      </c>
      <c r="G12" s="63">
        <f ca="1">IF(ISNA(INDEX(S!$B$3:$AK$497,MATCH(RIGHT($C$1,5)&amp;" "&amp;G$3,S!$A$3:$A$470,0),MATCH($D12,S!$B$2:$AK$2,0))),"",INDEX(S!$B$3:$AK$497,MATCH(RIGHT($C$1,5)&amp;" "&amp;G$3,S!$A$3:$A$470,0),MATCH($D12,S!$B$2:$AK$2,0)))</f>
        <v>0</v>
      </c>
      <c r="H12" s="63">
        <f ca="1">IF(ISNA(INDEX(S!$B$3:$AK$497,MATCH(RIGHT($C$1,5)&amp;" "&amp;H$3,S!$A$3:$A$470,0),MATCH($D12,S!$B$2:$AK$2,0))),"",INDEX(S!$B$3:$AK$497,MATCH(RIGHT($C$1,5)&amp;" "&amp;H$3,S!$A$3:$A$470,0),MATCH($D12,S!$B$2:$AK$2,0)))</f>
        <v>0</v>
      </c>
      <c r="I12" s="63">
        <f ca="1">IF(ISNA(INDEX(S!$B$3:$AK$497,MATCH(RIGHT($C$1,5)&amp;" "&amp;I$3,S!$A$3:$A$470,0),MATCH($D12,S!$B$2:$AK$2,0))),"",INDEX(S!$B$3:$AK$497,MATCH(RIGHT($C$1,5)&amp;" "&amp;I$3,S!$A$3:$A$470,0),MATCH($D12,S!$B$2:$AK$2,0)))</f>
        <v>0</v>
      </c>
      <c r="J12" s="63">
        <f ca="1">IF(ISNA(INDEX(S!$B$3:$AK$497,MATCH(RIGHT($C$1,5)&amp;" "&amp;J$3,S!$A$3:$A$470,0),MATCH($D12,S!$B$2:$AK$2,0))),"",INDEX(S!$B$3:$AK$497,MATCH(RIGHT($C$1,5)&amp;" "&amp;J$3,S!$A$3:$A$470,0),MATCH($D12,S!$B$2:$AK$2,0)))</f>
        <v>0</v>
      </c>
      <c r="K12" s="63">
        <f ca="1">IF(ISNA(INDEX(S!$B$3:$AK$497,MATCH(RIGHT($C$1,5)&amp;" "&amp;K$3,S!$A$3:$A$470,0),MATCH($D12,S!$B$2:$AK$2,0))),"",INDEX(S!$B$3:$AK$497,MATCH(RIGHT($C$1,5)&amp;" "&amp;K$3,S!$A$3:$A$470,0),MATCH($D12,S!$B$2:$AK$2,0)))</f>
        <v>0</v>
      </c>
      <c r="L12" s="63">
        <f ca="1">IF(ISNA(INDEX(S!$B$3:$AK$497,MATCH(RIGHT($C$1,5)&amp;" "&amp;L$3,S!$A$3:$A$470,0),MATCH($D12,S!$B$2:$AK$2,0))),"",INDEX(S!$B$3:$AK$497,MATCH(RIGHT($C$1,5)&amp;" "&amp;L$3,S!$A$3:$A$470,0),MATCH($D12,S!$B$2:$AK$2,0)))</f>
        <v>2707</v>
      </c>
      <c r="M12" s="63">
        <f ca="1">IF(ISNA(INDEX(S!$B$3:$AK$497,MATCH(RIGHT($C$1,5)&amp;" "&amp;M$3,S!$A$3:$A$470,0),MATCH($D12,S!$B$2:$AK$2,0))),"",INDEX(S!$B$3:$AK$497,MATCH(RIGHT($C$1,5)&amp;" "&amp;M$3,S!$A$3:$A$470,0),MATCH($D12,S!$B$2:$AK$2,0)))</f>
        <v>0</v>
      </c>
      <c r="N12" s="63">
        <f ca="1">IF(ISNA(INDEX(S!$B$3:$AK$497,MATCH(RIGHT($C$1,5)&amp;" "&amp;N$3,S!$A$3:$A$470,0),MATCH($D12,S!$B$2:$AK$2,0))),"",INDEX(S!$B$3:$AK$497,MATCH(RIGHT($C$1,5)&amp;" "&amp;N$3,S!$A$3:$A$470,0),MATCH($D12,S!$B$2:$AK$2,0)))</f>
        <v>0</v>
      </c>
      <c r="O12" s="63">
        <f ca="1">IF(ISNA(INDEX(S!$B$3:$AK$497,MATCH(RIGHT($C$1,5)&amp;" "&amp;O$3,S!$A$3:$A$470,0),MATCH($D12,S!$B$2:$AK$2,0))),"",INDEX(S!$B$3:$AK$497,MATCH(RIGHT($C$1,5)&amp;" "&amp;O$3,S!$A$3:$A$470,0),MATCH($D12,S!$B$2:$AK$2,0)))</f>
        <v>0</v>
      </c>
      <c r="P12" s="63">
        <f ca="1">IF(ISNA(INDEX(S!$B$3:$AK$497,MATCH(RIGHT($C$1,5)&amp;" "&amp;P$3,S!$A$3:$A$470,0),MATCH($D12,S!$B$2:$AK$2,0))),"",INDEX(S!$B$3:$AK$497,MATCH(RIGHT($C$1,5)&amp;" "&amp;P$3,S!$A$3:$A$470,0),MATCH($D12,S!$B$2:$AK$2,0)))</f>
        <v>0</v>
      </c>
      <c r="Q12" s="63">
        <f ca="1">IF(ISNA(INDEX(S!$B$3:$AK$497,MATCH(RIGHT($C$1,5)&amp;" "&amp;Q$3,S!$A$3:$A$470,0),MATCH($D12,S!$B$2:$AK$2,0))),"",INDEX(S!$B$3:$AK$497,MATCH(RIGHT($C$1,5)&amp;" "&amp;Q$3,S!$A$3:$A$470,0),MATCH($D12,S!$B$2:$AK$2,0)))</f>
        <v>0</v>
      </c>
      <c r="R12" s="63">
        <f ca="1">IF(ISNA(INDEX(S!$B$3:$AK$497,MATCH(RIGHT($C$1,5)&amp;" "&amp;R$3,S!$A$3:$A$470,0),MATCH($D12,S!$B$2:$AK$2,0))),"",INDEX(S!$B$3:$AK$497,MATCH(RIGHT($C$1,5)&amp;" "&amp;R$3,S!$A$3:$A$470,0),MATCH($D12,S!$B$2:$AK$2,0)))</f>
        <v>2748</v>
      </c>
      <c r="S12" s="63">
        <f ca="1">IF(ISNA(INDEX(S!$B$3:$AK$497,MATCH(RIGHT($C$1,5)&amp;" "&amp;S$3,S!$A$3:$A$470,0),MATCH($D12,S!$B$2:$AK$2,0))),"",INDEX(S!$B$3:$AK$497,MATCH(RIGHT($C$1,5)&amp;" "&amp;S$3,S!$A$3:$A$470,0),MATCH($D12,S!$B$2:$AK$2,0)))</f>
        <v>0</v>
      </c>
      <c r="T12" s="63">
        <f ca="1">IF(ISNA(INDEX(S!$B$3:$AK$497,MATCH(RIGHT($C$1,5)&amp;" "&amp;T$3,S!$A$3:$A$470,0),MATCH($D12,S!$B$2:$AK$2,0))),"",INDEX(S!$B$3:$AK$497,MATCH(RIGHT($C$1,5)&amp;" "&amp;T$3,S!$A$3:$A$470,0),MATCH($D12,S!$B$2:$AK$2,0)))</f>
        <v>0</v>
      </c>
      <c r="U12" s="63">
        <f ca="1">IF(ISNA(INDEX(S!$B$3:$AK$497,MATCH(RIGHT($C$1,5)&amp;" "&amp;U$3,S!$A$3:$A$470,0),MATCH($D12,S!$B$2:$AK$2,0))),"",INDEX(S!$B$3:$AK$497,MATCH(RIGHT($C$1,5)&amp;" "&amp;U$3,S!$A$3:$A$470,0),MATCH($D12,S!$B$2:$AK$2,0)))</f>
        <v>0</v>
      </c>
      <c r="V12" s="63">
        <f ca="1">IF(ISNA(INDEX(S!$B$3:$AK$497,MATCH(RIGHT($C$1,5)&amp;" "&amp;V$3,S!$A$3:$A$470,0),MATCH($D12,S!$B$2:$AK$2,0))),"",INDEX(S!$B$3:$AK$497,MATCH(RIGHT($C$1,5)&amp;" "&amp;V$3,S!$A$3:$A$470,0),MATCH($D12,S!$B$2:$AK$2,0)))</f>
        <v>0</v>
      </c>
      <c r="W12" s="63">
        <f ca="1">IF(ISNA(INDEX(S!$B$3:$AK$497,MATCH(RIGHT($C$1,5)&amp;" "&amp;W$3,S!$A$3:$A$470,0),MATCH($D12,S!$B$2:$AK$2,0))),"",INDEX(S!$B$3:$AK$497,MATCH(RIGHT($C$1,5)&amp;" "&amp;W$3,S!$A$3:$A$470,0),MATCH($D12,S!$B$2:$AK$2,0)))</f>
        <v>0</v>
      </c>
      <c r="X12" s="63">
        <f ca="1">IF(ISNA(INDEX(S!$B$3:$AK$497,MATCH(RIGHT($C$1,5)&amp;" "&amp;X$3,S!$A$3:$A$470,0),MATCH($D12,S!$B$2:$AK$2,0))),"",INDEX(S!$B$3:$AK$497,MATCH(RIGHT($C$1,5)&amp;" "&amp;X$3,S!$A$3:$A$470,0),MATCH($D12,S!$B$2:$AK$2,0)))</f>
        <v>2730</v>
      </c>
      <c r="Y12" s="63">
        <f ca="1">IF(ISNA(INDEX(S!$B$3:$AK$497,MATCH(RIGHT($C$1,5)&amp;" "&amp;Y$3,S!$A$3:$A$470,0),MATCH($D12,S!$B$2:$AK$2,0))),"",INDEX(S!$B$3:$AK$497,MATCH(RIGHT($C$1,5)&amp;" "&amp;Y$3,S!$A$3:$A$470,0),MATCH($D12,S!$B$2:$AK$2,0)))</f>
        <v>0</v>
      </c>
      <c r="Z12" s="63">
        <f ca="1">IF(ISNA(INDEX(S!$B$3:$AK$497,MATCH(RIGHT($C$1,5)&amp;" "&amp;Z$3,S!$A$3:$A$470,0),MATCH($D12,S!$B$2:$AK$2,0))),"",INDEX(S!$B$3:$AK$497,MATCH(RIGHT($C$1,5)&amp;" "&amp;Z$3,S!$A$3:$A$470,0),MATCH($D12,S!$B$2:$AK$2,0)))</f>
        <v>0</v>
      </c>
      <c r="AA12" s="63">
        <f ca="1">IF(ISNA(INDEX(S!$B$3:$AK$497,MATCH(RIGHT($C$1,5)&amp;" "&amp;AA$3,S!$A$3:$A$470,0),MATCH($D12,S!$B$2:$AK$2,0))),"",INDEX(S!$B$3:$AK$497,MATCH(RIGHT($C$1,5)&amp;" "&amp;AA$3,S!$A$3:$A$470,0),MATCH($D12,S!$B$2:$AK$2,0)))</f>
        <v>0</v>
      </c>
      <c r="AB12" s="173">
        <f ca="1">IF(ISNA(INDEX(S!$B$3:$AK$497,MATCH(RIGHT($C$1,5)&amp;" "&amp;AB$3,S!$A$3:$A$470,0),MATCH($D12,S!$B$2:$AK$2,0))),"",INDEX(S!$B$3:$AK$497,MATCH(RIGHT($C$1,5)&amp;" "&amp;AB$3,S!$A$3:$A$470,0),MATCH($D12,S!$B$2:$AK$2,0)))</f>
        <v>0</v>
      </c>
      <c r="AC12" s="168">
        <f t="shared" ca="1" si="0"/>
        <v>2748</v>
      </c>
      <c r="AD12" s="44">
        <f t="shared" ca="1" si="1"/>
        <v>0</v>
      </c>
      <c r="AE12" s="45">
        <f t="shared" ca="1" si="2"/>
        <v>455.41666666666669</v>
      </c>
    </row>
    <row r="13" spans="1:31" s="3" customFormat="1" ht="15.2" customHeight="1" x14ac:dyDescent="0.25">
      <c r="A13" s="183"/>
      <c r="B13" s="10">
        <v>10</v>
      </c>
      <c r="C13" s="82" t="s">
        <v>22</v>
      </c>
      <c r="D13" s="165" t="s">
        <v>132</v>
      </c>
      <c r="E13" s="62">
        <f ca="1">IF(ISNA(INDEX(S!$B$3:$AK$497,MATCH(RIGHT($C$1,5)&amp;" "&amp;E$3,S!$A$3:$A$470,0),MATCH($D13,S!$B$2:$AK$2,0))),"",INDEX(S!$B$3:$AK$497,MATCH(RIGHT($C$1,5)&amp;" "&amp;E$3,S!$A$3:$A$470,0),MATCH($D13,S!$B$2:$AK$2,0)))</f>
        <v>0</v>
      </c>
      <c r="F13" s="63">
        <f ca="1">IF(ISNA(INDEX(S!$B$3:$AK$497,MATCH(RIGHT($C$1,5)&amp;" "&amp;F$3,S!$A$3:$A$470,0),MATCH($D13,S!$B$2:$AK$2,0))),"",INDEX(S!$B$3:$AK$497,MATCH(RIGHT($C$1,5)&amp;" "&amp;F$3,S!$A$3:$A$470,0),MATCH($D13,S!$B$2:$AK$2,0)))</f>
        <v>1116</v>
      </c>
      <c r="G13" s="63">
        <f ca="1">IF(ISNA(INDEX(S!$B$3:$AK$497,MATCH(RIGHT($C$1,5)&amp;" "&amp;G$3,S!$A$3:$A$470,0),MATCH($D13,S!$B$2:$AK$2,0))),"",INDEX(S!$B$3:$AK$497,MATCH(RIGHT($C$1,5)&amp;" "&amp;G$3,S!$A$3:$A$470,0),MATCH($D13,S!$B$2:$AK$2,0)))</f>
        <v>0</v>
      </c>
      <c r="H13" s="63">
        <f ca="1">IF(ISNA(INDEX(S!$B$3:$AK$497,MATCH(RIGHT($C$1,5)&amp;" "&amp;H$3,S!$A$3:$A$470,0),MATCH($D13,S!$B$2:$AK$2,0))),"",INDEX(S!$B$3:$AK$497,MATCH(RIGHT($C$1,5)&amp;" "&amp;H$3,S!$A$3:$A$470,0),MATCH($D13,S!$B$2:$AK$2,0)))</f>
        <v>0</v>
      </c>
      <c r="I13" s="63">
        <f ca="1">IF(ISNA(INDEX(S!$B$3:$AK$497,MATCH(RIGHT($C$1,5)&amp;" "&amp;I$3,S!$A$3:$A$470,0),MATCH($D13,S!$B$2:$AK$2,0))),"",INDEX(S!$B$3:$AK$497,MATCH(RIGHT($C$1,5)&amp;" "&amp;I$3,S!$A$3:$A$470,0),MATCH($D13,S!$B$2:$AK$2,0)))</f>
        <v>0</v>
      </c>
      <c r="J13" s="63">
        <f ca="1">IF(ISNA(INDEX(S!$B$3:$AK$497,MATCH(RIGHT($C$1,5)&amp;" "&amp;J$3,S!$A$3:$A$470,0),MATCH($D13,S!$B$2:$AK$2,0))),"",INDEX(S!$B$3:$AK$497,MATCH(RIGHT($C$1,5)&amp;" "&amp;J$3,S!$A$3:$A$470,0),MATCH($D13,S!$B$2:$AK$2,0)))</f>
        <v>0</v>
      </c>
      <c r="K13" s="63">
        <f ca="1">IF(ISNA(INDEX(S!$B$3:$AK$497,MATCH(RIGHT($C$1,5)&amp;" "&amp;K$3,S!$A$3:$A$470,0),MATCH($D13,S!$B$2:$AK$2,0))),"",INDEX(S!$B$3:$AK$497,MATCH(RIGHT($C$1,5)&amp;" "&amp;K$3,S!$A$3:$A$470,0),MATCH($D13,S!$B$2:$AK$2,0)))</f>
        <v>0</v>
      </c>
      <c r="L13" s="63">
        <f ca="1">IF(ISNA(INDEX(S!$B$3:$AK$497,MATCH(RIGHT($C$1,5)&amp;" "&amp;L$3,S!$A$3:$A$470,0),MATCH($D13,S!$B$2:$AK$2,0))),"",INDEX(S!$B$3:$AK$497,MATCH(RIGHT($C$1,5)&amp;" "&amp;L$3,S!$A$3:$A$470,0),MATCH($D13,S!$B$2:$AK$2,0)))</f>
        <v>1081</v>
      </c>
      <c r="M13" s="63">
        <f ca="1">IF(ISNA(INDEX(S!$B$3:$AK$497,MATCH(RIGHT($C$1,5)&amp;" "&amp;M$3,S!$A$3:$A$470,0),MATCH($D13,S!$B$2:$AK$2,0))),"",INDEX(S!$B$3:$AK$497,MATCH(RIGHT($C$1,5)&amp;" "&amp;M$3,S!$A$3:$A$470,0),MATCH($D13,S!$B$2:$AK$2,0)))</f>
        <v>0</v>
      </c>
      <c r="N13" s="63">
        <f ca="1">IF(ISNA(INDEX(S!$B$3:$AK$497,MATCH(RIGHT($C$1,5)&amp;" "&amp;N$3,S!$A$3:$A$470,0),MATCH($D13,S!$B$2:$AK$2,0))),"",INDEX(S!$B$3:$AK$497,MATCH(RIGHT($C$1,5)&amp;" "&amp;N$3,S!$A$3:$A$470,0),MATCH($D13,S!$B$2:$AK$2,0)))</f>
        <v>0</v>
      </c>
      <c r="O13" s="63">
        <f ca="1">IF(ISNA(INDEX(S!$B$3:$AK$497,MATCH(RIGHT($C$1,5)&amp;" "&amp;O$3,S!$A$3:$A$470,0),MATCH($D13,S!$B$2:$AK$2,0))),"",INDEX(S!$B$3:$AK$497,MATCH(RIGHT($C$1,5)&amp;" "&amp;O$3,S!$A$3:$A$470,0),MATCH($D13,S!$B$2:$AK$2,0)))</f>
        <v>0</v>
      </c>
      <c r="P13" s="63">
        <f ca="1">IF(ISNA(INDEX(S!$B$3:$AK$497,MATCH(RIGHT($C$1,5)&amp;" "&amp;P$3,S!$A$3:$A$470,0),MATCH($D13,S!$B$2:$AK$2,0))),"",INDEX(S!$B$3:$AK$497,MATCH(RIGHT($C$1,5)&amp;" "&amp;P$3,S!$A$3:$A$470,0),MATCH($D13,S!$B$2:$AK$2,0)))</f>
        <v>0</v>
      </c>
      <c r="Q13" s="63">
        <f ca="1">IF(ISNA(INDEX(S!$B$3:$AK$497,MATCH(RIGHT($C$1,5)&amp;" "&amp;Q$3,S!$A$3:$A$470,0),MATCH($D13,S!$B$2:$AK$2,0))),"",INDEX(S!$B$3:$AK$497,MATCH(RIGHT($C$1,5)&amp;" "&amp;Q$3,S!$A$3:$A$470,0),MATCH($D13,S!$B$2:$AK$2,0)))</f>
        <v>0</v>
      </c>
      <c r="R13" s="63">
        <f ca="1">IF(ISNA(INDEX(S!$B$3:$AK$497,MATCH(RIGHT($C$1,5)&amp;" "&amp;R$3,S!$A$3:$A$470,0),MATCH($D13,S!$B$2:$AK$2,0))),"",INDEX(S!$B$3:$AK$497,MATCH(RIGHT($C$1,5)&amp;" "&amp;R$3,S!$A$3:$A$470,0),MATCH($D13,S!$B$2:$AK$2,0)))</f>
        <v>1080</v>
      </c>
      <c r="S13" s="63">
        <f ca="1">IF(ISNA(INDEX(S!$B$3:$AK$497,MATCH(RIGHT($C$1,5)&amp;" "&amp;S$3,S!$A$3:$A$470,0),MATCH($D13,S!$B$2:$AK$2,0))),"",INDEX(S!$B$3:$AK$497,MATCH(RIGHT($C$1,5)&amp;" "&amp;S$3,S!$A$3:$A$470,0),MATCH($D13,S!$B$2:$AK$2,0)))</f>
        <v>0</v>
      </c>
      <c r="T13" s="63">
        <f ca="1">IF(ISNA(INDEX(S!$B$3:$AK$497,MATCH(RIGHT($C$1,5)&amp;" "&amp;T$3,S!$A$3:$A$470,0),MATCH($D13,S!$B$2:$AK$2,0))),"",INDEX(S!$B$3:$AK$497,MATCH(RIGHT($C$1,5)&amp;" "&amp;T$3,S!$A$3:$A$470,0),MATCH($D13,S!$B$2:$AK$2,0)))</f>
        <v>0</v>
      </c>
      <c r="U13" s="63">
        <f ca="1">IF(ISNA(INDEX(S!$B$3:$AK$497,MATCH(RIGHT($C$1,5)&amp;" "&amp;U$3,S!$A$3:$A$470,0),MATCH($D13,S!$B$2:$AK$2,0))),"",INDEX(S!$B$3:$AK$497,MATCH(RIGHT($C$1,5)&amp;" "&amp;U$3,S!$A$3:$A$470,0),MATCH($D13,S!$B$2:$AK$2,0)))</f>
        <v>0</v>
      </c>
      <c r="V13" s="63">
        <f ca="1">IF(ISNA(INDEX(S!$B$3:$AK$497,MATCH(RIGHT($C$1,5)&amp;" "&amp;V$3,S!$A$3:$A$470,0),MATCH($D13,S!$B$2:$AK$2,0))),"",INDEX(S!$B$3:$AK$497,MATCH(RIGHT($C$1,5)&amp;" "&amp;V$3,S!$A$3:$A$470,0),MATCH($D13,S!$B$2:$AK$2,0)))</f>
        <v>0</v>
      </c>
      <c r="W13" s="63">
        <f ca="1">IF(ISNA(INDEX(S!$B$3:$AK$497,MATCH(RIGHT($C$1,5)&amp;" "&amp;W$3,S!$A$3:$A$470,0),MATCH($D13,S!$B$2:$AK$2,0))),"",INDEX(S!$B$3:$AK$497,MATCH(RIGHT($C$1,5)&amp;" "&amp;W$3,S!$A$3:$A$470,0),MATCH($D13,S!$B$2:$AK$2,0)))</f>
        <v>0</v>
      </c>
      <c r="X13" s="63">
        <f ca="1">IF(ISNA(INDEX(S!$B$3:$AK$497,MATCH(RIGHT($C$1,5)&amp;" "&amp;X$3,S!$A$3:$A$470,0),MATCH($D13,S!$B$2:$AK$2,0))),"",INDEX(S!$B$3:$AK$497,MATCH(RIGHT($C$1,5)&amp;" "&amp;X$3,S!$A$3:$A$470,0),MATCH($D13,S!$B$2:$AK$2,0)))</f>
        <v>1102</v>
      </c>
      <c r="Y13" s="63">
        <f ca="1">IF(ISNA(INDEX(S!$B$3:$AK$497,MATCH(RIGHT($C$1,5)&amp;" "&amp;Y$3,S!$A$3:$A$470,0),MATCH($D13,S!$B$2:$AK$2,0))),"",INDEX(S!$B$3:$AK$497,MATCH(RIGHT($C$1,5)&amp;" "&amp;Y$3,S!$A$3:$A$470,0),MATCH($D13,S!$B$2:$AK$2,0)))</f>
        <v>0</v>
      </c>
      <c r="Z13" s="63">
        <f ca="1">IF(ISNA(INDEX(S!$B$3:$AK$497,MATCH(RIGHT($C$1,5)&amp;" "&amp;Z$3,S!$A$3:$A$470,0),MATCH($D13,S!$B$2:$AK$2,0))),"",INDEX(S!$B$3:$AK$497,MATCH(RIGHT($C$1,5)&amp;" "&amp;Z$3,S!$A$3:$A$470,0),MATCH($D13,S!$B$2:$AK$2,0)))</f>
        <v>0</v>
      </c>
      <c r="AA13" s="63">
        <f ca="1">IF(ISNA(INDEX(S!$B$3:$AK$497,MATCH(RIGHT($C$1,5)&amp;" "&amp;AA$3,S!$A$3:$A$470,0),MATCH($D13,S!$B$2:$AK$2,0))),"",INDEX(S!$B$3:$AK$497,MATCH(RIGHT($C$1,5)&amp;" "&amp;AA$3,S!$A$3:$A$470,0),MATCH($D13,S!$B$2:$AK$2,0)))</f>
        <v>0</v>
      </c>
      <c r="AB13" s="173">
        <f ca="1">IF(ISNA(INDEX(S!$B$3:$AK$497,MATCH(RIGHT($C$1,5)&amp;" "&amp;AB$3,S!$A$3:$A$470,0),MATCH($D13,S!$B$2:$AK$2,0))),"",INDEX(S!$B$3:$AK$497,MATCH(RIGHT($C$1,5)&amp;" "&amp;AB$3,S!$A$3:$A$470,0),MATCH($D13,S!$B$2:$AK$2,0)))</f>
        <v>0</v>
      </c>
      <c r="AC13" s="168">
        <f t="shared" ca="1" si="0"/>
        <v>1116</v>
      </c>
      <c r="AD13" s="44">
        <f t="shared" ca="1" si="1"/>
        <v>0</v>
      </c>
      <c r="AE13" s="45">
        <f t="shared" ca="1" si="2"/>
        <v>182.45833333333334</v>
      </c>
    </row>
    <row r="14" spans="1:31" s="3" customFormat="1" ht="15.2" customHeight="1" x14ac:dyDescent="0.25">
      <c r="A14" s="183"/>
      <c r="B14" s="10">
        <v>11</v>
      </c>
      <c r="C14" s="82" t="s">
        <v>23</v>
      </c>
      <c r="D14" s="165" t="s">
        <v>159</v>
      </c>
      <c r="E14" s="62">
        <f ca="1">IF(ISNA(INDEX(S!$B$3:$AK$497,MATCH(RIGHT($C$1,5)&amp;" "&amp;E$3,S!$A$3:$A$470,0),MATCH($D14,S!$B$2:$AK$2,0))),"",INDEX(S!$B$3:$AK$497,MATCH(RIGHT($C$1,5)&amp;" "&amp;E$3,S!$A$3:$A$470,0),MATCH($D14,S!$B$2:$AK$2,0)))</f>
        <v>0</v>
      </c>
      <c r="F14" s="63">
        <f ca="1">IF(ISNA(INDEX(S!$B$3:$AK$497,MATCH(RIGHT($C$1,5)&amp;" "&amp;F$3,S!$A$3:$A$470,0),MATCH($D14,S!$B$2:$AK$2,0))),"",INDEX(S!$B$3:$AK$497,MATCH(RIGHT($C$1,5)&amp;" "&amp;F$3,S!$A$3:$A$470,0),MATCH($D14,S!$B$2:$AK$2,0)))</f>
        <v>128</v>
      </c>
      <c r="G14" s="63">
        <f ca="1">IF(ISNA(INDEX(S!$B$3:$AK$497,MATCH(RIGHT($C$1,5)&amp;" "&amp;G$3,S!$A$3:$A$470,0),MATCH($D14,S!$B$2:$AK$2,0))),"",INDEX(S!$B$3:$AK$497,MATCH(RIGHT($C$1,5)&amp;" "&amp;G$3,S!$A$3:$A$470,0),MATCH($D14,S!$B$2:$AK$2,0)))</f>
        <v>0</v>
      </c>
      <c r="H14" s="63">
        <f ca="1">IF(ISNA(INDEX(S!$B$3:$AK$497,MATCH(RIGHT($C$1,5)&amp;" "&amp;H$3,S!$A$3:$A$470,0),MATCH($D14,S!$B$2:$AK$2,0))),"",INDEX(S!$B$3:$AK$497,MATCH(RIGHT($C$1,5)&amp;" "&amp;H$3,S!$A$3:$A$470,0),MATCH($D14,S!$B$2:$AK$2,0)))</f>
        <v>0</v>
      </c>
      <c r="I14" s="63">
        <f ca="1">IF(ISNA(INDEX(S!$B$3:$AK$497,MATCH(RIGHT($C$1,5)&amp;" "&amp;I$3,S!$A$3:$A$470,0),MATCH($D14,S!$B$2:$AK$2,0))),"",INDEX(S!$B$3:$AK$497,MATCH(RIGHT($C$1,5)&amp;" "&amp;I$3,S!$A$3:$A$470,0),MATCH($D14,S!$B$2:$AK$2,0)))</f>
        <v>0</v>
      </c>
      <c r="J14" s="63">
        <f ca="1">IF(ISNA(INDEX(S!$B$3:$AK$497,MATCH(RIGHT($C$1,5)&amp;" "&amp;J$3,S!$A$3:$A$470,0),MATCH($D14,S!$B$2:$AK$2,0))),"",INDEX(S!$B$3:$AK$497,MATCH(RIGHT($C$1,5)&amp;" "&amp;J$3,S!$A$3:$A$470,0),MATCH($D14,S!$B$2:$AK$2,0)))</f>
        <v>0</v>
      </c>
      <c r="K14" s="63">
        <f ca="1">IF(ISNA(INDEX(S!$B$3:$AK$497,MATCH(RIGHT($C$1,5)&amp;" "&amp;K$3,S!$A$3:$A$470,0),MATCH($D14,S!$B$2:$AK$2,0))),"",INDEX(S!$B$3:$AK$497,MATCH(RIGHT($C$1,5)&amp;" "&amp;K$3,S!$A$3:$A$470,0),MATCH($D14,S!$B$2:$AK$2,0)))</f>
        <v>0</v>
      </c>
      <c r="L14" s="63">
        <f ca="1">IF(ISNA(INDEX(S!$B$3:$AK$497,MATCH(RIGHT($C$1,5)&amp;" "&amp;L$3,S!$A$3:$A$470,0),MATCH($D14,S!$B$2:$AK$2,0))),"",INDEX(S!$B$3:$AK$497,MATCH(RIGHT($C$1,5)&amp;" "&amp;L$3,S!$A$3:$A$470,0),MATCH($D14,S!$B$2:$AK$2,0)))</f>
        <v>118</v>
      </c>
      <c r="M14" s="63">
        <f ca="1">IF(ISNA(INDEX(S!$B$3:$AK$497,MATCH(RIGHT($C$1,5)&amp;" "&amp;M$3,S!$A$3:$A$470,0),MATCH($D14,S!$B$2:$AK$2,0))),"",INDEX(S!$B$3:$AK$497,MATCH(RIGHT($C$1,5)&amp;" "&amp;M$3,S!$A$3:$A$470,0),MATCH($D14,S!$B$2:$AK$2,0)))</f>
        <v>0</v>
      </c>
      <c r="N14" s="63">
        <f ca="1">IF(ISNA(INDEX(S!$B$3:$AK$497,MATCH(RIGHT($C$1,5)&amp;" "&amp;N$3,S!$A$3:$A$470,0),MATCH($D14,S!$B$2:$AK$2,0))),"",INDEX(S!$B$3:$AK$497,MATCH(RIGHT($C$1,5)&amp;" "&amp;N$3,S!$A$3:$A$470,0),MATCH($D14,S!$B$2:$AK$2,0)))</f>
        <v>0</v>
      </c>
      <c r="O14" s="63">
        <f ca="1">IF(ISNA(INDEX(S!$B$3:$AK$497,MATCH(RIGHT($C$1,5)&amp;" "&amp;O$3,S!$A$3:$A$470,0),MATCH($D14,S!$B$2:$AK$2,0))),"",INDEX(S!$B$3:$AK$497,MATCH(RIGHT($C$1,5)&amp;" "&amp;O$3,S!$A$3:$A$470,0),MATCH($D14,S!$B$2:$AK$2,0)))</f>
        <v>0</v>
      </c>
      <c r="P14" s="63">
        <f ca="1">IF(ISNA(INDEX(S!$B$3:$AK$497,MATCH(RIGHT($C$1,5)&amp;" "&amp;P$3,S!$A$3:$A$470,0),MATCH($D14,S!$B$2:$AK$2,0))),"",INDEX(S!$B$3:$AK$497,MATCH(RIGHT($C$1,5)&amp;" "&amp;P$3,S!$A$3:$A$470,0),MATCH($D14,S!$B$2:$AK$2,0)))</f>
        <v>0</v>
      </c>
      <c r="Q14" s="63">
        <f ca="1">IF(ISNA(INDEX(S!$B$3:$AK$497,MATCH(RIGHT($C$1,5)&amp;" "&amp;Q$3,S!$A$3:$A$470,0),MATCH($D14,S!$B$2:$AK$2,0))),"",INDEX(S!$B$3:$AK$497,MATCH(RIGHT($C$1,5)&amp;" "&amp;Q$3,S!$A$3:$A$470,0),MATCH($D14,S!$B$2:$AK$2,0)))</f>
        <v>0</v>
      </c>
      <c r="R14" s="63">
        <f ca="1">IF(ISNA(INDEX(S!$B$3:$AK$497,MATCH(RIGHT($C$1,5)&amp;" "&amp;R$3,S!$A$3:$A$470,0),MATCH($D14,S!$B$2:$AK$2,0))),"",INDEX(S!$B$3:$AK$497,MATCH(RIGHT($C$1,5)&amp;" "&amp;R$3,S!$A$3:$A$470,0),MATCH($D14,S!$B$2:$AK$2,0)))</f>
        <v>119</v>
      </c>
      <c r="S14" s="63">
        <f ca="1">IF(ISNA(INDEX(S!$B$3:$AK$497,MATCH(RIGHT($C$1,5)&amp;" "&amp;S$3,S!$A$3:$A$470,0),MATCH($D14,S!$B$2:$AK$2,0))),"",INDEX(S!$B$3:$AK$497,MATCH(RIGHT($C$1,5)&amp;" "&amp;S$3,S!$A$3:$A$470,0),MATCH($D14,S!$B$2:$AK$2,0)))</f>
        <v>0</v>
      </c>
      <c r="T14" s="63">
        <f ca="1">IF(ISNA(INDEX(S!$B$3:$AK$497,MATCH(RIGHT($C$1,5)&amp;" "&amp;T$3,S!$A$3:$A$470,0),MATCH($D14,S!$B$2:$AK$2,0))),"",INDEX(S!$B$3:$AK$497,MATCH(RIGHT($C$1,5)&amp;" "&amp;T$3,S!$A$3:$A$470,0),MATCH($D14,S!$B$2:$AK$2,0)))</f>
        <v>0</v>
      </c>
      <c r="U14" s="63">
        <f ca="1">IF(ISNA(INDEX(S!$B$3:$AK$497,MATCH(RIGHT($C$1,5)&amp;" "&amp;U$3,S!$A$3:$A$470,0),MATCH($D14,S!$B$2:$AK$2,0))),"",INDEX(S!$B$3:$AK$497,MATCH(RIGHT($C$1,5)&amp;" "&amp;U$3,S!$A$3:$A$470,0),MATCH($D14,S!$B$2:$AK$2,0)))</f>
        <v>0</v>
      </c>
      <c r="V14" s="63">
        <f ca="1">IF(ISNA(INDEX(S!$B$3:$AK$497,MATCH(RIGHT($C$1,5)&amp;" "&amp;V$3,S!$A$3:$A$470,0),MATCH($D14,S!$B$2:$AK$2,0))),"",INDEX(S!$B$3:$AK$497,MATCH(RIGHT($C$1,5)&amp;" "&amp;V$3,S!$A$3:$A$470,0),MATCH($D14,S!$B$2:$AK$2,0)))</f>
        <v>0</v>
      </c>
      <c r="W14" s="63">
        <f ca="1">IF(ISNA(INDEX(S!$B$3:$AK$497,MATCH(RIGHT($C$1,5)&amp;" "&amp;W$3,S!$A$3:$A$470,0),MATCH($D14,S!$B$2:$AK$2,0))),"",INDEX(S!$B$3:$AK$497,MATCH(RIGHT($C$1,5)&amp;" "&amp;W$3,S!$A$3:$A$470,0),MATCH($D14,S!$B$2:$AK$2,0)))</f>
        <v>0</v>
      </c>
      <c r="X14" s="63">
        <f ca="1">IF(ISNA(INDEX(S!$B$3:$AK$497,MATCH(RIGHT($C$1,5)&amp;" "&amp;X$3,S!$A$3:$A$470,0),MATCH($D14,S!$B$2:$AK$2,0))),"",INDEX(S!$B$3:$AK$497,MATCH(RIGHT($C$1,5)&amp;" "&amp;X$3,S!$A$3:$A$470,0),MATCH($D14,S!$B$2:$AK$2,0)))</f>
        <v>189</v>
      </c>
      <c r="Y14" s="63">
        <f ca="1">IF(ISNA(INDEX(S!$B$3:$AK$497,MATCH(RIGHT($C$1,5)&amp;" "&amp;Y$3,S!$A$3:$A$470,0),MATCH($D14,S!$B$2:$AK$2,0))),"",INDEX(S!$B$3:$AK$497,MATCH(RIGHT($C$1,5)&amp;" "&amp;Y$3,S!$A$3:$A$470,0),MATCH($D14,S!$B$2:$AK$2,0)))</f>
        <v>0</v>
      </c>
      <c r="Z14" s="63">
        <f ca="1">IF(ISNA(INDEX(S!$B$3:$AK$497,MATCH(RIGHT($C$1,5)&amp;" "&amp;Z$3,S!$A$3:$A$470,0),MATCH($D14,S!$B$2:$AK$2,0))),"",INDEX(S!$B$3:$AK$497,MATCH(RIGHT($C$1,5)&amp;" "&amp;Z$3,S!$A$3:$A$470,0),MATCH($D14,S!$B$2:$AK$2,0)))</f>
        <v>0</v>
      </c>
      <c r="AA14" s="63">
        <f ca="1">IF(ISNA(INDEX(S!$B$3:$AK$497,MATCH(RIGHT($C$1,5)&amp;" "&amp;AA$3,S!$A$3:$A$470,0),MATCH($D14,S!$B$2:$AK$2,0))),"",INDEX(S!$B$3:$AK$497,MATCH(RIGHT($C$1,5)&amp;" "&amp;AA$3,S!$A$3:$A$470,0),MATCH($D14,S!$B$2:$AK$2,0)))</f>
        <v>0</v>
      </c>
      <c r="AB14" s="173">
        <f ca="1">IF(ISNA(INDEX(S!$B$3:$AK$497,MATCH(RIGHT($C$1,5)&amp;" "&amp;AB$3,S!$A$3:$A$470,0),MATCH($D14,S!$B$2:$AK$2,0))),"",INDEX(S!$B$3:$AK$497,MATCH(RIGHT($C$1,5)&amp;" "&amp;AB$3,S!$A$3:$A$470,0),MATCH($D14,S!$B$2:$AK$2,0)))</f>
        <v>0</v>
      </c>
      <c r="AC14" s="168">
        <f t="shared" ca="1" si="0"/>
        <v>189</v>
      </c>
      <c r="AD14" s="44">
        <f t="shared" ca="1" si="1"/>
        <v>0</v>
      </c>
      <c r="AE14" s="45">
        <f t="shared" ca="1" si="2"/>
        <v>23.083333333333332</v>
      </c>
    </row>
    <row r="15" spans="1:31" s="3" customFormat="1" ht="15.2" customHeight="1" x14ac:dyDescent="0.25">
      <c r="A15" s="183"/>
      <c r="B15" s="10">
        <v>12</v>
      </c>
      <c r="C15" s="82" t="s">
        <v>24</v>
      </c>
      <c r="D15" s="165" t="s">
        <v>147</v>
      </c>
      <c r="E15" s="62">
        <f ca="1">IF(ISNA(INDEX(S!$B$3:$AK$497,MATCH(RIGHT($C$1,5)&amp;" "&amp;E$3,S!$A$3:$A$470,0),MATCH($D15,S!$B$2:$AK$2,0))),"",INDEX(S!$B$3:$AK$497,MATCH(RIGHT($C$1,5)&amp;" "&amp;E$3,S!$A$3:$A$470,0),MATCH($D15,S!$B$2:$AK$2,0)))</f>
        <v>0</v>
      </c>
      <c r="F15" s="63">
        <f ca="1">IF(ISNA(INDEX(S!$B$3:$AK$497,MATCH(RIGHT($C$1,5)&amp;" "&amp;F$3,S!$A$3:$A$470,0),MATCH($D15,S!$B$2:$AK$2,0))),"",INDEX(S!$B$3:$AK$497,MATCH(RIGHT($C$1,5)&amp;" "&amp;F$3,S!$A$3:$A$470,0),MATCH($D15,S!$B$2:$AK$2,0)))</f>
        <v>-40</v>
      </c>
      <c r="G15" s="63">
        <f ca="1">IF(ISNA(INDEX(S!$B$3:$AK$497,MATCH(RIGHT($C$1,5)&amp;" "&amp;G$3,S!$A$3:$A$470,0),MATCH($D15,S!$B$2:$AK$2,0))),"",INDEX(S!$B$3:$AK$497,MATCH(RIGHT($C$1,5)&amp;" "&amp;G$3,S!$A$3:$A$470,0),MATCH($D15,S!$B$2:$AK$2,0)))</f>
        <v>0</v>
      </c>
      <c r="H15" s="63">
        <f ca="1">IF(ISNA(INDEX(S!$B$3:$AK$497,MATCH(RIGHT($C$1,5)&amp;" "&amp;H$3,S!$A$3:$A$470,0),MATCH($D15,S!$B$2:$AK$2,0))),"",INDEX(S!$B$3:$AK$497,MATCH(RIGHT($C$1,5)&amp;" "&amp;H$3,S!$A$3:$A$470,0),MATCH($D15,S!$B$2:$AK$2,0)))</f>
        <v>0</v>
      </c>
      <c r="I15" s="63">
        <f ca="1">IF(ISNA(INDEX(S!$B$3:$AK$497,MATCH(RIGHT($C$1,5)&amp;" "&amp;I$3,S!$A$3:$A$470,0),MATCH($D15,S!$B$2:$AK$2,0))),"",INDEX(S!$B$3:$AK$497,MATCH(RIGHT($C$1,5)&amp;" "&amp;I$3,S!$A$3:$A$470,0),MATCH($D15,S!$B$2:$AK$2,0)))</f>
        <v>0</v>
      </c>
      <c r="J15" s="63">
        <f ca="1">IF(ISNA(INDEX(S!$B$3:$AK$497,MATCH(RIGHT($C$1,5)&amp;" "&amp;J$3,S!$A$3:$A$470,0),MATCH($D15,S!$B$2:$AK$2,0))),"",INDEX(S!$B$3:$AK$497,MATCH(RIGHT($C$1,5)&amp;" "&amp;J$3,S!$A$3:$A$470,0),MATCH($D15,S!$B$2:$AK$2,0)))</f>
        <v>0</v>
      </c>
      <c r="K15" s="63">
        <f ca="1">IF(ISNA(INDEX(S!$B$3:$AK$497,MATCH(RIGHT($C$1,5)&amp;" "&amp;K$3,S!$A$3:$A$470,0),MATCH($D15,S!$B$2:$AK$2,0))),"",INDEX(S!$B$3:$AK$497,MATCH(RIGHT($C$1,5)&amp;" "&amp;K$3,S!$A$3:$A$470,0),MATCH($D15,S!$B$2:$AK$2,0)))</f>
        <v>0</v>
      </c>
      <c r="L15" s="63">
        <f ca="1">IF(ISNA(INDEX(S!$B$3:$AK$497,MATCH(RIGHT($C$1,5)&amp;" "&amp;L$3,S!$A$3:$A$470,0),MATCH($D15,S!$B$2:$AK$2,0))),"",INDEX(S!$B$3:$AK$497,MATCH(RIGHT($C$1,5)&amp;" "&amp;L$3,S!$A$3:$A$470,0),MATCH($D15,S!$B$2:$AK$2,0)))</f>
        <v>-131</v>
      </c>
      <c r="M15" s="63">
        <f ca="1">IF(ISNA(INDEX(S!$B$3:$AK$497,MATCH(RIGHT($C$1,5)&amp;" "&amp;M$3,S!$A$3:$A$470,0),MATCH($D15,S!$B$2:$AK$2,0))),"",INDEX(S!$B$3:$AK$497,MATCH(RIGHT($C$1,5)&amp;" "&amp;M$3,S!$A$3:$A$470,0),MATCH($D15,S!$B$2:$AK$2,0)))</f>
        <v>0</v>
      </c>
      <c r="N15" s="63">
        <f ca="1">IF(ISNA(INDEX(S!$B$3:$AK$497,MATCH(RIGHT($C$1,5)&amp;" "&amp;N$3,S!$A$3:$A$470,0),MATCH($D15,S!$B$2:$AK$2,0))),"",INDEX(S!$B$3:$AK$497,MATCH(RIGHT($C$1,5)&amp;" "&amp;N$3,S!$A$3:$A$470,0),MATCH($D15,S!$B$2:$AK$2,0)))</f>
        <v>0</v>
      </c>
      <c r="O15" s="63">
        <f ca="1">IF(ISNA(INDEX(S!$B$3:$AK$497,MATCH(RIGHT($C$1,5)&amp;" "&amp;O$3,S!$A$3:$A$470,0),MATCH($D15,S!$B$2:$AK$2,0))),"",INDEX(S!$B$3:$AK$497,MATCH(RIGHT($C$1,5)&amp;" "&amp;O$3,S!$A$3:$A$470,0),MATCH($D15,S!$B$2:$AK$2,0)))</f>
        <v>0</v>
      </c>
      <c r="P15" s="63">
        <f ca="1">IF(ISNA(INDEX(S!$B$3:$AK$497,MATCH(RIGHT($C$1,5)&amp;" "&amp;P$3,S!$A$3:$A$470,0),MATCH($D15,S!$B$2:$AK$2,0))),"",INDEX(S!$B$3:$AK$497,MATCH(RIGHT($C$1,5)&amp;" "&amp;P$3,S!$A$3:$A$470,0),MATCH($D15,S!$B$2:$AK$2,0)))</f>
        <v>0</v>
      </c>
      <c r="Q15" s="63">
        <f ca="1">IF(ISNA(INDEX(S!$B$3:$AK$497,MATCH(RIGHT($C$1,5)&amp;" "&amp;Q$3,S!$A$3:$A$470,0),MATCH($D15,S!$B$2:$AK$2,0))),"",INDEX(S!$B$3:$AK$497,MATCH(RIGHT($C$1,5)&amp;" "&amp;Q$3,S!$A$3:$A$470,0),MATCH($D15,S!$B$2:$AK$2,0)))</f>
        <v>0</v>
      </c>
      <c r="R15" s="63">
        <f ca="1">IF(ISNA(INDEX(S!$B$3:$AK$497,MATCH(RIGHT($C$1,5)&amp;" "&amp;R$3,S!$A$3:$A$470,0),MATCH($D15,S!$B$2:$AK$2,0))),"",INDEX(S!$B$3:$AK$497,MATCH(RIGHT($C$1,5)&amp;" "&amp;R$3,S!$A$3:$A$470,0),MATCH($D15,S!$B$2:$AK$2,0)))</f>
        <v>99</v>
      </c>
      <c r="S15" s="63">
        <f ca="1">IF(ISNA(INDEX(S!$B$3:$AK$497,MATCH(RIGHT($C$1,5)&amp;" "&amp;S$3,S!$A$3:$A$470,0),MATCH($D15,S!$B$2:$AK$2,0))),"",INDEX(S!$B$3:$AK$497,MATCH(RIGHT($C$1,5)&amp;" "&amp;S$3,S!$A$3:$A$470,0),MATCH($D15,S!$B$2:$AK$2,0)))</f>
        <v>0</v>
      </c>
      <c r="T15" s="63">
        <f ca="1">IF(ISNA(INDEX(S!$B$3:$AK$497,MATCH(RIGHT($C$1,5)&amp;" "&amp;T$3,S!$A$3:$A$470,0),MATCH($D15,S!$B$2:$AK$2,0))),"",INDEX(S!$B$3:$AK$497,MATCH(RIGHT($C$1,5)&amp;" "&amp;T$3,S!$A$3:$A$470,0),MATCH($D15,S!$B$2:$AK$2,0)))</f>
        <v>0</v>
      </c>
      <c r="U15" s="63">
        <f ca="1">IF(ISNA(INDEX(S!$B$3:$AK$497,MATCH(RIGHT($C$1,5)&amp;" "&amp;U$3,S!$A$3:$A$470,0),MATCH($D15,S!$B$2:$AK$2,0))),"",INDEX(S!$B$3:$AK$497,MATCH(RIGHT($C$1,5)&amp;" "&amp;U$3,S!$A$3:$A$470,0),MATCH($D15,S!$B$2:$AK$2,0)))</f>
        <v>0</v>
      </c>
      <c r="V15" s="63">
        <f ca="1">IF(ISNA(INDEX(S!$B$3:$AK$497,MATCH(RIGHT($C$1,5)&amp;" "&amp;V$3,S!$A$3:$A$470,0),MATCH($D15,S!$B$2:$AK$2,0))),"",INDEX(S!$B$3:$AK$497,MATCH(RIGHT($C$1,5)&amp;" "&amp;V$3,S!$A$3:$A$470,0),MATCH($D15,S!$B$2:$AK$2,0)))</f>
        <v>0</v>
      </c>
      <c r="W15" s="63">
        <f ca="1">IF(ISNA(INDEX(S!$B$3:$AK$497,MATCH(RIGHT($C$1,5)&amp;" "&amp;W$3,S!$A$3:$A$470,0),MATCH($D15,S!$B$2:$AK$2,0))),"",INDEX(S!$B$3:$AK$497,MATCH(RIGHT($C$1,5)&amp;" "&amp;W$3,S!$A$3:$A$470,0),MATCH($D15,S!$B$2:$AK$2,0)))</f>
        <v>0</v>
      </c>
      <c r="X15" s="63">
        <f ca="1">IF(ISNA(INDEX(S!$B$3:$AK$497,MATCH(RIGHT($C$1,5)&amp;" "&amp;X$3,S!$A$3:$A$470,0),MATCH($D15,S!$B$2:$AK$2,0))),"",INDEX(S!$B$3:$AK$497,MATCH(RIGHT($C$1,5)&amp;" "&amp;X$3,S!$A$3:$A$470,0),MATCH($D15,S!$B$2:$AK$2,0)))</f>
        <v>135</v>
      </c>
      <c r="Y15" s="63">
        <f ca="1">IF(ISNA(INDEX(S!$B$3:$AK$497,MATCH(RIGHT($C$1,5)&amp;" "&amp;Y$3,S!$A$3:$A$470,0),MATCH($D15,S!$B$2:$AK$2,0))),"",INDEX(S!$B$3:$AK$497,MATCH(RIGHT($C$1,5)&amp;" "&amp;Y$3,S!$A$3:$A$470,0),MATCH($D15,S!$B$2:$AK$2,0)))</f>
        <v>0</v>
      </c>
      <c r="Z15" s="63">
        <f ca="1">IF(ISNA(INDEX(S!$B$3:$AK$497,MATCH(RIGHT($C$1,5)&amp;" "&amp;Z$3,S!$A$3:$A$470,0),MATCH($D15,S!$B$2:$AK$2,0))),"",INDEX(S!$B$3:$AK$497,MATCH(RIGHT($C$1,5)&amp;" "&amp;Z$3,S!$A$3:$A$470,0),MATCH($D15,S!$B$2:$AK$2,0)))</f>
        <v>0</v>
      </c>
      <c r="AA15" s="63">
        <f ca="1">IF(ISNA(INDEX(S!$B$3:$AK$497,MATCH(RIGHT($C$1,5)&amp;" "&amp;AA$3,S!$A$3:$A$470,0),MATCH($D15,S!$B$2:$AK$2,0))),"",INDEX(S!$B$3:$AK$497,MATCH(RIGHT($C$1,5)&amp;" "&amp;AA$3,S!$A$3:$A$470,0),MATCH($D15,S!$B$2:$AK$2,0)))</f>
        <v>0</v>
      </c>
      <c r="AB15" s="173">
        <f ca="1">IF(ISNA(INDEX(S!$B$3:$AK$497,MATCH(RIGHT($C$1,5)&amp;" "&amp;AB$3,S!$A$3:$A$470,0),MATCH($D15,S!$B$2:$AK$2,0))),"",INDEX(S!$B$3:$AK$497,MATCH(RIGHT($C$1,5)&amp;" "&amp;AB$3,S!$A$3:$A$470,0),MATCH($D15,S!$B$2:$AK$2,0)))</f>
        <v>0</v>
      </c>
      <c r="AC15" s="168">
        <f t="shared" ca="1" si="0"/>
        <v>135</v>
      </c>
      <c r="AD15" s="44">
        <f t="shared" ca="1" si="1"/>
        <v>-131</v>
      </c>
      <c r="AE15" s="45">
        <f t="shared" ca="1" si="2"/>
        <v>2.625</v>
      </c>
    </row>
    <row r="16" spans="1:31" s="3" customFormat="1" ht="15.2" customHeight="1" x14ac:dyDescent="0.25">
      <c r="A16" s="183"/>
      <c r="B16" s="10">
        <v>13</v>
      </c>
      <c r="C16" s="82" t="s">
        <v>25</v>
      </c>
      <c r="D16" s="165" t="s">
        <v>142</v>
      </c>
      <c r="E16" s="62">
        <f ca="1">IF(ISNA(INDEX(S!$B$3:$AK$497,MATCH(RIGHT($C$1,5)&amp;" "&amp;E$3,S!$A$3:$A$470,0),MATCH($D16,S!$B$2:$AK$2,0))),"",INDEX(S!$B$3:$AK$497,MATCH(RIGHT($C$1,5)&amp;" "&amp;E$3,S!$A$3:$A$470,0),MATCH($D16,S!$B$2:$AK$2,0)))</f>
        <v>0</v>
      </c>
      <c r="F16" s="63">
        <f ca="1">IF(ISNA(INDEX(S!$B$3:$AK$497,MATCH(RIGHT($C$1,5)&amp;" "&amp;F$3,S!$A$3:$A$470,0),MATCH($D16,S!$B$2:$AK$2,0))),"",INDEX(S!$B$3:$AK$497,MATCH(RIGHT($C$1,5)&amp;" "&amp;F$3,S!$A$3:$A$470,0),MATCH($D16,S!$B$2:$AK$2,0)))</f>
        <v>65</v>
      </c>
      <c r="G16" s="63">
        <f ca="1">IF(ISNA(INDEX(S!$B$3:$AK$497,MATCH(RIGHT($C$1,5)&amp;" "&amp;G$3,S!$A$3:$A$470,0),MATCH($D16,S!$B$2:$AK$2,0))),"",INDEX(S!$B$3:$AK$497,MATCH(RIGHT($C$1,5)&amp;" "&amp;G$3,S!$A$3:$A$470,0),MATCH($D16,S!$B$2:$AK$2,0)))</f>
        <v>0</v>
      </c>
      <c r="H16" s="63">
        <f ca="1">IF(ISNA(INDEX(S!$B$3:$AK$497,MATCH(RIGHT($C$1,5)&amp;" "&amp;H$3,S!$A$3:$A$470,0),MATCH($D16,S!$B$2:$AK$2,0))),"",INDEX(S!$B$3:$AK$497,MATCH(RIGHT($C$1,5)&amp;" "&amp;H$3,S!$A$3:$A$470,0),MATCH($D16,S!$B$2:$AK$2,0)))</f>
        <v>0</v>
      </c>
      <c r="I16" s="63">
        <f ca="1">IF(ISNA(INDEX(S!$B$3:$AK$497,MATCH(RIGHT($C$1,5)&amp;" "&amp;I$3,S!$A$3:$A$470,0),MATCH($D16,S!$B$2:$AK$2,0))),"",INDEX(S!$B$3:$AK$497,MATCH(RIGHT($C$1,5)&amp;" "&amp;I$3,S!$A$3:$A$470,0),MATCH($D16,S!$B$2:$AK$2,0)))</f>
        <v>0</v>
      </c>
      <c r="J16" s="63">
        <f ca="1">IF(ISNA(INDEX(S!$B$3:$AK$497,MATCH(RIGHT($C$1,5)&amp;" "&amp;J$3,S!$A$3:$A$470,0),MATCH($D16,S!$B$2:$AK$2,0))),"",INDEX(S!$B$3:$AK$497,MATCH(RIGHT($C$1,5)&amp;" "&amp;J$3,S!$A$3:$A$470,0),MATCH($D16,S!$B$2:$AK$2,0)))</f>
        <v>0</v>
      </c>
      <c r="K16" s="63">
        <f ca="1">IF(ISNA(INDEX(S!$B$3:$AK$497,MATCH(RIGHT($C$1,5)&amp;" "&amp;K$3,S!$A$3:$A$470,0),MATCH($D16,S!$B$2:$AK$2,0))),"",INDEX(S!$B$3:$AK$497,MATCH(RIGHT($C$1,5)&amp;" "&amp;K$3,S!$A$3:$A$470,0),MATCH($D16,S!$B$2:$AK$2,0)))</f>
        <v>0</v>
      </c>
      <c r="L16" s="63">
        <f ca="1">IF(ISNA(INDEX(S!$B$3:$AK$497,MATCH(RIGHT($C$1,5)&amp;" "&amp;L$3,S!$A$3:$A$470,0),MATCH($D16,S!$B$2:$AK$2,0))),"",INDEX(S!$B$3:$AK$497,MATCH(RIGHT($C$1,5)&amp;" "&amp;L$3,S!$A$3:$A$470,0),MATCH($D16,S!$B$2:$AK$2,0)))</f>
        <v>-31</v>
      </c>
      <c r="M16" s="63">
        <f ca="1">IF(ISNA(INDEX(S!$B$3:$AK$497,MATCH(RIGHT($C$1,5)&amp;" "&amp;M$3,S!$A$3:$A$470,0),MATCH($D16,S!$B$2:$AK$2,0))),"",INDEX(S!$B$3:$AK$497,MATCH(RIGHT($C$1,5)&amp;" "&amp;M$3,S!$A$3:$A$470,0),MATCH($D16,S!$B$2:$AK$2,0)))</f>
        <v>0</v>
      </c>
      <c r="N16" s="63">
        <f ca="1">IF(ISNA(INDEX(S!$B$3:$AK$497,MATCH(RIGHT($C$1,5)&amp;" "&amp;N$3,S!$A$3:$A$470,0),MATCH($D16,S!$B$2:$AK$2,0))),"",INDEX(S!$B$3:$AK$497,MATCH(RIGHT($C$1,5)&amp;" "&amp;N$3,S!$A$3:$A$470,0),MATCH($D16,S!$B$2:$AK$2,0)))</f>
        <v>0</v>
      </c>
      <c r="O16" s="63">
        <f ca="1">IF(ISNA(INDEX(S!$B$3:$AK$497,MATCH(RIGHT($C$1,5)&amp;" "&amp;O$3,S!$A$3:$A$470,0),MATCH($D16,S!$B$2:$AK$2,0))),"",INDEX(S!$B$3:$AK$497,MATCH(RIGHT($C$1,5)&amp;" "&amp;O$3,S!$A$3:$A$470,0),MATCH($D16,S!$B$2:$AK$2,0)))</f>
        <v>0</v>
      </c>
      <c r="P16" s="63">
        <f ca="1">IF(ISNA(INDEX(S!$B$3:$AK$497,MATCH(RIGHT($C$1,5)&amp;" "&amp;P$3,S!$A$3:$A$470,0),MATCH($D16,S!$B$2:$AK$2,0))),"",INDEX(S!$B$3:$AK$497,MATCH(RIGHT($C$1,5)&amp;" "&amp;P$3,S!$A$3:$A$470,0),MATCH($D16,S!$B$2:$AK$2,0)))</f>
        <v>0</v>
      </c>
      <c r="Q16" s="63">
        <f ca="1">IF(ISNA(INDEX(S!$B$3:$AK$497,MATCH(RIGHT($C$1,5)&amp;" "&amp;Q$3,S!$A$3:$A$470,0),MATCH($D16,S!$B$2:$AK$2,0))),"",INDEX(S!$B$3:$AK$497,MATCH(RIGHT($C$1,5)&amp;" "&amp;Q$3,S!$A$3:$A$470,0),MATCH($D16,S!$B$2:$AK$2,0)))</f>
        <v>0</v>
      </c>
      <c r="R16" s="63">
        <f ca="1">IF(ISNA(INDEX(S!$B$3:$AK$497,MATCH(RIGHT($C$1,5)&amp;" "&amp;R$3,S!$A$3:$A$470,0),MATCH($D16,S!$B$2:$AK$2,0))),"",INDEX(S!$B$3:$AK$497,MATCH(RIGHT($C$1,5)&amp;" "&amp;R$3,S!$A$3:$A$470,0),MATCH($D16,S!$B$2:$AK$2,0)))</f>
        <v>27</v>
      </c>
      <c r="S16" s="63">
        <f ca="1">IF(ISNA(INDEX(S!$B$3:$AK$497,MATCH(RIGHT($C$1,5)&amp;" "&amp;S$3,S!$A$3:$A$470,0),MATCH($D16,S!$B$2:$AK$2,0))),"",INDEX(S!$B$3:$AK$497,MATCH(RIGHT($C$1,5)&amp;" "&amp;S$3,S!$A$3:$A$470,0),MATCH($D16,S!$B$2:$AK$2,0)))</f>
        <v>0</v>
      </c>
      <c r="T16" s="63">
        <f ca="1">IF(ISNA(INDEX(S!$B$3:$AK$497,MATCH(RIGHT($C$1,5)&amp;" "&amp;T$3,S!$A$3:$A$470,0),MATCH($D16,S!$B$2:$AK$2,0))),"",INDEX(S!$B$3:$AK$497,MATCH(RIGHT($C$1,5)&amp;" "&amp;T$3,S!$A$3:$A$470,0),MATCH($D16,S!$B$2:$AK$2,0)))</f>
        <v>0</v>
      </c>
      <c r="U16" s="63">
        <f ca="1">IF(ISNA(INDEX(S!$B$3:$AK$497,MATCH(RIGHT($C$1,5)&amp;" "&amp;U$3,S!$A$3:$A$470,0),MATCH($D16,S!$B$2:$AK$2,0))),"",INDEX(S!$B$3:$AK$497,MATCH(RIGHT($C$1,5)&amp;" "&amp;U$3,S!$A$3:$A$470,0),MATCH($D16,S!$B$2:$AK$2,0)))</f>
        <v>0</v>
      </c>
      <c r="V16" s="63">
        <f ca="1">IF(ISNA(INDEX(S!$B$3:$AK$497,MATCH(RIGHT($C$1,5)&amp;" "&amp;V$3,S!$A$3:$A$470,0),MATCH($D16,S!$B$2:$AK$2,0))),"",INDEX(S!$B$3:$AK$497,MATCH(RIGHT($C$1,5)&amp;" "&amp;V$3,S!$A$3:$A$470,0),MATCH($D16,S!$B$2:$AK$2,0)))</f>
        <v>0</v>
      </c>
      <c r="W16" s="63">
        <f ca="1">IF(ISNA(INDEX(S!$B$3:$AK$497,MATCH(RIGHT($C$1,5)&amp;" "&amp;W$3,S!$A$3:$A$470,0),MATCH($D16,S!$B$2:$AK$2,0))),"",INDEX(S!$B$3:$AK$497,MATCH(RIGHT($C$1,5)&amp;" "&amp;W$3,S!$A$3:$A$470,0),MATCH($D16,S!$B$2:$AK$2,0)))</f>
        <v>0</v>
      </c>
      <c r="X16" s="63">
        <f ca="1">IF(ISNA(INDEX(S!$B$3:$AK$497,MATCH(RIGHT($C$1,5)&amp;" "&amp;X$3,S!$A$3:$A$470,0),MATCH($D16,S!$B$2:$AK$2,0))),"",INDEX(S!$B$3:$AK$497,MATCH(RIGHT($C$1,5)&amp;" "&amp;X$3,S!$A$3:$A$470,0),MATCH($D16,S!$B$2:$AK$2,0)))</f>
        <v>240</v>
      </c>
      <c r="Y16" s="63">
        <f ca="1">IF(ISNA(INDEX(S!$B$3:$AK$497,MATCH(RIGHT($C$1,5)&amp;" "&amp;Y$3,S!$A$3:$A$470,0),MATCH($D16,S!$B$2:$AK$2,0))),"",INDEX(S!$B$3:$AK$497,MATCH(RIGHT($C$1,5)&amp;" "&amp;Y$3,S!$A$3:$A$470,0),MATCH($D16,S!$B$2:$AK$2,0)))</f>
        <v>0</v>
      </c>
      <c r="Z16" s="63">
        <f ca="1">IF(ISNA(INDEX(S!$B$3:$AK$497,MATCH(RIGHT($C$1,5)&amp;" "&amp;Z$3,S!$A$3:$A$470,0),MATCH($D16,S!$B$2:$AK$2,0))),"",INDEX(S!$B$3:$AK$497,MATCH(RIGHT($C$1,5)&amp;" "&amp;Z$3,S!$A$3:$A$470,0),MATCH($D16,S!$B$2:$AK$2,0)))</f>
        <v>0</v>
      </c>
      <c r="AA16" s="63">
        <f ca="1">IF(ISNA(INDEX(S!$B$3:$AK$497,MATCH(RIGHT($C$1,5)&amp;" "&amp;AA$3,S!$A$3:$A$470,0),MATCH($D16,S!$B$2:$AK$2,0))),"",INDEX(S!$B$3:$AK$497,MATCH(RIGHT($C$1,5)&amp;" "&amp;AA$3,S!$A$3:$A$470,0),MATCH($D16,S!$B$2:$AK$2,0)))</f>
        <v>0</v>
      </c>
      <c r="AB16" s="173">
        <f ca="1">IF(ISNA(INDEX(S!$B$3:$AK$497,MATCH(RIGHT($C$1,5)&amp;" "&amp;AB$3,S!$A$3:$A$470,0),MATCH($D16,S!$B$2:$AK$2,0))),"",INDEX(S!$B$3:$AK$497,MATCH(RIGHT($C$1,5)&amp;" "&amp;AB$3,S!$A$3:$A$470,0),MATCH($D16,S!$B$2:$AK$2,0)))</f>
        <v>0</v>
      </c>
      <c r="AC16" s="168">
        <f t="shared" ca="1" si="0"/>
        <v>240</v>
      </c>
      <c r="AD16" s="44">
        <f t="shared" ca="1" si="1"/>
        <v>-31</v>
      </c>
      <c r="AE16" s="45">
        <f t="shared" ca="1" si="2"/>
        <v>12.541666666666666</v>
      </c>
    </row>
    <row r="17" spans="1:31" s="3" customFormat="1" ht="15.2" customHeight="1" x14ac:dyDescent="0.25">
      <c r="A17" s="183"/>
      <c r="B17" s="10">
        <v>14</v>
      </c>
      <c r="C17" s="82" t="s">
        <v>26</v>
      </c>
      <c r="D17" s="165" t="s">
        <v>134</v>
      </c>
      <c r="E17" s="62">
        <f ca="1">IF(ISNA(INDEX(S!$B$3:$AK$497,MATCH(RIGHT($C$1,5)&amp;" "&amp;E$3,S!$A$3:$A$470,0),MATCH($D17,S!$B$2:$AK$2,0))),"",INDEX(S!$B$3:$AK$497,MATCH(RIGHT($C$1,5)&amp;" "&amp;E$3,S!$A$3:$A$470,0),MATCH($D17,S!$B$2:$AK$2,0)))</f>
        <v>0</v>
      </c>
      <c r="F17" s="63">
        <f ca="1">IF(ISNA(INDEX(S!$B$3:$AK$497,MATCH(RIGHT($C$1,5)&amp;" "&amp;F$3,S!$A$3:$A$470,0),MATCH($D17,S!$B$2:$AK$2,0))),"",INDEX(S!$B$3:$AK$497,MATCH(RIGHT($C$1,5)&amp;" "&amp;F$3,S!$A$3:$A$470,0),MATCH($D17,S!$B$2:$AK$2,0)))</f>
        <v>41</v>
      </c>
      <c r="G17" s="63">
        <f ca="1">IF(ISNA(INDEX(S!$B$3:$AK$497,MATCH(RIGHT($C$1,5)&amp;" "&amp;G$3,S!$A$3:$A$470,0),MATCH($D17,S!$B$2:$AK$2,0))),"",INDEX(S!$B$3:$AK$497,MATCH(RIGHT($C$1,5)&amp;" "&amp;G$3,S!$A$3:$A$470,0),MATCH($D17,S!$B$2:$AK$2,0)))</f>
        <v>0</v>
      </c>
      <c r="H17" s="63">
        <f ca="1">IF(ISNA(INDEX(S!$B$3:$AK$497,MATCH(RIGHT($C$1,5)&amp;" "&amp;H$3,S!$A$3:$A$470,0),MATCH($D17,S!$B$2:$AK$2,0))),"",INDEX(S!$B$3:$AK$497,MATCH(RIGHT($C$1,5)&amp;" "&amp;H$3,S!$A$3:$A$470,0),MATCH($D17,S!$B$2:$AK$2,0)))</f>
        <v>0</v>
      </c>
      <c r="I17" s="63">
        <f ca="1">IF(ISNA(INDEX(S!$B$3:$AK$497,MATCH(RIGHT($C$1,5)&amp;" "&amp;I$3,S!$A$3:$A$470,0),MATCH($D17,S!$B$2:$AK$2,0))),"",INDEX(S!$B$3:$AK$497,MATCH(RIGHT($C$1,5)&amp;" "&amp;I$3,S!$A$3:$A$470,0),MATCH($D17,S!$B$2:$AK$2,0)))</f>
        <v>0</v>
      </c>
      <c r="J17" s="63">
        <f ca="1">IF(ISNA(INDEX(S!$B$3:$AK$497,MATCH(RIGHT($C$1,5)&amp;" "&amp;J$3,S!$A$3:$A$470,0),MATCH($D17,S!$B$2:$AK$2,0))),"",INDEX(S!$B$3:$AK$497,MATCH(RIGHT($C$1,5)&amp;" "&amp;J$3,S!$A$3:$A$470,0),MATCH($D17,S!$B$2:$AK$2,0)))</f>
        <v>0</v>
      </c>
      <c r="K17" s="63">
        <f ca="1">IF(ISNA(INDEX(S!$B$3:$AK$497,MATCH(RIGHT($C$1,5)&amp;" "&amp;K$3,S!$A$3:$A$470,0),MATCH($D17,S!$B$2:$AK$2,0))),"",INDEX(S!$B$3:$AK$497,MATCH(RIGHT($C$1,5)&amp;" "&amp;K$3,S!$A$3:$A$470,0),MATCH($D17,S!$B$2:$AK$2,0)))</f>
        <v>0</v>
      </c>
      <c r="L17" s="63">
        <f ca="1">IF(ISNA(INDEX(S!$B$3:$AK$497,MATCH(RIGHT($C$1,5)&amp;" "&amp;L$3,S!$A$3:$A$470,0),MATCH($D17,S!$B$2:$AK$2,0))),"",INDEX(S!$B$3:$AK$497,MATCH(RIGHT($C$1,5)&amp;" "&amp;L$3,S!$A$3:$A$470,0),MATCH($D17,S!$B$2:$AK$2,0)))</f>
        <v>-54</v>
      </c>
      <c r="M17" s="63">
        <f ca="1">IF(ISNA(INDEX(S!$B$3:$AK$497,MATCH(RIGHT($C$1,5)&amp;" "&amp;M$3,S!$A$3:$A$470,0),MATCH($D17,S!$B$2:$AK$2,0))),"",INDEX(S!$B$3:$AK$497,MATCH(RIGHT($C$1,5)&amp;" "&amp;M$3,S!$A$3:$A$470,0),MATCH($D17,S!$B$2:$AK$2,0)))</f>
        <v>0</v>
      </c>
      <c r="N17" s="63">
        <f ca="1">IF(ISNA(INDEX(S!$B$3:$AK$497,MATCH(RIGHT($C$1,5)&amp;" "&amp;N$3,S!$A$3:$A$470,0),MATCH($D17,S!$B$2:$AK$2,0))),"",INDEX(S!$B$3:$AK$497,MATCH(RIGHT($C$1,5)&amp;" "&amp;N$3,S!$A$3:$A$470,0),MATCH($D17,S!$B$2:$AK$2,0)))</f>
        <v>0</v>
      </c>
      <c r="O17" s="63">
        <f ca="1">IF(ISNA(INDEX(S!$B$3:$AK$497,MATCH(RIGHT($C$1,5)&amp;" "&amp;O$3,S!$A$3:$A$470,0),MATCH($D17,S!$B$2:$AK$2,0))),"",INDEX(S!$B$3:$AK$497,MATCH(RIGHT($C$1,5)&amp;" "&amp;O$3,S!$A$3:$A$470,0),MATCH($D17,S!$B$2:$AK$2,0)))</f>
        <v>0</v>
      </c>
      <c r="P17" s="63">
        <f ca="1">IF(ISNA(INDEX(S!$B$3:$AK$497,MATCH(RIGHT($C$1,5)&amp;" "&amp;P$3,S!$A$3:$A$470,0),MATCH($D17,S!$B$2:$AK$2,0))),"",INDEX(S!$B$3:$AK$497,MATCH(RIGHT($C$1,5)&amp;" "&amp;P$3,S!$A$3:$A$470,0),MATCH($D17,S!$B$2:$AK$2,0)))</f>
        <v>0</v>
      </c>
      <c r="Q17" s="63">
        <f ca="1">IF(ISNA(INDEX(S!$B$3:$AK$497,MATCH(RIGHT($C$1,5)&amp;" "&amp;Q$3,S!$A$3:$A$470,0),MATCH($D17,S!$B$2:$AK$2,0))),"",INDEX(S!$B$3:$AK$497,MATCH(RIGHT($C$1,5)&amp;" "&amp;Q$3,S!$A$3:$A$470,0),MATCH($D17,S!$B$2:$AK$2,0)))</f>
        <v>0</v>
      </c>
      <c r="R17" s="63">
        <f ca="1">IF(ISNA(INDEX(S!$B$3:$AK$497,MATCH(RIGHT($C$1,5)&amp;" "&amp;R$3,S!$A$3:$A$470,0),MATCH($D17,S!$B$2:$AK$2,0))),"",INDEX(S!$B$3:$AK$497,MATCH(RIGHT($C$1,5)&amp;" "&amp;R$3,S!$A$3:$A$470,0),MATCH($D17,S!$B$2:$AK$2,0)))</f>
        <v>53</v>
      </c>
      <c r="S17" s="63">
        <f ca="1">IF(ISNA(INDEX(S!$B$3:$AK$497,MATCH(RIGHT($C$1,5)&amp;" "&amp;S$3,S!$A$3:$A$470,0),MATCH($D17,S!$B$2:$AK$2,0))),"",INDEX(S!$B$3:$AK$497,MATCH(RIGHT($C$1,5)&amp;" "&amp;S$3,S!$A$3:$A$470,0),MATCH($D17,S!$B$2:$AK$2,0)))</f>
        <v>0</v>
      </c>
      <c r="T17" s="63">
        <f ca="1">IF(ISNA(INDEX(S!$B$3:$AK$497,MATCH(RIGHT($C$1,5)&amp;" "&amp;T$3,S!$A$3:$A$470,0),MATCH($D17,S!$B$2:$AK$2,0))),"",INDEX(S!$B$3:$AK$497,MATCH(RIGHT($C$1,5)&amp;" "&amp;T$3,S!$A$3:$A$470,0),MATCH($D17,S!$B$2:$AK$2,0)))</f>
        <v>0</v>
      </c>
      <c r="U17" s="63">
        <f ca="1">IF(ISNA(INDEX(S!$B$3:$AK$497,MATCH(RIGHT($C$1,5)&amp;" "&amp;U$3,S!$A$3:$A$470,0),MATCH($D17,S!$B$2:$AK$2,0))),"",INDEX(S!$B$3:$AK$497,MATCH(RIGHT($C$1,5)&amp;" "&amp;U$3,S!$A$3:$A$470,0),MATCH($D17,S!$B$2:$AK$2,0)))</f>
        <v>0</v>
      </c>
      <c r="V17" s="63">
        <f ca="1">IF(ISNA(INDEX(S!$B$3:$AK$497,MATCH(RIGHT($C$1,5)&amp;" "&amp;V$3,S!$A$3:$A$470,0),MATCH($D17,S!$B$2:$AK$2,0))),"",INDEX(S!$B$3:$AK$497,MATCH(RIGHT($C$1,5)&amp;" "&amp;V$3,S!$A$3:$A$470,0),MATCH($D17,S!$B$2:$AK$2,0)))</f>
        <v>0</v>
      </c>
      <c r="W17" s="63">
        <f ca="1">IF(ISNA(INDEX(S!$B$3:$AK$497,MATCH(RIGHT($C$1,5)&amp;" "&amp;W$3,S!$A$3:$A$470,0),MATCH($D17,S!$B$2:$AK$2,0))),"",INDEX(S!$B$3:$AK$497,MATCH(RIGHT($C$1,5)&amp;" "&amp;W$3,S!$A$3:$A$470,0),MATCH($D17,S!$B$2:$AK$2,0)))</f>
        <v>0</v>
      </c>
      <c r="X17" s="63">
        <f ca="1">IF(ISNA(INDEX(S!$B$3:$AK$497,MATCH(RIGHT($C$1,5)&amp;" "&amp;X$3,S!$A$3:$A$470,0),MATCH($D17,S!$B$2:$AK$2,0))),"",INDEX(S!$B$3:$AK$497,MATCH(RIGHT($C$1,5)&amp;" "&amp;X$3,S!$A$3:$A$470,0),MATCH($D17,S!$B$2:$AK$2,0)))</f>
        <v>220</v>
      </c>
      <c r="Y17" s="63">
        <f ca="1">IF(ISNA(INDEX(S!$B$3:$AK$497,MATCH(RIGHT($C$1,5)&amp;" "&amp;Y$3,S!$A$3:$A$470,0),MATCH($D17,S!$B$2:$AK$2,0))),"",INDEX(S!$B$3:$AK$497,MATCH(RIGHT($C$1,5)&amp;" "&amp;Y$3,S!$A$3:$A$470,0),MATCH($D17,S!$B$2:$AK$2,0)))</f>
        <v>0</v>
      </c>
      <c r="Z17" s="63">
        <f ca="1">IF(ISNA(INDEX(S!$B$3:$AK$497,MATCH(RIGHT($C$1,5)&amp;" "&amp;Z$3,S!$A$3:$A$470,0),MATCH($D17,S!$B$2:$AK$2,0))),"",INDEX(S!$B$3:$AK$497,MATCH(RIGHT($C$1,5)&amp;" "&amp;Z$3,S!$A$3:$A$470,0),MATCH($D17,S!$B$2:$AK$2,0)))</f>
        <v>0</v>
      </c>
      <c r="AA17" s="63">
        <f ca="1">IF(ISNA(INDEX(S!$B$3:$AK$497,MATCH(RIGHT($C$1,5)&amp;" "&amp;AA$3,S!$A$3:$A$470,0),MATCH($D17,S!$B$2:$AK$2,0))),"",INDEX(S!$B$3:$AK$497,MATCH(RIGHT($C$1,5)&amp;" "&amp;AA$3,S!$A$3:$A$470,0),MATCH($D17,S!$B$2:$AK$2,0)))</f>
        <v>0</v>
      </c>
      <c r="AB17" s="173">
        <f ca="1">IF(ISNA(INDEX(S!$B$3:$AK$497,MATCH(RIGHT($C$1,5)&amp;" "&amp;AB$3,S!$A$3:$A$470,0),MATCH($D17,S!$B$2:$AK$2,0))),"",INDEX(S!$B$3:$AK$497,MATCH(RIGHT($C$1,5)&amp;" "&amp;AB$3,S!$A$3:$A$470,0),MATCH($D17,S!$B$2:$AK$2,0)))</f>
        <v>0</v>
      </c>
      <c r="AC17" s="168">
        <f t="shared" ca="1" si="0"/>
        <v>220</v>
      </c>
      <c r="AD17" s="44">
        <f t="shared" ca="1" si="1"/>
        <v>-54</v>
      </c>
      <c r="AE17" s="45">
        <f t="shared" ca="1" si="2"/>
        <v>10.833333333333334</v>
      </c>
    </row>
    <row r="18" spans="1:31" s="3" customFormat="1" ht="15.2" customHeight="1" x14ac:dyDescent="0.25">
      <c r="A18" s="183"/>
      <c r="B18" s="10">
        <v>15</v>
      </c>
      <c r="C18" s="82" t="s">
        <v>27</v>
      </c>
      <c r="D18" s="165" t="s">
        <v>137</v>
      </c>
      <c r="E18" s="62">
        <f ca="1">IF(ISNA(INDEX(S!$B$3:$AK$497,MATCH(RIGHT($C$1,5)&amp;" "&amp;E$3,S!$A$3:$A$470,0),MATCH($D18,S!$B$2:$AK$2,0))),"",INDEX(S!$B$3:$AK$497,MATCH(RIGHT($C$1,5)&amp;" "&amp;E$3,S!$A$3:$A$470,0),MATCH($D18,S!$B$2:$AK$2,0)))</f>
        <v>0</v>
      </c>
      <c r="F18" s="63">
        <f ca="1">IF(ISNA(INDEX(S!$B$3:$AK$497,MATCH(RIGHT($C$1,5)&amp;" "&amp;F$3,S!$A$3:$A$470,0),MATCH($D18,S!$B$2:$AK$2,0))),"",INDEX(S!$B$3:$AK$497,MATCH(RIGHT($C$1,5)&amp;" "&amp;F$3,S!$A$3:$A$470,0),MATCH($D18,S!$B$2:$AK$2,0)))</f>
        <v>66</v>
      </c>
      <c r="G18" s="63">
        <f ca="1">IF(ISNA(INDEX(S!$B$3:$AK$497,MATCH(RIGHT($C$1,5)&amp;" "&amp;G$3,S!$A$3:$A$470,0),MATCH($D18,S!$B$2:$AK$2,0))),"",INDEX(S!$B$3:$AK$497,MATCH(RIGHT($C$1,5)&amp;" "&amp;G$3,S!$A$3:$A$470,0),MATCH($D18,S!$B$2:$AK$2,0)))</f>
        <v>0</v>
      </c>
      <c r="H18" s="63">
        <f ca="1">IF(ISNA(INDEX(S!$B$3:$AK$497,MATCH(RIGHT($C$1,5)&amp;" "&amp;H$3,S!$A$3:$A$470,0),MATCH($D18,S!$B$2:$AK$2,0))),"",INDEX(S!$B$3:$AK$497,MATCH(RIGHT($C$1,5)&amp;" "&amp;H$3,S!$A$3:$A$470,0),MATCH($D18,S!$B$2:$AK$2,0)))</f>
        <v>0</v>
      </c>
      <c r="I18" s="63">
        <f ca="1">IF(ISNA(INDEX(S!$B$3:$AK$497,MATCH(RIGHT($C$1,5)&amp;" "&amp;I$3,S!$A$3:$A$470,0),MATCH($D18,S!$B$2:$AK$2,0))),"",INDEX(S!$B$3:$AK$497,MATCH(RIGHT($C$1,5)&amp;" "&amp;I$3,S!$A$3:$A$470,0),MATCH($D18,S!$B$2:$AK$2,0)))</f>
        <v>0</v>
      </c>
      <c r="J18" s="63">
        <f ca="1">IF(ISNA(INDEX(S!$B$3:$AK$497,MATCH(RIGHT($C$1,5)&amp;" "&amp;J$3,S!$A$3:$A$470,0),MATCH($D18,S!$B$2:$AK$2,0))),"",INDEX(S!$B$3:$AK$497,MATCH(RIGHT($C$1,5)&amp;" "&amp;J$3,S!$A$3:$A$470,0),MATCH($D18,S!$B$2:$AK$2,0)))</f>
        <v>0</v>
      </c>
      <c r="K18" s="63">
        <f ca="1">IF(ISNA(INDEX(S!$B$3:$AK$497,MATCH(RIGHT($C$1,5)&amp;" "&amp;K$3,S!$A$3:$A$470,0),MATCH($D18,S!$B$2:$AK$2,0))),"",INDEX(S!$B$3:$AK$497,MATCH(RIGHT($C$1,5)&amp;" "&amp;K$3,S!$A$3:$A$470,0),MATCH($D18,S!$B$2:$AK$2,0)))</f>
        <v>0</v>
      </c>
      <c r="L18" s="63">
        <f ca="1">IF(ISNA(INDEX(S!$B$3:$AK$497,MATCH(RIGHT($C$1,5)&amp;" "&amp;L$3,S!$A$3:$A$470,0),MATCH($D18,S!$B$2:$AK$2,0))),"",INDEX(S!$B$3:$AK$497,MATCH(RIGHT($C$1,5)&amp;" "&amp;L$3,S!$A$3:$A$470,0),MATCH($D18,S!$B$2:$AK$2,0)))</f>
        <v>-10</v>
      </c>
      <c r="M18" s="63">
        <f ca="1">IF(ISNA(INDEX(S!$B$3:$AK$497,MATCH(RIGHT($C$1,5)&amp;" "&amp;M$3,S!$A$3:$A$470,0),MATCH($D18,S!$B$2:$AK$2,0))),"",INDEX(S!$B$3:$AK$497,MATCH(RIGHT($C$1,5)&amp;" "&amp;M$3,S!$A$3:$A$470,0),MATCH($D18,S!$B$2:$AK$2,0)))</f>
        <v>0</v>
      </c>
      <c r="N18" s="63">
        <f ca="1">IF(ISNA(INDEX(S!$B$3:$AK$497,MATCH(RIGHT($C$1,5)&amp;" "&amp;N$3,S!$A$3:$A$470,0),MATCH($D18,S!$B$2:$AK$2,0))),"",INDEX(S!$B$3:$AK$497,MATCH(RIGHT($C$1,5)&amp;" "&amp;N$3,S!$A$3:$A$470,0),MATCH($D18,S!$B$2:$AK$2,0)))</f>
        <v>0</v>
      </c>
      <c r="O18" s="63">
        <f ca="1">IF(ISNA(INDEX(S!$B$3:$AK$497,MATCH(RIGHT($C$1,5)&amp;" "&amp;O$3,S!$A$3:$A$470,0),MATCH($D18,S!$B$2:$AK$2,0))),"",INDEX(S!$B$3:$AK$497,MATCH(RIGHT($C$1,5)&amp;" "&amp;O$3,S!$A$3:$A$470,0),MATCH($D18,S!$B$2:$AK$2,0)))</f>
        <v>0</v>
      </c>
      <c r="P18" s="63">
        <f ca="1">IF(ISNA(INDEX(S!$B$3:$AK$497,MATCH(RIGHT($C$1,5)&amp;" "&amp;P$3,S!$A$3:$A$470,0),MATCH($D18,S!$B$2:$AK$2,0))),"",INDEX(S!$B$3:$AK$497,MATCH(RIGHT($C$1,5)&amp;" "&amp;P$3,S!$A$3:$A$470,0),MATCH($D18,S!$B$2:$AK$2,0)))</f>
        <v>0</v>
      </c>
      <c r="Q18" s="63">
        <f ca="1">IF(ISNA(INDEX(S!$B$3:$AK$497,MATCH(RIGHT($C$1,5)&amp;" "&amp;Q$3,S!$A$3:$A$470,0),MATCH($D18,S!$B$2:$AK$2,0))),"",INDEX(S!$B$3:$AK$497,MATCH(RIGHT($C$1,5)&amp;" "&amp;Q$3,S!$A$3:$A$470,0),MATCH($D18,S!$B$2:$AK$2,0)))</f>
        <v>0</v>
      </c>
      <c r="R18" s="63">
        <f ca="1">IF(ISNA(INDEX(S!$B$3:$AK$497,MATCH(RIGHT($C$1,5)&amp;" "&amp;R$3,S!$A$3:$A$470,0),MATCH($D18,S!$B$2:$AK$2,0))),"",INDEX(S!$B$3:$AK$497,MATCH(RIGHT($C$1,5)&amp;" "&amp;R$3,S!$A$3:$A$470,0),MATCH($D18,S!$B$2:$AK$2,0)))</f>
        <v>-28</v>
      </c>
      <c r="S18" s="63">
        <f ca="1">IF(ISNA(INDEX(S!$B$3:$AK$497,MATCH(RIGHT($C$1,5)&amp;" "&amp;S$3,S!$A$3:$A$470,0),MATCH($D18,S!$B$2:$AK$2,0))),"",INDEX(S!$B$3:$AK$497,MATCH(RIGHT($C$1,5)&amp;" "&amp;S$3,S!$A$3:$A$470,0),MATCH($D18,S!$B$2:$AK$2,0)))</f>
        <v>0</v>
      </c>
      <c r="T18" s="63">
        <f ca="1">IF(ISNA(INDEX(S!$B$3:$AK$497,MATCH(RIGHT($C$1,5)&amp;" "&amp;T$3,S!$A$3:$A$470,0),MATCH($D18,S!$B$2:$AK$2,0))),"",INDEX(S!$B$3:$AK$497,MATCH(RIGHT($C$1,5)&amp;" "&amp;T$3,S!$A$3:$A$470,0),MATCH($D18,S!$B$2:$AK$2,0)))</f>
        <v>0</v>
      </c>
      <c r="U18" s="63">
        <f ca="1">IF(ISNA(INDEX(S!$B$3:$AK$497,MATCH(RIGHT($C$1,5)&amp;" "&amp;U$3,S!$A$3:$A$470,0),MATCH($D18,S!$B$2:$AK$2,0))),"",INDEX(S!$B$3:$AK$497,MATCH(RIGHT($C$1,5)&amp;" "&amp;U$3,S!$A$3:$A$470,0),MATCH($D18,S!$B$2:$AK$2,0)))</f>
        <v>0</v>
      </c>
      <c r="V18" s="63">
        <f ca="1">IF(ISNA(INDEX(S!$B$3:$AK$497,MATCH(RIGHT($C$1,5)&amp;" "&amp;V$3,S!$A$3:$A$470,0),MATCH($D18,S!$B$2:$AK$2,0))),"",INDEX(S!$B$3:$AK$497,MATCH(RIGHT($C$1,5)&amp;" "&amp;V$3,S!$A$3:$A$470,0),MATCH($D18,S!$B$2:$AK$2,0)))</f>
        <v>0</v>
      </c>
      <c r="W18" s="63">
        <f ca="1">IF(ISNA(INDEX(S!$B$3:$AK$497,MATCH(RIGHT($C$1,5)&amp;" "&amp;W$3,S!$A$3:$A$470,0),MATCH($D18,S!$B$2:$AK$2,0))),"",INDEX(S!$B$3:$AK$497,MATCH(RIGHT($C$1,5)&amp;" "&amp;W$3,S!$A$3:$A$470,0),MATCH($D18,S!$B$2:$AK$2,0)))</f>
        <v>0</v>
      </c>
      <c r="X18" s="63">
        <f ca="1">IF(ISNA(INDEX(S!$B$3:$AK$497,MATCH(RIGHT($C$1,5)&amp;" "&amp;X$3,S!$A$3:$A$470,0),MATCH($D18,S!$B$2:$AK$2,0))),"",INDEX(S!$B$3:$AK$497,MATCH(RIGHT($C$1,5)&amp;" "&amp;X$3,S!$A$3:$A$470,0),MATCH($D18,S!$B$2:$AK$2,0)))</f>
        <v>86</v>
      </c>
      <c r="Y18" s="63">
        <f ca="1">IF(ISNA(INDEX(S!$B$3:$AK$497,MATCH(RIGHT($C$1,5)&amp;" "&amp;Y$3,S!$A$3:$A$470,0),MATCH($D18,S!$B$2:$AK$2,0))),"",INDEX(S!$B$3:$AK$497,MATCH(RIGHT($C$1,5)&amp;" "&amp;Y$3,S!$A$3:$A$470,0),MATCH($D18,S!$B$2:$AK$2,0)))</f>
        <v>0</v>
      </c>
      <c r="Z18" s="63">
        <f ca="1">IF(ISNA(INDEX(S!$B$3:$AK$497,MATCH(RIGHT($C$1,5)&amp;" "&amp;Z$3,S!$A$3:$A$470,0),MATCH($D18,S!$B$2:$AK$2,0))),"",INDEX(S!$B$3:$AK$497,MATCH(RIGHT($C$1,5)&amp;" "&amp;Z$3,S!$A$3:$A$470,0),MATCH($D18,S!$B$2:$AK$2,0)))</f>
        <v>0</v>
      </c>
      <c r="AA18" s="63">
        <f ca="1">IF(ISNA(INDEX(S!$B$3:$AK$497,MATCH(RIGHT($C$1,5)&amp;" "&amp;AA$3,S!$A$3:$A$470,0),MATCH($D18,S!$B$2:$AK$2,0))),"",INDEX(S!$B$3:$AK$497,MATCH(RIGHT($C$1,5)&amp;" "&amp;AA$3,S!$A$3:$A$470,0),MATCH($D18,S!$B$2:$AK$2,0)))</f>
        <v>0</v>
      </c>
      <c r="AB18" s="173">
        <f ca="1">IF(ISNA(INDEX(S!$B$3:$AK$497,MATCH(RIGHT($C$1,5)&amp;" "&amp;AB$3,S!$A$3:$A$470,0),MATCH($D18,S!$B$2:$AK$2,0))),"",INDEX(S!$B$3:$AK$497,MATCH(RIGHT($C$1,5)&amp;" "&amp;AB$3,S!$A$3:$A$470,0),MATCH($D18,S!$B$2:$AK$2,0)))</f>
        <v>0</v>
      </c>
      <c r="AC18" s="168">
        <f t="shared" ca="1" si="0"/>
        <v>86</v>
      </c>
      <c r="AD18" s="44">
        <f t="shared" ca="1" si="1"/>
        <v>-28</v>
      </c>
      <c r="AE18" s="45">
        <f t="shared" ca="1" si="2"/>
        <v>4.75</v>
      </c>
    </row>
    <row r="19" spans="1:31" s="3" customFormat="1" ht="15.2" customHeight="1" x14ac:dyDescent="0.25">
      <c r="A19" s="183"/>
      <c r="B19" s="10">
        <v>16</v>
      </c>
      <c r="C19" s="82" t="s">
        <v>28</v>
      </c>
      <c r="D19" s="165" t="s">
        <v>146</v>
      </c>
      <c r="E19" s="62">
        <f ca="1">IF(ISNA(INDEX(S!$B$3:$AK$497,MATCH(RIGHT($C$1,5)&amp;" "&amp;E$3,S!$A$3:$A$470,0),MATCH($D19,S!$B$2:$AK$2,0))),"",INDEX(S!$B$3:$AK$497,MATCH(RIGHT($C$1,5)&amp;" "&amp;E$3,S!$A$3:$A$470,0),MATCH($D19,S!$B$2:$AK$2,0)))</f>
        <v>0</v>
      </c>
      <c r="F19" s="63">
        <f ca="1">IF(ISNA(INDEX(S!$B$3:$AK$497,MATCH(RIGHT($C$1,5)&amp;" "&amp;F$3,S!$A$3:$A$470,0),MATCH($D19,S!$B$2:$AK$2,0))),"",INDEX(S!$B$3:$AK$497,MATCH(RIGHT($C$1,5)&amp;" "&amp;F$3,S!$A$3:$A$470,0),MATCH($D19,S!$B$2:$AK$2,0)))</f>
        <v>0</v>
      </c>
      <c r="G19" s="63">
        <f ca="1">IF(ISNA(INDEX(S!$B$3:$AK$497,MATCH(RIGHT($C$1,5)&amp;" "&amp;G$3,S!$A$3:$A$470,0),MATCH($D19,S!$B$2:$AK$2,0))),"",INDEX(S!$B$3:$AK$497,MATCH(RIGHT($C$1,5)&amp;" "&amp;G$3,S!$A$3:$A$470,0),MATCH($D19,S!$B$2:$AK$2,0)))</f>
        <v>0</v>
      </c>
      <c r="H19" s="63">
        <f ca="1">IF(ISNA(INDEX(S!$B$3:$AK$497,MATCH(RIGHT($C$1,5)&amp;" "&amp;H$3,S!$A$3:$A$470,0),MATCH($D19,S!$B$2:$AK$2,0))),"",INDEX(S!$B$3:$AK$497,MATCH(RIGHT($C$1,5)&amp;" "&amp;H$3,S!$A$3:$A$470,0),MATCH($D19,S!$B$2:$AK$2,0)))</f>
        <v>0</v>
      </c>
      <c r="I19" s="63">
        <f ca="1">IF(ISNA(INDEX(S!$B$3:$AK$497,MATCH(RIGHT($C$1,5)&amp;" "&amp;I$3,S!$A$3:$A$470,0),MATCH($D19,S!$B$2:$AK$2,0))),"",INDEX(S!$B$3:$AK$497,MATCH(RIGHT($C$1,5)&amp;" "&amp;I$3,S!$A$3:$A$470,0),MATCH($D19,S!$B$2:$AK$2,0)))</f>
        <v>0</v>
      </c>
      <c r="J19" s="63">
        <f ca="1">IF(ISNA(INDEX(S!$B$3:$AK$497,MATCH(RIGHT($C$1,5)&amp;" "&amp;J$3,S!$A$3:$A$470,0),MATCH($D19,S!$B$2:$AK$2,0))),"",INDEX(S!$B$3:$AK$497,MATCH(RIGHT($C$1,5)&amp;" "&amp;J$3,S!$A$3:$A$470,0),MATCH($D19,S!$B$2:$AK$2,0)))</f>
        <v>0</v>
      </c>
      <c r="K19" s="63">
        <f ca="1">IF(ISNA(INDEX(S!$B$3:$AK$497,MATCH(RIGHT($C$1,5)&amp;" "&amp;K$3,S!$A$3:$A$470,0),MATCH($D19,S!$B$2:$AK$2,0))),"",INDEX(S!$B$3:$AK$497,MATCH(RIGHT($C$1,5)&amp;" "&amp;K$3,S!$A$3:$A$470,0),MATCH($D19,S!$B$2:$AK$2,0)))</f>
        <v>0</v>
      </c>
      <c r="L19" s="63">
        <f ca="1">IF(ISNA(INDEX(S!$B$3:$AK$497,MATCH(RIGHT($C$1,5)&amp;" "&amp;L$3,S!$A$3:$A$470,0),MATCH($D19,S!$B$2:$AK$2,0))),"",INDEX(S!$B$3:$AK$497,MATCH(RIGHT($C$1,5)&amp;" "&amp;L$3,S!$A$3:$A$470,0),MATCH($D19,S!$B$2:$AK$2,0)))</f>
        <v>0</v>
      </c>
      <c r="M19" s="63">
        <f ca="1">IF(ISNA(INDEX(S!$B$3:$AK$497,MATCH(RIGHT($C$1,5)&amp;" "&amp;M$3,S!$A$3:$A$470,0),MATCH($D19,S!$B$2:$AK$2,0))),"",INDEX(S!$B$3:$AK$497,MATCH(RIGHT($C$1,5)&amp;" "&amp;M$3,S!$A$3:$A$470,0),MATCH($D19,S!$B$2:$AK$2,0)))</f>
        <v>0</v>
      </c>
      <c r="N19" s="63">
        <f ca="1">IF(ISNA(INDEX(S!$B$3:$AK$497,MATCH(RIGHT($C$1,5)&amp;" "&amp;N$3,S!$A$3:$A$470,0),MATCH($D19,S!$B$2:$AK$2,0))),"",INDEX(S!$B$3:$AK$497,MATCH(RIGHT($C$1,5)&amp;" "&amp;N$3,S!$A$3:$A$470,0),MATCH($D19,S!$B$2:$AK$2,0)))</f>
        <v>0</v>
      </c>
      <c r="O19" s="63">
        <f ca="1">IF(ISNA(INDEX(S!$B$3:$AK$497,MATCH(RIGHT($C$1,5)&amp;" "&amp;O$3,S!$A$3:$A$470,0),MATCH($D19,S!$B$2:$AK$2,0))),"",INDEX(S!$B$3:$AK$497,MATCH(RIGHT($C$1,5)&amp;" "&amp;O$3,S!$A$3:$A$470,0),MATCH($D19,S!$B$2:$AK$2,0)))</f>
        <v>0</v>
      </c>
      <c r="P19" s="63">
        <f ca="1">IF(ISNA(INDEX(S!$B$3:$AK$497,MATCH(RIGHT($C$1,5)&amp;" "&amp;P$3,S!$A$3:$A$470,0),MATCH($D19,S!$B$2:$AK$2,0))),"",INDEX(S!$B$3:$AK$497,MATCH(RIGHT($C$1,5)&amp;" "&amp;P$3,S!$A$3:$A$470,0),MATCH($D19,S!$B$2:$AK$2,0)))</f>
        <v>0</v>
      </c>
      <c r="Q19" s="63">
        <f ca="1">IF(ISNA(INDEX(S!$B$3:$AK$497,MATCH(RIGHT($C$1,5)&amp;" "&amp;Q$3,S!$A$3:$A$470,0),MATCH($D19,S!$B$2:$AK$2,0))),"",INDEX(S!$B$3:$AK$497,MATCH(RIGHT($C$1,5)&amp;" "&amp;Q$3,S!$A$3:$A$470,0),MATCH($D19,S!$B$2:$AK$2,0)))</f>
        <v>0</v>
      </c>
      <c r="R19" s="63">
        <f ca="1">IF(ISNA(INDEX(S!$B$3:$AK$497,MATCH(RIGHT($C$1,5)&amp;" "&amp;R$3,S!$A$3:$A$470,0),MATCH($D19,S!$B$2:$AK$2,0))),"",INDEX(S!$B$3:$AK$497,MATCH(RIGHT($C$1,5)&amp;" "&amp;R$3,S!$A$3:$A$470,0),MATCH($D19,S!$B$2:$AK$2,0)))</f>
        <v>0</v>
      </c>
      <c r="S19" s="63">
        <f ca="1">IF(ISNA(INDEX(S!$B$3:$AK$497,MATCH(RIGHT($C$1,5)&amp;" "&amp;S$3,S!$A$3:$A$470,0),MATCH($D19,S!$B$2:$AK$2,0))),"",INDEX(S!$B$3:$AK$497,MATCH(RIGHT($C$1,5)&amp;" "&amp;S$3,S!$A$3:$A$470,0),MATCH($D19,S!$B$2:$AK$2,0)))</f>
        <v>0</v>
      </c>
      <c r="T19" s="63">
        <f ca="1">IF(ISNA(INDEX(S!$B$3:$AK$497,MATCH(RIGHT($C$1,5)&amp;" "&amp;T$3,S!$A$3:$A$470,0),MATCH($D19,S!$B$2:$AK$2,0))),"",INDEX(S!$B$3:$AK$497,MATCH(RIGHT($C$1,5)&amp;" "&amp;T$3,S!$A$3:$A$470,0),MATCH($D19,S!$B$2:$AK$2,0)))</f>
        <v>0</v>
      </c>
      <c r="U19" s="63">
        <f ca="1">IF(ISNA(INDEX(S!$B$3:$AK$497,MATCH(RIGHT($C$1,5)&amp;" "&amp;U$3,S!$A$3:$A$470,0),MATCH($D19,S!$B$2:$AK$2,0))),"",INDEX(S!$B$3:$AK$497,MATCH(RIGHT($C$1,5)&amp;" "&amp;U$3,S!$A$3:$A$470,0),MATCH($D19,S!$B$2:$AK$2,0)))</f>
        <v>0</v>
      </c>
      <c r="V19" s="63">
        <f ca="1">IF(ISNA(INDEX(S!$B$3:$AK$497,MATCH(RIGHT($C$1,5)&amp;" "&amp;V$3,S!$A$3:$A$470,0),MATCH($D19,S!$B$2:$AK$2,0))),"",INDEX(S!$B$3:$AK$497,MATCH(RIGHT($C$1,5)&amp;" "&amp;V$3,S!$A$3:$A$470,0),MATCH($D19,S!$B$2:$AK$2,0)))</f>
        <v>0</v>
      </c>
      <c r="W19" s="63">
        <f ca="1">IF(ISNA(INDEX(S!$B$3:$AK$497,MATCH(RIGHT($C$1,5)&amp;" "&amp;W$3,S!$A$3:$A$470,0),MATCH($D19,S!$B$2:$AK$2,0))),"",INDEX(S!$B$3:$AK$497,MATCH(RIGHT($C$1,5)&amp;" "&amp;W$3,S!$A$3:$A$470,0),MATCH($D19,S!$B$2:$AK$2,0)))</f>
        <v>0</v>
      </c>
      <c r="X19" s="63">
        <f ca="1">IF(ISNA(INDEX(S!$B$3:$AK$497,MATCH(RIGHT($C$1,5)&amp;" "&amp;X$3,S!$A$3:$A$470,0),MATCH($D19,S!$B$2:$AK$2,0))),"",INDEX(S!$B$3:$AK$497,MATCH(RIGHT($C$1,5)&amp;" "&amp;X$3,S!$A$3:$A$470,0),MATCH($D19,S!$B$2:$AK$2,0)))</f>
        <v>0</v>
      </c>
      <c r="Y19" s="63">
        <f ca="1">IF(ISNA(INDEX(S!$B$3:$AK$497,MATCH(RIGHT($C$1,5)&amp;" "&amp;Y$3,S!$A$3:$A$470,0),MATCH($D19,S!$B$2:$AK$2,0))),"",INDEX(S!$B$3:$AK$497,MATCH(RIGHT($C$1,5)&amp;" "&amp;Y$3,S!$A$3:$A$470,0),MATCH($D19,S!$B$2:$AK$2,0)))</f>
        <v>0</v>
      </c>
      <c r="Z19" s="63">
        <f ca="1">IF(ISNA(INDEX(S!$B$3:$AK$497,MATCH(RIGHT($C$1,5)&amp;" "&amp;Z$3,S!$A$3:$A$470,0),MATCH($D19,S!$B$2:$AK$2,0))),"",INDEX(S!$B$3:$AK$497,MATCH(RIGHT($C$1,5)&amp;" "&amp;Z$3,S!$A$3:$A$470,0),MATCH($D19,S!$B$2:$AK$2,0)))</f>
        <v>0</v>
      </c>
      <c r="AA19" s="63">
        <f ca="1">IF(ISNA(INDEX(S!$B$3:$AK$497,MATCH(RIGHT($C$1,5)&amp;" "&amp;AA$3,S!$A$3:$A$470,0),MATCH($D19,S!$B$2:$AK$2,0))),"",INDEX(S!$B$3:$AK$497,MATCH(RIGHT($C$1,5)&amp;" "&amp;AA$3,S!$A$3:$A$470,0),MATCH($D19,S!$B$2:$AK$2,0)))</f>
        <v>0</v>
      </c>
      <c r="AB19" s="173">
        <f ca="1">IF(ISNA(INDEX(S!$B$3:$AK$497,MATCH(RIGHT($C$1,5)&amp;" "&amp;AB$3,S!$A$3:$A$470,0),MATCH($D19,S!$B$2:$AK$2,0))),"",INDEX(S!$B$3:$AK$497,MATCH(RIGHT($C$1,5)&amp;" "&amp;AB$3,S!$A$3:$A$470,0),MATCH($D19,S!$B$2:$AK$2,0)))</f>
        <v>0</v>
      </c>
      <c r="AC19" s="168">
        <f t="shared" ca="1" si="0"/>
        <v>0</v>
      </c>
      <c r="AD19" s="44">
        <f t="shared" ca="1" si="1"/>
        <v>0</v>
      </c>
      <c r="AE19" s="45">
        <f t="shared" ca="1" si="2"/>
        <v>0</v>
      </c>
    </row>
    <row r="20" spans="1:31" s="3" customFormat="1" ht="15.2" customHeight="1" thickBot="1" x14ac:dyDescent="0.3">
      <c r="A20" s="190"/>
      <c r="B20" s="13">
        <v>17</v>
      </c>
      <c r="C20" s="84" t="s">
        <v>29</v>
      </c>
      <c r="D20" s="166" t="s">
        <v>143</v>
      </c>
      <c r="E20" s="64">
        <f ca="1">IF(ISNA(INDEX(S!$B$3:$AK$497,MATCH(RIGHT($C$1,5)&amp;" "&amp;E$3,S!$A$3:$A$470,0),MATCH($D20,S!$B$2:$AK$2,0))),"",INDEX(S!$B$3:$AK$497,MATCH(RIGHT($C$1,5)&amp;" "&amp;E$3,S!$A$3:$A$470,0),MATCH($D20,S!$B$2:$AK$2,0)))</f>
        <v>0</v>
      </c>
      <c r="F20" s="65">
        <f ca="1">IF(ISNA(INDEX(S!$B$3:$AK$497,MATCH(RIGHT($C$1,5)&amp;" "&amp;F$3,S!$A$3:$A$470,0),MATCH($D20,S!$B$2:$AK$2,0))),"",INDEX(S!$B$3:$AK$497,MATCH(RIGHT($C$1,5)&amp;" "&amp;F$3,S!$A$3:$A$470,0),MATCH($D20,S!$B$2:$AK$2,0)))</f>
        <v>-13</v>
      </c>
      <c r="G20" s="65">
        <f ca="1">IF(ISNA(INDEX(S!$B$3:$AK$497,MATCH(RIGHT($C$1,5)&amp;" "&amp;G$3,S!$A$3:$A$470,0),MATCH($D20,S!$B$2:$AK$2,0))),"",INDEX(S!$B$3:$AK$497,MATCH(RIGHT($C$1,5)&amp;" "&amp;G$3,S!$A$3:$A$470,0),MATCH($D20,S!$B$2:$AK$2,0)))</f>
        <v>0</v>
      </c>
      <c r="H20" s="65">
        <f ca="1">IF(ISNA(INDEX(S!$B$3:$AK$497,MATCH(RIGHT($C$1,5)&amp;" "&amp;H$3,S!$A$3:$A$470,0),MATCH($D20,S!$B$2:$AK$2,0))),"",INDEX(S!$B$3:$AK$497,MATCH(RIGHT($C$1,5)&amp;" "&amp;H$3,S!$A$3:$A$470,0),MATCH($D20,S!$B$2:$AK$2,0)))</f>
        <v>0</v>
      </c>
      <c r="I20" s="65">
        <f ca="1">IF(ISNA(INDEX(S!$B$3:$AK$497,MATCH(RIGHT($C$1,5)&amp;" "&amp;I$3,S!$A$3:$A$470,0),MATCH($D20,S!$B$2:$AK$2,0))),"",INDEX(S!$B$3:$AK$497,MATCH(RIGHT($C$1,5)&amp;" "&amp;I$3,S!$A$3:$A$470,0),MATCH($D20,S!$B$2:$AK$2,0)))</f>
        <v>0</v>
      </c>
      <c r="J20" s="65">
        <f ca="1">IF(ISNA(INDEX(S!$B$3:$AK$497,MATCH(RIGHT($C$1,5)&amp;" "&amp;J$3,S!$A$3:$A$470,0),MATCH($D20,S!$B$2:$AK$2,0))),"",INDEX(S!$B$3:$AK$497,MATCH(RIGHT($C$1,5)&amp;" "&amp;J$3,S!$A$3:$A$470,0),MATCH($D20,S!$B$2:$AK$2,0)))</f>
        <v>0</v>
      </c>
      <c r="K20" s="65">
        <f ca="1">IF(ISNA(INDEX(S!$B$3:$AK$497,MATCH(RIGHT($C$1,5)&amp;" "&amp;K$3,S!$A$3:$A$470,0),MATCH($D20,S!$B$2:$AK$2,0))),"",INDEX(S!$B$3:$AK$497,MATCH(RIGHT($C$1,5)&amp;" "&amp;K$3,S!$A$3:$A$470,0),MATCH($D20,S!$B$2:$AK$2,0)))</f>
        <v>0</v>
      </c>
      <c r="L20" s="65">
        <f ca="1">IF(ISNA(INDEX(S!$B$3:$AK$497,MATCH(RIGHT($C$1,5)&amp;" "&amp;L$3,S!$A$3:$A$470,0),MATCH($D20,S!$B$2:$AK$2,0))),"",INDEX(S!$B$3:$AK$497,MATCH(RIGHT($C$1,5)&amp;" "&amp;L$3,S!$A$3:$A$470,0),MATCH($D20,S!$B$2:$AK$2,0)))</f>
        <v>-106</v>
      </c>
      <c r="M20" s="65">
        <f ca="1">IF(ISNA(INDEX(S!$B$3:$AK$497,MATCH(RIGHT($C$1,5)&amp;" "&amp;M$3,S!$A$3:$A$470,0),MATCH($D20,S!$B$2:$AK$2,0))),"",INDEX(S!$B$3:$AK$497,MATCH(RIGHT($C$1,5)&amp;" "&amp;M$3,S!$A$3:$A$470,0),MATCH($D20,S!$B$2:$AK$2,0)))</f>
        <v>0</v>
      </c>
      <c r="N20" s="65">
        <f ca="1">IF(ISNA(INDEX(S!$B$3:$AK$497,MATCH(RIGHT($C$1,5)&amp;" "&amp;N$3,S!$A$3:$A$470,0),MATCH($D20,S!$B$2:$AK$2,0))),"",INDEX(S!$B$3:$AK$497,MATCH(RIGHT($C$1,5)&amp;" "&amp;N$3,S!$A$3:$A$470,0),MATCH($D20,S!$B$2:$AK$2,0)))</f>
        <v>0</v>
      </c>
      <c r="O20" s="65">
        <f ca="1">IF(ISNA(INDEX(S!$B$3:$AK$497,MATCH(RIGHT($C$1,5)&amp;" "&amp;O$3,S!$A$3:$A$470,0),MATCH($D20,S!$B$2:$AK$2,0))),"",INDEX(S!$B$3:$AK$497,MATCH(RIGHT($C$1,5)&amp;" "&amp;O$3,S!$A$3:$A$470,0),MATCH($D20,S!$B$2:$AK$2,0)))</f>
        <v>0</v>
      </c>
      <c r="P20" s="65">
        <f ca="1">IF(ISNA(INDEX(S!$B$3:$AK$497,MATCH(RIGHT($C$1,5)&amp;" "&amp;P$3,S!$A$3:$A$470,0),MATCH($D20,S!$B$2:$AK$2,0))),"",INDEX(S!$B$3:$AK$497,MATCH(RIGHT($C$1,5)&amp;" "&amp;P$3,S!$A$3:$A$470,0),MATCH($D20,S!$B$2:$AK$2,0)))</f>
        <v>0</v>
      </c>
      <c r="Q20" s="65">
        <f ca="1">IF(ISNA(INDEX(S!$B$3:$AK$497,MATCH(RIGHT($C$1,5)&amp;" "&amp;Q$3,S!$A$3:$A$470,0),MATCH($D20,S!$B$2:$AK$2,0))),"",INDEX(S!$B$3:$AK$497,MATCH(RIGHT($C$1,5)&amp;" "&amp;Q$3,S!$A$3:$A$470,0),MATCH($D20,S!$B$2:$AK$2,0)))</f>
        <v>0</v>
      </c>
      <c r="R20" s="65">
        <f ca="1">IF(ISNA(INDEX(S!$B$3:$AK$497,MATCH(RIGHT($C$1,5)&amp;" "&amp;R$3,S!$A$3:$A$470,0),MATCH($D20,S!$B$2:$AK$2,0))),"",INDEX(S!$B$3:$AK$497,MATCH(RIGHT($C$1,5)&amp;" "&amp;R$3,S!$A$3:$A$470,0),MATCH($D20,S!$B$2:$AK$2,0)))</f>
        <v>43</v>
      </c>
      <c r="S20" s="65">
        <f ca="1">IF(ISNA(INDEX(S!$B$3:$AK$497,MATCH(RIGHT($C$1,5)&amp;" "&amp;S$3,S!$A$3:$A$470,0),MATCH($D20,S!$B$2:$AK$2,0))),"",INDEX(S!$B$3:$AK$497,MATCH(RIGHT($C$1,5)&amp;" "&amp;S$3,S!$A$3:$A$470,0),MATCH($D20,S!$B$2:$AK$2,0)))</f>
        <v>0</v>
      </c>
      <c r="T20" s="65">
        <f ca="1">IF(ISNA(INDEX(S!$B$3:$AK$497,MATCH(RIGHT($C$1,5)&amp;" "&amp;T$3,S!$A$3:$A$470,0),MATCH($D20,S!$B$2:$AK$2,0))),"",INDEX(S!$B$3:$AK$497,MATCH(RIGHT($C$1,5)&amp;" "&amp;T$3,S!$A$3:$A$470,0),MATCH($D20,S!$B$2:$AK$2,0)))</f>
        <v>0</v>
      </c>
      <c r="U20" s="65">
        <f ca="1">IF(ISNA(INDEX(S!$B$3:$AK$497,MATCH(RIGHT($C$1,5)&amp;" "&amp;U$3,S!$A$3:$A$470,0),MATCH($D20,S!$B$2:$AK$2,0))),"",INDEX(S!$B$3:$AK$497,MATCH(RIGHT($C$1,5)&amp;" "&amp;U$3,S!$A$3:$A$470,0),MATCH($D20,S!$B$2:$AK$2,0)))</f>
        <v>0</v>
      </c>
      <c r="V20" s="65">
        <f ca="1">IF(ISNA(INDEX(S!$B$3:$AK$497,MATCH(RIGHT($C$1,5)&amp;" "&amp;V$3,S!$A$3:$A$470,0),MATCH($D20,S!$B$2:$AK$2,0))),"",INDEX(S!$B$3:$AK$497,MATCH(RIGHT($C$1,5)&amp;" "&amp;V$3,S!$A$3:$A$470,0),MATCH($D20,S!$B$2:$AK$2,0)))</f>
        <v>0</v>
      </c>
      <c r="W20" s="65">
        <f ca="1">IF(ISNA(INDEX(S!$B$3:$AK$497,MATCH(RIGHT($C$1,5)&amp;" "&amp;W$3,S!$A$3:$A$470,0),MATCH($D20,S!$B$2:$AK$2,0))),"",INDEX(S!$B$3:$AK$497,MATCH(RIGHT($C$1,5)&amp;" "&amp;W$3,S!$A$3:$A$470,0),MATCH($D20,S!$B$2:$AK$2,0)))</f>
        <v>0</v>
      </c>
      <c r="X20" s="65">
        <f ca="1">IF(ISNA(INDEX(S!$B$3:$AK$497,MATCH(RIGHT($C$1,5)&amp;" "&amp;X$3,S!$A$3:$A$470,0),MATCH($D20,S!$B$2:$AK$2,0))),"",INDEX(S!$B$3:$AK$497,MATCH(RIGHT($C$1,5)&amp;" "&amp;X$3,S!$A$3:$A$470,0),MATCH($D20,S!$B$2:$AK$2,0)))</f>
        <v>111</v>
      </c>
      <c r="Y20" s="65">
        <f ca="1">IF(ISNA(INDEX(S!$B$3:$AK$497,MATCH(RIGHT($C$1,5)&amp;" "&amp;Y$3,S!$A$3:$A$470,0),MATCH($D20,S!$B$2:$AK$2,0))),"",INDEX(S!$B$3:$AK$497,MATCH(RIGHT($C$1,5)&amp;" "&amp;Y$3,S!$A$3:$A$470,0),MATCH($D20,S!$B$2:$AK$2,0)))</f>
        <v>0</v>
      </c>
      <c r="Z20" s="65">
        <f ca="1">IF(ISNA(INDEX(S!$B$3:$AK$497,MATCH(RIGHT($C$1,5)&amp;" "&amp;Z$3,S!$A$3:$A$470,0),MATCH($D20,S!$B$2:$AK$2,0))),"",INDEX(S!$B$3:$AK$497,MATCH(RIGHT($C$1,5)&amp;" "&amp;Z$3,S!$A$3:$A$470,0),MATCH($D20,S!$B$2:$AK$2,0)))</f>
        <v>0</v>
      </c>
      <c r="AA20" s="65">
        <f ca="1">IF(ISNA(INDEX(S!$B$3:$AK$497,MATCH(RIGHT($C$1,5)&amp;" "&amp;AA$3,S!$A$3:$A$470,0),MATCH($D20,S!$B$2:$AK$2,0))),"",INDEX(S!$B$3:$AK$497,MATCH(RIGHT($C$1,5)&amp;" "&amp;AA$3,S!$A$3:$A$470,0),MATCH($D20,S!$B$2:$AK$2,0)))</f>
        <v>0</v>
      </c>
      <c r="AB20" s="174">
        <f ca="1">IF(ISNA(INDEX(S!$B$3:$AK$497,MATCH(RIGHT($C$1,5)&amp;" "&amp;AB$3,S!$A$3:$A$470,0),MATCH($D20,S!$B$2:$AK$2,0))),"",INDEX(S!$B$3:$AK$497,MATCH(RIGHT($C$1,5)&amp;" "&amp;AB$3,S!$A$3:$A$470,0),MATCH($D20,S!$B$2:$AK$2,0)))</f>
        <v>0</v>
      </c>
      <c r="AC20" s="169">
        <f t="shared" ca="1" si="0"/>
        <v>111</v>
      </c>
      <c r="AD20" s="46">
        <f t="shared" ca="1" si="1"/>
        <v>-106</v>
      </c>
      <c r="AE20" s="47">
        <f t="shared" ca="1" si="2"/>
        <v>1.4583333333333333</v>
      </c>
    </row>
    <row r="21" spans="1:31" s="3" customFormat="1" ht="15.2" customHeight="1" x14ac:dyDescent="0.25">
      <c r="A21" s="182" t="s">
        <v>30</v>
      </c>
      <c r="B21" s="11">
        <v>18</v>
      </c>
      <c r="C21" s="81" t="s">
        <v>31</v>
      </c>
      <c r="D21" s="164" t="s">
        <v>129</v>
      </c>
      <c r="E21" s="60">
        <f ca="1">IF(ISNA(INDEX(S!$B$3:$AK$497,MATCH(RIGHT($C$1,5)&amp;" "&amp;E$3,S!$A$3:$A$470,0),MATCH($D21,S!$B$2:$AK$2,0))),"",INDEX(S!$B$3:$AK$497,MATCH(RIGHT($C$1,5)&amp;" "&amp;E$3,S!$A$3:$A$470,0),MATCH($D21,S!$B$2:$AK$2,0)))</f>
        <v>0</v>
      </c>
      <c r="F21" s="61">
        <f ca="1">IF(ISNA(INDEX(S!$B$3:$AK$497,MATCH(RIGHT($C$1,5)&amp;" "&amp;F$3,S!$A$3:$A$470,0),MATCH($D21,S!$B$2:$AK$2,0))),"",INDEX(S!$B$3:$AK$497,MATCH(RIGHT($C$1,5)&amp;" "&amp;F$3,S!$A$3:$A$470,0),MATCH($D21,S!$B$2:$AK$2,0)))</f>
        <v>8816</v>
      </c>
      <c r="G21" s="61">
        <f ca="1">IF(ISNA(INDEX(S!$B$3:$AK$497,MATCH(RIGHT($C$1,5)&amp;" "&amp;G$3,S!$A$3:$A$470,0),MATCH($D21,S!$B$2:$AK$2,0))),"",INDEX(S!$B$3:$AK$497,MATCH(RIGHT($C$1,5)&amp;" "&amp;G$3,S!$A$3:$A$470,0),MATCH($D21,S!$B$2:$AK$2,0)))</f>
        <v>0</v>
      </c>
      <c r="H21" s="61">
        <f ca="1">IF(ISNA(INDEX(S!$B$3:$AK$497,MATCH(RIGHT($C$1,5)&amp;" "&amp;H$3,S!$A$3:$A$470,0),MATCH($D21,S!$B$2:$AK$2,0))),"",INDEX(S!$B$3:$AK$497,MATCH(RIGHT($C$1,5)&amp;" "&amp;H$3,S!$A$3:$A$470,0),MATCH($D21,S!$B$2:$AK$2,0)))</f>
        <v>0</v>
      </c>
      <c r="I21" s="61">
        <f ca="1">IF(ISNA(INDEX(S!$B$3:$AK$497,MATCH(RIGHT($C$1,5)&amp;" "&amp;I$3,S!$A$3:$A$470,0),MATCH($D21,S!$B$2:$AK$2,0))),"",INDEX(S!$B$3:$AK$497,MATCH(RIGHT($C$1,5)&amp;" "&amp;I$3,S!$A$3:$A$470,0),MATCH($D21,S!$B$2:$AK$2,0)))</f>
        <v>0</v>
      </c>
      <c r="J21" s="61">
        <f ca="1">IF(ISNA(INDEX(S!$B$3:$AK$497,MATCH(RIGHT($C$1,5)&amp;" "&amp;J$3,S!$A$3:$A$470,0),MATCH($D21,S!$B$2:$AK$2,0))),"",INDEX(S!$B$3:$AK$497,MATCH(RIGHT($C$1,5)&amp;" "&amp;J$3,S!$A$3:$A$470,0),MATCH($D21,S!$B$2:$AK$2,0)))</f>
        <v>0</v>
      </c>
      <c r="K21" s="61">
        <f ca="1">IF(ISNA(INDEX(S!$B$3:$AK$497,MATCH(RIGHT($C$1,5)&amp;" "&amp;K$3,S!$A$3:$A$470,0),MATCH($D21,S!$B$2:$AK$2,0))),"",INDEX(S!$B$3:$AK$497,MATCH(RIGHT($C$1,5)&amp;" "&amp;K$3,S!$A$3:$A$470,0),MATCH($D21,S!$B$2:$AK$2,0)))</f>
        <v>0</v>
      </c>
      <c r="L21" s="61">
        <f ca="1">IF(ISNA(INDEX(S!$B$3:$AK$497,MATCH(RIGHT($C$1,5)&amp;" "&amp;L$3,S!$A$3:$A$470,0),MATCH($D21,S!$B$2:$AK$2,0))),"",INDEX(S!$B$3:$AK$497,MATCH(RIGHT($C$1,5)&amp;" "&amp;L$3,S!$A$3:$A$470,0),MATCH($D21,S!$B$2:$AK$2,0)))</f>
        <v>8792</v>
      </c>
      <c r="M21" s="61">
        <f ca="1">IF(ISNA(INDEX(S!$B$3:$AK$497,MATCH(RIGHT($C$1,5)&amp;" "&amp;M$3,S!$A$3:$A$470,0),MATCH($D21,S!$B$2:$AK$2,0))),"",INDEX(S!$B$3:$AK$497,MATCH(RIGHT($C$1,5)&amp;" "&amp;M$3,S!$A$3:$A$470,0),MATCH($D21,S!$B$2:$AK$2,0)))</f>
        <v>0</v>
      </c>
      <c r="N21" s="61">
        <f ca="1">IF(ISNA(INDEX(S!$B$3:$AK$497,MATCH(RIGHT($C$1,5)&amp;" "&amp;N$3,S!$A$3:$A$470,0),MATCH($D21,S!$B$2:$AK$2,0))),"",INDEX(S!$B$3:$AK$497,MATCH(RIGHT($C$1,5)&amp;" "&amp;N$3,S!$A$3:$A$470,0),MATCH($D21,S!$B$2:$AK$2,0)))</f>
        <v>0</v>
      </c>
      <c r="O21" s="61">
        <f ca="1">IF(ISNA(INDEX(S!$B$3:$AK$497,MATCH(RIGHT($C$1,5)&amp;" "&amp;O$3,S!$A$3:$A$470,0),MATCH($D21,S!$B$2:$AK$2,0))),"",INDEX(S!$B$3:$AK$497,MATCH(RIGHT($C$1,5)&amp;" "&amp;O$3,S!$A$3:$A$470,0),MATCH($D21,S!$B$2:$AK$2,0)))</f>
        <v>0</v>
      </c>
      <c r="P21" s="61">
        <f ca="1">IF(ISNA(INDEX(S!$B$3:$AK$497,MATCH(RIGHT($C$1,5)&amp;" "&amp;P$3,S!$A$3:$A$470,0),MATCH($D21,S!$B$2:$AK$2,0))),"",INDEX(S!$B$3:$AK$497,MATCH(RIGHT($C$1,5)&amp;" "&amp;P$3,S!$A$3:$A$470,0),MATCH($D21,S!$B$2:$AK$2,0)))</f>
        <v>0</v>
      </c>
      <c r="Q21" s="61">
        <f ca="1">IF(ISNA(INDEX(S!$B$3:$AK$497,MATCH(RIGHT($C$1,5)&amp;" "&amp;Q$3,S!$A$3:$A$470,0),MATCH($D21,S!$B$2:$AK$2,0))),"",INDEX(S!$B$3:$AK$497,MATCH(RIGHT($C$1,5)&amp;" "&amp;Q$3,S!$A$3:$A$470,0),MATCH($D21,S!$B$2:$AK$2,0)))</f>
        <v>0</v>
      </c>
      <c r="R21" s="61">
        <f ca="1">IF(ISNA(INDEX(S!$B$3:$AK$497,MATCH(RIGHT($C$1,5)&amp;" "&amp;R$3,S!$A$3:$A$470,0),MATCH($D21,S!$B$2:$AK$2,0))),"",INDEX(S!$B$3:$AK$497,MATCH(RIGHT($C$1,5)&amp;" "&amp;R$3,S!$A$3:$A$470,0),MATCH($D21,S!$B$2:$AK$2,0)))</f>
        <v>8784</v>
      </c>
      <c r="S21" s="61">
        <f ca="1">IF(ISNA(INDEX(S!$B$3:$AK$497,MATCH(RIGHT($C$1,5)&amp;" "&amp;S$3,S!$A$3:$A$470,0),MATCH($D21,S!$B$2:$AK$2,0))),"",INDEX(S!$B$3:$AK$497,MATCH(RIGHT($C$1,5)&amp;" "&amp;S$3,S!$A$3:$A$470,0),MATCH($D21,S!$B$2:$AK$2,0)))</f>
        <v>0</v>
      </c>
      <c r="T21" s="61">
        <f ca="1">IF(ISNA(INDEX(S!$B$3:$AK$497,MATCH(RIGHT($C$1,5)&amp;" "&amp;T$3,S!$A$3:$A$470,0),MATCH($D21,S!$B$2:$AK$2,0))),"",INDEX(S!$B$3:$AK$497,MATCH(RIGHT($C$1,5)&amp;" "&amp;T$3,S!$A$3:$A$470,0),MATCH($D21,S!$B$2:$AK$2,0)))</f>
        <v>0</v>
      </c>
      <c r="U21" s="61">
        <f ca="1">IF(ISNA(INDEX(S!$B$3:$AK$497,MATCH(RIGHT($C$1,5)&amp;" "&amp;U$3,S!$A$3:$A$470,0),MATCH($D21,S!$B$2:$AK$2,0))),"",INDEX(S!$B$3:$AK$497,MATCH(RIGHT($C$1,5)&amp;" "&amp;U$3,S!$A$3:$A$470,0),MATCH($D21,S!$B$2:$AK$2,0)))</f>
        <v>0</v>
      </c>
      <c r="V21" s="61">
        <f ca="1">IF(ISNA(INDEX(S!$B$3:$AK$497,MATCH(RIGHT($C$1,5)&amp;" "&amp;V$3,S!$A$3:$A$470,0),MATCH($D21,S!$B$2:$AK$2,0))),"",INDEX(S!$B$3:$AK$497,MATCH(RIGHT($C$1,5)&amp;" "&amp;V$3,S!$A$3:$A$470,0),MATCH($D21,S!$B$2:$AK$2,0)))</f>
        <v>0</v>
      </c>
      <c r="W21" s="61">
        <f ca="1">IF(ISNA(INDEX(S!$B$3:$AK$497,MATCH(RIGHT($C$1,5)&amp;" "&amp;W$3,S!$A$3:$A$470,0),MATCH($D21,S!$B$2:$AK$2,0))),"",INDEX(S!$B$3:$AK$497,MATCH(RIGHT($C$1,5)&amp;" "&amp;W$3,S!$A$3:$A$470,0),MATCH($D21,S!$B$2:$AK$2,0)))</f>
        <v>0</v>
      </c>
      <c r="X21" s="61">
        <f ca="1">IF(ISNA(INDEX(S!$B$3:$AK$497,MATCH(RIGHT($C$1,5)&amp;" "&amp;X$3,S!$A$3:$A$470,0),MATCH($D21,S!$B$2:$AK$2,0))),"",INDEX(S!$B$3:$AK$497,MATCH(RIGHT($C$1,5)&amp;" "&amp;X$3,S!$A$3:$A$470,0),MATCH($D21,S!$B$2:$AK$2,0)))</f>
        <v>8781</v>
      </c>
      <c r="Y21" s="61">
        <f ca="1">IF(ISNA(INDEX(S!$B$3:$AK$497,MATCH(RIGHT($C$1,5)&amp;" "&amp;Y$3,S!$A$3:$A$470,0),MATCH($D21,S!$B$2:$AK$2,0))),"",INDEX(S!$B$3:$AK$497,MATCH(RIGHT($C$1,5)&amp;" "&amp;Y$3,S!$A$3:$A$470,0),MATCH($D21,S!$B$2:$AK$2,0)))</f>
        <v>0</v>
      </c>
      <c r="Z21" s="61">
        <f ca="1">IF(ISNA(INDEX(S!$B$3:$AK$497,MATCH(RIGHT($C$1,5)&amp;" "&amp;Z$3,S!$A$3:$A$470,0),MATCH($D21,S!$B$2:$AK$2,0))),"",INDEX(S!$B$3:$AK$497,MATCH(RIGHT($C$1,5)&amp;" "&amp;Z$3,S!$A$3:$A$470,0),MATCH($D21,S!$B$2:$AK$2,0)))</f>
        <v>0</v>
      </c>
      <c r="AA21" s="61">
        <f ca="1">IF(ISNA(INDEX(S!$B$3:$AK$497,MATCH(RIGHT($C$1,5)&amp;" "&amp;AA$3,S!$A$3:$A$470,0),MATCH($D21,S!$B$2:$AK$2,0))),"",INDEX(S!$B$3:$AK$497,MATCH(RIGHT($C$1,5)&amp;" "&amp;AA$3,S!$A$3:$A$470,0),MATCH($D21,S!$B$2:$AK$2,0)))</f>
        <v>0</v>
      </c>
      <c r="AB21" s="172">
        <f ca="1">IF(ISNA(INDEX(S!$B$3:$AK$497,MATCH(RIGHT($C$1,5)&amp;" "&amp;AB$3,S!$A$3:$A$470,0),MATCH($D21,S!$B$2:$AK$2,0))),"",INDEX(S!$B$3:$AK$497,MATCH(RIGHT($C$1,5)&amp;" "&amp;AB$3,S!$A$3:$A$470,0),MATCH($D21,S!$B$2:$AK$2,0)))</f>
        <v>0</v>
      </c>
      <c r="AC21" s="167">
        <f t="shared" ca="1" si="0"/>
        <v>8816</v>
      </c>
      <c r="AD21" s="42">
        <f t="shared" ca="1" si="1"/>
        <v>0</v>
      </c>
      <c r="AE21" s="43">
        <f t="shared" ca="1" si="2"/>
        <v>1465.5416666666667</v>
      </c>
    </row>
    <row r="22" spans="1:31" s="3" customFormat="1" ht="15.2" customHeight="1" x14ac:dyDescent="0.25">
      <c r="A22" s="183"/>
      <c r="B22" s="10">
        <v>19</v>
      </c>
      <c r="C22" s="82" t="s">
        <v>32</v>
      </c>
      <c r="D22" s="165" t="s">
        <v>135</v>
      </c>
      <c r="E22" s="62">
        <f ca="1">IF(ISNA(INDEX(S!$B$3:$AK$497,MATCH(RIGHT($C$1,5)&amp;" "&amp;E$3,S!$A$3:$A$470,0),MATCH($D22,S!$B$2:$AK$2,0))),"",INDEX(S!$B$3:$AK$497,MATCH(RIGHT($C$1,5)&amp;" "&amp;E$3,S!$A$3:$A$470,0),MATCH($D22,S!$B$2:$AK$2,0)))</f>
        <v>0</v>
      </c>
      <c r="F22" s="63">
        <f ca="1">IF(ISNA(INDEX(S!$B$3:$AK$497,MATCH(RIGHT($C$1,5)&amp;" "&amp;F$3,S!$A$3:$A$470,0),MATCH($D22,S!$B$2:$AK$2,0))),"",INDEX(S!$B$3:$AK$497,MATCH(RIGHT($C$1,5)&amp;" "&amp;F$3,S!$A$3:$A$470,0),MATCH($D22,S!$B$2:$AK$2,0)))</f>
        <v>2990</v>
      </c>
      <c r="G22" s="63">
        <f ca="1">IF(ISNA(INDEX(S!$B$3:$AK$497,MATCH(RIGHT($C$1,5)&amp;" "&amp;G$3,S!$A$3:$A$470,0),MATCH($D22,S!$B$2:$AK$2,0))),"",INDEX(S!$B$3:$AK$497,MATCH(RIGHT($C$1,5)&amp;" "&amp;G$3,S!$A$3:$A$470,0),MATCH($D22,S!$B$2:$AK$2,0)))</f>
        <v>0</v>
      </c>
      <c r="H22" s="63">
        <f ca="1">IF(ISNA(INDEX(S!$B$3:$AK$497,MATCH(RIGHT($C$1,5)&amp;" "&amp;H$3,S!$A$3:$A$470,0),MATCH($D22,S!$B$2:$AK$2,0))),"",INDEX(S!$B$3:$AK$497,MATCH(RIGHT($C$1,5)&amp;" "&amp;H$3,S!$A$3:$A$470,0),MATCH($D22,S!$B$2:$AK$2,0)))</f>
        <v>0</v>
      </c>
      <c r="I22" s="63">
        <f ca="1">IF(ISNA(INDEX(S!$B$3:$AK$497,MATCH(RIGHT($C$1,5)&amp;" "&amp;I$3,S!$A$3:$A$470,0),MATCH($D22,S!$B$2:$AK$2,0))),"",INDEX(S!$B$3:$AK$497,MATCH(RIGHT($C$1,5)&amp;" "&amp;I$3,S!$A$3:$A$470,0),MATCH($D22,S!$B$2:$AK$2,0)))</f>
        <v>0</v>
      </c>
      <c r="J22" s="63">
        <f ca="1">IF(ISNA(INDEX(S!$B$3:$AK$497,MATCH(RIGHT($C$1,5)&amp;" "&amp;J$3,S!$A$3:$A$470,0),MATCH($D22,S!$B$2:$AK$2,0))),"",INDEX(S!$B$3:$AK$497,MATCH(RIGHT($C$1,5)&amp;" "&amp;J$3,S!$A$3:$A$470,0),MATCH($D22,S!$B$2:$AK$2,0)))</f>
        <v>0</v>
      </c>
      <c r="K22" s="63">
        <f ca="1">IF(ISNA(INDEX(S!$B$3:$AK$497,MATCH(RIGHT($C$1,5)&amp;" "&amp;K$3,S!$A$3:$A$470,0),MATCH($D22,S!$B$2:$AK$2,0))),"",INDEX(S!$B$3:$AK$497,MATCH(RIGHT($C$1,5)&amp;" "&amp;K$3,S!$A$3:$A$470,0),MATCH($D22,S!$B$2:$AK$2,0)))</f>
        <v>0</v>
      </c>
      <c r="L22" s="63">
        <f ca="1">IF(ISNA(INDEX(S!$B$3:$AK$497,MATCH(RIGHT($C$1,5)&amp;" "&amp;L$3,S!$A$3:$A$470,0),MATCH($D22,S!$B$2:$AK$2,0))),"",INDEX(S!$B$3:$AK$497,MATCH(RIGHT($C$1,5)&amp;" "&amp;L$3,S!$A$3:$A$470,0),MATCH($D22,S!$B$2:$AK$2,0)))</f>
        <v>2998</v>
      </c>
      <c r="M22" s="63">
        <f ca="1">IF(ISNA(INDEX(S!$B$3:$AK$497,MATCH(RIGHT($C$1,5)&amp;" "&amp;M$3,S!$A$3:$A$470,0),MATCH($D22,S!$B$2:$AK$2,0))),"",INDEX(S!$B$3:$AK$497,MATCH(RIGHT($C$1,5)&amp;" "&amp;M$3,S!$A$3:$A$470,0),MATCH($D22,S!$B$2:$AK$2,0)))</f>
        <v>0</v>
      </c>
      <c r="N22" s="63">
        <f ca="1">IF(ISNA(INDEX(S!$B$3:$AK$497,MATCH(RIGHT($C$1,5)&amp;" "&amp;N$3,S!$A$3:$A$470,0),MATCH($D22,S!$B$2:$AK$2,0))),"",INDEX(S!$B$3:$AK$497,MATCH(RIGHT($C$1,5)&amp;" "&amp;N$3,S!$A$3:$A$470,0),MATCH($D22,S!$B$2:$AK$2,0)))</f>
        <v>0</v>
      </c>
      <c r="O22" s="63">
        <f ca="1">IF(ISNA(INDEX(S!$B$3:$AK$497,MATCH(RIGHT($C$1,5)&amp;" "&amp;O$3,S!$A$3:$A$470,0),MATCH($D22,S!$B$2:$AK$2,0))),"",INDEX(S!$B$3:$AK$497,MATCH(RIGHT($C$1,5)&amp;" "&amp;O$3,S!$A$3:$A$470,0),MATCH($D22,S!$B$2:$AK$2,0)))</f>
        <v>0</v>
      </c>
      <c r="P22" s="63">
        <f ca="1">IF(ISNA(INDEX(S!$B$3:$AK$497,MATCH(RIGHT($C$1,5)&amp;" "&amp;P$3,S!$A$3:$A$470,0),MATCH($D22,S!$B$2:$AK$2,0))),"",INDEX(S!$B$3:$AK$497,MATCH(RIGHT($C$1,5)&amp;" "&amp;P$3,S!$A$3:$A$470,0),MATCH($D22,S!$B$2:$AK$2,0)))</f>
        <v>0</v>
      </c>
      <c r="Q22" s="63">
        <f ca="1">IF(ISNA(INDEX(S!$B$3:$AK$497,MATCH(RIGHT($C$1,5)&amp;" "&amp;Q$3,S!$A$3:$A$470,0),MATCH($D22,S!$B$2:$AK$2,0))),"",INDEX(S!$B$3:$AK$497,MATCH(RIGHT($C$1,5)&amp;" "&amp;Q$3,S!$A$3:$A$470,0),MATCH($D22,S!$B$2:$AK$2,0)))</f>
        <v>0</v>
      </c>
      <c r="R22" s="63">
        <f ca="1">IF(ISNA(INDEX(S!$B$3:$AK$497,MATCH(RIGHT($C$1,5)&amp;" "&amp;R$3,S!$A$3:$A$470,0),MATCH($D22,S!$B$2:$AK$2,0))),"",INDEX(S!$B$3:$AK$497,MATCH(RIGHT($C$1,5)&amp;" "&amp;R$3,S!$A$3:$A$470,0),MATCH($D22,S!$B$2:$AK$2,0)))</f>
        <v>3002</v>
      </c>
      <c r="S22" s="63">
        <f ca="1">IF(ISNA(INDEX(S!$B$3:$AK$497,MATCH(RIGHT($C$1,5)&amp;" "&amp;S$3,S!$A$3:$A$470,0),MATCH($D22,S!$B$2:$AK$2,0))),"",INDEX(S!$B$3:$AK$497,MATCH(RIGHT($C$1,5)&amp;" "&amp;S$3,S!$A$3:$A$470,0),MATCH($D22,S!$B$2:$AK$2,0)))</f>
        <v>0</v>
      </c>
      <c r="T22" s="63">
        <f ca="1">IF(ISNA(INDEX(S!$B$3:$AK$497,MATCH(RIGHT($C$1,5)&amp;" "&amp;T$3,S!$A$3:$A$470,0),MATCH($D22,S!$B$2:$AK$2,0))),"",INDEX(S!$B$3:$AK$497,MATCH(RIGHT($C$1,5)&amp;" "&amp;T$3,S!$A$3:$A$470,0),MATCH($D22,S!$B$2:$AK$2,0)))</f>
        <v>0</v>
      </c>
      <c r="U22" s="63">
        <f ca="1">IF(ISNA(INDEX(S!$B$3:$AK$497,MATCH(RIGHT($C$1,5)&amp;" "&amp;U$3,S!$A$3:$A$470,0),MATCH($D22,S!$B$2:$AK$2,0))),"",INDEX(S!$B$3:$AK$497,MATCH(RIGHT($C$1,5)&amp;" "&amp;U$3,S!$A$3:$A$470,0),MATCH($D22,S!$B$2:$AK$2,0)))</f>
        <v>0</v>
      </c>
      <c r="V22" s="63">
        <f ca="1">IF(ISNA(INDEX(S!$B$3:$AK$497,MATCH(RIGHT($C$1,5)&amp;" "&amp;V$3,S!$A$3:$A$470,0),MATCH($D22,S!$B$2:$AK$2,0))),"",INDEX(S!$B$3:$AK$497,MATCH(RIGHT($C$1,5)&amp;" "&amp;V$3,S!$A$3:$A$470,0),MATCH($D22,S!$B$2:$AK$2,0)))</f>
        <v>0</v>
      </c>
      <c r="W22" s="63">
        <f ca="1">IF(ISNA(INDEX(S!$B$3:$AK$497,MATCH(RIGHT($C$1,5)&amp;" "&amp;W$3,S!$A$3:$A$470,0),MATCH($D22,S!$B$2:$AK$2,0))),"",INDEX(S!$B$3:$AK$497,MATCH(RIGHT($C$1,5)&amp;" "&amp;W$3,S!$A$3:$A$470,0),MATCH($D22,S!$B$2:$AK$2,0)))</f>
        <v>0</v>
      </c>
      <c r="X22" s="63">
        <f ca="1">IF(ISNA(INDEX(S!$B$3:$AK$497,MATCH(RIGHT($C$1,5)&amp;" "&amp;X$3,S!$A$3:$A$470,0),MATCH($D22,S!$B$2:$AK$2,0))),"",INDEX(S!$B$3:$AK$497,MATCH(RIGHT($C$1,5)&amp;" "&amp;X$3,S!$A$3:$A$470,0),MATCH($D22,S!$B$2:$AK$2,0)))</f>
        <v>2995</v>
      </c>
      <c r="Y22" s="63">
        <f ca="1">IF(ISNA(INDEX(S!$B$3:$AK$497,MATCH(RIGHT($C$1,5)&amp;" "&amp;Y$3,S!$A$3:$A$470,0),MATCH($D22,S!$B$2:$AK$2,0))),"",INDEX(S!$B$3:$AK$497,MATCH(RIGHT($C$1,5)&amp;" "&amp;Y$3,S!$A$3:$A$470,0),MATCH($D22,S!$B$2:$AK$2,0)))</f>
        <v>0</v>
      </c>
      <c r="Z22" s="63">
        <f ca="1">IF(ISNA(INDEX(S!$B$3:$AK$497,MATCH(RIGHT($C$1,5)&amp;" "&amp;Z$3,S!$A$3:$A$470,0),MATCH($D22,S!$B$2:$AK$2,0))),"",INDEX(S!$B$3:$AK$497,MATCH(RIGHT($C$1,5)&amp;" "&amp;Z$3,S!$A$3:$A$470,0),MATCH($D22,S!$B$2:$AK$2,0)))</f>
        <v>0</v>
      </c>
      <c r="AA22" s="63">
        <f ca="1">IF(ISNA(INDEX(S!$B$3:$AK$497,MATCH(RIGHT($C$1,5)&amp;" "&amp;AA$3,S!$A$3:$A$470,0),MATCH($D22,S!$B$2:$AK$2,0))),"",INDEX(S!$B$3:$AK$497,MATCH(RIGHT($C$1,5)&amp;" "&amp;AA$3,S!$A$3:$A$470,0),MATCH($D22,S!$B$2:$AK$2,0)))</f>
        <v>0</v>
      </c>
      <c r="AB22" s="173">
        <f ca="1">IF(ISNA(INDEX(S!$B$3:$AK$497,MATCH(RIGHT($C$1,5)&amp;" "&amp;AB$3,S!$A$3:$A$470,0),MATCH($D22,S!$B$2:$AK$2,0))),"",INDEX(S!$B$3:$AK$497,MATCH(RIGHT($C$1,5)&amp;" "&amp;AB$3,S!$A$3:$A$470,0),MATCH($D22,S!$B$2:$AK$2,0)))</f>
        <v>0</v>
      </c>
      <c r="AC22" s="168">
        <f t="shared" ca="1" si="0"/>
        <v>3002</v>
      </c>
      <c r="AD22" s="44">
        <f t="shared" ca="1" si="1"/>
        <v>0</v>
      </c>
      <c r="AE22" s="45">
        <f t="shared" ca="1" si="2"/>
        <v>499.375</v>
      </c>
    </row>
    <row r="23" spans="1:31" ht="15.2" customHeight="1" x14ac:dyDescent="0.25">
      <c r="A23" s="183"/>
      <c r="B23" s="10">
        <v>20</v>
      </c>
      <c r="C23" s="82" t="s">
        <v>33</v>
      </c>
      <c r="D23" s="165" t="s">
        <v>151</v>
      </c>
      <c r="E23" s="62">
        <f ca="1">IF(ISNA(INDEX(S!$B$3:$AK$497,MATCH(RIGHT($C$1,5)&amp;" "&amp;E$3,S!$A$3:$A$470,0),MATCH($D23,S!$B$2:$AK$2,0))),"",INDEX(S!$B$3:$AK$497,MATCH(RIGHT($C$1,5)&amp;" "&amp;E$3,S!$A$3:$A$470,0),MATCH($D23,S!$B$2:$AK$2,0)))</f>
        <v>0</v>
      </c>
      <c r="F23" s="63">
        <f ca="1">IF(ISNA(INDEX(S!$B$3:$AK$497,MATCH(RIGHT($C$1,5)&amp;" "&amp;F$3,S!$A$3:$A$470,0),MATCH($D23,S!$B$2:$AK$2,0))),"",INDEX(S!$B$3:$AK$497,MATCH(RIGHT($C$1,5)&amp;" "&amp;F$3,S!$A$3:$A$470,0),MATCH($D23,S!$B$2:$AK$2,0)))</f>
        <v>13595</v>
      </c>
      <c r="G23" s="63">
        <f ca="1">IF(ISNA(INDEX(S!$B$3:$AK$497,MATCH(RIGHT($C$1,5)&amp;" "&amp;G$3,S!$A$3:$A$470,0),MATCH($D23,S!$B$2:$AK$2,0))),"",INDEX(S!$B$3:$AK$497,MATCH(RIGHT($C$1,5)&amp;" "&amp;G$3,S!$A$3:$A$470,0),MATCH($D23,S!$B$2:$AK$2,0)))</f>
        <v>0</v>
      </c>
      <c r="H23" s="63">
        <f ca="1">IF(ISNA(INDEX(S!$B$3:$AK$497,MATCH(RIGHT($C$1,5)&amp;" "&amp;H$3,S!$A$3:$A$470,0),MATCH($D23,S!$B$2:$AK$2,0))),"",INDEX(S!$B$3:$AK$497,MATCH(RIGHT($C$1,5)&amp;" "&amp;H$3,S!$A$3:$A$470,0),MATCH($D23,S!$B$2:$AK$2,0)))</f>
        <v>0</v>
      </c>
      <c r="I23" s="63">
        <f ca="1">IF(ISNA(INDEX(S!$B$3:$AK$497,MATCH(RIGHT($C$1,5)&amp;" "&amp;I$3,S!$A$3:$A$470,0),MATCH($D23,S!$B$2:$AK$2,0))),"",INDEX(S!$B$3:$AK$497,MATCH(RIGHT($C$1,5)&amp;" "&amp;I$3,S!$A$3:$A$470,0),MATCH($D23,S!$B$2:$AK$2,0)))</f>
        <v>0</v>
      </c>
      <c r="J23" s="63">
        <f ca="1">IF(ISNA(INDEX(S!$B$3:$AK$497,MATCH(RIGHT($C$1,5)&amp;" "&amp;J$3,S!$A$3:$A$470,0),MATCH($D23,S!$B$2:$AK$2,0))),"",INDEX(S!$B$3:$AK$497,MATCH(RIGHT($C$1,5)&amp;" "&amp;J$3,S!$A$3:$A$470,0),MATCH($D23,S!$B$2:$AK$2,0)))</f>
        <v>0</v>
      </c>
      <c r="K23" s="63">
        <f ca="1">IF(ISNA(INDEX(S!$B$3:$AK$497,MATCH(RIGHT($C$1,5)&amp;" "&amp;K$3,S!$A$3:$A$470,0),MATCH($D23,S!$B$2:$AK$2,0))),"",INDEX(S!$B$3:$AK$497,MATCH(RIGHT($C$1,5)&amp;" "&amp;K$3,S!$A$3:$A$470,0),MATCH($D23,S!$B$2:$AK$2,0)))</f>
        <v>0</v>
      </c>
      <c r="L23" s="63">
        <f ca="1">IF(ISNA(INDEX(S!$B$3:$AK$497,MATCH(RIGHT($C$1,5)&amp;" "&amp;L$3,S!$A$3:$A$470,0),MATCH($D23,S!$B$2:$AK$2,0))),"",INDEX(S!$B$3:$AK$497,MATCH(RIGHT($C$1,5)&amp;" "&amp;L$3,S!$A$3:$A$470,0),MATCH($D23,S!$B$2:$AK$2,0)))</f>
        <v>13598</v>
      </c>
      <c r="M23" s="63">
        <f ca="1">IF(ISNA(INDEX(S!$B$3:$AK$497,MATCH(RIGHT($C$1,5)&amp;" "&amp;M$3,S!$A$3:$A$470,0),MATCH($D23,S!$B$2:$AK$2,0))),"",INDEX(S!$B$3:$AK$497,MATCH(RIGHT($C$1,5)&amp;" "&amp;M$3,S!$A$3:$A$470,0),MATCH($D23,S!$B$2:$AK$2,0)))</f>
        <v>0</v>
      </c>
      <c r="N23" s="63">
        <f ca="1">IF(ISNA(INDEX(S!$B$3:$AK$497,MATCH(RIGHT($C$1,5)&amp;" "&amp;N$3,S!$A$3:$A$470,0),MATCH($D23,S!$B$2:$AK$2,0))),"",INDEX(S!$B$3:$AK$497,MATCH(RIGHT($C$1,5)&amp;" "&amp;N$3,S!$A$3:$A$470,0),MATCH($D23,S!$B$2:$AK$2,0)))</f>
        <v>0</v>
      </c>
      <c r="O23" s="63">
        <f ca="1">IF(ISNA(INDEX(S!$B$3:$AK$497,MATCH(RIGHT($C$1,5)&amp;" "&amp;O$3,S!$A$3:$A$470,0),MATCH($D23,S!$B$2:$AK$2,0))),"",INDEX(S!$B$3:$AK$497,MATCH(RIGHT($C$1,5)&amp;" "&amp;O$3,S!$A$3:$A$470,0),MATCH($D23,S!$B$2:$AK$2,0)))</f>
        <v>0</v>
      </c>
      <c r="P23" s="63">
        <f ca="1">IF(ISNA(INDEX(S!$B$3:$AK$497,MATCH(RIGHT($C$1,5)&amp;" "&amp;P$3,S!$A$3:$A$470,0),MATCH($D23,S!$B$2:$AK$2,0))),"",INDEX(S!$B$3:$AK$497,MATCH(RIGHT($C$1,5)&amp;" "&amp;P$3,S!$A$3:$A$470,0),MATCH($D23,S!$B$2:$AK$2,0)))</f>
        <v>0</v>
      </c>
      <c r="Q23" s="63">
        <f ca="1">IF(ISNA(INDEX(S!$B$3:$AK$497,MATCH(RIGHT($C$1,5)&amp;" "&amp;Q$3,S!$A$3:$A$470,0),MATCH($D23,S!$B$2:$AK$2,0))),"",INDEX(S!$B$3:$AK$497,MATCH(RIGHT($C$1,5)&amp;" "&amp;Q$3,S!$A$3:$A$470,0),MATCH($D23,S!$B$2:$AK$2,0)))</f>
        <v>0</v>
      </c>
      <c r="R23" s="63">
        <f ca="1">IF(ISNA(INDEX(S!$B$3:$AK$497,MATCH(RIGHT($C$1,5)&amp;" "&amp;R$3,S!$A$3:$A$470,0),MATCH($D23,S!$B$2:$AK$2,0))),"",INDEX(S!$B$3:$AK$497,MATCH(RIGHT($C$1,5)&amp;" "&amp;R$3,S!$A$3:$A$470,0),MATCH($D23,S!$B$2:$AK$2,0)))</f>
        <v>13600</v>
      </c>
      <c r="S23" s="63">
        <f ca="1">IF(ISNA(INDEX(S!$B$3:$AK$497,MATCH(RIGHT($C$1,5)&amp;" "&amp;S$3,S!$A$3:$A$470,0),MATCH($D23,S!$B$2:$AK$2,0))),"",INDEX(S!$B$3:$AK$497,MATCH(RIGHT($C$1,5)&amp;" "&amp;S$3,S!$A$3:$A$470,0),MATCH($D23,S!$B$2:$AK$2,0)))</f>
        <v>0</v>
      </c>
      <c r="T23" s="63">
        <f ca="1">IF(ISNA(INDEX(S!$B$3:$AK$497,MATCH(RIGHT($C$1,5)&amp;" "&amp;T$3,S!$A$3:$A$470,0),MATCH($D23,S!$B$2:$AK$2,0))),"",INDEX(S!$B$3:$AK$497,MATCH(RIGHT($C$1,5)&amp;" "&amp;T$3,S!$A$3:$A$470,0),MATCH($D23,S!$B$2:$AK$2,0)))</f>
        <v>0</v>
      </c>
      <c r="U23" s="63">
        <f ca="1">IF(ISNA(INDEX(S!$B$3:$AK$497,MATCH(RIGHT($C$1,5)&amp;" "&amp;U$3,S!$A$3:$A$470,0),MATCH($D23,S!$B$2:$AK$2,0))),"",INDEX(S!$B$3:$AK$497,MATCH(RIGHT($C$1,5)&amp;" "&amp;U$3,S!$A$3:$A$470,0),MATCH($D23,S!$B$2:$AK$2,0)))</f>
        <v>0</v>
      </c>
      <c r="V23" s="63">
        <f ca="1">IF(ISNA(INDEX(S!$B$3:$AK$497,MATCH(RIGHT($C$1,5)&amp;" "&amp;V$3,S!$A$3:$A$470,0),MATCH($D23,S!$B$2:$AK$2,0))),"",INDEX(S!$B$3:$AK$497,MATCH(RIGHT($C$1,5)&amp;" "&amp;V$3,S!$A$3:$A$470,0),MATCH($D23,S!$B$2:$AK$2,0)))</f>
        <v>0</v>
      </c>
      <c r="W23" s="63">
        <f ca="1">IF(ISNA(INDEX(S!$B$3:$AK$497,MATCH(RIGHT($C$1,5)&amp;" "&amp;W$3,S!$A$3:$A$470,0),MATCH($D23,S!$B$2:$AK$2,0))),"",INDEX(S!$B$3:$AK$497,MATCH(RIGHT($C$1,5)&amp;" "&amp;W$3,S!$A$3:$A$470,0),MATCH($D23,S!$B$2:$AK$2,0)))</f>
        <v>0</v>
      </c>
      <c r="X23" s="63">
        <f ca="1">IF(ISNA(INDEX(S!$B$3:$AK$497,MATCH(RIGHT($C$1,5)&amp;" "&amp;X$3,S!$A$3:$A$470,0),MATCH($D23,S!$B$2:$AK$2,0))),"",INDEX(S!$B$3:$AK$497,MATCH(RIGHT($C$1,5)&amp;" "&amp;X$3,S!$A$3:$A$470,0),MATCH($D23,S!$B$2:$AK$2,0)))</f>
        <v>13634</v>
      </c>
      <c r="Y23" s="63">
        <f ca="1">IF(ISNA(INDEX(S!$B$3:$AK$497,MATCH(RIGHT($C$1,5)&amp;" "&amp;Y$3,S!$A$3:$A$470,0),MATCH($D23,S!$B$2:$AK$2,0))),"",INDEX(S!$B$3:$AK$497,MATCH(RIGHT($C$1,5)&amp;" "&amp;Y$3,S!$A$3:$A$470,0),MATCH($D23,S!$B$2:$AK$2,0)))</f>
        <v>0</v>
      </c>
      <c r="Z23" s="63">
        <f ca="1">IF(ISNA(INDEX(S!$B$3:$AK$497,MATCH(RIGHT($C$1,5)&amp;" "&amp;Z$3,S!$A$3:$A$470,0),MATCH($D23,S!$B$2:$AK$2,0))),"",INDEX(S!$B$3:$AK$497,MATCH(RIGHT($C$1,5)&amp;" "&amp;Z$3,S!$A$3:$A$470,0),MATCH($D23,S!$B$2:$AK$2,0)))</f>
        <v>0</v>
      </c>
      <c r="AA23" s="63">
        <f ca="1">IF(ISNA(INDEX(S!$B$3:$AK$497,MATCH(RIGHT($C$1,5)&amp;" "&amp;AA$3,S!$A$3:$A$470,0),MATCH($D23,S!$B$2:$AK$2,0))),"",INDEX(S!$B$3:$AK$497,MATCH(RIGHT($C$1,5)&amp;" "&amp;AA$3,S!$A$3:$A$470,0),MATCH($D23,S!$B$2:$AK$2,0)))</f>
        <v>0</v>
      </c>
      <c r="AB23" s="173">
        <f ca="1">IF(ISNA(INDEX(S!$B$3:$AK$497,MATCH(RIGHT($C$1,5)&amp;" "&amp;AB$3,S!$A$3:$A$470,0),MATCH($D23,S!$B$2:$AK$2,0))),"",INDEX(S!$B$3:$AK$497,MATCH(RIGHT($C$1,5)&amp;" "&amp;AB$3,S!$A$3:$A$470,0),MATCH($D23,S!$B$2:$AK$2,0)))</f>
        <v>0</v>
      </c>
      <c r="AC23" s="168">
        <f t="shared" ca="1" si="0"/>
        <v>13634</v>
      </c>
      <c r="AD23" s="44">
        <f t="shared" ca="1" si="1"/>
        <v>0</v>
      </c>
      <c r="AE23" s="45">
        <f t="shared" ca="1" si="2"/>
        <v>2267.7916666666665</v>
      </c>
    </row>
    <row r="24" spans="1:31" ht="15.2" customHeight="1" x14ac:dyDescent="0.25">
      <c r="A24" s="183"/>
      <c r="B24" s="10">
        <v>21</v>
      </c>
      <c r="C24" s="82" t="s">
        <v>34</v>
      </c>
      <c r="D24" s="165" t="s">
        <v>148</v>
      </c>
      <c r="E24" s="62">
        <f ca="1">IF(ISNA(INDEX(S!$B$3:$AK$497,MATCH(RIGHT($C$1,5)&amp;" "&amp;E$3,S!$A$3:$A$470,0),MATCH($D24,S!$B$2:$AK$2,0))),"",INDEX(S!$B$3:$AK$497,MATCH(RIGHT($C$1,5)&amp;" "&amp;E$3,S!$A$3:$A$470,0),MATCH($D24,S!$B$2:$AK$2,0)))</f>
        <v>0</v>
      </c>
      <c r="F24" s="63">
        <f ca="1">IF(ISNA(INDEX(S!$B$3:$AK$497,MATCH(RIGHT($C$1,5)&amp;" "&amp;F$3,S!$A$3:$A$470,0),MATCH($D24,S!$B$2:$AK$2,0))),"",INDEX(S!$B$3:$AK$497,MATCH(RIGHT($C$1,5)&amp;" "&amp;F$3,S!$A$3:$A$470,0),MATCH($D24,S!$B$2:$AK$2,0)))</f>
        <v>6457</v>
      </c>
      <c r="G24" s="63">
        <f ca="1">IF(ISNA(INDEX(S!$B$3:$AK$497,MATCH(RIGHT($C$1,5)&amp;" "&amp;G$3,S!$A$3:$A$470,0),MATCH($D24,S!$B$2:$AK$2,0))),"",INDEX(S!$B$3:$AK$497,MATCH(RIGHT($C$1,5)&amp;" "&amp;G$3,S!$A$3:$A$470,0),MATCH($D24,S!$B$2:$AK$2,0)))</f>
        <v>0</v>
      </c>
      <c r="H24" s="63">
        <f ca="1">IF(ISNA(INDEX(S!$B$3:$AK$497,MATCH(RIGHT($C$1,5)&amp;" "&amp;H$3,S!$A$3:$A$470,0),MATCH($D24,S!$B$2:$AK$2,0))),"",INDEX(S!$B$3:$AK$497,MATCH(RIGHT($C$1,5)&amp;" "&amp;H$3,S!$A$3:$A$470,0),MATCH($D24,S!$B$2:$AK$2,0)))</f>
        <v>0</v>
      </c>
      <c r="I24" s="63">
        <f ca="1">IF(ISNA(INDEX(S!$B$3:$AK$497,MATCH(RIGHT($C$1,5)&amp;" "&amp;I$3,S!$A$3:$A$470,0),MATCH($D24,S!$B$2:$AK$2,0))),"",INDEX(S!$B$3:$AK$497,MATCH(RIGHT($C$1,5)&amp;" "&amp;I$3,S!$A$3:$A$470,0),MATCH($D24,S!$B$2:$AK$2,0)))</f>
        <v>0</v>
      </c>
      <c r="J24" s="63">
        <f ca="1">IF(ISNA(INDEX(S!$B$3:$AK$497,MATCH(RIGHT($C$1,5)&amp;" "&amp;J$3,S!$A$3:$A$470,0),MATCH($D24,S!$B$2:$AK$2,0))),"",INDEX(S!$B$3:$AK$497,MATCH(RIGHT($C$1,5)&amp;" "&amp;J$3,S!$A$3:$A$470,0),MATCH($D24,S!$B$2:$AK$2,0)))</f>
        <v>0</v>
      </c>
      <c r="K24" s="63">
        <f ca="1">IF(ISNA(INDEX(S!$B$3:$AK$497,MATCH(RIGHT($C$1,5)&amp;" "&amp;K$3,S!$A$3:$A$470,0),MATCH($D24,S!$B$2:$AK$2,0))),"",INDEX(S!$B$3:$AK$497,MATCH(RIGHT($C$1,5)&amp;" "&amp;K$3,S!$A$3:$A$470,0),MATCH($D24,S!$B$2:$AK$2,0)))</f>
        <v>0</v>
      </c>
      <c r="L24" s="63">
        <f ca="1">IF(ISNA(INDEX(S!$B$3:$AK$497,MATCH(RIGHT($C$1,5)&amp;" "&amp;L$3,S!$A$3:$A$470,0),MATCH($D24,S!$B$2:$AK$2,0))),"",INDEX(S!$B$3:$AK$497,MATCH(RIGHT($C$1,5)&amp;" "&amp;L$3,S!$A$3:$A$470,0),MATCH($D24,S!$B$2:$AK$2,0)))</f>
        <v>6447</v>
      </c>
      <c r="M24" s="63">
        <f ca="1">IF(ISNA(INDEX(S!$B$3:$AK$497,MATCH(RIGHT($C$1,5)&amp;" "&amp;M$3,S!$A$3:$A$470,0),MATCH($D24,S!$B$2:$AK$2,0))),"",INDEX(S!$B$3:$AK$497,MATCH(RIGHT($C$1,5)&amp;" "&amp;M$3,S!$A$3:$A$470,0),MATCH($D24,S!$B$2:$AK$2,0)))</f>
        <v>0</v>
      </c>
      <c r="N24" s="63">
        <f ca="1">IF(ISNA(INDEX(S!$B$3:$AK$497,MATCH(RIGHT($C$1,5)&amp;" "&amp;N$3,S!$A$3:$A$470,0),MATCH($D24,S!$B$2:$AK$2,0))),"",INDEX(S!$B$3:$AK$497,MATCH(RIGHT($C$1,5)&amp;" "&amp;N$3,S!$A$3:$A$470,0),MATCH($D24,S!$B$2:$AK$2,0)))</f>
        <v>0</v>
      </c>
      <c r="O24" s="63">
        <f ca="1">IF(ISNA(INDEX(S!$B$3:$AK$497,MATCH(RIGHT($C$1,5)&amp;" "&amp;O$3,S!$A$3:$A$470,0),MATCH($D24,S!$B$2:$AK$2,0))),"",INDEX(S!$B$3:$AK$497,MATCH(RIGHT($C$1,5)&amp;" "&amp;O$3,S!$A$3:$A$470,0),MATCH($D24,S!$B$2:$AK$2,0)))</f>
        <v>0</v>
      </c>
      <c r="P24" s="63">
        <f ca="1">IF(ISNA(INDEX(S!$B$3:$AK$497,MATCH(RIGHT($C$1,5)&amp;" "&amp;P$3,S!$A$3:$A$470,0),MATCH($D24,S!$B$2:$AK$2,0))),"",INDEX(S!$B$3:$AK$497,MATCH(RIGHT($C$1,5)&amp;" "&amp;P$3,S!$A$3:$A$470,0),MATCH($D24,S!$B$2:$AK$2,0)))</f>
        <v>0</v>
      </c>
      <c r="Q24" s="63">
        <f ca="1">IF(ISNA(INDEX(S!$B$3:$AK$497,MATCH(RIGHT($C$1,5)&amp;" "&amp;Q$3,S!$A$3:$A$470,0),MATCH($D24,S!$B$2:$AK$2,0))),"",INDEX(S!$B$3:$AK$497,MATCH(RIGHT($C$1,5)&amp;" "&amp;Q$3,S!$A$3:$A$470,0),MATCH($D24,S!$B$2:$AK$2,0)))</f>
        <v>0</v>
      </c>
      <c r="R24" s="63">
        <f ca="1">IF(ISNA(INDEX(S!$B$3:$AK$497,MATCH(RIGHT($C$1,5)&amp;" "&amp;R$3,S!$A$3:$A$470,0),MATCH($D24,S!$B$2:$AK$2,0))),"",INDEX(S!$B$3:$AK$497,MATCH(RIGHT($C$1,5)&amp;" "&amp;R$3,S!$A$3:$A$470,0),MATCH($D24,S!$B$2:$AK$2,0)))</f>
        <v>6437</v>
      </c>
      <c r="S24" s="63">
        <f ca="1">IF(ISNA(INDEX(S!$B$3:$AK$497,MATCH(RIGHT($C$1,5)&amp;" "&amp;S$3,S!$A$3:$A$470,0),MATCH($D24,S!$B$2:$AK$2,0))),"",INDEX(S!$B$3:$AK$497,MATCH(RIGHT($C$1,5)&amp;" "&amp;S$3,S!$A$3:$A$470,0),MATCH($D24,S!$B$2:$AK$2,0)))</f>
        <v>0</v>
      </c>
      <c r="T24" s="63">
        <f ca="1">IF(ISNA(INDEX(S!$B$3:$AK$497,MATCH(RIGHT($C$1,5)&amp;" "&amp;T$3,S!$A$3:$A$470,0),MATCH($D24,S!$B$2:$AK$2,0))),"",INDEX(S!$B$3:$AK$497,MATCH(RIGHT($C$1,5)&amp;" "&amp;T$3,S!$A$3:$A$470,0),MATCH($D24,S!$B$2:$AK$2,0)))</f>
        <v>0</v>
      </c>
      <c r="U24" s="63">
        <f ca="1">IF(ISNA(INDEX(S!$B$3:$AK$497,MATCH(RIGHT($C$1,5)&amp;" "&amp;U$3,S!$A$3:$A$470,0),MATCH($D24,S!$B$2:$AK$2,0))),"",INDEX(S!$B$3:$AK$497,MATCH(RIGHT($C$1,5)&amp;" "&amp;U$3,S!$A$3:$A$470,0),MATCH($D24,S!$B$2:$AK$2,0)))</f>
        <v>0</v>
      </c>
      <c r="V24" s="63">
        <f ca="1">IF(ISNA(INDEX(S!$B$3:$AK$497,MATCH(RIGHT($C$1,5)&amp;" "&amp;V$3,S!$A$3:$A$470,0),MATCH($D24,S!$B$2:$AK$2,0))),"",INDEX(S!$B$3:$AK$497,MATCH(RIGHT($C$1,5)&amp;" "&amp;V$3,S!$A$3:$A$470,0),MATCH($D24,S!$B$2:$AK$2,0)))</f>
        <v>0</v>
      </c>
      <c r="W24" s="63">
        <f ca="1">IF(ISNA(INDEX(S!$B$3:$AK$497,MATCH(RIGHT($C$1,5)&amp;" "&amp;W$3,S!$A$3:$A$470,0),MATCH($D24,S!$B$2:$AK$2,0))),"",INDEX(S!$B$3:$AK$497,MATCH(RIGHT($C$1,5)&amp;" "&amp;W$3,S!$A$3:$A$470,0),MATCH($D24,S!$B$2:$AK$2,0)))</f>
        <v>0</v>
      </c>
      <c r="X24" s="63">
        <f ca="1">IF(ISNA(INDEX(S!$B$3:$AK$497,MATCH(RIGHT($C$1,5)&amp;" "&amp;X$3,S!$A$3:$A$470,0),MATCH($D24,S!$B$2:$AK$2,0))),"",INDEX(S!$B$3:$AK$497,MATCH(RIGHT($C$1,5)&amp;" "&amp;X$3,S!$A$3:$A$470,0),MATCH($D24,S!$B$2:$AK$2,0)))</f>
        <v>6420</v>
      </c>
      <c r="Y24" s="63">
        <f ca="1">IF(ISNA(INDEX(S!$B$3:$AK$497,MATCH(RIGHT($C$1,5)&amp;" "&amp;Y$3,S!$A$3:$A$470,0),MATCH($D24,S!$B$2:$AK$2,0))),"",INDEX(S!$B$3:$AK$497,MATCH(RIGHT($C$1,5)&amp;" "&amp;Y$3,S!$A$3:$A$470,0),MATCH($D24,S!$B$2:$AK$2,0)))</f>
        <v>0</v>
      </c>
      <c r="Z24" s="63">
        <f ca="1">IF(ISNA(INDEX(S!$B$3:$AK$497,MATCH(RIGHT($C$1,5)&amp;" "&amp;Z$3,S!$A$3:$A$470,0),MATCH($D24,S!$B$2:$AK$2,0))),"",INDEX(S!$B$3:$AK$497,MATCH(RIGHT($C$1,5)&amp;" "&amp;Z$3,S!$A$3:$A$470,0),MATCH($D24,S!$B$2:$AK$2,0)))</f>
        <v>0</v>
      </c>
      <c r="AA24" s="63">
        <f ca="1">IF(ISNA(INDEX(S!$B$3:$AK$497,MATCH(RIGHT($C$1,5)&amp;" "&amp;AA$3,S!$A$3:$A$470,0),MATCH($D24,S!$B$2:$AK$2,0))),"",INDEX(S!$B$3:$AK$497,MATCH(RIGHT($C$1,5)&amp;" "&amp;AA$3,S!$A$3:$A$470,0),MATCH($D24,S!$B$2:$AK$2,0)))</f>
        <v>0</v>
      </c>
      <c r="AB24" s="173">
        <f ca="1">IF(ISNA(INDEX(S!$B$3:$AK$497,MATCH(RIGHT($C$1,5)&amp;" "&amp;AB$3,S!$A$3:$A$470,0),MATCH($D24,S!$B$2:$AK$2,0))),"",INDEX(S!$B$3:$AK$497,MATCH(RIGHT($C$1,5)&amp;" "&amp;AB$3,S!$A$3:$A$470,0),MATCH($D24,S!$B$2:$AK$2,0)))</f>
        <v>0</v>
      </c>
      <c r="AC24" s="168">
        <f t="shared" ca="1" si="0"/>
        <v>6457</v>
      </c>
      <c r="AD24" s="44">
        <f t="shared" ca="1" si="1"/>
        <v>0</v>
      </c>
      <c r="AE24" s="45">
        <f t="shared" ca="1" si="2"/>
        <v>1073.375</v>
      </c>
    </row>
    <row r="25" spans="1:31" ht="15.2" customHeight="1" x14ac:dyDescent="0.25">
      <c r="A25" s="183"/>
      <c r="B25" s="10">
        <v>22</v>
      </c>
      <c r="C25" s="82" t="s">
        <v>35</v>
      </c>
      <c r="D25" s="165" t="s">
        <v>158</v>
      </c>
      <c r="E25" s="62">
        <f ca="1">IF(ISNA(INDEX(S!$B$3:$AK$497,MATCH(RIGHT($C$1,5)&amp;" "&amp;E$3,S!$A$3:$A$470,0),MATCH($D25,S!$B$2:$AK$2,0))),"",INDEX(S!$B$3:$AK$497,MATCH(RIGHT($C$1,5)&amp;" "&amp;E$3,S!$A$3:$A$470,0),MATCH($D25,S!$B$2:$AK$2,0)))</f>
        <v>0</v>
      </c>
      <c r="F25" s="63">
        <f ca="1">IF(ISNA(INDEX(S!$B$3:$AK$497,MATCH(RIGHT($C$1,5)&amp;" "&amp;F$3,S!$A$3:$A$470,0),MATCH($D25,S!$B$2:$AK$2,0))),"",INDEX(S!$B$3:$AK$497,MATCH(RIGHT($C$1,5)&amp;" "&amp;F$3,S!$A$3:$A$470,0),MATCH($D25,S!$B$2:$AK$2,0)))</f>
        <v>2355</v>
      </c>
      <c r="G25" s="63">
        <f ca="1">IF(ISNA(INDEX(S!$B$3:$AK$497,MATCH(RIGHT($C$1,5)&amp;" "&amp;G$3,S!$A$3:$A$470,0),MATCH($D25,S!$B$2:$AK$2,0))),"",INDEX(S!$B$3:$AK$497,MATCH(RIGHT($C$1,5)&amp;" "&amp;G$3,S!$A$3:$A$470,0),MATCH($D25,S!$B$2:$AK$2,0)))</f>
        <v>0</v>
      </c>
      <c r="H25" s="63">
        <f ca="1">IF(ISNA(INDEX(S!$B$3:$AK$497,MATCH(RIGHT($C$1,5)&amp;" "&amp;H$3,S!$A$3:$A$470,0),MATCH($D25,S!$B$2:$AK$2,0))),"",INDEX(S!$B$3:$AK$497,MATCH(RIGHT($C$1,5)&amp;" "&amp;H$3,S!$A$3:$A$470,0),MATCH($D25,S!$B$2:$AK$2,0)))</f>
        <v>0</v>
      </c>
      <c r="I25" s="63">
        <f ca="1">IF(ISNA(INDEX(S!$B$3:$AK$497,MATCH(RIGHT($C$1,5)&amp;" "&amp;I$3,S!$A$3:$A$470,0),MATCH($D25,S!$B$2:$AK$2,0))),"",INDEX(S!$B$3:$AK$497,MATCH(RIGHT($C$1,5)&amp;" "&amp;I$3,S!$A$3:$A$470,0),MATCH($D25,S!$B$2:$AK$2,0)))</f>
        <v>0</v>
      </c>
      <c r="J25" s="63">
        <f ca="1">IF(ISNA(INDEX(S!$B$3:$AK$497,MATCH(RIGHT($C$1,5)&amp;" "&amp;J$3,S!$A$3:$A$470,0),MATCH($D25,S!$B$2:$AK$2,0))),"",INDEX(S!$B$3:$AK$497,MATCH(RIGHT($C$1,5)&amp;" "&amp;J$3,S!$A$3:$A$470,0),MATCH($D25,S!$B$2:$AK$2,0)))</f>
        <v>0</v>
      </c>
      <c r="K25" s="63">
        <f ca="1">IF(ISNA(INDEX(S!$B$3:$AK$497,MATCH(RIGHT($C$1,5)&amp;" "&amp;K$3,S!$A$3:$A$470,0),MATCH($D25,S!$B$2:$AK$2,0))),"",INDEX(S!$B$3:$AK$497,MATCH(RIGHT($C$1,5)&amp;" "&amp;K$3,S!$A$3:$A$470,0),MATCH($D25,S!$B$2:$AK$2,0)))</f>
        <v>0</v>
      </c>
      <c r="L25" s="63">
        <f ca="1">IF(ISNA(INDEX(S!$B$3:$AK$497,MATCH(RIGHT($C$1,5)&amp;" "&amp;L$3,S!$A$3:$A$470,0),MATCH($D25,S!$B$2:$AK$2,0))),"",INDEX(S!$B$3:$AK$497,MATCH(RIGHT($C$1,5)&amp;" "&amp;L$3,S!$A$3:$A$470,0),MATCH($D25,S!$B$2:$AK$2,0)))</f>
        <v>2340</v>
      </c>
      <c r="M25" s="63">
        <f ca="1">IF(ISNA(INDEX(S!$B$3:$AK$497,MATCH(RIGHT($C$1,5)&amp;" "&amp;M$3,S!$A$3:$A$470,0),MATCH($D25,S!$B$2:$AK$2,0))),"",INDEX(S!$B$3:$AK$497,MATCH(RIGHT($C$1,5)&amp;" "&amp;M$3,S!$A$3:$A$470,0),MATCH($D25,S!$B$2:$AK$2,0)))</f>
        <v>0</v>
      </c>
      <c r="N25" s="63">
        <f ca="1">IF(ISNA(INDEX(S!$B$3:$AK$497,MATCH(RIGHT($C$1,5)&amp;" "&amp;N$3,S!$A$3:$A$470,0),MATCH($D25,S!$B$2:$AK$2,0))),"",INDEX(S!$B$3:$AK$497,MATCH(RIGHT($C$1,5)&amp;" "&amp;N$3,S!$A$3:$A$470,0),MATCH($D25,S!$B$2:$AK$2,0)))</f>
        <v>0</v>
      </c>
      <c r="O25" s="63">
        <f ca="1">IF(ISNA(INDEX(S!$B$3:$AK$497,MATCH(RIGHT($C$1,5)&amp;" "&amp;O$3,S!$A$3:$A$470,0),MATCH($D25,S!$B$2:$AK$2,0))),"",INDEX(S!$B$3:$AK$497,MATCH(RIGHT($C$1,5)&amp;" "&amp;O$3,S!$A$3:$A$470,0),MATCH($D25,S!$B$2:$AK$2,0)))</f>
        <v>0</v>
      </c>
      <c r="P25" s="63">
        <f ca="1">IF(ISNA(INDEX(S!$B$3:$AK$497,MATCH(RIGHT($C$1,5)&amp;" "&amp;P$3,S!$A$3:$A$470,0),MATCH($D25,S!$B$2:$AK$2,0))),"",INDEX(S!$B$3:$AK$497,MATCH(RIGHT($C$1,5)&amp;" "&amp;P$3,S!$A$3:$A$470,0),MATCH($D25,S!$B$2:$AK$2,0)))</f>
        <v>0</v>
      </c>
      <c r="Q25" s="63">
        <f ca="1">IF(ISNA(INDEX(S!$B$3:$AK$497,MATCH(RIGHT($C$1,5)&amp;" "&amp;Q$3,S!$A$3:$A$470,0),MATCH($D25,S!$B$2:$AK$2,0))),"",INDEX(S!$B$3:$AK$497,MATCH(RIGHT($C$1,5)&amp;" "&amp;Q$3,S!$A$3:$A$470,0),MATCH($D25,S!$B$2:$AK$2,0)))</f>
        <v>0</v>
      </c>
      <c r="R25" s="63">
        <f ca="1">IF(ISNA(INDEX(S!$B$3:$AK$497,MATCH(RIGHT($C$1,5)&amp;" "&amp;R$3,S!$A$3:$A$470,0),MATCH($D25,S!$B$2:$AK$2,0))),"",INDEX(S!$B$3:$AK$497,MATCH(RIGHT($C$1,5)&amp;" "&amp;R$3,S!$A$3:$A$470,0),MATCH($D25,S!$B$2:$AK$2,0)))</f>
        <v>2345</v>
      </c>
      <c r="S25" s="63">
        <f ca="1">IF(ISNA(INDEX(S!$B$3:$AK$497,MATCH(RIGHT($C$1,5)&amp;" "&amp;S$3,S!$A$3:$A$470,0),MATCH($D25,S!$B$2:$AK$2,0))),"",INDEX(S!$B$3:$AK$497,MATCH(RIGHT($C$1,5)&amp;" "&amp;S$3,S!$A$3:$A$470,0),MATCH($D25,S!$B$2:$AK$2,0)))</f>
        <v>0</v>
      </c>
      <c r="T25" s="63">
        <f ca="1">IF(ISNA(INDEX(S!$B$3:$AK$497,MATCH(RIGHT($C$1,5)&amp;" "&amp;T$3,S!$A$3:$A$470,0),MATCH($D25,S!$B$2:$AK$2,0))),"",INDEX(S!$B$3:$AK$497,MATCH(RIGHT($C$1,5)&amp;" "&amp;T$3,S!$A$3:$A$470,0),MATCH($D25,S!$B$2:$AK$2,0)))</f>
        <v>0</v>
      </c>
      <c r="U25" s="63">
        <f ca="1">IF(ISNA(INDEX(S!$B$3:$AK$497,MATCH(RIGHT($C$1,5)&amp;" "&amp;U$3,S!$A$3:$A$470,0),MATCH($D25,S!$B$2:$AK$2,0))),"",INDEX(S!$B$3:$AK$497,MATCH(RIGHT($C$1,5)&amp;" "&amp;U$3,S!$A$3:$A$470,0),MATCH($D25,S!$B$2:$AK$2,0)))</f>
        <v>0</v>
      </c>
      <c r="V25" s="63">
        <f ca="1">IF(ISNA(INDEX(S!$B$3:$AK$497,MATCH(RIGHT($C$1,5)&amp;" "&amp;V$3,S!$A$3:$A$470,0),MATCH($D25,S!$B$2:$AK$2,0))),"",INDEX(S!$B$3:$AK$497,MATCH(RIGHT($C$1,5)&amp;" "&amp;V$3,S!$A$3:$A$470,0),MATCH($D25,S!$B$2:$AK$2,0)))</f>
        <v>0</v>
      </c>
      <c r="W25" s="63">
        <f ca="1">IF(ISNA(INDEX(S!$B$3:$AK$497,MATCH(RIGHT($C$1,5)&amp;" "&amp;W$3,S!$A$3:$A$470,0),MATCH($D25,S!$B$2:$AK$2,0))),"",INDEX(S!$B$3:$AK$497,MATCH(RIGHT($C$1,5)&amp;" "&amp;W$3,S!$A$3:$A$470,0),MATCH($D25,S!$B$2:$AK$2,0)))</f>
        <v>0</v>
      </c>
      <c r="X25" s="63">
        <f ca="1">IF(ISNA(INDEX(S!$B$3:$AK$497,MATCH(RIGHT($C$1,5)&amp;" "&amp;X$3,S!$A$3:$A$470,0),MATCH($D25,S!$B$2:$AK$2,0))),"",INDEX(S!$B$3:$AK$497,MATCH(RIGHT($C$1,5)&amp;" "&amp;X$3,S!$A$3:$A$470,0),MATCH($D25,S!$B$2:$AK$2,0)))</f>
        <v>2363</v>
      </c>
      <c r="Y25" s="63">
        <f ca="1">IF(ISNA(INDEX(S!$B$3:$AK$497,MATCH(RIGHT($C$1,5)&amp;" "&amp;Y$3,S!$A$3:$A$470,0),MATCH($D25,S!$B$2:$AK$2,0))),"",INDEX(S!$B$3:$AK$497,MATCH(RIGHT($C$1,5)&amp;" "&amp;Y$3,S!$A$3:$A$470,0),MATCH($D25,S!$B$2:$AK$2,0)))</f>
        <v>0</v>
      </c>
      <c r="Z25" s="63">
        <f ca="1">IF(ISNA(INDEX(S!$B$3:$AK$497,MATCH(RIGHT($C$1,5)&amp;" "&amp;Z$3,S!$A$3:$A$470,0),MATCH($D25,S!$B$2:$AK$2,0))),"",INDEX(S!$B$3:$AK$497,MATCH(RIGHT($C$1,5)&amp;" "&amp;Z$3,S!$A$3:$A$470,0),MATCH($D25,S!$B$2:$AK$2,0)))</f>
        <v>0</v>
      </c>
      <c r="AA25" s="63">
        <f ca="1">IF(ISNA(INDEX(S!$B$3:$AK$497,MATCH(RIGHT($C$1,5)&amp;" "&amp;AA$3,S!$A$3:$A$470,0),MATCH($D25,S!$B$2:$AK$2,0))),"",INDEX(S!$B$3:$AK$497,MATCH(RIGHT($C$1,5)&amp;" "&amp;AA$3,S!$A$3:$A$470,0),MATCH($D25,S!$B$2:$AK$2,0)))</f>
        <v>0</v>
      </c>
      <c r="AB25" s="173">
        <f ca="1">IF(ISNA(INDEX(S!$B$3:$AK$497,MATCH(RIGHT($C$1,5)&amp;" "&amp;AB$3,S!$A$3:$A$470,0),MATCH($D25,S!$B$2:$AK$2,0))),"",INDEX(S!$B$3:$AK$497,MATCH(RIGHT($C$1,5)&amp;" "&amp;AB$3,S!$A$3:$A$470,0),MATCH($D25,S!$B$2:$AK$2,0)))</f>
        <v>0</v>
      </c>
      <c r="AC25" s="168">
        <f t="shared" ca="1" si="0"/>
        <v>2363</v>
      </c>
      <c r="AD25" s="44">
        <f t="shared" ca="1" si="1"/>
        <v>0</v>
      </c>
      <c r="AE25" s="45">
        <f t="shared" ca="1" si="2"/>
        <v>391.79166666666669</v>
      </c>
    </row>
    <row r="26" spans="1:31" s="3" customFormat="1" ht="15.2" customHeight="1" x14ac:dyDescent="0.25">
      <c r="A26" s="183"/>
      <c r="B26" s="10">
        <v>23</v>
      </c>
      <c r="C26" s="82" t="s">
        <v>36</v>
      </c>
      <c r="D26" s="165" t="s">
        <v>153</v>
      </c>
      <c r="E26" s="62">
        <f ca="1">IF(ISNA(INDEX(S!$B$3:$AK$497,MATCH(RIGHT($C$1,5)&amp;" "&amp;E$3,S!$A$3:$A$470,0),MATCH($D26,S!$B$2:$AK$2,0))),"",INDEX(S!$B$3:$AK$497,MATCH(RIGHT($C$1,5)&amp;" "&amp;E$3,S!$A$3:$A$470,0),MATCH($D26,S!$B$2:$AK$2,0)))</f>
        <v>0</v>
      </c>
      <c r="F26" s="63">
        <f ca="1">IF(ISNA(INDEX(S!$B$3:$AK$497,MATCH(RIGHT($C$1,5)&amp;" "&amp;F$3,S!$A$3:$A$470,0),MATCH($D26,S!$B$2:$AK$2,0))),"",INDEX(S!$B$3:$AK$497,MATCH(RIGHT($C$1,5)&amp;" "&amp;F$3,S!$A$3:$A$470,0),MATCH($D26,S!$B$2:$AK$2,0)))</f>
        <v>1445</v>
      </c>
      <c r="G26" s="63">
        <f ca="1">IF(ISNA(INDEX(S!$B$3:$AK$497,MATCH(RIGHT($C$1,5)&amp;" "&amp;G$3,S!$A$3:$A$470,0),MATCH($D26,S!$B$2:$AK$2,0))),"",INDEX(S!$B$3:$AK$497,MATCH(RIGHT($C$1,5)&amp;" "&amp;G$3,S!$A$3:$A$470,0),MATCH($D26,S!$B$2:$AK$2,0)))</f>
        <v>0</v>
      </c>
      <c r="H26" s="63">
        <f ca="1">IF(ISNA(INDEX(S!$B$3:$AK$497,MATCH(RIGHT($C$1,5)&amp;" "&amp;H$3,S!$A$3:$A$470,0),MATCH($D26,S!$B$2:$AK$2,0))),"",INDEX(S!$B$3:$AK$497,MATCH(RIGHT($C$1,5)&amp;" "&amp;H$3,S!$A$3:$A$470,0),MATCH($D26,S!$B$2:$AK$2,0)))</f>
        <v>0</v>
      </c>
      <c r="I26" s="63">
        <f ca="1">IF(ISNA(INDEX(S!$B$3:$AK$497,MATCH(RIGHT($C$1,5)&amp;" "&amp;I$3,S!$A$3:$A$470,0),MATCH($D26,S!$B$2:$AK$2,0))),"",INDEX(S!$B$3:$AK$497,MATCH(RIGHT($C$1,5)&amp;" "&amp;I$3,S!$A$3:$A$470,0),MATCH($D26,S!$B$2:$AK$2,0)))</f>
        <v>0</v>
      </c>
      <c r="J26" s="63">
        <f ca="1">IF(ISNA(INDEX(S!$B$3:$AK$497,MATCH(RIGHT($C$1,5)&amp;" "&amp;J$3,S!$A$3:$A$470,0),MATCH($D26,S!$B$2:$AK$2,0))),"",INDEX(S!$B$3:$AK$497,MATCH(RIGHT($C$1,5)&amp;" "&amp;J$3,S!$A$3:$A$470,0),MATCH($D26,S!$B$2:$AK$2,0)))</f>
        <v>0</v>
      </c>
      <c r="K26" s="63">
        <f ca="1">IF(ISNA(INDEX(S!$B$3:$AK$497,MATCH(RIGHT($C$1,5)&amp;" "&amp;K$3,S!$A$3:$A$470,0),MATCH($D26,S!$B$2:$AK$2,0))),"",INDEX(S!$B$3:$AK$497,MATCH(RIGHT($C$1,5)&amp;" "&amp;K$3,S!$A$3:$A$470,0),MATCH($D26,S!$B$2:$AK$2,0)))</f>
        <v>0</v>
      </c>
      <c r="L26" s="63">
        <f ca="1">IF(ISNA(INDEX(S!$B$3:$AK$497,MATCH(RIGHT($C$1,5)&amp;" "&amp;L$3,S!$A$3:$A$470,0),MATCH($D26,S!$B$2:$AK$2,0))),"",INDEX(S!$B$3:$AK$497,MATCH(RIGHT($C$1,5)&amp;" "&amp;L$3,S!$A$3:$A$470,0),MATCH($D26,S!$B$2:$AK$2,0)))</f>
        <v>1410</v>
      </c>
      <c r="M26" s="63">
        <f ca="1">IF(ISNA(INDEX(S!$B$3:$AK$497,MATCH(RIGHT($C$1,5)&amp;" "&amp;M$3,S!$A$3:$A$470,0),MATCH($D26,S!$B$2:$AK$2,0))),"",INDEX(S!$B$3:$AK$497,MATCH(RIGHT($C$1,5)&amp;" "&amp;M$3,S!$A$3:$A$470,0),MATCH($D26,S!$B$2:$AK$2,0)))</f>
        <v>0</v>
      </c>
      <c r="N26" s="63">
        <f ca="1">IF(ISNA(INDEX(S!$B$3:$AK$497,MATCH(RIGHT($C$1,5)&amp;" "&amp;N$3,S!$A$3:$A$470,0),MATCH($D26,S!$B$2:$AK$2,0))),"",INDEX(S!$B$3:$AK$497,MATCH(RIGHT($C$1,5)&amp;" "&amp;N$3,S!$A$3:$A$470,0),MATCH($D26,S!$B$2:$AK$2,0)))</f>
        <v>0</v>
      </c>
      <c r="O26" s="63">
        <f ca="1">IF(ISNA(INDEX(S!$B$3:$AK$497,MATCH(RIGHT($C$1,5)&amp;" "&amp;O$3,S!$A$3:$A$470,0),MATCH($D26,S!$B$2:$AK$2,0))),"",INDEX(S!$B$3:$AK$497,MATCH(RIGHT($C$1,5)&amp;" "&amp;O$3,S!$A$3:$A$470,0),MATCH($D26,S!$B$2:$AK$2,0)))</f>
        <v>0</v>
      </c>
      <c r="P26" s="63">
        <f ca="1">IF(ISNA(INDEX(S!$B$3:$AK$497,MATCH(RIGHT($C$1,5)&amp;" "&amp;P$3,S!$A$3:$A$470,0),MATCH($D26,S!$B$2:$AK$2,0))),"",INDEX(S!$B$3:$AK$497,MATCH(RIGHT($C$1,5)&amp;" "&amp;P$3,S!$A$3:$A$470,0),MATCH($D26,S!$B$2:$AK$2,0)))</f>
        <v>0</v>
      </c>
      <c r="Q26" s="63">
        <f ca="1">IF(ISNA(INDEX(S!$B$3:$AK$497,MATCH(RIGHT($C$1,5)&amp;" "&amp;Q$3,S!$A$3:$A$470,0),MATCH($D26,S!$B$2:$AK$2,0))),"",INDEX(S!$B$3:$AK$497,MATCH(RIGHT($C$1,5)&amp;" "&amp;Q$3,S!$A$3:$A$470,0),MATCH($D26,S!$B$2:$AK$2,0)))</f>
        <v>0</v>
      </c>
      <c r="R26" s="63">
        <f ca="1">IF(ISNA(INDEX(S!$B$3:$AK$497,MATCH(RIGHT($C$1,5)&amp;" "&amp;R$3,S!$A$3:$A$470,0),MATCH($D26,S!$B$2:$AK$2,0))),"",INDEX(S!$B$3:$AK$497,MATCH(RIGHT($C$1,5)&amp;" "&amp;R$3,S!$A$3:$A$470,0),MATCH($D26,S!$B$2:$AK$2,0)))</f>
        <v>1378</v>
      </c>
      <c r="S26" s="63">
        <f ca="1">IF(ISNA(INDEX(S!$B$3:$AK$497,MATCH(RIGHT($C$1,5)&amp;" "&amp;S$3,S!$A$3:$A$470,0),MATCH($D26,S!$B$2:$AK$2,0))),"",INDEX(S!$B$3:$AK$497,MATCH(RIGHT($C$1,5)&amp;" "&amp;S$3,S!$A$3:$A$470,0),MATCH($D26,S!$B$2:$AK$2,0)))</f>
        <v>0</v>
      </c>
      <c r="T26" s="63">
        <f ca="1">IF(ISNA(INDEX(S!$B$3:$AK$497,MATCH(RIGHT($C$1,5)&amp;" "&amp;T$3,S!$A$3:$A$470,0),MATCH($D26,S!$B$2:$AK$2,0))),"",INDEX(S!$B$3:$AK$497,MATCH(RIGHT($C$1,5)&amp;" "&amp;T$3,S!$A$3:$A$470,0),MATCH($D26,S!$B$2:$AK$2,0)))</f>
        <v>0</v>
      </c>
      <c r="U26" s="63">
        <f ca="1">IF(ISNA(INDEX(S!$B$3:$AK$497,MATCH(RIGHT($C$1,5)&amp;" "&amp;U$3,S!$A$3:$A$470,0),MATCH($D26,S!$B$2:$AK$2,0))),"",INDEX(S!$B$3:$AK$497,MATCH(RIGHT($C$1,5)&amp;" "&amp;U$3,S!$A$3:$A$470,0),MATCH($D26,S!$B$2:$AK$2,0)))</f>
        <v>0</v>
      </c>
      <c r="V26" s="63">
        <f ca="1">IF(ISNA(INDEX(S!$B$3:$AK$497,MATCH(RIGHT($C$1,5)&amp;" "&amp;V$3,S!$A$3:$A$470,0),MATCH($D26,S!$B$2:$AK$2,0))),"",INDEX(S!$B$3:$AK$497,MATCH(RIGHT($C$1,5)&amp;" "&amp;V$3,S!$A$3:$A$470,0),MATCH($D26,S!$B$2:$AK$2,0)))</f>
        <v>0</v>
      </c>
      <c r="W26" s="63">
        <f ca="1">IF(ISNA(INDEX(S!$B$3:$AK$497,MATCH(RIGHT($C$1,5)&amp;" "&amp;W$3,S!$A$3:$A$470,0),MATCH($D26,S!$B$2:$AK$2,0))),"",INDEX(S!$B$3:$AK$497,MATCH(RIGHT($C$1,5)&amp;" "&amp;W$3,S!$A$3:$A$470,0),MATCH($D26,S!$B$2:$AK$2,0)))</f>
        <v>0</v>
      </c>
      <c r="X26" s="63">
        <f ca="1">IF(ISNA(INDEX(S!$B$3:$AK$497,MATCH(RIGHT($C$1,5)&amp;" "&amp;X$3,S!$A$3:$A$470,0),MATCH($D26,S!$B$2:$AK$2,0))),"",INDEX(S!$B$3:$AK$497,MATCH(RIGHT($C$1,5)&amp;" "&amp;X$3,S!$A$3:$A$470,0),MATCH($D26,S!$B$2:$AK$2,0)))</f>
        <v>1378</v>
      </c>
      <c r="Y26" s="63">
        <f ca="1">IF(ISNA(INDEX(S!$B$3:$AK$497,MATCH(RIGHT($C$1,5)&amp;" "&amp;Y$3,S!$A$3:$A$470,0),MATCH($D26,S!$B$2:$AK$2,0))),"",INDEX(S!$B$3:$AK$497,MATCH(RIGHT($C$1,5)&amp;" "&amp;Y$3,S!$A$3:$A$470,0),MATCH($D26,S!$B$2:$AK$2,0)))</f>
        <v>0</v>
      </c>
      <c r="Z26" s="63">
        <f ca="1">IF(ISNA(INDEX(S!$B$3:$AK$497,MATCH(RIGHT($C$1,5)&amp;" "&amp;Z$3,S!$A$3:$A$470,0),MATCH($D26,S!$B$2:$AK$2,0))),"",INDEX(S!$B$3:$AK$497,MATCH(RIGHT($C$1,5)&amp;" "&amp;Z$3,S!$A$3:$A$470,0),MATCH($D26,S!$B$2:$AK$2,0)))</f>
        <v>0</v>
      </c>
      <c r="AA26" s="63">
        <f ca="1">IF(ISNA(INDEX(S!$B$3:$AK$497,MATCH(RIGHT($C$1,5)&amp;" "&amp;AA$3,S!$A$3:$A$470,0),MATCH($D26,S!$B$2:$AK$2,0))),"",INDEX(S!$B$3:$AK$497,MATCH(RIGHT($C$1,5)&amp;" "&amp;AA$3,S!$A$3:$A$470,0),MATCH($D26,S!$B$2:$AK$2,0)))</f>
        <v>0</v>
      </c>
      <c r="AB26" s="173">
        <f ca="1">IF(ISNA(INDEX(S!$B$3:$AK$497,MATCH(RIGHT($C$1,5)&amp;" "&amp;AB$3,S!$A$3:$A$470,0),MATCH($D26,S!$B$2:$AK$2,0))),"",INDEX(S!$B$3:$AK$497,MATCH(RIGHT($C$1,5)&amp;" "&amp;AB$3,S!$A$3:$A$470,0),MATCH($D26,S!$B$2:$AK$2,0)))</f>
        <v>0</v>
      </c>
      <c r="AC26" s="168">
        <f t="shared" ca="1" si="0"/>
        <v>1445</v>
      </c>
      <c r="AD26" s="44">
        <f t="shared" ca="1" si="1"/>
        <v>0</v>
      </c>
      <c r="AE26" s="45">
        <f t="shared" ca="1" si="2"/>
        <v>233.79166666666666</v>
      </c>
    </row>
    <row r="27" spans="1:31" ht="15.2" customHeight="1" x14ac:dyDescent="0.25">
      <c r="A27" s="183"/>
      <c r="B27" s="10">
        <v>24</v>
      </c>
      <c r="C27" s="82" t="s">
        <v>37</v>
      </c>
      <c r="D27" s="165" t="s">
        <v>152</v>
      </c>
      <c r="E27" s="62">
        <f ca="1">IF(ISNA(INDEX(S!$B$3:$AK$497,MATCH(RIGHT($C$1,5)&amp;" "&amp;E$3,S!$A$3:$A$470,0),MATCH($D27,S!$B$2:$AK$2,0))),"",INDEX(S!$B$3:$AK$497,MATCH(RIGHT($C$1,5)&amp;" "&amp;E$3,S!$A$3:$A$470,0),MATCH($D27,S!$B$2:$AK$2,0)))</f>
        <v>0</v>
      </c>
      <c r="F27" s="63">
        <f ca="1">IF(ISNA(INDEX(S!$B$3:$AK$497,MATCH(RIGHT($C$1,5)&amp;" "&amp;F$3,S!$A$3:$A$470,0),MATCH($D27,S!$B$2:$AK$2,0))),"",INDEX(S!$B$3:$AK$497,MATCH(RIGHT($C$1,5)&amp;" "&amp;F$3,S!$A$3:$A$470,0),MATCH($D27,S!$B$2:$AK$2,0)))</f>
        <v>1060</v>
      </c>
      <c r="G27" s="63">
        <f ca="1">IF(ISNA(INDEX(S!$B$3:$AK$497,MATCH(RIGHT($C$1,5)&amp;" "&amp;G$3,S!$A$3:$A$470,0),MATCH($D27,S!$B$2:$AK$2,0))),"",INDEX(S!$B$3:$AK$497,MATCH(RIGHT($C$1,5)&amp;" "&amp;G$3,S!$A$3:$A$470,0),MATCH($D27,S!$B$2:$AK$2,0)))</f>
        <v>0</v>
      </c>
      <c r="H27" s="63">
        <f ca="1">IF(ISNA(INDEX(S!$B$3:$AK$497,MATCH(RIGHT($C$1,5)&amp;" "&amp;H$3,S!$A$3:$A$470,0),MATCH($D27,S!$B$2:$AK$2,0))),"",INDEX(S!$B$3:$AK$497,MATCH(RIGHT($C$1,5)&amp;" "&amp;H$3,S!$A$3:$A$470,0),MATCH($D27,S!$B$2:$AK$2,0)))</f>
        <v>0</v>
      </c>
      <c r="I27" s="63">
        <f ca="1">IF(ISNA(INDEX(S!$B$3:$AK$497,MATCH(RIGHT($C$1,5)&amp;" "&amp;I$3,S!$A$3:$A$470,0),MATCH($D27,S!$B$2:$AK$2,0))),"",INDEX(S!$B$3:$AK$497,MATCH(RIGHT($C$1,5)&amp;" "&amp;I$3,S!$A$3:$A$470,0),MATCH($D27,S!$B$2:$AK$2,0)))</f>
        <v>0</v>
      </c>
      <c r="J27" s="63">
        <f ca="1">IF(ISNA(INDEX(S!$B$3:$AK$497,MATCH(RIGHT($C$1,5)&amp;" "&amp;J$3,S!$A$3:$A$470,0),MATCH($D27,S!$B$2:$AK$2,0))),"",INDEX(S!$B$3:$AK$497,MATCH(RIGHT($C$1,5)&amp;" "&amp;J$3,S!$A$3:$A$470,0),MATCH($D27,S!$B$2:$AK$2,0)))</f>
        <v>0</v>
      </c>
      <c r="K27" s="63">
        <f ca="1">IF(ISNA(INDEX(S!$B$3:$AK$497,MATCH(RIGHT($C$1,5)&amp;" "&amp;K$3,S!$A$3:$A$470,0),MATCH($D27,S!$B$2:$AK$2,0))),"",INDEX(S!$B$3:$AK$497,MATCH(RIGHT($C$1,5)&amp;" "&amp;K$3,S!$A$3:$A$470,0),MATCH($D27,S!$B$2:$AK$2,0)))</f>
        <v>0</v>
      </c>
      <c r="L27" s="63">
        <f ca="1">IF(ISNA(INDEX(S!$B$3:$AK$497,MATCH(RIGHT($C$1,5)&amp;" "&amp;L$3,S!$A$3:$A$470,0),MATCH($D27,S!$B$2:$AK$2,0))),"",INDEX(S!$B$3:$AK$497,MATCH(RIGHT($C$1,5)&amp;" "&amp;L$3,S!$A$3:$A$470,0),MATCH($D27,S!$B$2:$AK$2,0)))</f>
        <v>1080</v>
      </c>
      <c r="M27" s="63">
        <f ca="1">IF(ISNA(INDEX(S!$B$3:$AK$497,MATCH(RIGHT($C$1,5)&amp;" "&amp;M$3,S!$A$3:$A$470,0),MATCH($D27,S!$B$2:$AK$2,0))),"",INDEX(S!$B$3:$AK$497,MATCH(RIGHT($C$1,5)&amp;" "&amp;M$3,S!$A$3:$A$470,0),MATCH($D27,S!$B$2:$AK$2,0)))</f>
        <v>0</v>
      </c>
      <c r="N27" s="63">
        <f ca="1">IF(ISNA(INDEX(S!$B$3:$AK$497,MATCH(RIGHT($C$1,5)&amp;" "&amp;N$3,S!$A$3:$A$470,0),MATCH($D27,S!$B$2:$AK$2,0))),"",INDEX(S!$B$3:$AK$497,MATCH(RIGHT($C$1,5)&amp;" "&amp;N$3,S!$A$3:$A$470,0),MATCH($D27,S!$B$2:$AK$2,0)))</f>
        <v>0</v>
      </c>
      <c r="O27" s="63">
        <f ca="1">IF(ISNA(INDEX(S!$B$3:$AK$497,MATCH(RIGHT($C$1,5)&amp;" "&amp;O$3,S!$A$3:$A$470,0),MATCH($D27,S!$B$2:$AK$2,0))),"",INDEX(S!$B$3:$AK$497,MATCH(RIGHT($C$1,5)&amp;" "&amp;O$3,S!$A$3:$A$470,0),MATCH($D27,S!$B$2:$AK$2,0)))</f>
        <v>0</v>
      </c>
      <c r="P27" s="63">
        <f ca="1">IF(ISNA(INDEX(S!$B$3:$AK$497,MATCH(RIGHT($C$1,5)&amp;" "&amp;P$3,S!$A$3:$A$470,0),MATCH($D27,S!$B$2:$AK$2,0))),"",INDEX(S!$B$3:$AK$497,MATCH(RIGHT($C$1,5)&amp;" "&amp;P$3,S!$A$3:$A$470,0),MATCH($D27,S!$B$2:$AK$2,0)))</f>
        <v>0</v>
      </c>
      <c r="Q27" s="63">
        <f ca="1">IF(ISNA(INDEX(S!$B$3:$AK$497,MATCH(RIGHT($C$1,5)&amp;" "&amp;Q$3,S!$A$3:$A$470,0),MATCH($D27,S!$B$2:$AK$2,0))),"",INDEX(S!$B$3:$AK$497,MATCH(RIGHT($C$1,5)&amp;" "&amp;Q$3,S!$A$3:$A$470,0),MATCH($D27,S!$B$2:$AK$2,0)))</f>
        <v>0</v>
      </c>
      <c r="R27" s="63">
        <f ca="1">IF(ISNA(INDEX(S!$B$3:$AK$497,MATCH(RIGHT($C$1,5)&amp;" "&amp;R$3,S!$A$3:$A$470,0),MATCH($D27,S!$B$2:$AK$2,0))),"",INDEX(S!$B$3:$AK$497,MATCH(RIGHT($C$1,5)&amp;" "&amp;R$3,S!$A$3:$A$470,0),MATCH($D27,S!$B$2:$AK$2,0)))</f>
        <v>1086</v>
      </c>
      <c r="S27" s="63">
        <f ca="1">IF(ISNA(INDEX(S!$B$3:$AK$497,MATCH(RIGHT($C$1,5)&amp;" "&amp;S$3,S!$A$3:$A$470,0),MATCH($D27,S!$B$2:$AK$2,0))),"",INDEX(S!$B$3:$AK$497,MATCH(RIGHT($C$1,5)&amp;" "&amp;S$3,S!$A$3:$A$470,0),MATCH($D27,S!$B$2:$AK$2,0)))</f>
        <v>0</v>
      </c>
      <c r="T27" s="63">
        <f ca="1">IF(ISNA(INDEX(S!$B$3:$AK$497,MATCH(RIGHT($C$1,5)&amp;" "&amp;T$3,S!$A$3:$A$470,0),MATCH($D27,S!$B$2:$AK$2,0))),"",INDEX(S!$B$3:$AK$497,MATCH(RIGHT($C$1,5)&amp;" "&amp;T$3,S!$A$3:$A$470,0),MATCH($D27,S!$B$2:$AK$2,0)))</f>
        <v>0</v>
      </c>
      <c r="U27" s="63">
        <f ca="1">IF(ISNA(INDEX(S!$B$3:$AK$497,MATCH(RIGHT($C$1,5)&amp;" "&amp;U$3,S!$A$3:$A$470,0),MATCH($D27,S!$B$2:$AK$2,0))),"",INDEX(S!$B$3:$AK$497,MATCH(RIGHT($C$1,5)&amp;" "&amp;U$3,S!$A$3:$A$470,0),MATCH($D27,S!$B$2:$AK$2,0)))</f>
        <v>0</v>
      </c>
      <c r="V27" s="63">
        <f ca="1">IF(ISNA(INDEX(S!$B$3:$AK$497,MATCH(RIGHT($C$1,5)&amp;" "&amp;V$3,S!$A$3:$A$470,0),MATCH($D27,S!$B$2:$AK$2,0))),"",INDEX(S!$B$3:$AK$497,MATCH(RIGHT($C$1,5)&amp;" "&amp;V$3,S!$A$3:$A$470,0),MATCH($D27,S!$B$2:$AK$2,0)))</f>
        <v>0</v>
      </c>
      <c r="W27" s="63">
        <f ca="1">IF(ISNA(INDEX(S!$B$3:$AK$497,MATCH(RIGHT($C$1,5)&amp;" "&amp;W$3,S!$A$3:$A$470,0),MATCH($D27,S!$B$2:$AK$2,0))),"",INDEX(S!$B$3:$AK$497,MATCH(RIGHT($C$1,5)&amp;" "&amp;W$3,S!$A$3:$A$470,0),MATCH($D27,S!$B$2:$AK$2,0)))</f>
        <v>0</v>
      </c>
      <c r="X27" s="63">
        <f ca="1">IF(ISNA(INDEX(S!$B$3:$AK$497,MATCH(RIGHT($C$1,5)&amp;" "&amp;X$3,S!$A$3:$A$470,0),MATCH($D27,S!$B$2:$AK$2,0))),"",INDEX(S!$B$3:$AK$497,MATCH(RIGHT($C$1,5)&amp;" "&amp;X$3,S!$A$3:$A$470,0),MATCH($D27,S!$B$2:$AK$2,0)))</f>
        <v>1080</v>
      </c>
      <c r="Y27" s="63">
        <f ca="1">IF(ISNA(INDEX(S!$B$3:$AK$497,MATCH(RIGHT($C$1,5)&amp;" "&amp;Y$3,S!$A$3:$A$470,0),MATCH($D27,S!$B$2:$AK$2,0))),"",INDEX(S!$B$3:$AK$497,MATCH(RIGHT($C$1,5)&amp;" "&amp;Y$3,S!$A$3:$A$470,0),MATCH($D27,S!$B$2:$AK$2,0)))</f>
        <v>0</v>
      </c>
      <c r="Z27" s="63">
        <f ca="1">IF(ISNA(INDEX(S!$B$3:$AK$497,MATCH(RIGHT($C$1,5)&amp;" "&amp;Z$3,S!$A$3:$A$470,0),MATCH($D27,S!$B$2:$AK$2,0))),"",INDEX(S!$B$3:$AK$497,MATCH(RIGHT($C$1,5)&amp;" "&amp;Z$3,S!$A$3:$A$470,0),MATCH($D27,S!$B$2:$AK$2,0)))</f>
        <v>0</v>
      </c>
      <c r="AA27" s="63">
        <f ca="1">IF(ISNA(INDEX(S!$B$3:$AK$497,MATCH(RIGHT($C$1,5)&amp;" "&amp;AA$3,S!$A$3:$A$470,0),MATCH($D27,S!$B$2:$AK$2,0))),"",INDEX(S!$B$3:$AK$497,MATCH(RIGHT($C$1,5)&amp;" "&amp;AA$3,S!$A$3:$A$470,0),MATCH($D27,S!$B$2:$AK$2,0)))</f>
        <v>0</v>
      </c>
      <c r="AB27" s="173">
        <f ca="1">IF(ISNA(INDEX(S!$B$3:$AK$497,MATCH(RIGHT($C$1,5)&amp;" "&amp;AB$3,S!$A$3:$A$470,0),MATCH($D27,S!$B$2:$AK$2,0))),"",INDEX(S!$B$3:$AK$497,MATCH(RIGHT($C$1,5)&amp;" "&amp;AB$3,S!$A$3:$A$470,0),MATCH($D27,S!$B$2:$AK$2,0)))</f>
        <v>0</v>
      </c>
      <c r="AC27" s="168">
        <f t="shared" ca="1" si="0"/>
        <v>1086</v>
      </c>
      <c r="AD27" s="44">
        <f t="shared" ca="1" si="1"/>
        <v>0</v>
      </c>
      <c r="AE27" s="45">
        <f t="shared" ca="1" si="2"/>
        <v>179.41666666666666</v>
      </c>
    </row>
    <row r="28" spans="1:31" ht="15.2" customHeight="1" x14ac:dyDescent="0.25">
      <c r="A28" s="183"/>
      <c r="B28" s="10">
        <v>25</v>
      </c>
      <c r="C28" s="82" t="s">
        <v>38</v>
      </c>
      <c r="D28" s="165" t="s">
        <v>156</v>
      </c>
      <c r="E28" s="62">
        <f ca="1">IF(ISNA(INDEX(S!$B$3:$AK$497,MATCH(RIGHT($C$1,5)&amp;" "&amp;E$3,S!$A$3:$A$470,0),MATCH($D28,S!$B$2:$AK$2,0))),"",INDEX(S!$B$3:$AK$497,MATCH(RIGHT($C$1,5)&amp;" "&amp;E$3,S!$A$3:$A$470,0),MATCH($D28,S!$B$2:$AK$2,0)))</f>
        <v>0</v>
      </c>
      <c r="F28" s="63">
        <f ca="1">IF(ISNA(INDEX(S!$B$3:$AK$497,MATCH(RIGHT($C$1,5)&amp;" "&amp;F$3,S!$A$3:$A$470,0),MATCH($D28,S!$B$2:$AK$2,0))),"",INDEX(S!$B$3:$AK$497,MATCH(RIGHT($C$1,5)&amp;" "&amp;F$3,S!$A$3:$A$470,0),MATCH($D28,S!$B$2:$AK$2,0)))</f>
        <v>98</v>
      </c>
      <c r="G28" s="63">
        <f ca="1">IF(ISNA(INDEX(S!$B$3:$AK$497,MATCH(RIGHT($C$1,5)&amp;" "&amp;G$3,S!$A$3:$A$470,0),MATCH($D28,S!$B$2:$AK$2,0))),"",INDEX(S!$B$3:$AK$497,MATCH(RIGHT($C$1,5)&amp;" "&amp;G$3,S!$A$3:$A$470,0),MATCH($D28,S!$B$2:$AK$2,0)))</f>
        <v>0</v>
      </c>
      <c r="H28" s="63">
        <f ca="1">IF(ISNA(INDEX(S!$B$3:$AK$497,MATCH(RIGHT($C$1,5)&amp;" "&amp;H$3,S!$A$3:$A$470,0),MATCH($D28,S!$B$2:$AK$2,0))),"",INDEX(S!$B$3:$AK$497,MATCH(RIGHT($C$1,5)&amp;" "&amp;H$3,S!$A$3:$A$470,0),MATCH($D28,S!$B$2:$AK$2,0)))</f>
        <v>0</v>
      </c>
      <c r="I28" s="63">
        <f ca="1">IF(ISNA(INDEX(S!$B$3:$AK$497,MATCH(RIGHT($C$1,5)&amp;" "&amp;I$3,S!$A$3:$A$470,0),MATCH($D28,S!$B$2:$AK$2,0))),"",INDEX(S!$B$3:$AK$497,MATCH(RIGHT($C$1,5)&amp;" "&amp;I$3,S!$A$3:$A$470,0),MATCH($D28,S!$B$2:$AK$2,0)))</f>
        <v>0</v>
      </c>
      <c r="J28" s="63">
        <f ca="1">IF(ISNA(INDEX(S!$B$3:$AK$497,MATCH(RIGHT($C$1,5)&amp;" "&amp;J$3,S!$A$3:$A$470,0),MATCH($D28,S!$B$2:$AK$2,0))),"",INDEX(S!$B$3:$AK$497,MATCH(RIGHT($C$1,5)&amp;" "&amp;J$3,S!$A$3:$A$470,0),MATCH($D28,S!$B$2:$AK$2,0)))</f>
        <v>0</v>
      </c>
      <c r="K28" s="63">
        <f ca="1">IF(ISNA(INDEX(S!$B$3:$AK$497,MATCH(RIGHT($C$1,5)&amp;" "&amp;K$3,S!$A$3:$A$470,0),MATCH($D28,S!$B$2:$AK$2,0))),"",INDEX(S!$B$3:$AK$497,MATCH(RIGHT($C$1,5)&amp;" "&amp;K$3,S!$A$3:$A$470,0),MATCH($D28,S!$B$2:$AK$2,0)))</f>
        <v>0</v>
      </c>
      <c r="L28" s="63">
        <f ca="1">IF(ISNA(INDEX(S!$B$3:$AK$497,MATCH(RIGHT($C$1,5)&amp;" "&amp;L$3,S!$A$3:$A$470,0),MATCH($D28,S!$B$2:$AK$2,0))),"",INDEX(S!$B$3:$AK$497,MATCH(RIGHT($C$1,5)&amp;" "&amp;L$3,S!$A$3:$A$470,0),MATCH($D28,S!$B$2:$AK$2,0)))</f>
        <v>24</v>
      </c>
      <c r="M28" s="63">
        <f ca="1">IF(ISNA(INDEX(S!$B$3:$AK$497,MATCH(RIGHT($C$1,5)&amp;" "&amp;M$3,S!$A$3:$A$470,0),MATCH($D28,S!$B$2:$AK$2,0))),"",INDEX(S!$B$3:$AK$497,MATCH(RIGHT($C$1,5)&amp;" "&amp;M$3,S!$A$3:$A$470,0),MATCH($D28,S!$B$2:$AK$2,0)))</f>
        <v>0</v>
      </c>
      <c r="N28" s="63">
        <f ca="1">IF(ISNA(INDEX(S!$B$3:$AK$497,MATCH(RIGHT($C$1,5)&amp;" "&amp;N$3,S!$A$3:$A$470,0),MATCH($D28,S!$B$2:$AK$2,0))),"",INDEX(S!$B$3:$AK$497,MATCH(RIGHT($C$1,5)&amp;" "&amp;N$3,S!$A$3:$A$470,0),MATCH($D28,S!$B$2:$AK$2,0)))</f>
        <v>0</v>
      </c>
      <c r="O28" s="63">
        <f ca="1">IF(ISNA(INDEX(S!$B$3:$AK$497,MATCH(RIGHT($C$1,5)&amp;" "&amp;O$3,S!$A$3:$A$470,0),MATCH($D28,S!$B$2:$AK$2,0))),"",INDEX(S!$B$3:$AK$497,MATCH(RIGHT($C$1,5)&amp;" "&amp;O$3,S!$A$3:$A$470,0),MATCH($D28,S!$B$2:$AK$2,0)))</f>
        <v>0</v>
      </c>
      <c r="P28" s="63">
        <f ca="1">IF(ISNA(INDEX(S!$B$3:$AK$497,MATCH(RIGHT($C$1,5)&amp;" "&amp;P$3,S!$A$3:$A$470,0),MATCH($D28,S!$B$2:$AK$2,0))),"",INDEX(S!$B$3:$AK$497,MATCH(RIGHT($C$1,5)&amp;" "&amp;P$3,S!$A$3:$A$470,0),MATCH($D28,S!$B$2:$AK$2,0)))</f>
        <v>0</v>
      </c>
      <c r="Q28" s="63">
        <f ca="1">IF(ISNA(INDEX(S!$B$3:$AK$497,MATCH(RIGHT($C$1,5)&amp;" "&amp;Q$3,S!$A$3:$A$470,0),MATCH($D28,S!$B$2:$AK$2,0))),"",INDEX(S!$B$3:$AK$497,MATCH(RIGHT($C$1,5)&amp;" "&amp;Q$3,S!$A$3:$A$470,0),MATCH($D28,S!$B$2:$AK$2,0)))</f>
        <v>0</v>
      </c>
      <c r="R28" s="63">
        <f ca="1">IF(ISNA(INDEX(S!$B$3:$AK$497,MATCH(RIGHT($C$1,5)&amp;" "&amp;R$3,S!$A$3:$A$470,0),MATCH($D28,S!$B$2:$AK$2,0))),"",INDEX(S!$B$3:$AK$497,MATCH(RIGHT($C$1,5)&amp;" "&amp;R$3,S!$A$3:$A$470,0),MATCH($D28,S!$B$2:$AK$2,0)))</f>
        <v>32</v>
      </c>
      <c r="S28" s="63">
        <f ca="1">IF(ISNA(INDEX(S!$B$3:$AK$497,MATCH(RIGHT($C$1,5)&amp;" "&amp;S$3,S!$A$3:$A$470,0),MATCH($D28,S!$B$2:$AK$2,0))),"",INDEX(S!$B$3:$AK$497,MATCH(RIGHT($C$1,5)&amp;" "&amp;S$3,S!$A$3:$A$470,0),MATCH($D28,S!$B$2:$AK$2,0)))</f>
        <v>0</v>
      </c>
      <c r="T28" s="63">
        <f ca="1">IF(ISNA(INDEX(S!$B$3:$AK$497,MATCH(RIGHT($C$1,5)&amp;" "&amp;T$3,S!$A$3:$A$470,0),MATCH($D28,S!$B$2:$AK$2,0))),"",INDEX(S!$B$3:$AK$497,MATCH(RIGHT($C$1,5)&amp;" "&amp;T$3,S!$A$3:$A$470,0),MATCH($D28,S!$B$2:$AK$2,0)))</f>
        <v>0</v>
      </c>
      <c r="U28" s="63">
        <f ca="1">IF(ISNA(INDEX(S!$B$3:$AK$497,MATCH(RIGHT($C$1,5)&amp;" "&amp;U$3,S!$A$3:$A$470,0),MATCH($D28,S!$B$2:$AK$2,0))),"",INDEX(S!$B$3:$AK$497,MATCH(RIGHT($C$1,5)&amp;" "&amp;U$3,S!$A$3:$A$470,0),MATCH($D28,S!$B$2:$AK$2,0)))</f>
        <v>0</v>
      </c>
      <c r="V28" s="63">
        <f ca="1">IF(ISNA(INDEX(S!$B$3:$AK$497,MATCH(RIGHT($C$1,5)&amp;" "&amp;V$3,S!$A$3:$A$470,0),MATCH($D28,S!$B$2:$AK$2,0))),"",INDEX(S!$B$3:$AK$497,MATCH(RIGHT($C$1,5)&amp;" "&amp;V$3,S!$A$3:$A$470,0),MATCH($D28,S!$B$2:$AK$2,0)))</f>
        <v>0</v>
      </c>
      <c r="W28" s="63">
        <f ca="1">IF(ISNA(INDEX(S!$B$3:$AK$497,MATCH(RIGHT($C$1,5)&amp;" "&amp;W$3,S!$A$3:$A$470,0),MATCH($D28,S!$B$2:$AK$2,0))),"",INDEX(S!$B$3:$AK$497,MATCH(RIGHT($C$1,5)&amp;" "&amp;W$3,S!$A$3:$A$470,0),MATCH($D28,S!$B$2:$AK$2,0)))</f>
        <v>0</v>
      </c>
      <c r="X28" s="63">
        <f ca="1">IF(ISNA(INDEX(S!$B$3:$AK$497,MATCH(RIGHT($C$1,5)&amp;" "&amp;X$3,S!$A$3:$A$470,0),MATCH($D28,S!$B$2:$AK$2,0))),"",INDEX(S!$B$3:$AK$497,MATCH(RIGHT($C$1,5)&amp;" "&amp;X$3,S!$A$3:$A$470,0),MATCH($D28,S!$B$2:$AK$2,0)))</f>
        <v>160</v>
      </c>
      <c r="Y28" s="63">
        <f ca="1">IF(ISNA(INDEX(S!$B$3:$AK$497,MATCH(RIGHT($C$1,5)&amp;" "&amp;Y$3,S!$A$3:$A$470,0),MATCH($D28,S!$B$2:$AK$2,0))),"",INDEX(S!$B$3:$AK$497,MATCH(RIGHT($C$1,5)&amp;" "&amp;Y$3,S!$A$3:$A$470,0),MATCH($D28,S!$B$2:$AK$2,0)))</f>
        <v>0</v>
      </c>
      <c r="Z28" s="63">
        <f ca="1">IF(ISNA(INDEX(S!$B$3:$AK$497,MATCH(RIGHT($C$1,5)&amp;" "&amp;Z$3,S!$A$3:$A$470,0),MATCH($D28,S!$B$2:$AK$2,0))),"",INDEX(S!$B$3:$AK$497,MATCH(RIGHT($C$1,5)&amp;" "&amp;Z$3,S!$A$3:$A$470,0),MATCH($D28,S!$B$2:$AK$2,0)))</f>
        <v>0</v>
      </c>
      <c r="AA28" s="63">
        <f ca="1">IF(ISNA(INDEX(S!$B$3:$AK$497,MATCH(RIGHT($C$1,5)&amp;" "&amp;AA$3,S!$A$3:$A$470,0),MATCH($D28,S!$B$2:$AK$2,0))),"",INDEX(S!$B$3:$AK$497,MATCH(RIGHT($C$1,5)&amp;" "&amp;AA$3,S!$A$3:$A$470,0),MATCH($D28,S!$B$2:$AK$2,0)))</f>
        <v>0</v>
      </c>
      <c r="AB28" s="173">
        <f ca="1">IF(ISNA(INDEX(S!$B$3:$AK$497,MATCH(RIGHT($C$1,5)&amp;" "&amp;AB$3,S!$A$3:$A$470,0),MATCH($D28,S!$B$2:$AK$2,0))),"",INDEX(S!$B$3:$AK$497,MATCH(RIGHT($C$1,5)&amp;" "&amp;AB$3,S!$A$3:$A$470,0),MATCH($D28,S!$B$2:$AK$2,0)))</f>
        <v>0</v>
      </c>
      <c r="AC28" s="168">
        <f t="shared" ca="1" si="0"/>
        <v>160</v>
      </c>
      <c r="AD28" s="44">
        <f t="shared" ca="1" si="1"/>
        <v>0</v>
      </c>
      <c r="AE28" s="45">
        <f t="shared" ca="1" si="2"/>
        <v>13.083333333333334</v>
      </c>
    </row>
    <row r="29" spans="1:31" ht="15.2" customHeight="1" x14ac:dyDescent="0.25">
      <c r="A29" s="183"/>
      <c r="B29" s="10">
        <v>26</v>
      </c>
      <c r="C29" s="82" t="s">
        <v>39</v>
      </c>
      <c r="D29" s="165" t="s">
        <v>161</v>
      </c>
      <c r="E29" s="62">
        <f ca="1">IF(ISNA(INDEX(S!$B$3:$AK$497,MATCH(RIGHT($C$1,5)&amp;" "&amp;E$3,S!$A$3:$A$470,0),MATCH($D29,S!$B$2:$AK$2,0))),"",INDEX(S!$B$3:$AK$497,MATCH(RIGHT($C$1,5)&amp;" "&amp;E$3,S!$A$3:$A$470,0),MATCH($D29,S!$B$2:$AK$2,0)))</f>
        <v>0</v>
      </c>
      <c r="F29" s="63">
        <f ca="1">IF(ISNA(INDEX(S!$B$3:$AK$497,MATCH(RIGHT($C$1,5)&amp;" "&amp;F$3,S!$A$3:$A$470,0),MATCH($D29,S!$B$2:$AK$2,0))),"",INDEX(S!$B$3:$AK$497,MATCH(RIGHT($C$1,5)&amp;" "&amp;F$3,S!$A$3:$A$470,0),MATCH($D29,S!$B$2:$AK$2,0)))</f>
        <v>65</v>
      </c>
      <c r="G29" s="63">
        <f ca="1">IF(ISNA(INDEX(S!$B$3:$AK$497,MATCH(RIGHT($C$1,5)&amp;" "&amp;G$3,S!$A$3:$A$470,0),MATCH($D29,S!$B$2:$AK$2,0))),"",INDEX(S!$B$3:$AK$497,MATCH(RIGHT($C$1,5)&amp;" "&amp;G$3,S!$A$3:$A$470,0),MATCH($D29,S!$B$2:$AK$2,0)))</f>
        <v>0</v>
      </c>
      <c r="H29" s="63">
        <f ca="1">IF(ISNA(INDEX(S!$B$3:$AK$497,MATCH(RIGHT($C$1,5)&amp;" "&amp;H$3,S!$A$3:$A$470,0),MATCH($D29,S!$B$2:$AK$2,0))),"",INDEX(S!$B$3:$AK$497,MATCH(RIGHT($C$1,5)&amp;" "&amp;H$3,S!$A$3:$A$470,0),MATCH($D29,S!$B$2:$AK$2,0)))</f>
        <v>0</v>
      </c>
      <c r="I29" s="63">
        <f ca="1">IF(ISNA(INDEX(S!$B$3:$AK$497,MATCH(RIGHT($C$1,5)&amp;" "&amp;I$3,S!$A$3:$A$470,0),MATCH($D29,S!$B$2:$AK$2,0))),"",INDEX(S!$B$3:$AK$497,MATCH(RIGHT($C$1,5)&amp;" "&amp;I$3,S!$A$3:$A$470,0),MATCH($D29,S!$B$2:$AK$2,0)))</f>
        <v>0</v>
      </c>
      <c r="J29" s="63">
        <f ca="1">IF(ISNA(INDEX(S!$B$3:$AK$497,MATCH(RIGHT($C$1,5)&amp;" "&amp;J$3,S!$A$3:$A$470,0),MATCH($D29,S!$B$2:$AK$2,0))),"",INDEX(S!$B$3:$AK$497,MATCH(RIGHT($C$1,5)&amp;" "&amp;J$3,S!$A$3:$A$470,0),MATCH($D29,S!$B$2:$AK$2,0)))</f>
        <v>0</v>
      </c>
      <c r="K29" s="63">
        <f ca="1">IF(ISNA(INDEX(S!$B$3:$AK$497,MATCH(RIGHT($C$1,5)&amp;" "&amp;K$3,S!$A$3:$A$470,0),MATCH($D29,S!$B$2:$AK$2,0))),"",INDEX(S!$B$3:$AK$497,MATCH(RIGHT($C$1,5)&amp;" "&amp;K$3,S!$A$3:$A$470,0),MATCH($D29,S!$B$2:$AK$2,0)))</f>
        <v>0</v>
      </c>
      <c r="L29" s="63">
        <f ca="1">IF(ISNA(INDEX(S!$B$3:$AK$497,MATCH(RIGHT($C$1,5)&amp;" "&amp;L$3,S!$A$3:$A$470,0),MATCH($D29,S!$B$2:$AK$2,0))),"",INDEX(S!$B$3:$AK$497,MATCH(RIGHT($C$1,5)&amp;" "&amp;L$3,S!$A$3:$A$470,0),MATCH($D29,S!$B$2:$AK$2,0)))</f>
        <v>-20</v>
      </c>
      <c r="M29" s="63">
        <f ca="1">IF(ISNA(INDEX(S!$B$3:$AK$497,MATCH(RIGHT($C$1,5)&amp;" "&amp;M$3,S!$A$3:$A$470,0),MATCH($D29,S!$B$2:$AK$2,0))),"",INDEX(S!$B$3:$AK$497,MATCH(RIGHT($C$1,5)&amp;" "&amp;M$3,S!$A$3:$A$470,0),MATCH($D29,S!$B$2:$AK$2,0)))</f>
        <v>0</v>
      </c>
      <c r="N29" s="63">
        <f ca="1">IF(ISNA(INDEX(S!$B$3:$AK$497,MATCH(RIGHT($C$1,5)&amp;" "&amp;N$3,S!$A$3:$A$470,0),MATCH($D29,S!$B$2:$AK$2,0))),"",INDEX(S!$B$3:$AK$497,MATCH(RIGHT($C$1,5)&amp;" "&amp;N$3,S!$A$3:$A$470,0),MATCH($D29,S!$B$2:$AK$2,0)))</f>
        <v>0</v>
      </c>
      <c r="O29" s="63">
        <f ca="1">IF(ISNA(INDEX(S!$B$3:$AK$497,MATCH(RIGHT($C$1,5)&amp;" "&amp;O$3,S!$A$3:$A$470,0),MATCH($D29,S!$B$2:$AK$2,0))),"",INDEX(S!$B$3:$AK$497,MATCH(RIGHT($C$1,5)&amp;" "&amp;O$3,S!$A$3:$A$470,0),MATCH($D29,S!$B$2:$AK$2,0)))</f>
        <v>0</v>
      </c>
      <c r="P29" s="63">
        <f ca="1">IF(ISNA(INDEX(S!$B$3:$AK$497,MATCH(RIGHT($C$1,5)&amp;" "&amp;P$3,S!$A$3:$A$470,0),MATCH($D29,S!$B$2:$AK$2,0))),"",INDEX(S!$B$3:$AK$497,MATCH(RIGHT($C$1,5)&amp;" "&amp;P$3,S!$A$3:$A$470,0),MATCH($D29,S!$B$2:$AK$2,0)))</f>
        <v>0</v>
      </c>
      <c r="Q29" s="63">
        <f ca="1">IF(ISNA(INDEX(S!$B$3:$AK$497,MATCH(RIGHT($C$1,5)&amp;" "&amp;Q$3,S!$A$3:$A$470,0),MATCH($D29,S!$B$2:$AK$2,0))),"",INDEX(S!$B$3:$AK$497,MATCH(RIGHT($C$1,5)&amp;" "&amp;Q$3,S!$A$3:$A$470,0),MATCH($D29,S!$B$2:$AK$2,0)))</f>
        <v>0</v>
      </c>
      <c r="R29" s="63">
        <f ca="1">IF(ISNA(INDEX(S!$B$3:$AK$497,MATCH(RIGHT($C$1,5)&amp;" "&amp;R$3,S!$A$3:$A$470,0),MATCH($D29,S!$B$2:$AK$2,0))),"",INDEX(S!$B$3:$AK$497,MATCH(RIGHT($C$1,5)&amp;" "&amp;R$3,S!$A$3:$A$470,0),MATCH($D29,S!$B$2:$AK$2,0)))</f>
        <v>-10</v>
      </c>
      <c r="S29" s="63">
        <f ca="1">IF(ISNA(INDEX(S!$B$3:$AK$497,MATCH(RIGHT($C$1,5)&amp;" "&amp;S$3,S!$A$3:$A$470,0),MATCH($D29,S!$B$2:$AK$2,0))),"",INDEX(S!$B$3:$AK$497,MATCH(RIGHT($C$1,5)&amp;" "&amp;S$3,S!$A$3:$A$470,0),MATCH($D29,S!$B$2:$AK$2,0)))</f>
        <v>0</v>
      </c>
      <c r="T29" s="63">
        <f ca="1">IF(ISNA(INDEX(S!$B$3:$AK$497,MATCH(RIGHT($C$1,5)&amp;" "&amp;T$3,S!$A$3:$A$470,0),MATCH($D29,S!$B$2:$AK$2,0))),"",INDEX(S!$B$3:$AK$497,MATCH(RIGHT($C$1,5)&amp;" "&amp;T$3,S!$A$3:$A$470,0),MATCH($D29,S!$B$2:$AK$2,0)))</f>
        <v>0</v>
      </c>
      <c r="U29" s="63">
        <f ca="1">IF(ISNA(INDEX(S!$B$3:$AK$497,MATCH(RIGHT($C$1,5)&amp;" "&amp;U$3,S!$A$3:$A$470,0),MATCH($D29,S!$B$2:$AK$2,0))),"",INDEX(S!$B$3:$AK$497,MATCH(RIGHT($C$1,5)&amp;" "&amp;U$3,S!$A$3:$A$470,0),MATCH($D29,S!$B$2:$AK$2,0)))</f>
        <v>0</v>
      </c>
      <c r="V29" s="63">
        <f ca="1">IF(ISNA(INDEX(S!$B$3:$AK$497,MATCH(RIGHT($C$1,5)&amp;" "&amp;V$3,S!$A$3:$A$470,0),MATCH($D29,S!$B$2:$AK$2,0))),"",INDEX(S!$B$3:$AK$497,MATCH(RIGHT($C$1,5)&amp;" "&amp;V$3,S!$A$3:$A$470,0),MATCH($D29,S!$B$2:$AK$2,0)))</f>
        <v>0</v>
      </c>
      <c r="W29" s="63">
        <f ca="1">IF(ISNA(INDEX(S!$B$3:$AK$497,MATCH(RIGHT($C$1,5)&amp;" "&amp;W$3,S!$A$3:$A$470,0),MATCH($D29,S!$B$2:$AK$2,0))),"",INDEX(S!$B$3:$AK$497,MATCH(RIGHT($C$1,5)&amp;" "&amp;W$3,S!$A$3:$A$470,0),MATCH($D29,S!$B$2:$AK$2,0)))</f>
        <v>0</v>
      </c>
      <c r="X29" s="63">
        <f ca="1">IF(ISNA(INDEX(S!$B$3:$AK$497,MATCH(RIGHT($C$1,5)&amp;" "&amp;X$3,S!$A$3:$A$470,0),MATCH($D29,S!$B$2:$AK$2,0))),"",INDEX(S!$B$3:$AK$497,MATCH(RIGHT($C$1,5)&amp;" "&amp;X$3,S!$A$3:$A$470,0),MATCH($D29,S!$B$2:$AK$2,0)))</f>
        <v>120</v>
      </c>
      <c r="Y29" s="63">
        <f ca="1">IF(ISNA(INDEX(S!$B$3:$AK$497,MATCH(RIGHT($C$1,5)&amp;" "&amp;Y$3,S!$A$3:$A$470,0),MATCH($D29,S!$B$2:$AK$2,0))),"",INDEX(S!$B$3:$AK$497,MATCH(RIGHT($C$1,5)&amp;" "&amp;Y$3,S!$A$3:$A$470,0),MATCH($D29,S!$B$2:$AK$2,0)))</f>
        <v>0</v>
      </c>
      <c r="Z29" s="63">
        <f ca="1">IF(ISNA(INDEX(S!$B$3:$AK$497,MATCH(RIGHT($C$1,5)&amp;" "&amp;Z$3,S!$A$3:$A$470,0),MATCH($D29,S!$B$2:$AK$2,0))),"",INDEX(S!$B$3:$AK$497,MATCH(RIGHT($C$1,5)&amp;" "&amp;Z$3,S!$A$3:$A$470,0),MATCH($D29,S!$B$2:$AK$2,0)))</f>
        <v>0</v>
      </c>
      <c r="AA29" s="63">
        <f ca="1">IF(ISNA(INDEX(S!$B$3:$AK$497,MATCH(RIGHT($C$1,5)&amp;" "&amp;AA$3,S!$A$3:$A$470,0),MATCH($D29,S!$B$2:$AK$2,0))),"",INDEX(S!$B$3:$AK$497,MATCH(RIGHT($C$1,5)&amp;" "&amp;AA$3,S!$A$3:$A$470,0),MATCH($D29,S!$B$2:$AK$2,0)))</f>
        <v>0</v>
      </c>
      <c r="AB29" s="173">
        <f ca="1">IF(ISNA(INDEX(S!$B$3:$AK$497,MATCH(RIGHT($C$1,5)&amp;" "&amp;AB$3,S!$A$3:$A$470,0),MATCH($D29,S!$B$2:$AK$2,0))),"",INDEX(S!$B$3:$AK$497,MATCH(RIGHT($C$1,5)&amp;" "&amp;AB$3,S!$A$3:$A$470,0),MATCH($D29,S!$B$2:$AK$2,0)))</f>
        <v>0</v>
      </c>
      <c r="AC29" s="168">
        <f t="shared" ca="1" si="0"/>
        <v>120</v>
      </c>
      <c r="AD29" s="44">
        <f t="shared" ca="1" si="1"/>
        <v>-20</v>
      </c>
      <c r="AE29" s="45">
        <f t="shared" ca="1" si="2"/>
        <v>6.458333333333333</v>
      </c>
    </row>
    <row r="30" spans="1:31" ht="15.2" customHeight="1" x14ac:dyDescent="0.25">
      <c r="A30" s="183"/>
      <c r="B30" s="10">
        <v>27</v>
      </c>
      <c r="C30" s="82" t="s">
        <v>40</v>
      </c>
      <c r="D30" s="165" t="s">
        <v>149</v>
      </c>
      <c r="E30" s="62">
        <f ca="1">IF(ISNA(INDEX(S!$B$3:$AK$497,MATCH(RIGHT($C$1,5)&amp;" "&amp;E$3,S!$A$3:$A$470,0),MATCH($D30,S!$B$2:$AK$2,0))),"",INDEX(S!$B$3:$AK$497,MATCH(RIGHT($C$1,5)&amp;" "&amp;E$3,S!$A$3:$A$470,0),MATCH($D30,S!$B$2:$AK$2,0)))</f>
        <v>0</v>
      </c>
      <c r="F30" s="63">
        <f ca="1">IF(ISNA(INDEX(S!$B$3:$AK$497,MATCH(RIGHT($C$1,5)&amp;" "&amp;F$3,S!$A$3:$A$470,0),MATCH($D30,S!$B$2:$AK$2,0))),"",INDEX(S!$B$3:$AK$497,MATCH(RIGHT($C$1,5)&amp;" "&amp;F$3,S!$A$3:$A$470,0),MATCH($D30,S!$B$2:$AK$2,0)))</f>
        <v>-13</v>
      </c>
      <c r="G30" s="63">
        <f ca="1">IF(ISNA(INDEX(S!$B$3:$AK$497,MATCH(RIGHT($C$1,5)&amp;" "&amp;G$3,S!$A$3:$A$470,0),MATCH($D30,S!$B$2:$AK$2,0))),"",INDEX(S!$B$3:$AK$497,MATCH(RIGHT($C$1,5)&amp;" "&amp;G$3,S!$A$3:$A$470,0),MATCH($D30,S!$B$2:$AK$2,0)))</f>
        <v>0</v>
      </c>
      <c r="H30" s="63">
        <f ca="1">IF(ISNA(INDEX(S!$B$3:$AK$497,MATCH(RIGHT($C$1,5)&amp;" "&amp;H$3,S!$A$3:$A$470,0),MATCH($D30,S!$B$2:$AK$2,0))),"",INDEX(S!$B$3:$AK$497,MATCH(RIGHT($C$1,5)&amp;" "&amp;H$3,S!$A$3:$A$470,0),MATCH($D30,S!$B$2:$AK$2,0)))</f>
        <v>0</v>
      </c>
      <c r="I30" s="63">
        <f ca="1">IF(ISNA(INDEX(S!$B$3:$AK$497,MATCH(RIGHT($C$1,5)&amp;" "&amp;I$3,S!$A$3:$A$470,0),MATCH($D30,S!$B$2:$AK$2,0))),"",INDEX(S!$B$3:$AK$497,MATCH(RIGHT($C$1,5)&amp;" "&amp;I$3,S!$A$3:$A$470,0),MATCH($D30,S!$B$2:$AK$2,0)))</f>
        <v>0</v>
      </c>
      <c r="J30" s="63">
        <f ca="1">IF(ISNA(INDEX(S!$B$3:$AK$497,MATCH(RIGHT($C$1,5)&amp;" "&amp;J$3,S!$A$3:$A$470,0),MATCH($D30,S!$B$2:$AK$2,0))),"",INDEX(S!$B$3:$AK$497,MATCH(RIGHT($C$1,5)&amp;" "&amp;J$3,S!$A$3:$A$470,0),MATCH($D30,S!$B$2:$AK$2,0)))</f>
        <v>0</v>
      </c>
      <c r="K30" s="63">
        <f ca="1">IF(ISNA(INDEX(S!$B$3:$AK$497,MATCH(RIGHT($C$1,5)&amp;" "&amp;K$3,S!$A$3:$A$470,0),MATCH($D30,S!$B$2:$AK$2,0))),"",INDEX(S!$B$3:$AK$497,MATCH(RIGHT($C$1,5)&amp;" "&amp;K$3,S!$A$3:$A$470,0),MATCH($D30,S!$B$2:$AK$2,0)))</f>
        <v>0</v>
      </c>
      <c r="L30" s="63">
        <f ca="1">IF(ISNA(INDEX(S!$B$3:$AK$497,MATCH(RIGHT($C$1,5)&amp;" "&amp;L$3,S!$A$3:$A$470,0),MATCH($D30,S!$B$2:$AK$2,0))),"",INDEX(S!$B$3:$AK$497,MATCH(RIGHT($C$1,5)&amp;" "&amp;L$3,S!$A$3:$A$470,0),MATCH($D30,S!$B$2:$AK$2,0)))</f>
        <v>-111</v>
      </c>
      <c r="M30" s="63">
        <f ca="1">IF(ISNA(INDEX(S!$B$3:$AK$497,MATCH(RIGHT($C$1,5)&amp;" "&amp;M$3,S!$A$3:$A$470,0),MATCH($D30,S!$B$2:$AK$2,0))),"",INDEX(S!$B$3:$AK$497,MATCH(RIGHT($C$1,5)&amp;" "&amp;M$3,S!$A$3:$A$470,0),MATCH($D30,S!$B$2:$AK$2,0)))</f>
        <v>0</v>
      </c>
      <c r="N30" s="63">
        <f ca="1">IF(ISNA(INDEX(S!$B$3:$AK$497,MATCH(RIGHT($C$1,5)&amp;" "&amp;N$3,S!$A$3:$A$470,0),MATCH($D30,S!$B$2:$AK$2,0))),"",INDEX(S!$B$3:$AK$497,MATCH(RIGHT($C$1,5)&amp;" "&amp;N$3,S!$A$3:$A$470,0),MATCH($D30,S!$B$2:$AK$2,0)))</f>
        <v>0</v>
      </c>
      <c r="O30" s="63">
        <f ca="1">IF(ISNA(INDEX(S!$B$3:$AK$497,MATCH(RIGHT($C$1,5)&amp;" "&amp;O$3,S!$A$3:$A$470,0),MATCH($D30,S!$B$2:$AK$2,0))),"",INDEX(S!$B$3:$AK$497,MATCH(RIGHT($C$1,5)&amp;" "&amp;O$3,S!$A$3:$A$470,0),MATCH($D30,S!$B$2:$AK$2,0)))</f>
        <v>0</v>
      </c>
      <c r="P30" s="63">
        <f ca="1">IF(ISNA(INDEX(S!$B$3:$AK$497,MATCH(RIGHT($C$1,5)&amp;" "&amp;P$3,S!$A$3:$A$470,0),MATCH($D30,S!$B$2:$AK$2,0))),"",INDEX(S!$B$3:$AK$497,MATCH(RIGHT($C$1,5)&amp;" "&amp;P$3,S!$A$3:$A$470,0),MATCH($D30,S!$B$2:$AK$2,0)))</f>
        <v>0</v>
      </c>
      <c r="Q30" s="63">
        <f ca="1">IF(ISNA(INDEX(S!$B$3:$AK$497,MATCH(RIGHT($C$1,5)&amp;" "&amp;Q$3,S!$A$3:$A$470,0),MATCH($D30,S!$B$2:$AK$2,0))),"",INDEX(S!$B$3:$AK$497,MATCH(RIGHT($C$1,5)&amp;" "&amp;Q$3,S!$A$3:$A$470,0),MATCH($D30,S!$B$2:$AK$2,0)))</f>
        <v>0</v>
      </c>
      <c r="R30" s="63">
        <f ca="1">IF(ISNA(INDEX(S!$B$3:$AK$497,MATCH(RIGHT($C$1,5)&amp;" "&amp;R$3,S!$A$3:$A$470,0),MATCH($D30,S!$B$2:$AK$2,0))),"",INDEX(S!$B$3:$AK$497,MATCH(RIGHT($C$1,5)&amp;" "&amp;R$3,S!$A$3:$A$470,0),MATCH($D30,S!$B$2:$AK$2,0)))</f>
        <v>-2</v>
      </c>
      <c r="S30" s="63">
        <f ca="1">IF(ISNA(INDEX(S!$B$3:$AK$497,MATCH(RIGHT($C$1,5)&amp;" "&amp;S$3,S!$A$3:$A$470,0),MATCH($D30,S!$B$2:$AK$2,0))),"",INDEX(S!$B$3:$AK$497,MATCH(RIGHT($C$1,5)&amp;" "&amp;S$3,S!$A$3:$A$470,0),MATCH($D30,S!$B$2:$AK$2,0)))</f>
        <v>0</v>
      </c>
      <c r="T30" s="63">
        <f ca="1">IF(ISNA(INDEX(S!$B$3:$AK$497,MATCH(RIGHT($C$1,5)&amp;" "&amp;T$3,S!$A$3:$A$470,0),MATCH($D30,S!$B$2:$AK$2,0))),"",INDEX(S!$B$3:$AK$497,MATCH(RIGHT($C$1,5)&amp;" "&amp;T$3,S!$A$3:$A$470,0),MATCH($D30,S!$B$2:$AK$2,0)))</f>
        <v>0</v>
      </c>
      <c r="U30" s="63">
        <f ca="1">IF(ISNA(INDEX(S!$B$3:$AK$497,MATCH(RIGHT($C$1,5)&amp;" "&amp;U$3,S!$A$3:$A$470,0),MATCH($D30,S!$B$2:$AK$2,0))),"",INDEX(S!$B$3:$AK$497,MATCH(RIGHT($C$1,5)&amp;" "&amp;U$3,S!$A$3:$A$470,0),MATCH($D30,S!$B$2:$AK$2,0)))</f>
        <v>0</v>
      </c>
      <c r="V30" s="63">
        <f ca="1">IF(ISNA(INDEX(S!$B$3:$AK$497,MATCH(RIGHT($C$1,5)&amp;" "&amp;V$3,S!$A$3:$A$470,0),MATCH($D30,S!$B$2:$AK$2,0))),"",INDEX(S!$B$3:$AK$497,MATCH(RIGHT($C$1,5)&amp;" "&amp;V$3,S!$A$3:$A$470,0),MATCH($D30,S!$B$2:$AK$2,0)))</f>
        <v>0</v>
      </c>
      <c r="W30" s="63">
        <f ca="1">IF(ISNA(INDEX(S!$B$3:$AK$497,MATCH(RIGHT($C$1,5)&amp;" "&amp;W$3,S!$A$3:$A$470,0),MATCH($D30,S!$B$2:$AK$2,0))),"",INDEX(S!$B$3:$AK$497,MATCH(RIGHT($C$1,5)&amp;" "&amp;W$3,S!$A$3:$A$470,0),MATCH($D30,S!$B$2:$AK$2,0)))</f>
        <v>0</v>
      </c>
      <c r="X30" s="63">
        <f ca="1">IF(ISNA(INDEX(S!$B$3:$AK$497,MATCH(RIGHT($C$1,5)&amp;" "&amp;X$3,S!$A$3:$A$470,0),MATCH($D30,S!$B$2:$AK$2,0))),"",INDEX(S!$B$3:$AK$497,MATCH(RIGHT($C$1,5)&amp;" "&amp;X$3,S!$A$3:$A$470,0),MATCH($D30,S!$B$2:$AK$2,0)))</f>
        <v>121</v>
      </c>
      <c r="Y30" s="63">
        <f ca="1">IF(ISNA(INDEX(S!$B$3:$AK$497,MATCH(RIGHT($C$1,5)&amp;" "&amp;Y$3,S!$A$3:$A$470,0),MATCH($D30,S!$B$2:$AK$2,0))),"",INDEX(S!$B$3:$AK$497,MATCH(RIGHT($C$1,5)&amp;" "&amp;Y$3,S!$A$3:$A$470,0),MATCH($D30,S!$B$2:$AK$2,0)))</f>
        <v>0</v>
      </c>
      <c r="Z30" s="63">
        <f ca="1">IF(ISNA(INDEX(S!$B$3:$AK$497,MATCH(RIGHT($C$1,5)&amp;" "&amp;Z$3,S!$A$3:$A$470,0),MATCH($D30,S!$B$2:$AK$2,0))),"",INDEX(S!$B$3:$AK$497,MATCH(RIGHT($C$1,5)&amp;" "&amp;Z$3,S!$A$3:$A$470,0),MATCH($D30,S!$B$2:$AK$2,0)))</f>
        <v>0</v>
      </c>
      <c r="AA30" s="63">
        <f ca="1">IF(ISNA(INDEX(S!$B$3:$AK$497,MATCH(RIGHT($C$1,5)&amp;" "&amp;AA$3,S!$A$3:$A$470,0),MATCH($D30,S!$B$2:$AK$2,0))),"",INDEX(S!$B$3:$AK$497,MATCH(RIGHT($C$1,5)&amp;" "&amp;AA$3,S!$A$3:$A$470,0),MATCH($D30,S!$B$2:$AK$2,0)))</f>
        <v>0</v>
      </c>
      <c r="AB30" s="173">
        <f ca="1">IF(ISNA(INDEX(S!$B$3:$AK$497,MATCH(RIGHT($C$1,5)&amp;" "&amp;AB$3,S!$A$3:$A$470,0),MATCH($D30,S!$B$2:$AK$2,0))),"",INDEX(S!$B$3:$AK$497,MATCH(RIGHT($C$1,5)&amp;" "&amp;AB$3,S!$A$3:$A$470,0),MATCH($D30,S!$B$2:$AK$2,0)))</f>
        <v>0</v>
      </c>
      <c r="AC30" s="168">
        <f t="shared" ca="1" si="0"/>
        <v>121</v>
      </c>
      <c r="AD30" s="44">
        <f t="shared" ca="1" si="1"/>
        <v>-111</v>
      </c>
      <c r="AE30" s="45">
        <f t="shared" ca="1" si="2"/>
        <v>-0.20833333333333334</v>
      </c>
    </row>
    <row r="31" spans="1:31" s="3" customFormat="1" ht="15.2" customHeight="1" thickBot="1" x14ac:dyDescent="0.3">
      <c r="A31" s="190"/>
      <c r="B31" s="13">
        <v>28</v>
      </c>
      <c r="C31" s="84" t="s">
        <v>41</v>
      </c>
      <c r="D31" s="166" t="s">
        <v>145</v>
      </c>
      <c r="E31" s="64">
        <f ca="1">IF(ISNA(INDEX(S!$B$3:$AK$497,MATCH(RIGHT($C$1,5)&amp;" "&amp;E$3,S!$A$3:$A$470,0),MATCH($D31,S!$B$2:$AK$2,0))),"",INDEX(S!$B$3:$AK$497,MATCH(RIGHT($C$1,5)&amp;" "&amp;E$3,S!$A$3:$A$470,0),MATCH($D31,S!$B$2:$AK$2,0)))</f>
        <v>0</v>
      </c>
      <c r="F31" s="65">
        <f ca="1">IF(ISNA(INDEX(S!$B$3:$AK$497,MATCH(RIGHT($C$1,5)&amp;" "&amp;F$3,S!$A$3:$A$470,0),MATCH($D31,S!$B$2:$AK$2,0))),"",INDEX(S!$B$3:$AK$497,MATCH(RIGHT($C$1,5)&amp;" "&amp;F$3,S!$A$3:$A$470,0),MATCH($D31,S!$B$2:$AK$2,0)))</f>
        <v>-43</v>
      </c>
      <c r="G31" s="65">
        <f ca="1">IF(ISNA(INDEX(S!$B$3:$AK$497,MATCH(RIGHT($C$1,5)&amp;" "&amp;G$3,S!$A$3:$A$470,0),MATCH($D31,S!$B$2:$AK$2,0))),"",INDEX(S!$B$3:$AK$497,MATCH(RIGHT($C$1,5)&amp;" "&amp;G$3,S!$A$3:$A$470,0),MATCH($D31,S!$B$2:$AK$2,0)))</f>
        <v>0</v>
      </c>
      <c r="H31" s="65">
        <f ca="1">IF(ISNA(INDEX(S!$B$3:$AK$497,MATCH(RIGHT($C$1,5)&amp;" "&amp;H$3,S!$A$3:$A$470,0),MATCH($D31,S!$B$2:$AK$2,0))),"",INDEX(S!$B$3:$AK$497,MATCH(RIGHT($C$1,5)&amp;" "&amp;H$3,S!$A$3:$A$470,0),MATCH($D31,S!$B$2:$AK$2,0)))</f>
        <v>0</v>
      </c>
      <c r="I31" s="65">
        <f ca="1">IF(ISNA(INDEX(S!$B$3:$AK$497,MATCH(RIGHT($C$1,5)&amp;" "&amp;I$3,S!$A$3:$A$470,0),MATCH($D31,S!$B$2:$AK$2,0))),"",INDEX(S!$B$3:$AK$497,MATCH(RIGHT($C$1,5)&amp;" "&amp;I$3,S!$A$3:$A$470,0),MATCH($D31,S!$B$2:$AK$2,0)))</f>
        <v>0</v>
      </c>
      <c r="J31" s="65">
        <f ca="1">IF(ISNA(INDEX(S!$B$3:$AK$497,MATCH(RIGHT($C$1,5)&amp;" "&amp;J$3,S!$A$3:$A$470,0),MATCH($D31,S!$B$2:$AK$2,0))),"",INDEX(S!$B$3:$AK$497,MATCH(RIGHT($C$1,5)&amp;" "&amp;J$3,S!$A$3:$A$470,0),MATCH($D31,S!$B$2:$AK$2,0)))</f>
        <v>0</v>
      </c>
      <c r="K31" s="65">
        <f ca="1">IF(ISNA(INDEX(S!$B$3:$AK$497,MATCH(RIGHT($C$1,5)&amp;" "&amp;K$3,S!$A$3:$A$470,0),MATCH($D31,S!$B$2:$AK$2,0))),"",INDEX(S!$B$3:$AK$497,MATCH(RIGHT($C$1,5)&amp;" "&amp;K$3,S!$A$3:$A$470,0),MATCH($D31,S!$B$2:$AK$2,0)))</f>
        <v>0</v>
      </c>
      <c r="L31" s="65">
        <f ca="1">IF(ISNA(INDEX(S!$B$3:$AK$497,MATCH(RIGHT($C$1,5)&amp;" "&amp;L$3,S!$A$3:$A$470,0),MATCH($D31,S!$B$2:$AK$2,0))),"",INDEX(S!$B$3:$AK$497,MATCH(RIGHT($C$1,5)&amp;" "&amp;L$3,S!$A$3:$A$470,0),MATCH($D31,S!$B$2:$AK$2,0)))</f>
        <v>-138</v>
      </c>
      <c r="M31" s="65">
        <f ca="1">IF(ISNA(INDEX(S!$B$3:$AK$497,MATCH(RIGHT($C$1,5)&amp;" "&amp;M$3,S!$A$3:$A$470,0),MATCH($D31,S!$B$2:$AK$2,0))),"",INDEX(S!$B$3:$AK$497,MATCH(RIGHT($C$1,5)&amp;" "&amp;M$3,S!$A$3:$A$470,0),MATCH($D31,S!$B$2:$AK$2,0)))</f>
        <v>0</v>
      </c>
      <c r="N31" s="65">
        <f ca="1">IF(ISNA(INDEX(S!$B$3:$AK$497,MATCH(RIGHT($C$1,5)&amp;" "&amp;N$3,S!$A$3:$A$470,0),MATCH($D31,S!$B$2:$AK$2,0))),"",INDEX(S!$B$3:$AK$497,MATCH(RIGHT($C$1,5)&amp;" "&amp;N$3,S!$A$3:$A$470,0),MATCH($D31,S!$B$2:$AK$2,0)))</f>
        <v>0</v>
      </c>
      <c r="O31" s="65">
        <f ca="1">IF(ISNA(INDEX(S!$B$3:$AK$497,MATCH(RIGHT($C$1,5)&amp;" "&amp;O$3,S!$A$3:$A$470,0),MATCH($D31,S!$B$2:$AK$2,0))),"",INDEX(S!$B$3:$AK$497,MATCH(RIGHT($C$1,5)&amp;" "&amp;O$3,S!$A$3:$A$470,0),MATCH($D31,S!$B$2:$AK$2,0)))</f>
        <v>0</v>
      </c>
      <c r="P31" s="65">
        <f ca="1">IF(ISNA(INDEX(S!$B$3:$AK$497,MATCH(RIGHT($C$1,5)&amp;" "&amp;P$3,S!$A$3:$A$470,0),MATCH($D31,S!$B$2:$AK$2,0))),"",INDEX(S!$B$3:$AK$497,MATCH(RIGHT($C$1,5)&amp;" "&amp;P$3,S!$A$3:$A$470,0),MATCH($D31,S!$B$2:$AK$2,0)))</f>
        <v>0</v>
      </c>
      <c r="Q31" s="65">
        <f ca="1">IF(ISNA(INDEX(S!$B$3:$AK$497,MATCH(RIGHT($C$1,5)&amp;" "&amp;Q$3,S!$A$3:$A$470,0),MATCH($D31,S!$B$2:$AK$2,0))),"",INDEX(S!$B$3:$AK$497,MATCH(RIGHT($C$1,5)&amp;" "&amp;Q$3,S!$A$3:$A$470,0),MATCH($D31,S!$B$2:$AK$2,0)))</f>
        <v>0</v>
      </c>
      <c r="R31" s="65">
        <f ca="1">IF(ISNA(INDEX(S!$B$3:$AK$497,MATCH(RIGHT($C$1,5)&amp;" "&amp;R$3,S!$A$3:$A$470,0),MATCH($D31,S!$B$2:$AK$2,0))),"",INDEX(S!$B$3:$AK$497,MATCH(RIGHT($C$1,5)&amp;" "&amp;R$3,S!$A$3:$A$470,0),MATCH($D31,S!$B$2:$AK$2,0)))</f>
        <v>57</v>
      </c>
      <c r="S31" s="65">
        <f ca="1">IF(ISNA(INDEX(S!$B$3:$AK$497,MATCH(RIGHT($C$1,5)&amp;" "&amp;S$3,S!$A$3:$A$470,0),MATCH($D31,S!$B$2:$AK$2,0))),"",INDEX(S!$B$3:$AK$497,MATCH(RIGHT($C$1,5)&amp;" "&amp;S$3,S!$A$3:$A$470,0),MATCH($D31,S!$B$2:$AK$2,0)))</f>
        <v>0</v>
      </c>
      <c r="T31" s="65">
        <f ca="1">IF(ISNA(INDEX(S!$B$3:$AK$497,MATCH(RIGHT($C$1,5)&amp;" "&amp;T$3,S!$A$3:$A$470,0),MATCH($D31,S!$B$2:$AK$2,0))),"",INDEX(S!$B$3:$AK$497,MATCH(RIGHT($C$1,5)&amp;" "&amp;T$3,S!$A$3:$A$470,0),MATCH($D31,S!$B$2:$AK$2,0)))</f>
        <v>0</v>
      </c>
      <c r="U31" s="65">
        <f ca="1">IF(ISNA(INDEX(S!$B$3:$AK$497,MATCH(RIGHT($C$1,5)&amp;" "&amp;U$3,S!$A$3:$A$470,0),MATCH($D31,S!$B$2:$AK$2,0))),"",INDEX(S!$B$3:$AK$497,MATCH(RIGHT($C$1,5)&amp;" "&amp;U$3,S!$A$3:$A$470,0),MATCH($D31,S!$B$2:$AK$2,0)))</f>
        <v>0</v>
      </c>
      <c r="V31" s="65">
        <f ca="1">IF(ISNA(INDEX(S!$B$3:$AK$497,MATCH(RIGHT($C$1,5)&amp;" "&amp;V$3,S!$A$3:$A$470,0),MATCH($D31,S!$B$2:$AK$2,0))),"",INDEX(S!$B$3:$AK$497,MATCH(RIGHT($C$1,5)&amp;" "&amp;V$3,S!$A$3:$A$470,0),MATCH($D31,S!$B$2:$AK$2,0)))</f>
        <v>0</v>
      </c>
      <c r="W31" s="65">
        <f ca="1">IF(ISNA(INDEX(S!$B$3:$AK$497,MATCH(RIGHT($C$1,5)&amp;" "&amp;W$3,S!$A$3:$A$470,0),MATCH($D31,S!$B$2:$AK$2,0))),"",INDEX(S!$B$3:$AK$497,MATCH(RIGHT($C$1,5)&amp;" "&amp;W$3,S!$A$3:$A$470,0),MATCH($D31,S!$B$2:$AK$2,0)))</f>
        <v>0</v>
      </c>
      <c r="X31" s="65">
        <f ca="1">IF(ISNA(INDEX(S!$B$3:$AK$497,MATCH(RIGHT($C$1,5)&amp;" "&amp;X$3,S!$A$3:$A$470,0),MATCH($D31,S!$B$2:$AK$2,0))),"",INDEX(S!$B$3:$AK$497,MATCH(RIGHT($C$1,5)&amp;" "&amp;X$3,S!$A$3:$A$470,0),MATCH($D31,S!$B$2:$AK$2,0)))</f>
        <v>92</v>
      </c>
      <c r="Y31" s="65">
        <f ca="1">IF(ISNA(INDEX(S!$B$3:$AK$497,MATCH(RIGHT($C$1,5)&amp;" "&amp;Y$3,S!$A$3:$A$470,0),MATCH($D31,S!$B$2:$AK$2,0))),"",INDEX(S!$B$3:$AK$497,MATCH(RIGHT($C$1,5)&amp;" "&amp;Y$3,S!$A$3:$A$470,0),MATCH($D31,S!$B$2:$AK$2,0)))</f>
        <v>0</v>
      </c>
      <c r="Z31" s="65">
        <f ca="1">IF(ISNA(INDEX(S!$B$3:$AK$497,MATCH(RIGHT($C$1,5)&amp;" "&amp;Z$3,S!$A$3:$A$470,0),MATCH($D31,S!$B$2:$AK$2,0))),"",INDEX(S!$B$3:$AK$497,MATCH(RIGHT($C$1,5)&amp;" "&amp;Z$3,S!$A$3:$A$470,0),MATCH($D31,S!$B$2:$AK$2,0)))</f>
        <v>0</v>
      </c>
      <c r="AA31" s="65">
        <f ca="1">IF(ISNA(INDEX(S!$B$3:$AK$497,MATCH(RIGHT($C$1,5)&amp;" "&amp;AA$3,S!$A$3:$A$470,0),MATCH($D31,S!$B$2:$AK$2,0))),"",INDEX(S!$B$3:$AK$497,MATCH(RIGHT($C$1,5)&amp;" "&amp;AA$3,S!$A$3:$A$470,0),MATCH($D31,S!$B$2:$AK$2,0)))</f>
        <v>0</v>
      </c>
      <c r="AB31" s="174">
        <f ca="1">IF(ISNA(INDEX(S!$B$3:$AK$497,MATCH(RIGHT($C$1,5)&amp;" "&amp;AB$3,S!$A$3:$A$470,0),MATCH($D31,S!$B$2:$AK$2,0))),"",INDEX(S!$B$3:$AK$497,MATCH(RIGHT($C$1,5)&amp;" "&amp;AB$3,S!$A$3:$A$470,0),MATCH($D31,S!$B$2:$AK$2,0)))</f>
        <v>0</v>
      </c>
      <c r="AC31" s="169">
        <f t="shared" ca="1" si="0"/>
        <v>92</v>
      </c>
      <c r="AD31" s="46">
        <f t="shared" ca="1" si="1"/>
        <v>-138</v>
      </c>
      <c r="AE31" s="47">
        <f t="shared" ca="1" si="2"/>
        <v>-1.3333333333333333</v>
      </c>
    </row>
    <row r="32" spans="1:31" ht="15.2" customHeight="1" x14ac:dyDescent="0.25">
      <c r="A32" s="187" t="s">
        <v>42</v>
      </c>
      <c r="B32" s="20">
        <v>29</v>
      </c>
      <c r="C32" s="85" t="s">
        <v>43</v>
      </c>
      <c r="D32" s="175" t="s">
        <v>133</v>
      </c>
      <c r="E32" s="176">
        <f ca="1">IF(ISNA(INDEX(S!$B$3:$AK$497,MATCH(RIGHT($C$1,5)&amp;" "&amp;E$3,S!$A$3:$A$470,0),MATCH($D32,S!$B$2:$AK$2,0))),"",INDEX(S!$B$3:$AK$497,MATCH(RIGHT($C$1,5)&amp;" "&amp;E$3,S!$A$3:$A$470,0),MATCH($D32,S!$B$2:$AK$2,0)))</f>
        <v>0</v>
      </c>
      <c r="F32" s="177">
        <f ca="1">IF(ISNA(INDEX(S!$B$3:$AK$497,MATCH(RIGHT($C$1,5)&amp;" "&amp;F$3,S!$A$3:$A$470,0),MATCH($D32,S!$B$2:$AK$2,0))),"",INDEX(S!$B$3:$AK$497,MATCH(RIGHT($C$1,5)&amp;" "&amp;F$3,S!$A$3:$A$470,0),MATCH($D32,S!$B$2:$AK$2,0)))</f>
        <v>195</v>
      </c>
      <c r="G32" s="177">
        <f ca="1">IF(ISNA(INDEX(S!$B$3:$AK$497,MATCH(RIGHT($C$1,5)&amp;" "&amp;G$3,S!$A$3:$A$470,0),MATCH($D32,S!$B$2:$AK$2,0))),"",INDEX(S!$B$3:$AK$497,MATCH(RIGHT($C$1,5)&amp;" "&amp;G$3,S!$A$3:$A$470,0),MATCH($D32,S!$B$2:$AK$2,0)))</f>
        <v>0</v>
      </c>
      <c r="H32" s="177">
        <f ca="1">IF(ISNA(INDEX(S!$B$3:$AK$497,MATCH(RIGHT($C$1,5)&amp;" "&amp;H$3,S!$A$3:$A$470,0),MATCH($D32,S!$B$2:$AK$2,0))),"",INDEX(S!$B$3:$AK$497,MATCH(RIGHT($C$1,5)&amp;" "&amp;H$3,S!$A$3:$A$470,0),MATCH($D32,S!$B$2:$AK$2,0)))</f>
        <v>0</v>
      </c>
      <c r="I32" s="177">
        <f ca="1">IF(ISNA(INDEX(S!$B$3:$AK$497,MATCH(RIGHT($C$1,5)&amp;" "&amp;I$3,S!$A$3:$A$470,0),MATCH($D32,S!$B$2:$AK$2,0))),"",INDEX(S!$B$3:$AK$497,MATCH(RIGHT($C$1,5)&amp;" "&amp;I$3,S!$A$3:$A$470,0),MATCH($D32,S!$B$2:$AK$2,0)))</f>
        <v>0</v>
      </c>
      <c r="J32" s="177">
        <f ca="1">IF(ISNA(INDEX(S!$B$3:$AK$497,MATCH(RIGHT($C$1,5)&amp;" "&amp;J$3,S!$A$3:$A$470,0),MATCH($D32,S!$B$2:$AK$2,0))),"",INDEX(S!$B$3:$AK$497,MATCH(RIGHT($C$1,5)&amp;" "&amp;J$3,S!$A$3:$A$470,0),MATCH($D32,S!$B$2:$AK$2,0)))</f>
        <v>0</v>
      </c>
      <c r="K32" s="177">
        <f ca="1">IF(ISNA(INDEX(S!$B$3:$AK$497,MATCH(RIGHT($C$1,5)&amp;" "&amp;K$3,S!$A$3:$A$470,0),MATCH($D32,S!$B$2:$AK$2,0))),"",INDEX(S!$B$3:$AK$497,MATCH(RIGHT($C$1,5)&amp;" "&amp;K$3,S!$A$3:$A$470,0),MATCH($D32,S!$B$2:$AK$2,0)))</f>
        <v>0</v>
      </c>
      <c r="L32" s="177">
        <f ca="1">IF(ISNA(INDEX(S!$B$3:$AK$497,MATCH(RIGHT($C$1,5)&amp;" "&amp;L$3,S!$A$3:$A$470,0),MATCH($D32,S!$B$2:$AK$2,0))),"",INDEX(S!$B$3:$AK$497,MATCH(RIGHT($C$1,5)&amp;" "&amp;L$3,S!$A$3:$A$470,0),MATCH($D32,S!$B$2:$AK$2,0)))</f>
        <v>199</v>
      </c>
      <c r="M32" s="177">
        <f ca="1">IF(ISNA(INDEX(S!$B$3:$AK$497,MATCH(RIGHT($C$1,5)&amp;" "&amp;M$3,S!$A$3:$A$470,0),MATCH($D32,S!$B$2:$AK$2,0))),"",INDEX(S!$B$3:$AK$497,MATCH(RIGHT($C$1,5)&amp;" "&amp;M$3,S!$A$3:$A$470,0),MATCH($D32,S!$B$2:$AK$2,0)))</f>
        <v>0</v>
      </c>
      <c r="N32" s="177">
        <f ca="1">IF(ISNA(INDEX(S!$B$3:$AK$497,MATCH(RIGHT($C$1,5)&amp;" "&amp;N$3,S!$A$3:$A$470,0),MATCH($D32,S!$B$2:$AK$2,0))),"",INDEX(S!$B$3:$AK$497,MATCH(RIGHT($C$1,5)&amp;" "&amp;N$3,S!$A$3:$A$470,0),MATCH($D32,S!$B$2:$AK$2,0)))</f>
        <v>0</v>
      </c>
      <c r="O32" s="177">
        <f ca="1">IF(ISNA(INDEX(S!$B$3:$AK$497,MATCH(RIGHT($C$1,5)&amp;" "&amp;O$3,S!$A$3:$A$470,0),MATCH($D32,S!$B$2:$AK$2,0))),"",INDEX(S!$B$3:$AK$497,MATCH(RIGHT($C$1,5)&amp;" "&amp;O$3,S!$A$3:$A$470,0),MATCH($D32,S!$B$2:$AK$2,0)))</f>
        <v>0</v>
      </c>
      <c r="P32" s="177">
        <f ca="1">IF(ISNA(INDEX(S!$B$3:$AK$497,MATCH(RIGHT($C$1,5)&amp;" "&amp;P$3,S!$A$3:$A$470,0),MATCH($D32,S!$B$2:$AK$2,0))),"",INDEX(S!$B$3:$AK$497,MATCH(RIGHT($C$1,5)&amp;" "&amp;P$3,S!$A$3:$A$470,0),MATCH($D32,S!$B$2:$AK$2,0)))</f>
        <v>0</v>
      </c>
      <c r="Q32" s="177">
        <f ca="1">IF(ISNA(INDEX(S!$B$3:$AK$497,MATCH(RIGHT($C$1,5)&amp;" "&amp;Q$3,S!$A$3:$A$470,0),MATCH($D32,S!$B$2:$AK$2,0))),"",INDEX(S!$B$3:$AK$497,MATCH(RIGHT($C$1,5)&amp;" "&amp;Q$3,S!$A$3:$A$470,0),MATCH($D32,S!$B$2:$AK$2,0)))</f>
        <v>0</v>
      </c>
      <c r="R32" s="177">
        <f ca="1">IF(ISNA(INDEX(S!$B$3:$AK$497,MATCH(RIGHT($C$1,5)&amp;" "&amp;R$3,S!$A$3:$A$470,0),MATCH($D32,S!$B$2:$AK$2,0))),"",INDEX(S!$B$3:$AK$497,MATCH(RIGHT($C$1,5)&amp;" "&amp;R$3,S!$A$3:$A$470,0),MATCH($D32,S!$B$2:$AK$2,0)))</f>
        <v>191</v>
      </c>
      <c r="S32" s="177">
        <f ca="1">IF(ISNA(INDEX(S!$B$3:$AK$497,MATCH(RIGHT($C$1,5)&amp;" "&amp;S$3,S!$A$3:$A$470,0),MATCH($D32,S!$B$2:$AK$2,0))),"",INDEX(S!$B$3:$AK$497,MATCH(RIGHT($C$1,5)&amp;" "&amp;S$3,S!$A$3:$A$470,0),MATCH($D32,S!$B$2:$AK$2,0)))</f>
        <v>0</v>
      </c>
      <c r="T32" s="177">
        <f ca="1">IF(ISNA(INDEX(S!$B$3:$AK$497,MATCH(RIGHT($C$1,5)&amp;" "&amp;T$3,S!$A$3:$A$470,0),MATCH($D32,S!$B$2:$AK$2,0))),"",INDEX(S!$B$3:$AK$497,MATCH(RIGHT($C$1,5)&amp;" "&amp;T$3,S!$A$3:$A$470,0),MATCH($D32,S!$B$2:$AK$2,0)))</f>
        <v>0</v>
      </c>
      <c r="U32" s="177">
        <f ca="1">IF(ISNA(INDEX(S!$B$3:$AK$497,MATCH(RIGHT($C$1,5)&amp;" "&amp;U$3,S!$A$3:$A$470,0),MATCH($D32,S!$B$2:$AK$2,0))),"",INDEX(S!$B$3:$AK$497,MATCH(RIGHT($C$1,5)&amp;" "&amp;U$3,S!$A$3:$A$470,0),MATCH($D32,S!$B$2:$AK$2,0)))</f>
        <v>0</v>
      </c>
      <c r="V32" s="177">
        <f ca="1">IF(ISNA(INDEX(S!$B$3:$AK$497,MATCH(RIGHT($C$1,5)&amp;" "&amp;V$3,S!$A$3:$A$470,0),MATCH($D32,S!$B$2:$AK$2,0))),"",INDEX(S!$B$3:$AK$497,MATCH(RIGHT($C$1,5)&amp;" "&amp;V$3,S!$A$3:$A$470,0),MATCH($D32,S!$B$2:$AK$2,0)))</f>
        <v>0</v>
      </c>
      <c r="W32" s="177">
        <f ca="1">IF(ISNA(INDEX(S!$B$3:$AK$497,MATCH(RIGHT($C$1,5)&amp;" "&amp;W$3,S!$A$3:$A$470,0),MATCH($D32,S!$B$2:$AK$2,0))),"",INDEX(S!$B$3:$AK$497,MATCH(RIGHT($C$1,5)&amp;" "&amp;W$3,S!$A$3:$A$470,0),MATCH($D32,S!$B$2:$AK$2,0)))</f>
        <v>0</v>
      </c>
      <c r="X32" s="177">
        <f ca="1">IF(ISNA(INDEX(S!$B$3:$AK$497,MATCH(RIGHT($C$1,5)&amp;" "&amp;X$3,S!$A$3:$A$470,0),MATCH($D32,S!$B$2:$AK$2,0))),"",INDEX(S!$B$3:$AK$497,MATCH(RIGHT($C$1,5)&amp;" "&amp;X$3,S!$A$3:$A$470,0),MATCH($D32,S!$B$2:$AK$2,0)))</f>
        <v>187</v>
      </c>
      <c r="Y32" s="177">
        <f ca="1">IF(ISNA(INDEX(S!$B$3:$AK$497,MATCH(RIGHT($C$1,5)&amp;" "&amp;Y$3,S!$A$3:$A$470,0),MATCH($D32,S!$B$2:$AK$2,0))),"",INDEX(S!$B$3:$AK$497,MATCH(RIGHT($C$1,5)&amp;" "&amp;Y$3,S!$A$3:$A$470,0),MATCH($D32,S!$B$2:$AK$2,0)))</f>
        <v>0</v>
      </c>
      <c r="Z32" s="177">
        <f ca="1">IF(ISNA(INDEX(S!$B$3:$AK$497,MATCH(RIGHT($C$1,5)&amp;" "&amp;Z$3,S!$A$3:$A$470,0),MATCH($D32,S!$B$2:$AK$2,0))),"",INDEX(S!$B$3:$AK$497,MATCH(RIGHT($C$1,5)&amp;" "&amp;Z$3,S!$A$3:$A$470,0),MATCH($D32,S!$B$2:$AK$2,0)))</f>
        <v>0</v>
      </c>
      <c r="AA32" s="177">
        <f ca="1">IF(ISNA(INDEX(S!$B$3:$AK$497,MATCH(RIGHT($C$1,5)&amp;" "&amp;AA$3,S!$A$3:$A$470,0),MATCH($D32,S!$B$2:$AK$2,0))),"",INDEX(S!$B$3:$AK$497,MATCH(RIGHT($C$1,5)&amp;" "&amp;AA$3,S!$A$3:$A$470,0),MATCH($D32,S!$B$2:$AK$2,0)))</f>
        <v>0</v>
      </c>
      <c r="AB32" s="178">
        <f ca="1">IF(ISNA(INDEX(S!$B$3:$AK$497,MATCH(RIGHT($C$1,5)&amp;" "&amp;AB$3,S!$A$3:$A$470,0),MATCH($D32,S!$B$2:$AK$2,0))),"",INDEX(S!$B$3:$AK$497,MATCH(RIGHT($C$1,5)&amp;" "&amp;AB$3,S!$A$3:$A$470,0),MATCH($D32,S!$B$2:$AK$2,0)))</f>
        <v>0</v>
      </c>
      <c r="AC32" s="179">
        <f t="shared" ca="1" si="0"/>
        <v>199</v>
      </c>
      <c r="AD32" s="180">
        <f t="shared" ca="1" si="1"/>
        <v>0</v>
      </c>
      <c r="AE32" s="181">
        <f t="shared" ca="1" si="2"/>
        <v>32.166666666666664</v>
      </c>
    </row>
    <row r="33" spans="1:31" ht="15.2" customHeight="1" x14ac:dyDescent="0.25">
      <c r="A33" s="183"/>
      <c r="B33" s="10">
        <v>30</v>
      </c>
      <c r="C33" s="82" t="s">
        <v>44</v>
      </c>
      <c r="D33" s="165" t="s">
        <v>139</v>
      </c>
      <c r="E33" s="62">
        <f ca="1">IF(ISNA(INDEX(S!$B$3:$AK$497,MATCH(RIGHT($C$1,5)&amp;" "&amp;E$3,S!$A$3:$A$470,0),MATCH($D33,S!$B$2:$AK$2,0))),"",INDEX(S!$B$3:$AK$497,MATCH(RIGHT($C$1,5)&amp;" "&amp;E$3,S!$A$3:$A$470,0),MATCH($D33,S!$B$2:$AK$2,0)))</f>
        <v>0</v>
      </c>
      <c r="F33" s="63">
        <f ca="1">IF(ISNA(INDEX(S!$B$3:$AK$497,MATCH(RIGHT($C$1,5)&amp;" "&amp;F$3,S!$A$3:$A$470,0),MATCH($D33,S!$B$2:$AK$2,0))),"",INDEX(S!$B$3:$AK$497,MATCH(RIGHT($C$1,5)&amp;" "&amp;F$3,S!$A$3:$A$470,0),MATCH($D33,S!$B$2:$AK$2,0)))</f>
        <v>140</v>
      </c>
      <c r="G33" s="63">
        <f ca="1">IF(ISNA(INDEX(S!$B$3:$AK$497,MATCH(RIGHT($C$1,5)&amp;" "&amp;G$3,S!$A$3:$A$470,0),MATCH($D33,S!$B$2:$AK$2,0))),"",INDEX(S!$B$3:$AK$497,MATCH(RIGHT($C$1,5)&amp;" "&amp;G$3,S!$A$3:$A$470,0),MATCH($D33,S!$B$2:$AK$2,0)))</f>
        <v>0</v>
      </c>
      <c r="H33" s="63">
        <f ca="1">IF(ISNA(INDEX(S!$B$3:$AK$497,MATCH(RIGHT($C$1,5)&amp;" "&amp;H$3,S!$A$3:$A$470,0),MATCH($D33,S!$B$2:$AK$2,0))),"",INDEX(S!$B$3:$AK$497,MATCH(RIGHT($C$1,5)&amp;" "&amp;H$3,S!$A$3:$A$470,0),MATCH($D33,S!$B$2:$AK$2,0)))</f>
        <v>0</v>
      </c>
      <c r="I33" s="63">
        <f ca="1">IF(ISNA(INDEX(S!$B$3:$AK$497,MATCH(RIGHT($C$1,5)&amp;" "&amp;I$3,S!$A$3:$A$470,0),MATCH($D33,S!$B$2:$AK$2,0))),"",INDEX(S!$B$3:$AK$497,MATCH(RIGHT($C$1,5)&amp;" "&amp;I$3,S!$A$3:$A$470,0),MATCH($D33,S!$B$2:$AK$2,0)))</f>
        <v>0</v>
      </c>
      <c r="J33" s="63">
        <f ca="1">IF(ISNA(INDEX(S!$B$3:$AK$497,MATCH(RIGHT($C$1,5)&amp;" "&amp;J$3,S!$A$3:$A$470,0),MATCH($D33,S!$B$2:$AK$2,0))),"",INDEX(S!$B$3:$AK$497,MATCH(RIGHT($C$1,5)&amp;" "&amp;J$3,S!$A$3:$A$470,0),MATCH($D33,S!$B$2:$AK$2,0)))</f>
        <v>0</v>
      </c>
      <c r="K33" s="63">
        <f ca="1">IF(ISNA(INDEX(S!$B$3:$AK$497,MATCH(RIGHT($C$1,5)&amp;" "&amp;K$3,S!$A$3:$A$470,0),MATCH($D33,S!$B$2:$AK$2,0))),"",INDEX(S!$B$3:$AK$497,MATCH(RIGHT($C$1,5)&amp;" "&amp;K$3,S!$A$3:$A$470,0),MATCH($D33,S!$B$2:$AK$2,0)))</f>
        <v>0</v>
      </c>
      <c r="L33" s="63">
        <f ca="1">IF(ISNA(INDEX(S!$B$3:$AK$497,MATCH(RIGHT($C$1,5)&amp;" "&amp;L$3,S!$A$3:$A$470,0),MATCH($D33,S!$B$2:$AK$2,0))),"",INDEX(S!$B$3:$AK$497,MATCH(RIGHT($C$1,5)&amp;" "&amp;L$3,S!$A$3:$A$470,0),MATCH($D33,S!$B$2:$AK$2,0)))</f>
        <v>146</v>
      </c>
      <c r="M33" s="63">
        <f ca="1">IF(ISNA(INDEX(S!$B$3:$AK$497,MATCH(RIGHT($C$1,5)&amp;" "&amp;M$3,S!$A$3:$A$470,0),MATCH($D33,S!$B$2:$AK$2,0))),"",INDEX(S!$B$3:$AK$497,MATCH(RIGHT($C$1,5)&amp;" "&amp;M$3,S!$A$3:$A$470,0),MATCH($D33,S!$B$2:$AK$2,0)))</f>
        <v>0</v>
      </c>
      <c r="N33" s="63">
        <f ca="1">IF(ISNA(INDEX(S!$B$3:$AK$497,MATCH(RIGHT($C$1,5)&amp;" "&amp;N$3,S!$A$3:$A$470,0),MATCH($D33,S!$B$2:$AK$2,0))),"",INDEX(S!$B$3:$AK$497,MATCH(RIGHT($C$1,5)&amp;" "&amp;N$3,S!$A$3:$A$470,0),MATCH($D33,S!$B$2:$AK$2,0)))</f>
        <v>0</v>
      </c>
      <c r="O33" s="63">
        <f ca="1">IF(ISNA(INDEX(S!$B$3:$AK$497,MATCH(RIGHT($C$1,5)&amp;" "&amp;O$3,S!$A$3:$A$470,0),MATCH($D33,S!$B$2:$AK$2,0))),"",INDEX(S!$B$3:$AK$497,MATCH(RIGHT($C$1,5)&amp;" "&amp;O$3,S!$A$3:$A$470,0),MATCH($D33,S!$B$2:$AK$2,0)))</f>
        <v>0</v>
      </c>
      <c r="P33" s="63">
        <f ca="1">IF(ISNA(INDEX(S!$B$3:$AK$497,MATCH(RIGHT($C$1,5)&amp;" "&amp;P$3,S!$A$3:$A$470,0),MATCH($D33,S!$B$2:$AK$2,0))),"",INDEX(S!$B$3:$AK$497,MATCH(RIGHT($C$1,5)&amp;" "&amp;P$3,S!$A$3:$A$470,0),MATCH($D33,S!$B$2:$AK$2,0)))</f>
        <v>0</v>
      </c>
      <c r="Q33" s="63">
        <f ca="1">IF(ISNA(INDEX(S!$B$3:$AK$497,MATCH(RIGHT($C$1,5)&amp;" "&amp;Q$3,S!$A$3:$A$470,0),MATCH($D33,S!$B$2:$AK$2,0))),"",INDEX(S!$B$3:$AK$497,MATCH(RIGHT($C$1,5)&amp;" "&amp;Q$3,S!$A$3:$A$470,0),MATCH($D33,S!$B$2:$AK$2,0)))</f>
        <v>0</v>
      </c>
      <c r="R33" s="63">
        <f ca="1">IF(ISNA(INDEX(S!$B$3:$AK$497,MATCH(RIGHT($C$1,5)&amp;" "&amp;R$3,S!$A$3:$A$470,0),MATCH($D33,S!$B$2:$AK$2,0))),"",INDEX(S!$B$3:$AK$497,MATCH(RIGHT($C$1,5)&amp;" "&amp;R$3,S!$A$3:$A$470,0),MATCH($D33,S!$B$2:$AK$2,0)))</f>
        <v>133</v>
      </c>
      <c r="S33" s="63">
        <f ca="1">IF(ISNA(INDEX(S!$B$3:$AK$497,MATCH(RIGHT($C$1,5)&amp;" "&amp;S$3,S!$A$3:$A$470,0),MATCH($D33,S!$B$2:$AK$2,0))),"",INDEX(S!$B$3:$AK$497,MATCH(RIGHT($C$1,5)&amp;" "&amp;S$3,S!$A$3:$A$470,0),MATCH($D33,S!$B$2:$AK$2,0)))</f>
        <v>0</v>
      </c>
      <c r="T33" s="63">
        <f ca="1">IF(ISNA(INDEX(S!$B$3:$AK$497,MATCH(RIGHT($C$1,5)&amp;" "&amp;T$3,S!$A$3:$A$470,0),MATCH($D33,S!$B$2:$AK$2,0))),"",INDEX(S!$B$3:$AK$497,MATCH(RIGHT($C$1,5)&amp;" "&amp;T$3,S!$A$3:$A$470,0),MATCH($D33,S!$B$2:$AK$2,0)))</f>
        <v>0</v>
      </c>
      <c r="U33" s="63">
        <f ca="1">IF(ISNA(INDEX(S!$B$3:$AK$497,MATCH(RIGHT($C$1,5)&amp;" "&amp;U$3,S!$A$3:$A$470,0),MATCH($D33,S!$B$2:$AK$2,0))),"",INDEX(S!$B$3:$AK$497,MATCH(RIGHT($C$1,5)&amp;" "&amp;U$3,S!$A$3:$A$470,0),MATCH($D33,S!$B$2:$AK$2,0)))</f>
        <v>0</v>
      </c>
      <c r="V33" s="63">
        <f ca="1">IF(ISNA(INDEX(S!$B$3:$AK$497,MATCH(RIGHT($C$1,5)&amp;" "&amp;V$3,S!$A$3:$A$470,0),MATCH($D33,S!$B$2:$AK$2,0))),"",INDEX(S!$B$3:$AK$497,MATCH(RIGHT($C$1,5)&amp;" "&amp;V$3,S!$A$3:$A$470,0),MATCH($D33,S!$B$2:$AK$2,0)))</f>
        <v>0</v>
      </c>
      <c r="W33" s="63">
        <f ca="1">IF(ISNA(INDEX(S!$B$3:$AK$497,MATCH(RIGHT($C$1,5)&amp;" "&amp;W$3,S!$A$3:$A$470,0),MATCH($D33,S!$B$2:$AK$2,0))),"",INDEX(S!$B$3:$AK$497,MATCH(RIGHT($C$1,5)&amp;" "&amp;W$3,S!$A$3:$A$470,0),MATCH($D33,S!$B$2:$AK$2,0)))</f>
        <v>0</v>
      </c>
      <c r="X33" s="63">
        <f ca="1">IF(ISNA(INDEX(S!$B$3:$AK$497,MATCH(RIGHT($C$1,5)&amp;" "&amp;X$3,S!$A$3:$A$470,0),MATCH($D33,S!$B$2:$AK$2,0))),"",INDEX(S!$B$3:$AK$497,MATCH(RIGHT($C$1,5)&amp;" "&amp;X$3,S!$A$3:$A$470,0),MATCH($D33,S!$B$2:$AK$2,0)))</f>
        <v>132</v>
      </c>
      <c r="Y33" s="63">
        <f ca="1">IF(ISNA(INDEX(S!$B$3:$AK$497,MATCH(RIGHT($C$1,5)&amp;" "&amp;Y$3,S!$A$3:$A$470,0),MATCH($D33,S!$B$2:$AK$2,0))),"",INDEX(S!$B$3:$AK$497,MATCH(RIGHT($C$1,5)&amp;" "&amp;Y$3,S!$A$3:$A$470,0),MATCH($D33,S!$B$2:$AK$2,0)))</f>
        <v>0</v>
      </c>
      <c r="Z33" s="63">
        <f ca="1">IF(ISNA(INDEX(S!$B$3:$AK$497,MATCH(RIGHT($C$1,5)&amp;" "&amp;Z$3,S!$A$3:$A$470,0),MATCH($D33,S!$B$2:$AK$2,0))),"",INDEX(S!$B$3:$AK$497,MATCH(RIGHT($C$1,5)&amp;" "&amp;Z$3,S!$A$3:$A$470,0),MATCH($D33,S!$B$2:$AK$2,0)))</f>
        <v>0</v>
      </c>
      <c r="AA33" s="63">
        <f ca="1">IF(ISNA(INDEX(S!$B$3:$AK$497,MATCH(RIGHT($C$1,5)&amp;" "&amp;AA$3,S!$A$3:$A$470,0),MATCH($D33,S!$B$2:$AK$2,0))),"",INDEX(S!$B$3:$AK$497,MATCH(RIGHT($C$1,5)&amp;" "&amp;AA$3,S!$A$3:$A$470,0),MATCH($D33,S!$B$2:$AK$2,0)))</f>
        <v>0</v>
      </c>
      <c r="AB33" s="173">
        <f ca="1">IF(ISNA(INDEX(S!$B$3:$AK$497,MATCH(RIGHT($C$1,5)&amp;" "&amp;AB$3,S!$A$3:$A$470,0),MATCH($D33,S!$B$2:$AK$2,0))),"",INDEX(S!$B$3:$AK$497,MATCH(RIGHT($C$1,5)&amp;" "&amp;AB$3,S!$A$3:$A$470,0),MATCH($D33,S!$B$2:$AK$2,0)))</f>
        <v>0</v>
      </c>
      <c r="AC33" s="168">
        <f t="shared" ca="1" si="0"/>
        <v>146</v>
      </c>
      <c r="AD33" s="44">
        <f t="shared" ca="1" si="1"/>
        <v>0</v>
      </c>
      <c r="AE33" s="45">
        <f t="shared" ca="1" si="2"/>
        <v>22.958333333333332</v>
      </c>
    </row>
    <row r="34" spans="1:31" ht="15.2" customHeight="1" x14ac:dyDescent="0.25">
      <c r="A34" s="183"/>
      <c r="B34" s="10">
        <v>31</v>
      </c>
      <c r="C34" s="82" t="s">
        <v>45</v>
      </c>
      <c r="D34" s="165" t="s">
        <v>130</v>
      </c>
      <c r="E34" s="62">
        <f ca="1">IF(ISNA(INDEX(S!$B$3:$AK$497,MATCH(RIGHT($C$1,5)&amp;" "&amp;E$3,S!$A$3:$A$470,0),MATCH($D34,S!$B$2:$AK$2,0))),"",INDEX(S!$B$3:$AK$497,MATCH(RIGHT($C$1,5)&amp;" "&amp;E$3,S!$A$3:$A$470,0),MATCH($D34,S!$B$2:$AK$2,0)))</f>
        <v>0</v>
      </c>
      <c r="F34" s="63">
        <f ca="1">IF(ISNA(INDEX(S!$B$3:$AK$497,MATCH(RIGHT($C$1,5)&amp;" "&amp;F$3,S!$A$3:$A$470,0),MATCH($D34,S!$B$2:$AK$2,0))),"",INDEX(S!$B$3:$AK$497,MATCH(RIGHT($C$1,5)&amp;" "&amp;F$3,S!$A$3:$A$470,0),MATCH($D34,S!$B$2:$AK$2,0)))</f>
        <v>383</v>
      </c>
      <c r="G34" s="63">
        <f ca="1">IF(ISNA(INDEX(S!$B$3:$AK$497,MATCH(RIGHT($C$1,5)&amp;" "&amp;G$3,S!$A$3:$A$470,0),MATCH($D34,S!$B$2:$AK$2,0))),"",INDEX(S!$B$3:$AK$497,MATCH(RIGHT($C$1,5)&amp;" "&amp;G$3,S!$A$3:$A$470,0),MATCH($D34,S!$B$2:$AK$2,0)))</f>
        <v>0</v>
      </c>
      <c r="H34" s="63">
        <f ca="1">IF(ISNA(INDEX(S!$B$3:$AK$497,MATCH(RIGHT($C$1,5)&amp;" "&amp;H$3,S!$A$3:$A$470,0),MATCH($D34,S!$B$2:$AK$2,0))),"",INDEX(S!$B$3:$AK$497,MATCH(RIGHT($C$1,5)&amp;" "&amp;H$3,S!$A$3:$A$470,0),MATCH($D34,S!$B$2:$AK$2,0)))</f>
        <v>0</v>
      </c>
      <c r="I34" s="63">
        <f ca="1">IF(ISNA(INDEX(S!$B$3:$AK$497,MATCH(RIGHT($C$1,5)&amp;" "&amp;I$3,S!$A$3:$A$470,0),MATCH($D34,S!$B$2:$AK$2,0))),"",INDEX(S!$B$3:$AK$497,MATCH(RIGHT($C$1,5)&amp;" "&amp;I$3,S!$A$3:$A$470,0),MATCH($D34,S!$B$2:$AK$2,0)))</f>
        <v>0</v>
      </c>
      <c r="J34" s="63">
        <f ca="1">IF(ISNA(INDEX(S!$B$3:$AK$497,MATCH(RIGHT($C$1,5)&amp;" "&amp;J$3,S!$A$3:$A$470,0),MATCH($D34,S!$B$2:$AK$2,0))),"",INDEX(S!$B$3:$AK$497,MATCH(RIGHT($C$1,5)&amp;" "&amp;J$3,S!$A$3:$A$470,0),MATCH($D34,S!$B$2:$AK$2,0)))</f>
        <v>0</v>
      </c>
      <c r="K34" s="63">
        <f ca="1">IF(ISNA(INDEX(S!$B$3:$AK$497,MATCH(RIGHT($C$1,5)&amp;" "&amp;K$3,S!$A$3:$A$470,0),MATCH($D34,S!$B$2:$AK$2,0))),"",INDEX(S!$B$3:$AK$497,MATCH(RIGHT($C$1,5)&amp;" "&amp;K$3,S!$A$3:$A$470,0),MATCH($D34,S!$B$2:$AK$2,0)))</f>
        <v>0</v>
      </c>
      <c r="L34" s="63">
        <f ca="1">IF(ISNA(INDEX(S!$B$3:$AK$497,MATCH(RIGHT($C$1,5)&amp;" "&amp;L$3,S!$A$3:$A$470,0),MATCH($D34,S!$B$2:$AK$2,0))),"",INDEX(S!$B$3:$AK$497,MATCH(RIGHT($C$1,5)&amp;" "&amp;L$3,S!$A$3:$A$470,0),MATCH($D34,S!$B$2:$AK$2,0)))</f>
        <v>383</v>
      </c>
      <c r="M34" s="63">
        <f ca="1">IF(ISNA(INDEX(S!$B$3:$AK$497,MATCH(RIGHT($C$1,5)&amp;" "&amp;M$3,S!$A$3:$A$470,0),MATCH($D34,S!$B$2:$AK$2,0))),"",INDEX(S!$B$3:$AK$497,MATCH(RIGHT($C$1,5)&amp;" "&amp;M$3,S!$A$3:$A$470,0),MATCH($D34,S!$B$2:$AK$2,0)))</f>
        <v>0</v>
      </c>
      <c r="N34" s="63">
        <f ca="1">IF(ISNA(INDEX(S!$B$3:$AK$497,MATCH(RIGHT($C$1,5)&amp;" "&amp;N$3,S!$A$3:$A$470,0),MATCH($D34,S!$B$2:$AK$2,0))),"",INDEX(S!$B$3:$AK$497,MATCH(RIGHT($C$1,5)&amp;" "&amp;N$3,S!$A$3:$A$470,0),MATCH($D34,S!$B$2:$AK$2,0)))</f>
        <v>0</v>
      </c>
      <c r="O34" s="63">
        <f ca="1">IF(ISNA(INDEX(S!$B$3:$AK$497,MATCH(RIGHT($C$1,5)&amp;" "&amp;O$3,S!$A$3:$A$470,0),MATCH($D34,S!$B$2:$AK$2,0))),"",INDEX(S!$B$3:$AK$497,MATCH(RIGHT($C$1,5)&amp;" "&amp;O$3,S!$A$3:$A$470,0),MATCH($D34,S!$B$2:$AK$2,0)))</f>
        <v>0</v>
      </c>
      <c r="P34" s="63">
        <f ca="1">IF(ISNA(INDEX(S!$B$3:$AK$497,MATCH(RIGHT($C$1,5)&amp;" "&amp;P$3,S!$A$3:$A$470,0),MATCH($D34,S!$B$2:$AK$2,0))),"",INDEX(S!$B$3:$AK$497,MATCH(RIGHT($C$1,5)&amp;" "&amp;P$3,S!$A$3:$A$470,0),MATCH($D34,S!$B$2:$AK$2,0)))</f>
        <v>0</v>
      </c>
      <c r="Q34" s="63">
        <f ca="1">IF(ISNA(INDEX(S!$B$3:$AK$497,MATCH(RIGHT($C$1,5)&amp;" "&amp;Q$3,S!$A$3:$A$470,0),MATCH($D34,S!$B$2:$AK$2,0))),"",INDEX(S!$B$3:$AK$497,MATCH(RIGHT($C$1,5)&amp;" "&amp;Q$3,S!$A$3:$A$470,0),MATCH($D34,S!$B$2:$AK$2,0)))</f>
        <v>0</v>
      </c>
      <c r="R34" s="63">
        <f ca="1">IF(ISNA(INDEX(S!$B$3:$AK$497,MATCH(RIGHT($C$1,5)&amp;" "&amp;R$3,S!$A$3:$A$470,0),MATCH($D34,S!$B$2:$AK$2,0))),"",INDEX(S!$B$3:$AK$497,MATCH(RIGHT($C$1,5)&amp;" "&amp;R$3,S!$A$3:$A$470,0),MATCH($D34,S!$B$2:$AK$2,0)))</f>
        <v>383</v>
      </c>
      <c r="S34" s="63">
        <f ca="1">IF(ISNA(INDEX(S!$B$3:$AK$497,MATCH(RIGHT($C$1,5)&amp;" "&amp;S$3,S!$A$3:$A$470,0),MATCH($D34,S!$B$2:$AK$2,0))),"",INDEX(S!$B$3:$AK$497,MATCH(RIGHT($C$1,5)&amp;" "&amp;S$3,S!$A$3:$A$470,0),MATCH($D34,S!$B$2:$AK$2,0)))</f>
        <v>0</v>
      </c>
      <c r="T34" s="63">
        <f ca="1">IF(ISNA(INDEX(S!$B$3:$AK$497,MATCH(RIGHT($C$1,5)&amp;" "&amp;T$3,S!$A$3:$A$470,0),MATCH($D34,S!$B$2:$AK$2,0))),"",INDEX(S!$B$3:$AK$497,MATCH(RIGHT($C$1,5)&amp;" "&amp;T$3,S!$A$3:$A$470,0),MATCH($D34,S!$B$2:$AK$2,0)))</f>
        <v>0</v>
      </c>
      <c r="U34" s="63">
        <f ca="1">IF(ISNA(INDEX(S!$B$3:$AK$497,MATCH(RIGHT($C$1,5)&amp;" "&amp;U$3,S!$A$3:$A$470,0),MATCH($D34,S!$B$2:$AK$2,0))),"",INDEX(S!$B$3:$AK$497,MATCH(RIGHT($C$1,5)&amp;" "&amp;U$3,S!$A$3:$A$470,0),MATCH($D34,S!$B$2:$AK$2,0)))</f>
        <v>0</v>
      </c>
      <c r="V34" s="63">
        <f ca="1">IF(ISNA(INDEX(S!$B$3:$AK$497,MATCH(RIGHT($C$1,5)&amp;" "&amp;V$3,S!$A$3:$A$470,0),MATCH($D34,S!$B$2:$AK$2,0))),"",INDEX(S!$B$3:$AK$497,MATCH(RIGHT($C$1,5)&amp;" "&amp;V$3,S!$A$3:$A$470,0),MATCH($D34,S!$B$2:$AK$2,0)))</f>
        <v>0</v>
      </c>
      <c r="W34" s="63">
        <f ca="1">IF(ISNA(INDEX(S!$B$3:$AK$497,MATCH(RIGHT($C$1,5)&amp;" "&amp;W$3,S!$A$3:$A$470,0),MATCH($D34,S!$B$2:$AK$2,0))),"",INDEX(S!$B$3:$AK$497,MATCH(RIGHT($C$1,5)&amp;" "&amp;W$3,S!$A$3:$A$470,0),MATCH($D34,S!$B$2:$AK$2,0)))</f>
        <v>0</v>
      </c>
      <c r="X34" s="63">
        <f ca="1">IF(ISNA(INDEX(S!$B$3:$AK$497,MATCH(RIGHT($C$1,5)&amp;" "&amp;X$3,S!$A$3:$A$470,0),MATCH($D34,S!$B$2:$AK$2,0))),"",INDEX(S!$B$3:$AK$497,MATCH(RIGHT($C$1,5)&amp;" "&amp;X$3,S!$A$3:$A$470,0),MATCH($D34,S!$B$2:$AK$2,0)))</f>
        <v>386</v>
      </c>
      <c r="Y34" s="63">
        <f ca="1">IF(ISNA(INDEX(S!$B$3:$AK$497,MATCH(RIGHT($C$1,5)&amp;" "&amp;Y$3,S!$A$3:$A$470,0),MATCH($D34,S!$B$2:$AK$2,0))),"",INDEX(S!$B$3:$AK$497,MATCH(RIGHT($C$1,5)&amp;" "&amp;Y$3,S!$A$3:$A$470,0),MATCH($D34,S!$B$2:$AK$2,0)))</f>
        <v>0</v>
      </c>
      <c r="Z34" s="63">
        <f ca="1">IF(ISNA(INDEX(S!$B$3:$AK$497,MATCH(RIGHT($C$1,5)&amp;" "&amp;Z$3,S!$A$3:$A$470,0),MATCH($D34,S!$B$2:$AK$2,0))),"",INDEX(S!$B$3:$AK$497,MATCH(RIGHT($C$1,5)&amp;" "&amp;Z$3,S!$A$3:$A$470,0),MATCH($D34,S!$B$2:$AK$2,0)))</f>
        <v>0</v>
      </c>
      <c r="AA34" s="63">
        <f ca="1">IF(ISNA(INDEX(S!$B$3:$AK$497,MATCH(RIGHT($C$1,5)&amp;" "&amp;AA$3,S!$A$3:$A$470,0),MATCH($D34,S!$B$2:$AK$2,0))),"",INDEX(S!$B$3:$AK$497,MATCH(RIGHT($C$1,5)&amp;" "&amp;AA$3,S!$A$3:$A$470,0),MATCH($D34,S!$B$2:$AK$2,0)))</f>
        <v>0</v>
      </c>
      <c r="AB34" s="173">
        <f ca="1">IF(ISNA(INDEX(S!$B$3:$AK$497,MATCH(RIGHT($C$1,5)&amp;" "&amp;AB$3,S!$A$3:$A$470,0),MATCH($D34,S!$B$2:$AK$2,0))),"",INDEX(S!$B$3:$AK$497,MATCH(RIGHT($C$1,5)&amp;" "&amp;AB$3,S!$A$3:$A$470,0),MATCH($D34,S!$B$2:$AK$2,0)))</f>
        <v>0</v>
      </c>
      <c r="AC34" s="168">
        <f t="shared" ca="1" si="0"/>
        <v>386</v>
      </c>
      <c r="AD34" s="44">
        <f t="shared" ca="1" si="1"/>
        <v>0</v>
      </c>
      <c r="AE34" s="45">
        <f t="shared" ca="1" si="2"/>
        <v>63.958333333333336</v>
      </c>
    </row>
    <row r="35" spans="1:31" s="3" customFormat="1" ht="15.2" customHeight="1" x14ac:dyDescent="0.25">
      <c r="A35" s="183"/>
      <c r="B35" s="10">
        <v>32</v>
      </c>
      <c r="C35" s="82" t="s">
        <v>46</v>
      </c>
      <c r="D35" s="165" t="s">
        <v>163</v>
      </c>
      <c r="E35" s="62">
        <f ca="1">IF(ISNA(INDEX(S!$B$3:$AK$497,MATCH(RIGHT($C$1,5)&amp;" "&amp;E$3,S!$A$3:$A$470,0),MATCH($D35,S!$B$2:$AK$2,0))),"",INDEX(S!$B$3:$AK$497,MATCH(RIGHT($C$1,5)&amp;" "&amp;E$3,S!$A$3:$A$470,0),MATCH($D35,S!$B$2:$AK$2,0)))</f>
        <v>0</v>
      </c>
      <c r="F35" s="63">
        <f ca="1">IF(ISNA(INDEX(S!$B$3:$AK$497,MATCH(RIGHT($C$1,5)&amp;" "&amp;F$3,S!$A$3:$A$470,0),MATCH($D35,S!$B$2:$AK$2,0))),"",INDEX(S!$B$3:$AK$497,MATCH(RIGHT($C$1,5)&amp;" "&amp;F$3,S!$A$3:$A$470,0),MATCH($D35,S!$B$2:$AK$2,0)))</f>
        <v>-3</v>
      </c>
      <c r="G35" s="63">
        <f ca="1">IF(ISNA(INDEX(S!$B$3:$AK$497,MATCH(RIGHT($C$1,5)&amp;" "&amp;G$3,S!$A$3:$A$470,0),MATCH($D35,S!$B$2:$AK$2,0))),"",INDEX(S!$B$3:$AK$497,MATCH(RIGHT($C$1,5)&amp;" "&amp;G$3,S!$A$3:$A$470,0),MATCH($D35,S!$B$2:$AK$2,0)))</f>
        <v>0</v>
      </c>
      <c r="H35" s="63">
        <f ca="1">IF(ISNA(INDEX(S!$B$3:$AK$497,MATCH(RIGHT($C$1,5)&amp;" "&amp;H$3,S!$A$3:$A$470,0),MATCH($D35,S!$B$2:$AK$2,0))),"",INDEX(S!$B$3:$AK$497,MATCH(RIGHT($C$1,5)&amp;" "&amp;H$3,S!$A$3:$A$470,0),MATCH($D35,S!$B$2:$AK$2,0)))</f>
        <v>0</v>
      </c>
      <c r="I35" s="63">
        <f ca="1">IF(ISNA(INDEX(S!$B$3:$AK$497,MATCH(RIGHT($C$1,5)&amp;" "&amp;I$3,S!$A$3:$A$470,0),MATCH($D35,S!$B$2:$AK$2,0))),"",INDEX(S!$B$3:$AK$497,MATCH(RIGHT($C$1,5)&amp;" "&amp;I$3,S!$A$3:$A$470,0),MATCH($D35,S!$B$2:$AK$2,0)))</f>
        <v>0</v>
      </c>
      <c r="J35" s="63">
        <f ca="1">IF(ISNA(INDEX(S!$B$3:$AK$497,MATCH(RIGHT($C$1,5)&amp;" "&amp;J$3,S!$A$3:$A$470,0),MATCH($D35,S!$B$2:$AK$2,0))),"",INDEX(S!$B$3:$AK$497,MATCH(RIGHT($C$1,5)&amp;" "&amp;J$3,S!$A$3:$A$470,0),MATCH($D35,S!$B$2:$AK$2,0)))</f>
        <v>0</v>
      </c>
      <c r="K35" s="63">
        <f ca="1">IF(ISNA(INDEX(S!$B$3:$AK$497,MATCH(RIGHT($C$1,5)&amp;" "&amp;K$3,S!$A$3:$A$470,0),MATCH($D35,S!$B$2:$AK$2,0))),"",INDEX(S!$B$3:$AK$497,MATCH(RIGHT($C$1,5)&amp;" "&amp;K$3,S!$A$3:$A$470,0),MATCH($D35,S!$B$2:$AK$2,0)))</f>
        <v>0</v>
      </c>
      <c r="L35" s="63">
        <f ca="1">IF(ISNA(INDEX(S!$B$3:$AK$497,MATCH(RIGHT($C$1,5)&amp;" "&amp;L$3,S!$A$3:$A$470,0),MATCH($D35,S!$B$2:$AK$2,0))),"",INDEX(S!$B$3:$AK$497,MATCH(RIGHT($C$1,5)&amp;" "&amp;L$3,S!$A$3:$A$470,0),MATCH($D35,S!$B$2:$AK$2,0)))</f>
        <v>-113</v>
      </c>
      <c r="M35" s="63">
        <f ca="1">IF(ISNA(INDEX(S!$B$3:$AK$497,MATCH(RIGHT($C$1,5)&amp;" "&amp;M$3,S!$A$3:$A$470,0),MATCH($D35,S!$B$2:$AK$2,0))),"",INDEX(S!$B$3:$AK$497,MATCH(RIGHT($C$1,5)&amp;" "&amp;M$3,S!$A$3:$A$470,0),MATCH($D35,S!$B$2:$AK$2,0)))</f>
        <v>0</v>
      </c>
      <c r="N35" s="63">
        <f ca="1">IF(ISNA(INDEX(S!$B$3:$AK$497,MATCH(RIGHT($C$1,5)&amp;" "&amp;N$3,S!$A$3:$A$470,0),MATCH($D35,S!$B$2:$AK$2,0))),"",INDEX(S!$B$3:$AK$497,MATCH(RIGHT($C$1,5)&amp;" "&amp;N$3,S!$A$3:$A$470,0),MATCH($D35,S!$B$2:$AK$2,0)))</f>
        <v>0</v>
      </c>
      <c r="O35" s="63">
        <f ca="1">IF(ISNA(INDEX(S!$B$3:$AK$497,MATCH(RIGHT($C$1,5)&amp;" "&amp;O$3,S!$A$3:$A$470,0),MATCH($D35,S!$B$2:$AK$2,0))),"",INDEX(S!$B$3:$AK$497,MATCH(RIGHT($C$1,5)&amp;" "&amp;O$3,S!$A$3:$A$470,0),MATCH($D35,S!$B$2:$AK$2,0)))</f>
        <v>0</v>
      </c>
      <c r="P35" s="63">
        <f ca="1">IF(ISNA(INDEX(S!$B$3:$AK$497,MATCH(RIGHT($C$1,5)&amp;" "&amp;P$3,S!$A$3:$A$470,0),MATCH($D35,S!$B$2:$AK$2,0))),"",INDEX(S!$B$3:$AK$497,MATCH(RIGHT($C$1,5)&amp;" "&amp;P$3,S!$A$3:$A$470,0),MATCH($D35,S!$B$2:$AK$2,0)))</f>
        <v>0</v>
      </c>
      <c r="Q35" s="63">
        <f ca="1">IF(ISNA(INDEX(S!$B$3:$AK$497,MATCH(RIGHT($C$1,5)&amp;" "&amp;Q$3,S!$A$3:$A$470,0),MATCH($D35,S!$B$2:$AK$2,0))),"",INDEX(S!$B$3:$AK$497,MATCH(RIGHT($C$1,5)&amp;" "&amp;Q$3,S!$A$3:$A$470,0),MATCH($D35,S!$B$2:$AK$2,0)))</f>
        <v>0</v>
      </c>
      <c r="R35" s="63">
        <f ca="1">IF(ISNA(INDEX(S!$B$3:$AK$497,MATCH(RIGHT($C$1,5)&amp;" "&amp;R$3,S!$A$3:$A$470,0),MATCH($D35,S!$B$2:$AK$2,0))),"",INDEX(S!$B$3:$AK$497,MATCH(RIGHT($C$1,5)&amp;" "&amp;R$3,S!$A$3:$A$470,0),MATCH($D35,S!$B$2:$AK$2,0)))</f>
        <v>-18</v>
      </c>
      <c r="S35" s="63">
        <f ca="1">IF(ISNA(INDEX(S!$B$3:$AK$497,MATCH(RIGHT($C$1,5)&amp;" "&amp;S$3,S!$A$3:$A$470,0),MATCH($D35,S!$B$2:$AK$2,0))),"",INDEX(S!$B$3:$AK$497,MATCH(RIGHT($C$1,5)&amp;" "&amp;S$3,S!$A$3:$A$470,0),MATCH($D35,S!$B$2:$AK$2,0)))</f>
        <v>0</v>
      </c>
      <c r="T35" s="63">
        <f ca="1">IF(ISNA(INDEX(S!$B$3:$AK$497,MATCH(RIGHT($C$1,5)&amp;" "&amp;T$3,S!$A$3:$A$470,0),MATCH($D35,S!$B$2:$AK$2,0))),"",INDEX(S!$B$3:$AK$497,MATCH(RIGHT($C$1,5)&amp;" "&amp;T$3,S!$A$3:$A$470,0),MATCH($D35,S!$B$2:$AK$2,0)))</f>
        <v>0</v>
      </c>
      <c r="U35" s="63">
        <f ca="1">IF(ISNA(INDEX(S!$B$3:$AK$497,MATCH(RIGHT($C$1,5)&amp;" "&amp;U$3,S!$A$3:$A$470,0),MATCH($D35,S!$B$2:$AK$2,0))),"",INDEX(S!$B$3:$AK$497,MATCH(RIGHT($C$1,5)&amp;" "&amp;U$3,S!$A$3:$A$470,0),MATCH($D35,S!$B$2:$AK$2,0)))</f>
        <v>0</v>
      </c>
      <c r="V35" s="63">
        <f ca="1">IF(ISNA(INDEX(S!$B$3:$AK$497,MATCH(RIGHT($C$1,5)&amp;" "&amp;V$3,S!$A$3:$A$470,0),MATCH($D35,S!$B$2:$AK$2,0))),"",INDEX(S!$B$3:$AK$497,MATCH(RIGHT($C$1,5)&amp;" "&amp;V$3,S!$A$3:$A$470,0),MATCH($D35,S!$B$2:$AK$2,0)))</f>
        <v>0</v>
      </c>
      <c r="W35" s="63">
        <f ca="1">IF(ISNA(INDEX(S!$B$3:$AK$497,MATCH(RIGHT($C$1,5)&amp;" "&amp;W$3,S!$A$3:$A$470,0),MATCH($D35,S!$B$2:$AK$2,0))),"",INDEX(S!$B$3:$AK$497,MATCH(RIGHT($C$1,5)&amp;" "&amp;W$3,S!$A$3:$A$470,0),MATCH($D35,S!$B$2:$AK$2,0)))</f>
        <v>0</v>
      </c>
      <c r="X35" s="63">
        <f ca="1">IF(ISNA(INDEX(S!$B$3:$AK$497,MATCH(RIGHT($C$1,5)&amp;" "&amp;X$3,S!$A$3:$A$470,0),MATCH($D35,S!$B$2:$AK$2,0))),"",INDEX(S!$B$3:$AK$497,MATCH(RIGHT($C$1,5)&amp;" "&amp;X$3,S!$A$3:$A$470,0),MATCH($D35,S!$B$2:$AK$2,0)))</f>
        <v>128</v>
      </c>
      <c r="Y35" s="63">
        <f ca="1">IF(ISNA(INDEX(S!$B$3:$AK$497,MATCH(RIGHT($C$1,5)&amp;" "&amp;Y$3,S!$A$3:$A$470,0),MATCH($D35,S!$B$2:$AK$2,0))),"",INDEX(S!$B$3:$AK$497,MATCH(RIGHT($C$1,5)&amp;" "&amp;Y$3,S!$A$3:$A$470,0),MATCH($D35,S!$B$2:$AK$2,0)))</f>
        <v>0</v>
      </c>
      <c r="Z35" s="63">
        <f ca="1">IF(ISNA(INDEX(S!$B$3:$AK$497,MATCH(RIGHT($C$1,5)&amp;" "&amp;Z$3,S!$A$3:$A$470,0),MATCH($D35,S!$B$2:$AK$2,0))),"",INDEX(S!$B$3:$AK$497,MATCH(RIGHT($C$1,5)&amp;" "&amp;Z$3,S!$A$3:$A$470,0),MATCH($D35,S!$B$2:$AK$2,0)))</f>
        <v>0</v>
      </c>
      <c r="AA35" s="63">
        <f ca="1">IF(ISNA(INDEX(S!$B$3:$AK$497,MATCH(RIGHT($C$1,5)&amp;" "&amp;AA$3,S!$A$3:$A$470,0),MATCH($D35,S!$B$2:$AK$2,0))),"",INDEX(S!$B$3:$AK$497,MATCH(RIGHT($C$1,5)&amp;" "&amp;AA$3,S!$A$3:$A$470,0),MATCH($D35,S!$B$2:$AK$2,0)))</f>
        <v>0</v>
      </c>
      <c r="AB35" s="173">
        <f ca="1">IF(ISNA(INDEX(S!$B$3:$AK$497,MATCH(RIGHT($C$1,5)&amp;" "&amp;AB$3,S!$A$3:$A$470,0),MATCH($D35,S!$B$2:$AK$2,0))),"",INDEX(S!$B$3:$AK$497,MATCH(RIGHT($C$1,5)&amp;" "&amp;AB$3,S!$A$3:$A$470,0),MATCH($D35,S!$B$2:$AK$2,0)))</f>
        <v>0</v>
      </c>
      <c r="AC35" s="168">
        <f t="shared" ca="1" si="0"/>
        <v>128</v>
      </c>
      <c r="AD35" s="44">
        <f t="shared" ca="1" si="1"/>
        <v>-113</v>
      </c>
      <c r="AE35" s="45">
        <f t="shared" ca="1" si="2"/>
        <v>-0.25</v>
      </c>
    </row>
    <row r="36" spans="1:31" s="3" customFormat="1" ht="15.2" customHeight="1" x14ac:dyDescent="0.25">
      <c r="A36" s="183"/>
      <c r="B36" s="10">
        <v>33</v>
      </c>
      <c r="C36" s="82" t="s">
        <v>47</v>
      </c>
      <c r="D36" s="165" t="s">
        <v>136</v>
      </c>
      <c r="E36" s="62">
        <f ca="1">IF(ISNA(INDEX(S!$B$3:$AK$497,MATCH(RIGHT($C$1,5)&amp;" "&amp;E$3,S!$A$3:$A$470,0),MATCH($D36,S!$B$2:$AK$2,0))),"",INDEX(S!$B$3:$AK$497,MATCH(RIGHT($C$1,5)&amp;" "&amp;E$3,S!$A$3:$A$470,0),MATCH($D36,S!$B$2:$AK$2,0)))</f>
        <v>0</v>
      </c>
      <c r="F36" s="63">
        <f ca="1">IF(ISNA(INDEX(S!$B$3:$AK$497,MATCH(RIGHT($C$1,5)&amp;" "&amp;F$3,S!$A$3:$A$470,0),MATCH($D36,S!$B$2:$AK$2,0))),"",INDEX(S!$B$3:$AK$497,MATCH(RIGHT($C$1,5)&amp;" "&amp;F$3,S!$A$3:$A$470,0),MATCH($D36,S!$B$2:$AK$2,0)))</f>
        <v>-25</v>
      </c>
      <c r="G36" s="63">
        <f ca="1">IF(ISNA(INDEX(S!$B$3:$AK$497,MATCH(RIGHT($C$1,5)&amp;" "&amp;G$3,S!$A$3:$A$470,0),MATCH($D36,S!$B$2:$AK$2,0))),"",INDEX(S!$B$3:$AK$497,MATCH(RIGHT($C$1,5)&amp;" "&amp;G$3,S!$A$3:$A$470,0),MATCH($D36,S!$B$2:$AK$2,0)))</f>
        <v>0</v>
      </c>
      <c r="H36" s="63">
        <f ca="1">IF(ISNA(INDEX(S!$B$3:$AK$497,MATCH(RIGHT($C$1,5)&amp;" "&amp;H$3,S!$A$3:$A$470,0),MATCH($D36,S!$B$2:$AK$2,0))),"",INDEX(S!$B$3:$AK$497,MATCH(RIGHT($C$1,5)&amp;" "&amp;H$3,S!$A$3:$A$470,0),MATCH($D36,S!$B$2:$AK$2,0)))</f>
        <v>0</v>
      </c>
      <c r="I36" s="63">
        <f ca="1">IF(ISNA(INDEX(S!$B$3:$AK$497,MATCH(RIGHT($C$1,5)&amp;" "&amp;I$3,S!$A$3:$A$470,0),MATCH($D36,S!$B$2:$AK$2,0))),"",INDEX(S!$B$3:$AK$497,MATCH(RIGHT($C$1,5)&amp;" "&amp;I$3,S!$A$3:$A$470,0),MATCH($D36,S!$B$2:$AK$2,0)))</f>
        <v>0</v>
      </c>
      <c r="J36" s="63">
        <f ca="1">IF(ISNA(INDEX(S!$B$3:$AK$497,MATCH(RIGHT($C$1,5)&amp;" "&amp;J$3,S!$A$3:$A$470,0),MATCH($D36,S!$B$2:$AK$2,0))),"",INDEX(S!$B$3:$AK$497,MATCH(RIGHT($C$1,5)&amp;" "&amp;J$3,S!$A$3:$A$470,0),MATCH($D36,S!$B$2:$AK$2,0)))</f>
        <v>0</v>
      </c>
      <c r="K36" s="63">
        <f ca="1">IF(ISNA(INDEX(S!$B$3:$AK$497,MATCH(RIGHT($C$1,5)&amp;" "&amp;K$3,S!$A$3:$A$470,0),MATCH($D36,S!$B$2:$AK$2,0))),"",INDEX(S!$B$3:$AK$497,MATCH(RIGHT($C$1,5)&amp;" "&amp;K$3,S!$A$3:$A$470,0),MATCH($D36,S!$B$2:$AK$2,0)))</f>
        <v>0</v>
      </c>
      <c r="L36" s="63">
        <f ca="1">IF(ISNA(INDEX(S!$B$3:$AK$497,MATCH(RIGHT($C$1,5)&amp;" "&amp;L$3,S!$A$3:$A$470,0),MATCH($D36,S!$B$2:$AK$2,0))),"",INDEX(S!$B$3:$AK$497,MATCH(RIGHT($C$1,5)&amp;" "&amp;L$3,S!$A$3:$A$470,0),MATCH($D36,S!$B$2:$AK$2,0)))</f>
        <v>-118</v>
      </c>
      <c r="M36" s="63">
        <f ca="1">IF(ISNA(INDEX(S!$B$3:$AK$497,MATCH(RIGHT($C$1,5)&amp;" "&amp;M$3,S!$A$3:$A$470,0),MATCH($D36,S!$B$2:$AK$2,0))),"",INDEX(S!$B$3:$AK$497,MATCH(RIGHT($C$1,5)&amp;" "&amp;M$3,S!$A$3:$A$470,0),MATCH($D36,S!$B$2:$AK$2,0)))</f>
        <v>0</v>
      </c>
      <c r="N36" s="63">
        <f ca="1">IF(ISNA(INDEX(S!$B$3:$AK$497,MATCH(RIGHT($C$1,5)&amp;" "&amp;N$3,S!$A$3:$A$470,0),MATCH($D36,S!$B$2:$AK$2,0))),"",INDEX(S!$B$3:$AK$497,MATCH(RIGHT($C$1,5)&amp;" "&amp;N$3,S!$A$3:$A$470,0),MATCH($D36,S!$B$2:$AK$2,0)))</f>
        <v>0</v>
      </c>
      <c r="O36" s="63">
        <f ca="1">IF(ISNA(INDEX(S!$B$3:$AK$497,MATCH(RIGHT($C$1,5)&amp;" "&amp;O$3,S!$A$3:$A$470,0),MATCH($D36,S!$B$2:$AK$2,0))),"",INDEX(S!$B$3:$AK$497,MATCH(RIGHT($C$1,5)&amp;" "&amp;O$3,S!$A$3:$A$470,0),MATCH($D36,S!$B$2:$AK$2,0)))</f>
        <v>0</v>
      </c>
      <c r="P36" s="63">
        <f ca="1">IF(ISNA(INDEX(S!$B$3:$AK$497,MATCH(RIGHT($C$1,5)&amp;" "&amp;P$3,S!$A$3:$A$470,0),MATCH($D36,S!$B$2:$AK$2,0))),"",INDEX(S!$B$3:$AK$497,MATCH(RIGHT($C$1,5)&amp;" "&amp;P$3,S!$A$3:$A$470,0),MATCH($D36,S!$B$2:$AK$2,0)))</f>
        <v>0</v>
      </c>
      <c r="Q36" s="63">
        <f ca="1">IF(ISNA(INDEX(S!$B$3:$AK$497,MATCH(RIGHT($C$1,5)&amp;" "&amp;Q$3,S!$A$3:$A$470,0),MATCH($D36,S!$B$2:$AK$2,0))),"",INDEX(S!$B$3:$AK$497,MATCH(RIGHT($C$1,5)&amp;" "&amp;Q$3,S!$A$3:$A$470,0),MATCH($D36,S!$B$2:$AK$2,0)))</f>
        <v>0</v>
      </c>
      <c r="R36" s="63">
        <f ca="1">IF(ISNA(INDEX(S!$B$3:$AK$497,MATCH(RIGHT($C$1,5)&amp;" "&amp;R$3,S!$A$3:$A$470,0),MATCH($D36,S!$B$2:$AK$2,0))),"",INDEX(S!$B$3:$AK$497,MATCH(RIGHT($C$1,5)&amp;" "&amp;R$3,S!$A$3:$A$470,0),MATCH($D36,S!$B$2:$AK$2,0)))</f>
        <v>32</v>
      </c>
      <c r="S36" s="63">
        <f ca="1">IF(ISNA(INDEX(S!$B$3:$AK$497,MATCH(RIGHT($C$1,5)&amp;" "&amp;S$3,S!$A$3:$A$470,0),MATCH($D36,S!$B$2:$AK$2,0))),"",INDEX(S!$B$3:$AK$497,MATCH(RIGHT($C$1,5)&amp;" "&amp;S$3,S!$A$3:$A$470,0),MATCH($D36,S!$B$2:$AK$2,0)))</f>
        <v>0</v>
      </c>
      <c r="T36" s="63">
        <f ca="1">IF(ISNA(INDEX(S!$B$3:$AK$497,MATCH(RIGHT($C$1,5)&amp;" "&amp;T$3,S!$A$3:$A$470,0),MATCH($D36,S!$B$2:$AK$2,0))),"",INDEX(S!$B$3:$AK$497,MATCH(RIGHT($C$1,5)&amp;" "&amp;T$3,S!$A$3:$A$470,0),MATCH($D36,S!$B$2:$AK$2,0)))</f>
        <v>0</v>
      </c>
      <c r="U36" s="63">
        <f ca="1">IF(ISNA(INDEX(S!$B$3:$AK$497,MATCH(RIGHT($C$1,5)&amp;" "&amp;U$3,S!$A$3:$A$470,0),MATCH($D36,S!$B$2:$AK$2,0))),"",INDEX(S!$B$3:$AK$497,MATCH(RIGHT($C$1,5)&amp;" "&amp;U$3,S!$A$3:$A$470,0),MATCH($D36,S!$B$2:$AK$2,0)))</f>
        <v>0</v>
      </c>
      <c r="V36" s="63">
        <f ca="1">IF(ISNA(INDEX(S!$B$3:$AK$497,MATCH(RIGHT($C$1,5)&amp;" "&amp;V$3,S!$A$3:$A$470,0),MATCH($D36,S!$B$2:$AK$2,0))),"",INDEX(S!$B$3:$AK$497,MATCH(RIGHT($C$1,5)&amp;" "&amp;V$3,S!$A$3:$A$470,0),MATCH($D36,S!$B$2:$AK$2,0)))</f>
        <v>0</v>
      </c>
      <c r="W36" s="63">
        <f ca="1">IF(ISNA(INDEX(S!$B$3:$AK$497,MATCH(RIGHT($C$1,5)&amp;" "&amp;W$3,S!$A$3:$A$470,0),MATCH($D36,S!$B$2:$AK$2,0))),"",INDEX(S!$B$3:$AK$497,MATCH(RIGHT($C$1,5)&amp;" "&amp;W$3,S!$A$3:$A$470,0),MATCH($D36,S!$B$2:$AK$2,0)))</f>
        <v>0</v>
      </c>
      <c r="X36" s="63">
        <f ca="1">IF(ISNA(INDEX(S!$B$3:$AK$497,MATCH(RIGHT($C$1,5)&amp;" "&amp;X$3,S!$A$3:$A$470,0),MATCH($D36,S!$B$2:$AK$2,0))),"",INDEX(S!$B$3:$AK$497,MATCH(RIGHT($C$1,5)&amp;" "&amp;X$3,S!$A$3:$A$470,0),MATCH($D36,S!$B$2:$AK$2,0)))</f>
        <v>94</v>
      </c>
      <c r="Y36" s="63">
        <f ca="1">IF(ISNA(INDEX(S!$B$3:$AK$497,MATCH(RIGHT($C$1,5)&amp;" "&amp;Y$3,S!$A$3:$A$470,0),MATCH($D36,S!$B$2:$AK$2,0))),"",INDEX(S!$B$3:$AK$497,MATCH(RIGHT($C$1,5)&amp;" "&amp;Y$3,S!$A$3:$A$470,0),MATCH($D36,S!$B$2:$AK$2,0)))</f>
        <v>0</v>
      </c>
      <c r="Z36" s="63">
        <f ca="1">IF(ISNA(INDEX(S!$B$3:$AK$497,MATCH(RIGHT($C$1,5)&amp;" "&amp;Z$3,S!$A$3:$A$470,0),MATCH($D36,S!$B$2:$AK$2,0))),"",INDEX(S!$B$3:$AK$497,MATCH(RIGHT($C$1,5)&amp;" "&amp;Z$3,S!$A$3:$A$470,0),MATCH($D36,S!$B$2:$AK$2,0)))</f>
        <v>0</v>
      </c>
      <c r="AA36" s="63">
        <f ca="1">IF(ISNA(INDEX(S!$B$3:$AK$497,MATCH(RIGHT($C$1,5)&amp;" "&amp;AA$3,S!$A$3:$A$470,0),MATCH($D36,S!$B$2:$AK$2,0))),"",INDEX(S!$B$3:$AK$497,MATCH(RIGHT($C$1,5)&amp;" "&amp;AA$3,S!$A$3:$A$470,0),MATCH($D36,S!$B$2:$AK$2,0)))</f>
        <v>0</v>
      </c>
      <c r="AB36" s="173">
        <f ca="1">IF(ISNA(INDEX(S!$B$3:$AK$497,MATCH(RIGHT($C$1,5)&amp;" "&amp;AB$3,S!$A$3:$A$470,0),MATCH($D36,S!$B$2:$AK$2,0))),"",INDEX(S!$B$3:$AK$497,MATCH(RIGHT($C$1,5)&amp;" "&amp;AB$3,S!$A$3:$A$470,0),MATCH($D36,S!$B$2:$AK$2,0)))</f>
        <v>0</v>
      </c>
      <c r="AC36" s="168">
        <f t="shared" ca="1" si="0"/>
        <v>94</v>
      </c>
      <c r="AD36" s="44">
        <f t="shared" ca="1" si="1"/>
        <v>-118</v>
      </c>
      <c r="AE36" s="45">
        <f t="shared" ca="1" si="2"/>
        <v>-0.70833333333333337</v>
      </c>
    </row>
    <row r="37" spans="1:31" s="3" customFormat="1" ht="15.2" customHeight="1" thickBot="1" x14ac:dyDescent="0.3">
      <c r="A37" s="184"/>
      <c r="B37" s="13">
        <v>34</v>
      </c>
      <c r="C37" s="84" t="s">
        <v>48</v>
      </c>
      <c r="D37" s="166" t="s">
        <v>144</v>
      </c>
      <c r="E37" s="64">
        <f ca="1">IF(ISNA(INDEX(S!$B$3:$AK$497,MATCH(RIGHT($C$1,5)&amp;" "&amp;E$3,S!$A$3:$A$470,0),MATCH($D37,S!$B$2:$AK$2,0))),"",INDEX(S!$B$3:$AK$497,MATCH(RIGHT($C$1,5)&amp;" "&amp;E$3,S!$A$3:$A$470,0),MATCH($D37,S!$B$2:$AK$2,0)))</f>
        <v>-35</v>
      </c>
      <c r="F37" s="65">
        <f ca="1">IF(ISNA(INDEX(S!$B$3:$AK$497,MATCH(RIGHT($C$1,5)&amp;" "&amp;F$3,S!$A$3:$A$470,0),MATCH($D37,S!$B$2:$AK$2,0))),"",INDEX(S!$B$3:$AK$497,MATCH(RIGHT($C$1,5)&amp;" "&amp;F$3,S!$A$3:$A$470,0),MATCH($D37,S!$B$2:$AK$2,0)))</f>
        <v>-52</v>
      </c>
      <c r="G37" s="65">
        <f ca="1">IF(ISNA(INDEX(S!$B$3:$AK$497,MATCH(RIGHT($C$1,5)&amp;" "&amp;G$3,S!$A$3:$A$470,0),MATCH($D37,S!$B$2:$AK$2,0))),"",INDEX(S!$B$3:$AK$497,MATCH(RIGHT($C$1,5)&amp;" "&amp;G$3,S!$A$3:$A$470,0),MATCH($D37,S!$B$2:$AK$2,0)))</f>
        <v>-66</v>
      </c>
      <c r="H37" s="65">
        <f ca="1">IF(ISNA(INDEX(S!$B$3:$AK$497,MATCH(RIGHT($C$1,5)&amp;" "&amp;H$3,S!$A$3:$A$470,0),MATCH($D37,S!$B$2:$AK$2,0))),"",INDEX(S!$B$3:$AK$497,MATCH(RIGHT($C$1,5)&amp;" "&amp;H$3,S!$A$3:$A$470,0),MATCH($D37,S!$B$2:$AK$2,0)))</f>
        <v>-82</v>
      </c>
      <c r="I37" s="65">
        <f ca="1">IF(ISNA(INDEX(S!$B$3:$AK$497,MATCH(RIGHT($C$1,5)&amp;" "&amp;I$3,S!$A$3:$A$470,0),MATCH($D37,S!$B$2:$AK$2,0))),"",INDEX(S!$B$3:$AK$497,MATCH(RIGHT($C$1,5)&amp;" "&amp;I$3,S!$A$3:$A$470,0),MATCH($D37,S!$B$2:$AK$2,0)))</f>
        <v>-95</v>
      </c>
      <c r="J37" s="65">
        <f ca="1">IF(ISNA(INDEX(S!$B$3:$AK$497,MATCH(RIGHT($C$1,5)&amp;" "&amp;J$3,S!$A$3:$A$470,0),MATCH($D37,S!$B$2:$AK$2,0))),"",INDEX(S!$B$3:$AK$497,MATCH(RIGHT($C$1,5)&amp;" "&amp;J$3,S!$A$3:$A$470,0),MATCH($D37,S!$B$2:$AK$2,0)))</f>
        <v>-105</v>
      </c>
      <c r="K37" s="65">
        <f ca="1">IF(ISNA(INDEX(S!$B$3:$AK$497,MATCH(RIGHT($C$1,5)&amp;" "&amp;K$3,S!$A$3:$A$470,0),MATCH($D37,S!$B$2:$AK$2,0))),"",INDEX(S!$B$3:$AK$497,MATCH(RIGHT($C$1,5)&amp;" "&amp;K$3,S!$A$3:$A$470,0),MATCH($D37,S!$B$2:$AK$2,0)))</f>
        <v>-113</v>
      </c>
      <c r="L37" s="65">
        <f ca="1">IF(ISNA(INDEX(S!$B$3:$AK$497,MATCH(RIGHT($C$1,5)&amp;" "&amp;L$3,S!$A$3:$A$470,0),MATCH($D37,S!$B$2:$AK$2,0))),"",INDEX(S!$B$3:$AK$497,MATCH(RIGHT($C$1,5)&amp;" "&amp;L$3,S!$A$3:$A$470,0),MATCH($D37,S!$B$2:$AK$2,0)))</f>
        <v>-117</v>
      </c>
      <c r="M37" s="65">
        <f ca="1">IF(ISNA(INDEX(S!$B$3:$AK$497,MATCH(RIGHT($C$1,5)&amp;" "&amp;M$3,S!$A$3:$A$470,0),MATCH($D37,S!$B$2:$AK$2,0))),"",INDEX(S!$B$3:$AK$497,MATCH(RIGHT($C$1,5)&amp;" "&amp;M$3,S!$A$3:$A$470,0),MATCH($D37,S!$B$2:$AK$2,0)))</f>
        <v>-114</v>
      </c>
      <c r="N37" s="65">
        <f ca="1">IF(ISNA(INDEX(S!$B$3:$AK$497,MATCH(RIGHT($C$1,5)&amp;" "&amp;N$3,S!$A$3:$A$470,0),MATCH($D37,S!$B$2:$AK$2,0))),"",INDEX(S!$B$3:$AK$497,MATCH(RIGHT($C$1,5)&amp;" "&amp;N$3,S!$A$3:$A$470,0),MATCH($D37,S!$B$2:$AK$2,0)))</f>
        <v>-93</v>
      </c>
      <c r="O37" s="65">
        <f ca="1">IF(ISNA(INDEX(S!$B$3:$AK$497,MATCH(RIGHT($C$1,5)&amp;" "&amp;O$3,S!$A$3:$A$470,0),MATCH($D37,S!$B$2:$AK$2,0))),"",INDEX(S!$B$3:$AK$497,MATCH(RIGHT($C$1,5)&amp;" "&amp;O$3,S!$A$3:$A$470,0),MATCH($D37,S!$B$2:$AK$2,0)))</f>
        <v>-63</v>
      </c>
      <c r="P37" s="65">
        <f ca="1">IF(ISNA(INDEX(S!$B$3:$AK$497,MATCH(RIGHT($C$1,5)&amp;" "&amp;P$3,S!$A$3:$A$470,0),MATCH($D37,S!$B$2:$AK$2,0))),"",INDEX(S!$B$3:$AK$497,MATCH(RIGHT($C$1,5)&amp;" "&amp;P$3,S!$A$3:$A$470,0),MATCH($D37,S!$B$2:$AK$2,0)))</f>
        <v>-26</v>
      </c>
      <c r="Q37" s="65">
        <f ca="1">IF(ISNA(INDEX(S!$B$3:$AK$497,MATCH(RIGHT($C$1,5)&amp;" "&amp;Q$3,S!$A$3:$A$470,0),MATCH($D37,S!$B$2:$AK$2,0))),"",INDEX(S!$B$3:$AK$497,MATCH(RIGHT($C$1,5)&amp;" "&amp;Q$3,S!$A$3:$A$470,0),MATCH($D37,S!$B$2:$AK$2,0)))</f>
        <v>10</v>
      </c>
      <c r="R37" s="65">
        <f ca="1">IF(ISNA(INDEX(S!$B$3:$AK$497,MATCH(RIGHT($C$1,5)&amp;" "&amp;R$3,S!$A$3:$A$470,0),MATCH($D37,S!$B$2:$AK$2,0))),"",INDEX(S!$B$3:$AK$497,MATCH(RIGHT($C$1,5)&amp;" "&amp;R$3,S!$A$3:$A$470,0),MATCH($D37,S!$B$2:$AK$2,0)))</f>
        <v>42</v>
      </c>
      <c r="S37" s="65">
        <f ca="1">IF(ISNA(INDEX(S!$B$3:$AK$497,MATCH(RIGHT($C$1,5)&amp;" "&amp;S$3,S!$A$3:$A$470,0),MATCH($D37,S!$B$2:$AK$2,0))),"",INDEX(S!$B$3:$AK$497,MATCH(RIGHT($C$1,5)&amp;" "&amp;S$3,S!$A$3:$A$470,0),MATCH($D37,S!$B$2:$AK$2,0)))</f>
        <v>70</v>
      </c>
      <c r="T37" s="65">
        <f ca="1">IF(ISNA(INDEX(S!$B$3:$AK$497,MATCH(RIGHT($C$1,5)&amp;" "&amp;T$3,S!$A$3:$A$470,0),MATCH($D37,S!$B$2:$AK$2,0))),"",INDEX(S!$B$3:$AK$497,MATCH(RIGHT($C$1,5)&amp;" "&amp;T$3,S!$A$3:$A$470,0),MATCH($D37,S!$B$2:$AK$2,0)))</f>
        <v>88</v>
      </c>
      <c r="U37" s="65">
        <f ca="1">IF(ISNA(INDEX(S!$B$3:$AK$497,MATCH(RIGHT($C$1,5)&amp;" "&amp;U$3,S!$A$3:$A$470,0),MATCH($D37,S!$B$2:$AK$2,0))),"",INDEX(S!$B$3:$AK$497,MATCH(RIGHT($C$1,5)&amp;" "&amp;U$3,S!$A$3:$A$470,0),MATCH($D37,S!$B$2:$AK$2,0)))</f>
        <v>88</v>
      </c>
      <c r="V37" s="65">
        <f ca="1">IF(ISNA(INDEX(S!$B$3:$AK$497,MATCH(RIGHT($C$1,5)&amp;" "&amp;V$3,S!$A$3:$A$470,0),MATCH($D37,S!$B$2:$AK$2,0))),"",INDEX(S!$B$3:$AK$497,MATCH(RIGHT($C$1,5)&amp;" "&amp;V$3,S!$A$3:$A$470,0),MATCH($D37,S!$B$2:$AK$2,0)))</f>
        <v>80</v>
      </c>
      <c r="W37" s="65">
        <f ca="1">IF(ISNA(INDEX(S!$B$3:$AK$497,MATCH(RIGHT($C$1,5)&amp;" "&amp;W$3,S!$A$3:$A$470,0),MATCH($D37,S!$B$2:$AK$2,0))),"",INDEX(S!$B$3:$AK$497,MATCH(RIGHT($C$1,5)&amp;" "&amp;W$3,S!$A$3:$A$470,0),MATCH($D37,S!$B$2:$AK$2,0)))</f>
        <v>68</v>
      </c>
      <c r="X37" s="65">
        <f ca="1">IF(ISNA(INDEX(S!$B$3:$AK$497,MATCH(RIGHT($C$1,5)&amp;" "&amp;X$3,S!$A$3:$A$470,0),MATCH($D37,S!$B$2:$AK$2,0))),"",INDEX(S!$B$3:$AK$497,MATCH(RIGHT($C$1,5)&amp;" "&amp;X$3,S!$A$3:$A$470,0),MATCH($D37,S!$B$2:$AK$2,0)))</f>
        <v>59</v>
      </c>
      <c r="Y37" s="65">
        <f ca="1">IF(ISNA(INDEX(S!$B$3:$AK$497,MATCH(RIGHT($C$1,5)&amp;" "&amp;Y$3,S!$A$3:$A$470,0),MATCH($D37,S!$B$2:$AK$2,0))),"",INDEX(S!$B$3:$AK$497,MATCH(RIGHT($C$1,5)&amp;" "&amp;Y$3,S!$A$3:$A$470,0),MATCH($D37,S!$B$2:$AK$2,0)))</f>
        <v>48</v>
      </c>
      <c r="Z37" s="65">
        <f ca="1">IF(ISNA(INDEX(S!$B$3:$AK$497,MATCH(RIGHT($C$1,5)&amp;" "&amp;Z$3,S!$A$3:$A$470,0),MATCH($D37,S!$B$2:$AK$2,0))),"",INDEX(S!$B$3:$AK$497,MATCH(RIGHT($C$1,5)&amp;" "&amp;Z$3,S!$A$3:$A$470,0),MATCH($D37,S!$B$2:$AK$2,0)))</f>
        <v>35</v>
      </c>
      <c r="AA37" s="65">
        <f ca="1">IF(ISNA(INDEX(S!$B$3:$AK$497,MATCH(RIGHT($C$1,5)&amp;" "&amp;AA$3,S!$A$3:$A$470,0),MATCH($D37,S!$B$2:$AK$2,0))),"",INDEX(S!$B$3:$AK$497,MATCH(RIGHT($C$1,5)&amp;" "&amp;AA$3,S!$A$3:$A$470,0),MATCH($D37,S!$B$2:$AK$2,0)))</f>
        <v>20</v>
      </c>
      <c r="AB37" s="174">
        <f ca="1">IF(ISNA(INDEX(S!$B$3:$AK$497,MATCH(RIGHT($C$1,5)&amp;" "&amp;AB$3,S!$A$3:$A$470,0),MATCH($D37,S!$B$2:$AK$2,0))),"",INDEX(S!$B$3:$AK$497,MATCH(RIGHT($C$1,5)&amp;" "&amp;AB$3,S!$A$3:$A$470,0),MATCH($D37,S!$B$2:$AK$2,0)))</f>
        <v>2</v>
      </c>
      <c r="AC37" s="169">
        <f t="shared" ca="1" si="0"/>
        <v>88</v>
      </c>
      <c r="AD37" s="46">
        <f t="shared" ca="1" si="1"/>
        <v>-117</v>
      </c>
      <c r="AE37" s="47">
        <f t="shared" ca="1" si="2"/>
        <v>-14.625</v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Tuần 1,2</vt:lpstr>
      <vt:lpstr>Tuần 3,4</vt:lpstr>
      <vt:lpstr>Tuần 5,6</vt:lpstr>
      <vt:lpstr>Tháng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solieuthucdo</vt:lpstr>
      <vt:lpstr>Duongquatrinh</vt:lpstr>
      <vt:lpstr>S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DAO ANH CONG</cp:lastModifiedBy>
  <cp:lastPrinted>2017-06-27T02:16:57Z</cp:lastPrinted>
  <dcterms:created xsi:type="dcterms:W3CDTF">2009-07-14T00:25:10Z</dcterms:created>
  <dcterms:modified xsi:type="dcterms:W3CDTF">2023-08-02T04:20:33Z</dcterms:modified>
</cp:coreProperties>
</file>