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iCarryERPGate\public\sample\"/>
    </mc:Choice>
  </mc:AlternateContent>
  <xr:revisionPtr revIDLastSave="0" documentId="13_ncr:1_{49ED2438-06EF-4F85-9033-064DEDADD518}" xr6:coauthVersionLast="47" xr6:coauthVersionMax="47" xr10:uidLastSave="{00000000-0000-0000-0000-000000000000}"/>
  <bookViews>
    <workbookView xWindow="-120" yWindow="-120" windowWidth="29040" windowHeight="15720" xr2:uid="{156A23AF-B0FE-421E-B99F-01C1D6E5B6BD}"/>
  </bookViews>
  <sheets>
    <sheet name="員工清冊" sheetId="3" r:id="rId1"/>
  </sheets>
  <definedNames>
    <definedName name="_xlnm._FilterDatabase" localSheetId="0" hidden="1">員工清冊!$A$1:$Z$40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O10" i="3"/>
  <c r="O17" i="3"/>
  <c r="O18" i="3"/>
  <c r="O19" i="3"/>
  <c r="O20" i="3"/>
  <c r="O21" i="3"/>
  <c r="O22" i="3"/>
  <c r="O23" i="3"/>
  <c r="O24" i="3"/>
  <c r="O25" i="3"/>
  <c r="O26" i="3"/>
  <c r="O27" i="3"/>
  <c r="O28" i="3"/>
  <c r="O30" i="3"/>
  <c r="O31" i="3"/>
  <c r="O33" i="3"/>
  <c r="O34" i="3"/>
  <c r="O35" i="3"/>
  <c r="O36" i="3"/>
  <c r="O37" i="3"/>
  <c r="O39" i="3"/>
  <c r="V39" i="3" l="1"/>
  <c r="I39" i="3"/>
  <c r="H39" i="3"/>
  <c r="V19" i="3"/>
  <c r="H36" i="3"/>
  <c r="H37" i="3"/>
  <c r="H35" i="3"/>
  <c r="H17" i="3"/>
  <c r="H18" i="3"/>
  <c r="H19" i="3"/>
  <c r="H20" i="3"/>
  <c r="H21" i="3"/>
  <c r="H22" i="3"/>
  <c r="H23" i="3"/>
  <c r="H24" i="3"/>
  <c r="H25" i="3"/>
  <c r="H26" i="3"/>
  <c r="H27" i="3"/>
  <c r="H28" i="3"/>
  <c r="H30" i="3"/>
  <c r="H31" i="3"/>
  <c r="H33" i="3"/>
  <c r="H34" i="3"/>
  <c r="I30" i="3"/>
  <c r="I36" i="3" l="1"/>
  <c r="I37" i="3"/>
  <c r="I35" i="3"/>
  <c r="I34" i="3"/>
  <c r="I27" i="3"/>
  <c r="I26" i="3"/>
  <c r="I25" i="3"/>
  <c r="I24" i="3"/>
  <c r="I21" i="3"/>
  <c r="I19" i="3"/>
  <c r="I18" i="3"/>
  <c r="I10" i="3"/>
  <c r="I7" i="3"/>
  <c r="H10" i="3"/>
  <c r="H7" i="3"/>
  <c r="V26" i="3"/>
  <c r="V25" i="3"/>
  <c r="V18" i="3"/>
  <c r="H5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Crystal</author>
  </authors>
  <commentList>
    <comment ref="Y1" authorId="0" shapeId="0" xr:uid="{CD4DF105-27AD-43CB-8922-4594AEA55B3E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計算年資到今日日期</t>
        </r>
        <r>
          <rPr>
            <sz val="9"/>
            <color indexed="81"/>
            <rFont val="Tahoma"/>
            <family val="2"/>
          </rPr>
          <t xml:space="preserve">
=CONCAT(DATEDIF(N11,TODAY(),"y"),"</t>
        </r>
        <r>
          <rPr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>")</t>
        </r>
      </text>
    </comment>
    <comment ref="P4" authorId="0" shapeId="0" xr:uid="{CAECCACD-2527-4718-8DBB-8FB539D23110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112/04/01</t>
        </r>
        <r>
          <rPr>
            <sz val="9"/>
            <color indexed="81"/>
            <rFont val="細明體"/>
            <family val="3"/>
            <charset val="136"/>
          </rPr>
          <t xml:space="preserve">直流轉交流
年資沿用
</t>
        </r>
      </text>
    </comment>
    <comment ref="K7" authorId="0" shapeId="0" xr:uid="{ED738C40-7A6B-4E67-BC69-7EB1DD480BFA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</t>
        </r>
        <r>
          <rPr>
            <sz val="9"/>
            <color indexed="81"/>
            <rFont val="Tahoma"/>
            <family val="2"/>
          </rPr>
          <t>ID:FD30212938</t>
        </r>
      </text>
    </comment>
    <comment ref="P7" authorId="0" shapeId="0" xr:uid="{C609FCFB-95C6-4AE0-80F0-A3547E44C180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112/04/01</t>
        </r>
        <r>
          <rPr>
            <sz val="9"/>
            <color indexed="81"/>
            <rFont val="細明體"/>
            <family val="3"/>
            <charset val="136"/>
          </rPr>
          <t xml:space="preserve">直流轉交流
年資沿用
</t>
        </r>
      </text>
    </comment>
    <comment ref="P21" authorId="0" shapeId="0" xr:uid="{22D2A75C-39E5-4B0B-8CC9-39C81752071A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112/04/01</t>
        </r>
        <r>
          <rPr>
            <sz val="9"/>
            <color indexed="81"/>
            <rFont val="細明體"/>
            <family val="3"/>
            <charset val="136"/>
          </rPr>
          <t xml:space="preserve">直流轉交流
年資沿用
</t>
        </r>
      </text>
    </comment>
    <comment ref="N39" authorId="0" shapeId="0" xr:uid="{170948BE-86C4-4382-81B2-93668E561672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2021/6/2</t>
        </r>
        <r>
          <rPr>
            <sz val="9"/>
            <color indexed="81"/>
            <rFont val="細明體"/>
            <family val="3"/>
            <charset val="136"/>
          </rPr>
          <t>到職日</t>
        </r>
        <r>
          <rPr>
            <sz val="9"/>
            <color indexed="81"/>
            <rFont val="Tahoma"/>
            <family val="2"/>
          </rPr>
          <t>,2022/11/01</t>
        </r>
        <r>
          <rPr>
            <sz val="9"/>
            <color indexed="81"/>
            <rFont val="細明體"/>
            <family val="3"/>
            <charset val="136"/>
          </rPr>
          <t xml:space="preserve">轉交流
</t>
        </r>
        <r>
          <rPr>
            <sz val="9"/>
            <color indexed="81"/>
            <rFont val="Tahoma"/>
            <family val="2"/>
          </rPr>
          <t>2023/04/01</t>
        </r>
        <r>
          <rPr>
            <sz val="9"/>
            <color indexed="81"/>
            <rFont val="細明體"/>
            <family val="3"/>
            <charset val="136"/>
          </rPr>
          <t>轉直流 (年資沿用)
5/11離職(5/12退保)
6/6加保</t>
        </r>
      </text>
    </comment>
    <comment ref="U39" authorId="0" shapeId="0" xr:uid="{285F8841-92CF-487E-A22B-87B099D14102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2021/6/2</t>
        </r>
        <r>
          <rPr>
            <sz val="9"/>
            <color indexed="81"/>
            <rFont val="細明體"/>
            <family val="3"/>
            <charset val="136"/>
          </rPr>
          <t>到職日</t>
        </r>
        <r>
          <rPr>
            <sz val="9"/>
            <color indexed="81"/>
            <rFont val="Tahoma"/>
            <family val="2"/>
          </rPr>
          <t>,2022/11/01</t>
        </r>
        <r>
          <rPr>
            <sz val="9"/>
            <color indexed="81"/>
            <rFont val="細明體"/>
            <family val="3"/>
            <charset val="136"/>
          </rPr>
          <t xml:space="preserve">轉交流
</t>
        </r>
        <r>
          <rPr>
            <sz val="9"/>
            <color indexed="81"/>
            <rFont val="Tahoma"/>
            <family val="2"/>
          </rPr>
          <t>2023/04/01</t>
        </r>
        <r>
          <rPr>
            <sz val="9"/>
            <color indexed="81"/>
            <rFont val="細明體"/>
            <family val="3"/>
            <charset val="136"/>
          </rPr>
          <t>轉直流 (年資沿用)</t>
        </r>
      </text>
    </comment>
    <comment ref="N40" authorId="0" shapeId="0" xr:uid="{822BB0E0-8D9E-459B-930C-43D847D7B768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2021/6/2</t>
        </r>
        <r>
          <rPr>
            <sz val="9"/>
            <color indexed="81"/>
            <rFont val="細明體"/>
            <family val="3"/>
            <charset val="136"/>
          </rPr>
          <t>到職日</t>
        </r>
        <r>
          <rPr>
            <sz val="9"/>
            <color indexed="81"/>
            <rFont val="Tahoma"/>
            <family val="2"/>
          </rPr>
          <t>,2022/11/01</t>
        </r>
        <r>
          <rPr>
            <sz val="9"/>
            <color indexed="81"/>
            <rFont val="細明體"/>
            <family val="3"/>
            <charset val="136"/>
          </rPr>
          <t xml:space="preserve">轉交流
</t>
        </r>
        <r>
          <rPr>
            <sz val="9"/>
            <color indexed="81"/>
            <rFont val="Tahoma"/>
            <family val="2"/>
          </rPr>
          <t>2023/04/01</t>
        </r>
        <r>
          <rPr>
            <sz val="9"/>
            <color indexed="81"/>
            <rFont val="細明體"/>
            <family val="3"/>
            <charset val="136"/>
          </rPr>
          <t>轉直流 (年資沿用)
5/11離職(5/12退保)
6/5到職(6/6加保)</t>
        </r>
      </text>
    </comment>
    <comment ref="U40" authorId="0" shapeId="0" xr:uid="{F2016FBD-AE12-4BCC-AF59-59EDA2E63AB6}">
      <text>
        <r>
          <rPr>
            <b/>
            <sz val="9"/>
            <color indexed="81"/>
            <rFont val="Tahoma"/>
            <family val="2"/>
          </rPr>
          <t>Crystal:</t>
        </r>
        <r>
          <rPr>
            <sz val="9"/>
            <color indexed="81"/>
            <rFont val="Tahoma"/>
            <family val="2"/>
          </rPr>
          <t xml:space="preserve">
2021/6/2</t>
        </r>
        <r>
          <rPr>
            <sz val="9"/>
            <color indexed="81"/>
            <rFont val="細明體"/>
            <family val="3"/>
            <charset val="136"/>
          </rPr>
          <t>到職日</t>
        </r>
        <r>
          <rPr>
            <sz val="9"/>
            <color indexed="81"/>
            <rFont val="Tahoma"/>
            <family val="2"/>
          </rPr>
          <t>,2022/11/01</t>
        </r>
        <r>
          <rPr>
            <sz val="9"/>
            <color indexed="81"/>
            <rFont val="細明體"/>
            <family val="3"/>
            <charset val="136"/>
          </rPr>
          <t xml:space="preserve">轉交流
</t>
        </r>
        <r>
          <rPr>
            <sz val="9"/>
            <color indexed="81"/>
            <rFont val="Tahoma"/>
            <family val="2"/>
          </rPr>
          <t>2023/04/01</t>
        </r>
        <r>
          <rPr>
            <sz val="9"/>
            <color indexed="81"/>
            <rFont val="細明體"/>
            <family val="3"/>
            <charset val="136"/>
          </rPr>
          <t>轉直流 (年資沿用)</t>
        </r>
      </text>
    </comment>
  </commentList>
</comments>
</file>

<file path=xl/sharedStrings.xml><?xml version="1.0" encoding="utf-8"?>
<sst xmlns="http://schemas.openxmlformats.org/spreadsheetml/2006/main" count="412" uniqueCount="327">
  <si>
    <t>D220302</t>
    <phoneticPr fontId="2" type="noConversion"/>
  </si>
  <si>
    <t>洪婉琪</t>
    <phoneticPr fontId="2" type="noConversion"/>
  </si>
  <si>
    <t>D220301</t>
    <phoneticPr fontId="2" type="noConversion"/>
  </si>
  <si>
    <t>周令儀</t>
    <phoneticPr fontId="2" type="noConversion"/>
  </si>
  <si>
    <t>D220201</t>
    <phoneticPr fontId="2" type="noConversion"/>
  </si>
  <si>
    <t>會計副理</t>
    <phoneticPr fontId="2" type="noConversion"/>
  </si>
  <si>
    <t>D211202</t>
    <phoneticPr fontId="2" type="noConversion"/>
  </si>
  <si>
    <t>Peggy</t>
    <phoneticPr fontId="4" type="noConversion"/>
  </si>
  <si>
    <t>陳珮齊</t>
  </si>
  <si>
    <t>財會部</t>
    <phoneticPr fontId="4" type="noConversion"/>
  </si>
  <si>
    <t>D211201</t>
    <phoneticPr fontId="2" type="noConversion"/>
  </si>
  <si>
    <t>Grace</t>
    <phoneticPr fontId="4" type="noConversion"/>
  </si>
  <si>
    <t>李孟俞</t>
    <phoneticPr fontId="4" type="noConversion"/>
  </si>
  <si>
    <t>財務長</t>
    <phoneticPr fontId="4" type="noConversion"/>
  </si>
  <si>
    <t>D211104</t>
    <phoneticPr fontId="2" type="noConversion"/>
  </si>
  <si>
    <t>Yanjiwei</t>
    <phoneticPr fontId="4" type="noConversion"/>
  </si>
  <si>
    <t>嚴繼偉</t>
    <phoneticPr fontId="4" type="noConversion"/>
  </si>
  <si>
    <t>D211103</t>
    <phoneticPr fontId="2" type="noConversion"/>
  </si>
  <si>
    <t>Ryan</t>
    <phoneticPr fontId="4" type="noConversion"/>
  </si>
  <si>
    <t>莊為丞</t>
    <phoneticPr fontId="4" type="noConversion"/>
  </si>
  <si>
    <t>經理</t>
    <phoneticPr fontId="4" type="noConversion"/>
  </si>
  <si>
    <t>資訊部</t>
    <phoneticPr fontId="4" type="noConversion"/>
  </si>
  <si>
    <t>Maggie</t>
    <phoneticPr fontId="4" type="noConversion"/>
  </si>
  <si>
    <t>D210903</t>
    <phoneticPr fontId="2" type="noConversion"/>
  </si>
  <si>
    <t>Henry</t>
  </si>
  <si>
    <t>楊新輝</t>
    <phoneticPr fontId="4" type="noConversion"/>
  </si>
  <si>
    <t>D210901</t>
    <phoneticPr fontId="2" type="noConversion"/>
  </si>
  <si>
    <t>Vivian</t>
    <phoneticPr fontId="4" type="noConversion"/>
  </si>
  <si>
    <t>溫蓓蓓</t>
    <phoneticPr fontId="4" type="noConversion"/>
  </si>
  <si>
    <t>營運助理</t>
    <phoneticPr fontId="4" type="noConversion"/>
  </si>
  <si>
    <t>商品管理部</t>
    <phoneticPr fontId="4" type="noConversion"/>
  </si>
  <si>
    <t>D210805</t>
    <phoneticPr fontId="2" type="noConversion"/>
  </si>
  <si>
    <t>呂凱婷</t>
    <phoneticPr fontId="4" type="noConversion"/>
  </si>
  <si>
    <t>D210804</t>
    <phoneticPr fontId="2" type="noConversion"/>
  </si>
  <si>
    <t>May</t>
    <phoneticPr fontId="4" type="noConversion"/>
  </si>
  <si>
    <t>巫叔倩</t>
    <phoneticPr fontId="4" type="noConversion"/>
  </si>
  <si>
    <t>營運部</t>
    <phoneticPr fontId="4" type="noConversion"/>
  </si>
  <si>
    <t>Lyan</t>
    <phoneticPr fontId="4" type="noConversion"/>
  </si>
  <si>
    <t>童郁婷</t>
    <phoneticPr fontId="4" type="noConversion"/>
  </si>
  <si>
    <t>工讀生</t>
    <phoneticPr fontId="4" type="noConversion"/>
  </si>
  <si>
    <t>D210702</t>
    <phoneticPr fontId="2" type="noConversion"/>
  </si>
  <si>
    <t>Sam</t>
    <phoneticPr fontId="4" type="noConversion"/>
  </si>
  <si>
    <t>廖益賢</t>
    <phoneticPr fontId="4" type="noConversion"/>
  </si>
  <si>
    <t>工程師</t>
    <phoneticPr fontId="4" type="noConversion"/>
  </si>
  <si>
    <t>研發部</t>
    <phoneticPr fontId="4" type="noConversion"/>
  </si>
  <si>
    <t>專員</t>
    <phoneticPr fontId="4" type="noConversion"/>
  </si>
  <si>
    <t>D210601</t>
    <phoneticPr fontId="2" type="noConversion"/>
  </si>
  <si>
    <t>Ray</t>
    <phoneticPr fontId="4" type="noConversion"/>
  </si>
  <si>
    <t>蔡尚志</t>
    <phoneticPr fontId="4" type="noConversion"/>
  </si>
  <si>
    <t>特助</t>
    <phoneticPr fontId="4" type="noConversion"/>
  </si>
  <si>
    <t>D210303</t>
    <phoneticPr fontId="2" type="noConversion"/>
  </si>
  <si>
    <t>Rio</t>
    <phoneticPr fontId="4" type="noConversion"/>
  </si>
  <si>
    <t>羅吉凡</t>
    <phoneticPr fontId="4" type="noConversion"/>
  </si>
  <si>
    <t>D210301</t>
    <phoneticPr fontId="2" type="noConversion"/>
  </si>
  <si>
    <t>許瑋倫</t>
    <phoneticPr fontId="4" type="noConversion"/>
  </si>
  <si>
    <t>D210201</t>
    <phoneticPr fontId="2" type="noConversion"/>
  </si>
  <si>
    <t>WIND</t>
    <phoneticPr fontId="4" type="noConversion"/>
  </si>
  <si>
    <t>何于評</t>
    <phoneticPr fontId="4" type="noConversion"/>
  </si>
  <si>
    <t>D201201</t>
    <phoneticPr fontId="2" type="noConversion"/>
  </si>
  <si>
    <t>Roger</t>
  </si>
  <si>
    <t>吳偉召</t>
    <phoneticPr fontId="4" type="noConversion"/>
  </si>
  <si>
    <t>D201001</t>
    <phoneticPr fontId="2" type="noConversion"/>
  </si>
  <si>
    <t>Emma</t>
    <phoneticPr fontId="4" type="noConversion"/>
  </si>
  <si>
    <t>吳婉菱</t>
    <phoneticPr fontId="4" type="noConversion"/>
  </si>
  <si>
    <t>網路事業處</t>
    <phoneticPr fontId="4" type="noConversion"/>
  </si>
  <si>
    <t>D200502</t>
    <phoneticPr fontId="2" type="noConversion"/>
  </si>
  <si>
    <t>Vicki</t>
    <phoneticPr fontId="4" type="noConversion"/>
  </si>
  <si>
    <t>張方靜</t>
    <phoneticPr fontId="4" type="noConversion"/>
  </si>
  <si>
    <t>D200501</t>
    <phoneticPr fontId="2" type="noConversion"/>
  </si>
  <si>
    <t>Evan</t>
    <phoneticPr fontId="4" type="noConversion"/>
  </si>
  <si>
    <t>趙誓凡</t>
    <phoneticPr fontId="4" type="noConversion"/>
  </si>
  <si>
    <t>D190901</t>
    <phoneticPr fontId="2" type="noConversion"/>
  </si>
  <si>
    <t>Mia</t>
    <phoneticPr fontId="4" type="noConversion"/>
  </si>
  <si>
    <t>詹月雲</t>
    <phoneticPr fontId="4" type="noConversion"/>
  </si>
  <si>
    <t>D190801</t>
    <phoneticPr fontId="2" type="noConversion"/>
  </si>
  <si>
    <t>Anita</t>
    <phoneticPr fontId="4" type="noConversion"/>
  </si>
  <si>
    <t>杜雅媛</t>
    <phoneticPr fontId="4" type="noConversion"/>
  </si>
  <si>
    <t>D181101</t>
    <phoneticPr fontId="2" type="noConversion"/>
  </si>
  <si>
    <t>Chris</t>
    <phoneticPr fontId="4" type="noConversion"/>
  </si>
  <si>
    <t>周辰鴻</t>
    <phoneticPr fontId="4" type="noConversion"/>
  </si>
  <si>
    <t>總監</t>
    <phoneticPr fontId="4" type="noConversion"/>
  </si>
  <si>
    <t>D171004</t>
    <phoneticPr fontId="2" type="noConversion"/>
  </si>
  <si>
    <t>Jane</t>
    <phoneticPr fontId="4" type="noConversion"/>
  </si>
  <si>
    <t>劉奕君</t>
    <phoneticPr fontId="4" type="noConversion"/>
  </si>
  <si>
    <t>D171003</t>
    <phoneticPr fontId="2" type="noConversion"/>
  </si>
  <si>
    <t>Lisa</t>
    <phoneticPr fontId="4" type="noConversion"/>
  </si>
  <si>
    <t>葉麗杉</t>
    <phoneticPr fontId="4" type="noConversion"/>
  </si>
  <si>
    <t>D171002</t>
    <phoneticPr fontId="2" type="noConversion"/>
  </si>
  <si>
    <t>Hannah</t>
    <phoneticPr fontId="4" type="noConversion"/>
  </si>
  <si>
    <t>張善迎</t>
    <phoneticPr fontId="4" type="noConversion"/>
  </si>
  <si>
    <t>副理</t>
    <phoneticPr fontId="4" type="noConversion"/>
  </si>
  <si>
    <t>D171001</t>
    <phoneticPr fontId="2" type="noConversion"/>
  </si>
  <si>
    <t>Jamie</t>
    <phoneticPr fontId="4" type="noConversion"/>
  </si>
  <si>
    <t>李常裕</t>
    <phoneticPr fontId="4" type="noConversion"/>
  </si>
  <si>
    <t>營運長</t>
    <phoneticPr fontId="4" type="noConversion"/>
  </si>
  <si>
    <t>D170801</t>
    <phoneticPr fontId="2" type="noConversion"/>
  </si>
  <si>
    <t>Hsinchen</t>
  </si>
  <si>
    <t>陳信成</t>
    <phoneticPr fontId="4" type="noConversion"/>
  </si>
  <si>
    <t>技術長</t>
    <phoneticPr fontId="4" type="noConversion"/>
  </si>
  <si>
    <t>D160601</t>
    <phoneticPr fontId="2" type="noConversion"/>
  </si>
  <si>
    <t>Tesla</t>
    <phoneticPr fontId="4" type="noConversion"/>
  </si>
  <si>
    <t>陳彥甫</t>
    <phoneticPr fontId="4" type="noConversion"/>
  </si>
  <si>
    <t>總經理</t>
    <phoneticPr fontId="4" type="noConversion"/>
  </si>
  <si>
    <t>總經理室</t>
    <phoneticPr fontId="4" type="noConversion"/>
  </si>
  <si>
    <t>到職日</t>
    <phoneticPr fontId="4" type="noConversion"/>
  </si>
  <si>
    <t>職稱</t>
    <phoneticPr fontId="4" type="noConversion"/>
  </si>
  <si>
    <t>部門</t>
    <phoneticPr fontId="4" type="noConversion"/>
  </si>
  <si>
    <t>合計</t>
  </si>
  <si>
    <t>A226591545</t>
    <phoneticPr fontId="4" type="noConversion"/>
  </si>
  <si>
    <t>彰化縣鹿港鎮泰興里16鄰館前街23號</t>
    <phoneticPr fontId="4" type="noConversion"/>
  </si>
  <si>
    <t>推銷費用</t>
    <phoneticPr fontId="4" type="noConversion"/>
  </si>
  <si>
    <t>flora@icarry.me</t>
    <phoneticPr fontId="2" type="noConversion"/>
  </si>
  <si>
    <t>Flora Wu</t>
  </si>
  <si>
    <t>吳碧蓮</t>
  </si>
  <si>
    <t>管理費用</t>
    <phoneticPr fontId="4" type="noConversion"/>
  </si>
  <si>
    <t>yanji@icarry.me</t>
  </si>
  <si>
    <t xml:space="preserve">F890004149 </t>
  </si>
  <si>
    <t>新北市三重區中興北街195號3樓</t>
    <phoneticPr fontId="4" type="noConversion"/>
  </si>
  <si>
    <t>grace@icarry.me</t>
  </si>
  <si>
    <t xml:space="preserve">P220494012 </t>
  </si>
  <si>
    <t xml:space="preserve">062/11/09 </t>
  </si>
  <si>
    <t>henry@icarry.me</t>
  </si>
  <si>
    <t xml:space="preserve">076/04/24 </t>
  </si>
  <si>
    <t>peggy@icarry.me</t>
  </si>
  <si>
    <t xml:space="preserve">D221872100 </t>
    <phoneticPr fontId="4" type="noConversion"/>
  </si>
  <si>
    <t>桃園市文德區廣福路20巷27弄20號</t>
    <phoneticPr fontId="4" type="noConversion"/>
  </si>
  <si>
    <t xml:space="preserve">075/08/22 </t>
  </si>
  <si>
    <t>ryan@icarry.me</t>
  </si>
  <si>
    <t>R123454814</t>
    <phoneticPr fontId="4" type="noConversion"/>
  </si>
  <si>
    <t>桃園市平鎮市福林里20鄰學園街9巷4號</t>
    <phoneticPr fontId="4" type="noConversion"/>
  </si>
  <si>
    <t>072/03/19</t>
    <phoneticPr fontId="4" type="noConversion"/>
  </si>
  <si>
    <t>研發資訊處</t>
    <phoneticPr fontId="4" type="noConversion"/>
  </si>
  <si>
    <t>研發費用</t>
    <phoneticPr fontId="4" type="noConversion"/>
  </si>
  <si>
    <t>sam@icarry.me</t>
  </si>
  <si>
    <t xml:space="preserve">F129229049 </t>
  </si>
  <si>
    <t>新北市樹林區樹德里3鄰長壽街70巷31巷15號</t>
    <phoneticPr fontId="4" type="noConversion"/>
  </si>
  <si>
    <t xml:space="preserve">084/05/31 </t>
  </si>
  <si>
    <t>gsalinaslopez@acpay.com.tw</t>
  </si>
  <si>
    <t xml:space="preserve">AC03257906 </t>
  </si>
  <si>
    <t>新竹市東區世傑路230號5樓F室</t>
    <phoneticPr fontId="4" type="noConversion"/>
  </si>
  <si>
    <t xml:space="preserve">083/01/30 </t>
  </si>
  <si>
    <t>roger@icarry.me</t>
  </si>
  <si>
    <t>hsinchen@icarry.me</t>
  </si>
  <si>
    <t>mia@icarry.me</t>
  </si>
  <si>
    <t xml:space="preserve">A226201224 </t>
    <phoneticPr fontId="4" type="noConversion"/>
  </si>
  <si>
    <t>苗栗縣大湖鄉靜湖村4鄰下街26-1號</t>
    <phoneticPr fontId="4" type="noConversion"/>
  </si>
  <si>
    <t xml:space="preserve">076/09/29 </t>
  </si>
  <si>
    <t>jane@icarry.me</t>
  </si>
  <si>
    <t>新北市新店區寶元路一段93巷3號5樓</t>
    <phoneticPr fontId="4" type="noConversion"/>
  </si>
  <si>
    <t xml:space="preserve">083/05/04 </t>
    <phoneticPr fontId="4" type="noConversion"/>
  </si>
  <si>
    <t>chris.chou@icarry.me</t>
  </si>
  <si>
    <t>may@icarry.me</t>
  </si>
  <si>
    <t xml:space="preserve">F227393646 </t>
  </si>
  <si>
    <t>新北市三重區崇德里12鄰仁壽街20號</t>
    <phoneticPr fontId="4" type="noConversion"/>
  </si>
  <si>
    <t xml:space="preserve">078/11/12 </t>
  </si>
  <si>
    <t>maggie@icarry.me</t>
  </si>
  <si>
    <t>wind@icarry.me</t>
  </si>
  <si>
    <t>hannah@icarry.me</t>
  </si>
  <si>
    <t>anita@icarry.me</t>
  </si>
  <si>
    <t>lisa@icarry.me</t>
    <phoneticPr fontId="4" type="noConversion"/>
  </si>
  <si>
    <t>emma@icarry.me</t>
  </si>
  <si>
    <t>evanchao@icarry.me</t>
  </si>
  <si>
    <t>轉調交流資服</t>
    <phoneticPr fontId="2" type="noConversion"/>
  </si>
  <si>
    <t xml:space="preserve">AD03010423 </t>
  </si>
  <si>
    <t>新北市金山區中山路279巷8號3樓</t>
    <phoneticPr fontId="4" type="noConversion"/>
  </si>
  <si>
    <t xml:space="preserve">080/09/27 </t>
    <phoneticPr fontId="4" type="noConversion"/>
  </si>
  <si>
    <t>jamie.lee@icarry.me</t>
  </si>
  <si>
    <t>eunice@icarry.me</t>
  </si>
  <si>
    <t xml:space="preserve">N225254384 </t>
    <phoneticPr fontId="4" type="noConversion"/>
  </si>
  <si>
    <t>台北市大同區國慶里18鄰昌吉街99巷16號四樓之2</t>
    <phoneticPr fontId="4" type="noConversion"/>
  </si>
  <si>
    <t xml:space="preserve">079/12/10 </t>
  </si>
  <si>
    <t>Eunise</t>
    <phoneticPr fontId="4" type="noConversion"/>
  </si>
  <si>
    <t>稽核</t>
    <phoneticPr fontId="4" type="noConversion"/>
  </si>
  <si>
    <t xml:space="preserve">N124737622 </t>
  </si>
  <si>
    <t>新竹市北區光華里10鄰光華街95巷19號四樓</t>
    <phoneticPr fontId="4" type="noConversion"/>
  </si>
  <si>
    <t xml:space="preserve">074/11/13 </t>
    <phoneticPr fontId="4" type="noConversion"/>
  </si>
  <si>
    <t>tesla@icarry.me</t>
    <phoneticPr fontId="4" type="noConversion"/>
  </si>
  <si>
    <t>備註</t>
    <phoneticPr fontId="2" type="noConversion"/>
  </si>
  <si>
    <t>扶養人數</t>
    <phoneticPr fontId="4" type="noConversion"/>
  </si>
  <si>
    <t>薪資帳號</t>
    <phoneticPr fontId="4" type="noConversion"/>
  </si>
  <si>
    <t>離職日</t>
    <phoneticPr fontId="2" type="noConversion"/>
  </si>
  <si>
    <t>電子郵件</t>
    <phoneticPr fontId="4" type="noConversion"/>
  </si>
  <si>
    <t>電話號碼</t>
    <phoneticPr fontId="4" type="noConversion"/>
  </si>
  <si>
    <t>身分證字號</t>
    <phoneticPr fontId="4" type="noConversion"/>
  </si>
  <si>
    <t>戶籍地址</t>
    <phoneticPr fontId="4" type="noConversion"/>
  </si>
  <si>
    <t>出生年月日</t>
    <phoneticPr fontId="4" type="noConversion"/>
  </si>
  <si>
    <t>英文名</t>
    <phoneticPr fontId="4" type="noConversion"/>
  </si>
  <si>
    <t>員工姓名</t>
    <phoneticPr fontId="4" type="noConversion"/>
  </si>
  <si>
    <t>分類</t>
    <phoneticPr fontId="4" type="noConversion"/>
  </si>
  <si>
    <t>Hall</t>
    <phoneticPr fontId="4" type="noConversion"/>
  </si>
  <si>
    <t>工號</t>
    <phoneticPr fontId="4" type="noConversion"/>
  </si>
  <si>
    <t>D210806</t>
    <phoneticPr fontId="2" type="noConversion"/>
  </si>
  <si>
    <t>0965-654-169</t>
    <phoneticPr fontId="2" type="noConversion"/>
  </si>
  <si>
    <t>0015-979-153084</t>
    <phoneticPr fontId="2" type="noConversion"/>
  </si>
  <si>
    <t>0932-320-892</t>
    <phoneticPr fontId="2" type="noConversion"/>
  </si>
  <si>
    <t>0163-979-053977</t>
    <phoneticPr fontId="2" type="noConversion"/>
  </si>
  <si>
    <t>0988-220-716</t>
    <phoneticPr fontId="2" type="noConversion"/>
  </si>
  <si>
    <t>0956-979-087436</t>
    <phoneticPr fontId="2" type="noConversion"/>
  </si>
  <si>
    <t>037-979-233289</t>
    <phoneticPr fontId="2" type="noConversion"/>
  </si>
  <si>
    <t>0966-253-248</t>
    <phoneticPr fontId="2" type="noConversion"/>
  </si>
  <si>
    <t>0937-295-181</t>
    <phoneticPr fontId="2" type="noConversion"/>
  </si>
  <si>
    <t>0853-979-145465</t>
    <phoneticPr fontId="2" type="noConversion"/>
  </si>
  <si>
    <t>0963-160-728</t>
    <phoneticPr fontId="2" type="noConversion"/>
  </si>
  <si>
    <t>0532-979-262421</t>
    <phoneticPr fontId="2" type="noConversion"/>
  </si>
  <si>
    <t>0908-886-793</t>
    <phoneticPr fontId="2" type="noConversion"/>
  </si>
  <si>
    <t>0406-979-107654</t>
    <phoneticPr fontId="2" type="noConversion"/>
  </si>
  <si>
    <t>花蓮市球崙二路80巷21號</t>
    <phoneticPr fontId="2" type="noConversion"/>
  </si>
  <si>
    <t>0926-028-102</t>
    <phoneticPr fontId="2" type="noConversion"/>
  </si>
  <si>
    <t>1115-979-083821</t>
    <phoneticPr fontId="2" type="noConversion"/>
  </si>
  <si>
    <t>0912-251-030</t>
    <phoneticPr fontId="2" type="noConversion"/>
  </si>
  <si>
    <t>0130-968-226144</t>
    <phoneticPr fontId="2" type="noConversion"/>
  </si>
  <si>
    <t>0916-261-716</t>
    <phoneticPr fontId="2" type="noConversion"/>
  </si>
  <si>
    <t>0945-979-100753</t>
    <phoneticPr fontId="2" type="noConversion"/>
  </si>
  <si>
    <t>0928-573-228</t>
    <phoneticPr fontId="2" type="noConversion"/>
  </si>
  <si>
    <t>0976-517-437</t>
    <phoneticPr fontId="2" type="noConversion"/>
  </si>
  <si>
    <t>0439-968-097186</t>
    <phoneticPr fontId="2" type="noConversion"/>
  </si>
  <si>
    <t>1388-979-031289</t>
    <phoneticPr fontId="2" type="noConversion"/>
  </si>
  <si>
    <t>L223973919</t>
    <phoneticPr fontId="2" type="noConversion"/>
  </si>
  <si>
    <t>hall@icarry.me</t>
    <phoneticPr fontId="2" type="noConversion"/>
  </si>
  <si>
    <t>0958-580-529</t>
    <phoneticPr fontId="2" type="noConversion"/>
  </si>
  <si>
    <t>086/08/29</t>
    <phoneticPr fontId="2" type="noConversion"/>
  </si>
  <si>
    <t>0587-976-001282</t>
    <phoneticPr fontId="2" type="noConversion"/>
  </si>
  <si>
    <t>新北市中和區莒光路84巷9號1樓</t>
    <phoneticPr fontId="2" type="noConversion"/>
  </si>
  <si>
    <t>F227951933</t>
    <phoneticPr fontId="2" type="noConversion"/>
  </si>
  <si>
    <t>台北市文山區三福街4巷11號2樓</t>
    <phoneticPr fontId="4" type="noConversion"/>
  </si>
  <si>
    <t>台中市大里區東湖里36鄰長春路115巷35弄5號3樓</t>
    <phoneticPr fontId="4" type="noConversion"/>
  </si>
  <si>
    <t>082/05/21</t>
    <phoneticPr fontId="4" type="noConversion"/>
  </si>
  <si>
    <t>0922-220-538</t>
    <phoneticPr fontId="4" type="noConversion"/>
  </si>
  <si>
    <t>0910-789-818</t>
    <phoneticPr fontId="4" type="noConversion"/>
  </si>
  <si>
    <t>0222-979-246283</t>
    <phoneticPr fontId="4" type="noConversion"/>
  </si>
  <si>
    <t>0118-979-131822</t>
    <phoneticPr fontId="4" type="noConversion"/>
  </si>
  <si>
    <t>月份</t>
    <phoneticPr fontId="4" type="noConversion"/>
  </si>
  <si>
    <t>主任</t>
    <phoneticPr fontId="4" type="noConversion"/>
  </si>
  <si>
    <t>075/04/24 (75/12/16)</t>
    <phoneticPr fontId="2" type="noConversion"/>
  </si>
  <si>
    <t>退保日</t>
    <phoneticPr fontId="2" type="noConversion"/>
  </si>
  <si>
    <t>加保日</t>
    <phoneticPr fontId="2" type="noConversion"/>
  </si>
  <si>
    <t>D220401</t>
    <phoneticPr fontId="2" type="noConversion"/>
  </si>
  <si>
    <t>陳若甄</t>
    <phoneticPr fontId="2" type="noConversion"/>
  </si>
  <si>
    <t>Eva</t>
    <phoneticPr fontId="2" type="noConversion"/>
  </si>
  <si>
    <t>eva@icarry.me</t>
    <phoneticPr fontId="2" type="noConversion"/>
  </si>
  <si>
    <t>財會部</t>
    <phoneticPr fontId="2" type="noConversion"/>
  </si>
  <si>
    <t>專員</t>
    <phoneticPr fontId="2" type="noConversion"/>
  </si>
  <si>
    <t>D220501</t>
    <phoneticPr fontId="2" type="noConversion"/>
  </si>
  <si>
    <t>吳婕廷</t>
    <phoneticPr fontId="2" type="noConversion"/>
  </si>
  <si>
    <t>Jie-ting</t>
    <phoneticPr fontId="2" type="noConversion"/>
  </si>
  <si>
    <t>064/11/21</t>
    <phoneticPr fontId="2" type="noConversion"/>
  </si>
  <si>
    <t>新北市泰山區義仁里14鄰明志路二段121號10樓</t>
    <phoneticPr fontId="2" type="noConversion"/>
  </si>
  <si>
    <t>F223463441</t>
    <phoneticPr fontId="2" type="noConversion"/>
  </si>
  <si>
    <t>0973-065-133</t>
    <phoneticPr fontId="2" type="noConversion"/>
  </si>
  <si>
    <t>jieting@icarry.me</t>
    <phoneticPr fontId="2" type="noConversion"/>
  </si>
  <si>
    <t>0314-966-052544</t>
    <phoneticPr fontId="2" type="noConversion"/>
  </si>
  <si>
    <t>11/2開始給3天</t>
    <phoneticPr fontId="2" type="noConversion"/>
  </si>
  <si>
    <t>11/6開始給3天</t>
    <phoneticPr fontId="2" type="noConversion"/>
  </si>
  <si>
    <t>7/26開始再給3天</t>
    <phoneticPr fontId="2" type="noConversion"/>
  </si>
  <si>
    <t>ray.tsai@icarry.me</t>
    <phoneticPr fontId="2" type="noConversion"/>
  </si>
  <si>
    <t>081/03/14</t>
    <phoneticPr fontId="2" type="noConversion"/>
  </si>
  <si>
    <t>專員</t>
    <phoneticPr fontId="2" type="noConversion"/>
  </si>
  <si>
    <t>D220701</t>
    <phoneticPr fontId="2" type="noConversion"/>
  </si>
  <si>
    <t>許雯華</t>
    <phoneticPr fontId="2" type="noConversion"/>
  </si>
  <si>
    <t>Crystal</t>
    <phoneticPr fontId="2" type="noConversion"/>
  </si>
  <si>
    <t>新北市板橋區中山路2段541-5號2樓</t>
    <phoneticPr fontId="2" type="noConversion"/>
  </si>
  <si>
    <t>P223277880</t>
    <phoneticPr fontId="2" type="noConversion"/>
  </si>
  <si>
    <t>0918-233-636</t>
    <phoneticPr fontId="2" type="noConversion"/>
  </si>
  <si>
    <t>crystal@icarry.me</t>
    <phoneticPr fontId="2" type="noConversion"/>
  </si>
  <si>
    <t>0174-979-073256</t>
    <phoneticPr fontId="2" type="noConversion"/>
  </si>
  <si>
    <t>年齡</t>
    <phoneticPr fontId="2" type="noConversion"/>
  </si>
  <si>
    <t>D220901</t>
    <phoneticPr fontId="2" type="noConversion"/>
  </si>
  <si>
    <t>戴源秀</t>
    <phoneticPr fontId="2" type="noConversion"/>
  </si>
  <si>
    <t>Alex</t>
    <phoneticPr fontId="2" type="noConversion"/>
  </si>
  <si>
    <t>062/12/15</t>
    <phoneticPr fontId="2" type="noConversion"/>
  </si>
  <si>
    <t>苗栗縣苑裡鎮舊社里14鄰舊社159之4號</t>
    <phoneticPr fontId="2" type="noConversion"/>
  </si>
  <si>
    <t>K120288117</t>
    <phoneticPr fontId="2" type="noConversion"/>
  </si>
  <si>
    <t>0953-823-357</t>
    <phoneticPr fontId="2" type="noConversion"/>
  </si>
  <si>
    <t>alex@icarry.me</t>
    <phoneticPr fontId="2" type="noConversion"/>
  </si>
  <si>
    <t>0417-968-106737</t>
    <phoneticPr fontId="2" type="noConversion"/>
  </si>
  <si>
    <t>076/08/12</t>
    <phoneticPr fontId="2" type="noConversion"/>
  </si>
  <si>
    <t>業務經理</t>
    <phoneticPr fontId="4" type="noConversion"/>
  </si>
  <si>
    <t>客服主任</t>
    <phoneticPr fontId="4" type="noConversion"/>
  </si>
  <si>
    <t>管理處財會部</t>
    <phoneticPr fontId="2" type="noConversion"/>
  </si>
  <si>
    <t>D221101</t>
    <phoneticPr fontId="2" type="noConversion"/>
  </si>
  <si>
    <t>D221102</t>
  </si>
  <si>
    <t>潘蓉蓉</t>
    <phoneticPr fontId="2" type="noConversion"/>
  </si>
  <si>
    <t>Apple</t>
    <phoneticPr fontId="2" type="noConversion"/>
  </si>
  <si>
    <t>apple@icarry.me</t>
    <phoneticPr fontId="2" type="noConversion"/>
  </si>
  <si>
    <t>Cynthia</t>
    <phoneticPr fontId="2" type="noConversion"/>
  </si>
  <si>
    <t>程羽瑈</t>
    <phoneticPr fontId="2" type="noConversion"/>
  </si>
  <si>
    <t>063/02/07</t>
    <phoneticPr fontId="2" type="noConversion"/>
  </si>
  <si>
    <t>P220540742</t>
    <phoneticPr fontId="2" type="noConversion"/>
  </si>
  <si>
    <t>0968-288-186</t>
    <phoneticPr fontId="2" type="noConversion"/>
  </si>
  <si>
    <t>cynthia@icarry.me</t>
    <phoneticPr fontId="2" type="noConversion"/>
  </si>
  <si>
    <t>雲林縣西螺鎮安定里12鄰安定180之2號</t>
    <phoneticPr fontId="2" type="noConversion"/>
  </si>
  <si>
    <t>0211-968-181727</t>
    <phoneticPr fontId="2" type="noConversion"/>
  </si>
  <si>
    <t>059/05/27</t>
    <phoneticPr fontId="2" type="noConversion"/>
  </si>
  <si>
    <t>新北市中和區崇南里9鄰忠孝街124巷8號3樓之2</t>
    <phoneticPr fontId="2" type="noConversion"/>
  </si>
  <si>
    <t>F222142229</t>
    <phoneticPr fontId="2" type="noConversion"/>
  </si>
  <si>
    <t>0920-292-061</t>
    <phoneticPr fontId="2" type="noConversion"/>
  </si>
  <si>
    <t>1160-979-144511</t>
    <phoneticPr fontId="2" type="noConversion"/>
  </si>
  <si>
    <t>產品行銷處</t>
    <phoneticPr fontId="4" type="noConversion"/>
  </si>
  <si>
    <t>產品行銷部</t>
    <phoneticPr fontId="4" type="noConversion"/>
  </si>
  <si>
    <t>管理部</t>
    <phoneticPr fontId="2" type="noConversion"/>
  </si>
  <si>
    <t>運營部</t>
    <phoneticPr fontId="4" type="noConversion"/>
  </si>
  <si>
    <t>業務一部</t>
    <phoneticPr fontId="4" type="noConversion"/>
  </si>
  <si>
    <t>業務二部</t>
    <phoneticPr fontId="4" type="noConversion"/>
  </si>
  <si>
    <t>副總</t>
    <phoneticPr fontId="4" type="noConversion"/>
  </si>
  <si>
    <t>2023/1/20給3天</t>
    <phoneticPr fontId="2" type="noConversion"/>
  </si>
  <si>
    <t>2023/3/20給3天</t>
    <phoneticPr fontId="2" type="noConversion"/>
  </si>
  <si>
    <t>2022/12/1給7天</t>
    <phoneticPr fontId="2" type="noConversion"/>
  </si>
  <si>
    <t>112年特休天數</t>
    <phoneticPr fontId="2" type="noConversion"/>
  </si>
  <si>
    <t>2022/09/22給7天</t>
    <phoneticPr fontId="2" type="noConversion"/>
  </si>
  <si>
    <t>資訊研發處</t>
    <phoneticPr fontId="4" type="noConversion"/>
  </si>
  <si>
    <t xml:space="preserve">U121501091 </t>
    <phoneticPr fontId="2" type="noConversion"/>
  </si>
  <si>
    <t>結算111年</t>
    <phoneticPr fontId="2" type="noConversion"/>
  </si>
  <si>
    <t>F900327526</t>
    <phoneticPr fontId="2" type="noConversion"/>
  </si>
  <si>
    <t>財務專員</t>
    <phoneticPr fontId="4" type="noConversion"/>
  </si>
  <si>
    <t>D230301</t>
    <phoneticPr fontId="2" type="noConversion"/>
  </si>
  <si>
    <t>廖予婕</t>
    <phoneticPr fontId="2" type="noConversion"/>
  </si>
  <si>
    <t>yujie.liao@icarry.me</t>
    <phoneticPr fontId="2" type="noConversion"/>
  </si>
  <si>
    <t>Yujie</t>
    <phoneticPr fontId="2" type="noConversion"/>
  </si>
  <si>
    <t>2023/2/23給7天</t>
    <phoneticPr fontId="2" type="noConversion"/>
  </si>
  <si>
    <t>財務副理</t>
    <phoneticPr fontId="4" type="noConversion"/>
  </si>
  <si>
    <t>D230401</t>
    <phoneticPr fontId="2" type="noConversion"/>
  </si>
  <si>
    <t>到職月份</t>
    <phoneticPr fontId="2" type="noConversion"/>
  </si>
  <si>
    <t>網路事業處-    客服部</t>
    <phoneticPr fontId="4" type="noConversion"/>
  </si>
  <si>
    <t>D230601</t>
    <phoneticPr fontId="2" type="noConversion"/>
  </si>
  <si>
    <t>平均年齡</t>
    <phoneticPr fontId="2" type="noConversion"/>
  </si>
  <si>
    <t>學歷</t>
    <phoneticPr fontId="4" type="noConversion"/>
  </si>
  <si>
    <t>今日日期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</si>
</sst>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 "/>
    <numFmt numFmtId="177" formatCode="_-* #,##0_-;\-* #,##0_-;_-* \-??_-;_-@_-"/>
    <numFmt numFmtId="178" formatCode="0_);[Red]\(0\)"/>
    <numFmt numFmtId="179" formatCode="#,##0_);[Red]\(#,##0\)"/>
  </numFmts>
  <fonts count="22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1E1E1E"/>
      <name val="Segoe UI"/>
      <family val="2"/>
    </font>
    <font>
      <sz val="11"/>
      <color rgb="FF111F2C"/>
      <name val="Microsoft JhengHei UI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2"/>
      <name val="新細明體"/>
      <family val="1"/>
      <charset val="136"/>
      <scheme val="minor"/>
    </font>
    <font>
      <b/>
      <sz val="12"/>
      <color rgb="FF51585F"/>
      <name val="Raleway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/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3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0" xfId="0" applyFont="1" applyAlignment="1">
      <alignment horizontal="left" vertical="center"/>
    </xf>
    <xf numFmtId="176" fontId="11" fillId="0" borderId="1" xfId="1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left" vertical="center"/>
    </xf>
    <xf numFmtId="176" fontId="10" fillId="0" borderId="1" xfId="1" quotePrefix="1" applyNumberFormat="1" applyFont="1" applyBorder="1" applyAlignment="1">
      <alignment horizontal="center" vertical="center"/>
    </xf>
    <xf numFmtId="177" fontId="9" fillId="0" borderId="0" xfId="2" applyNumberFormat="1" applyFont="1" applyFill="1" applyBorder="1" applyAlignment="1" applyProtection="1">
      <alignment vertical="center"/>
    </xf>
    <xf numFmtId="0" fontId="11" fillId="0" borderId="0" xfId="0" applyFont="1" applyAlignment="1">
      <alignment horizontal="center" vertical="center"/>
    </xf>
    <xf numFmtId="14" fontId="9" fillId="0" borderId="1" xfId="0" quotePrefix="1" applyNumberFormat="1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179" fontId="10" fillId="0" borderId="1" xfId="2" applyNumberFormat="1" applyFont="1" applyFill="1" applyBorder="1" applyAlignment="1" applyProtection="1">
      <alignment horizontal="center" vertical="center"/>
    </xf>
    <xf numFmtId="179" fontId="10" fillId="0" borderId="0" xfId="2" applyNumberFormat="1" applyFont="1" applyFill="1" applyBorder="1" applyAlignment="1" applyProtection="1">
      <alignment horizontal="center" vertical="center"/>
    </xf>
    <xf numFmtId="0" fontId="7" fillId="0" borderId="1" xfId="3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" fillId="3" borderId="0" xfId="0" applyFont="1" applyFill="1" applyAlignment="1">
      <alignment horizontal="center" vertical="center"/>
    </xf>
    <xf numFmtId="0" fontId="11" fillId="4" borderId="0" xfId="0" applyFont="1" applyFill="1">
      <alignment vertical="center"/>
    </xf>
    <xf numFmtId="0" fontId="9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>
      <alignment vertical="center"/>
    </xf>
    <xf numFmtId="179" fontId="10" fillId="2" borderId="1" xfId="2" applyNumberFormat="1" applyFont="1" applyFill="1" applyBorder="1" applyAlignment="1" applyProtection="1">
      <alignment horizontal="center" vertical="center"/>
    </xf>
    <xf numFmtId="0" fontId="11" fillId="2" borderId="0" xfId="0" applyFont="1" applyFill="1">
      <alignment vertical="center"/>
    </xf>
    <xf numFmtId="179" fontId="10" fillId="2" borderId="0" xfId="2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>
      <alignment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15" fillId="2" borderId="2" xfId="0" applyFont="1" applyFill="1" applyBorder="1">
      <alignment vertical="center"/>
    </xf>
    <xf numFmtId="0" fontId="9" fillId="2" borderId="2" xfId="0" applyFont="1" applyFill="1" applyBorder="1" applyAlignment="1">
      <alignment horizontal="left" vertical="center" wrapText="1"/>
    </xf>
    <xf numFmtId="14" fontId="9" fillId="2" borderId="2" xfId="0" applyNumberFormat="1" applyFont="1" applyFill="1" applyBorder="1" applyAlignment="1">
      <alignment horizontal="left" vertical="center"/>
    </xf>
    <xf numFmtId="0" fontId="11" fillId="2" borderId="2" xfId="0" applyFont="1" applyFill="1" applyBorder="1">
      <alignment vertical="center"/>
    </xf>
    <xf numFmtId="179" fontId="10" fillId="2" borderId="2" xfId="2" applyNumberFormat="1" applyFont="1" applyFill="1" applyBorder="1" applyAlignment="1" applyProtection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11" fillId="0" borderId="2" xfId="0" applyFont="1" applyBorder="1">
      <alignment vertical="center"/>
    </xf>
    <xf numFmtId="14" fontId="9" fillId="0" borderId="2" xfId="0" applyNumberFormat="1" applyFont="1" applyBorder="1" applyAlignment="1">
      <alignment horizontal="left" vertical="center"/>
    </xf>
    <xf numFmtId="179" fontId="10" fillId="0" borderId="2" xfId="2" applyNumberFormat="1" applyFont="1" applyFill="1" applyBorder="1" applyAlignment="1" applyProtection="1">
      <alignment horizontal="center" vertical="center"/>
    </xf>
    <xf numFmtId="0" fontId="9" fillId="5" borderId="2" xfId="0" applyFont="1" applyFill="1" applyBorder="1">
      <alignment vertical="center"/>
    </xf>
    <xf numFmtId="0" fontId="11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0" quotePrefix="1" applyFont="1" applyBorder="1" applyAlignment="1">
      <alignment horizontal="left" vertical="center"/>
    </xf>
    <xf numFmtId="14" fontId="9" fillId="0" borderId="2" xfId="0" quotePrefix="1" applyNumberFormat="1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5" fillId="3" borderId="2" xfId="0" applyFont="1" applyFill="1" applyBorder="1">
      <alignment vertical="center"/>
    </xf>
    <xf numFmtId="0" fontId="9" fillId="3" borderId="2" xfId="0" applyFont="1" applyFill="1" applyBorder="1" applyAlignment="1">
      <alignment horizontal="left" vertical="center" wrapText="1"/>
    </xf>
    <xf numFmtId="0" fontId="7" fillId="3" borderId="2" xfId="3" applyFill="1" applyBorder="1" applyAlignment="1">
      <alignment horizontal="left" vertical="center"/>
    </xf>
    <xf numFmtId="14" fontId="11" fillId="2" borderId="2" xfId="0" applyNumberFormat="1" applyFont="1" applyFill="1" applyBorder="1" applyAlignment="1">
      <alignment horizontal="left" vertical="center"/>
    </xf>
    <xf numFmtId="177" fontId="20" fillId="0" borderId="0" xfId="2" applyNumberFormat="1" applyFont="1" applyFill="1" applyBorder="1" applyAlignment="1" applyProtection="1">
      <alignment horizontal="center" vertical="center" wrapText="1"/>
    </xf>
    <xf numFmtId="178" fontId="20" fillId="0" borderId="0" xfId="2" applyNumberFormat="1" applyFont="1" applyFill="1" applyBorder="1" applyAlignment="1" applyProtection="1">
      <alignment horizontal="center" vertical="center" wrapText="1"/>
    </xf>
    <xf numFmtId="0" fontId="12" fillId="0" borderId="0" xfId="3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left" vertical="center" wrapText="1"/>
    </xf>
    <xf numFmtId="14" fontId="9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>
      <alignment vertical="center"/>
    </xf>
    <xf numFmtId="178" fontId="11" fillId="0" borderId="0" xfId="4" applyNumberFormat="1" applyFont="1" applyFill="1" applyBorder="1">
      <alignment vertical="center"/>
    </xf>
    <xf numFmtId="0" fontId="9" fillId="0" borderId="0" xfId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left" vertical="center"/>
    </xf>
    <xf numFmtId="14" fontId="9" fillId="0" borderId="0" xfId="0" quotePrefix="1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3" applyFill="1" applyBorder="1" applyAlignment="1">
      <alignment horizontal="left" vertical="center"/>
    </xf>
    <xf numFmtId="14" fontId="11" fillId="0" borderId="0" xfId="0" applyNumberFormat="1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0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21" fillId="0" borderId="0" xfId="0" applyFont="1" applyFill="1" applyBorder="1">
      <alignment vertical="center"/>
    </xf>
    <xf numFmtId="10" fontId="9" fillId="0" borderId="0" xfId="0" applyNumberFormat="1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>
      <alignment vertical="center"/>
    </xf>
  </cellXfs>
  <cellStyles count="5">
    <cellStyle name="l]_x000a__x000a_Path=h:_x000a__x000a_Name=Diana Chang_x000a__x000a_DDEApps=nsf,nsg,nsh,ntf,ns2,ors,org_x000a__x000a_SmartIcons=Read Message_x000a__x000a__x000a__x000a__x000a__x000a_[cc:Edit" xfId="1" xr:uid="{36CED921-13A9-4A76-98A1-4ABC59BBC2C5}"/>
    <cellStyle name="一般" xfId="0" builtinId="0"/>
    <cellStyle name="千分位" xfId="2" builtinId="3"/>
    <cellStyle name="貨幣" xfId="4" builtinId="4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ystal@icarry.me" TargetMode="External"/><Relationship Id="rId13" Type="http://schemas.openxmlformats.org/officeDocument/2006/relationships/hyperlink" Target="mailto:ray.tsai@icarry.me" TargetMode="External"/><Relationship Id="rId3" Type="http://schemas.openxmlformats.org/officeDocument/2006/relationships/hyperlink" Target="mailto:flora@icarry.me" TargetMode="External"/><Relationship Id="rId7" Type="http://schemas.openxmlformats.org/officeDocument/2006/relationships/hyperlink" Target="mailto:ray.tsai@icarry.me" TargetMode="External"/><Relationship Id="rId12" Type="http://schemas.openxmlformats.org/officeDocument/2006/relationships/hyperlink" Target="mailto:yujie.liao@icarry.me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lisa@icarry.me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tesla@icarry.me" TargetMode="External"/><Relationship Id="rId6" Type="http://schemas.openxmlformats.org/officeDocument/2006/relationships/hyperlink" Target="mailto:jieting@icarry.me" TargetMode="External"/><Relationship Id="rId11" Type="http://schemas.openxmlformats.org/officeDocument/2006/relationships/hyperlink" Target="mailto:cynthia@icarry.me" TargetMode="External"/><Relationship Id="rId5" Type="http://schemas.openxmlformats.org/officeDocument/2006/relationships/hyperlink" Target="mailto:eva@icarry.m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pple@icarry.me" TargetMode="External"/><Relationship Id="rId4" Type="http://schemas.openxmlformats.org/officeDocument/2006/relationships/hyperlink" Target="mailto:hall@icarry.me" TargetMode="External"/><Relationship Id="rId9" Type="http://schemas.openxmlformats.org/officeDocument/2006/relationships/hyperlink" Target="mailto:alex@icarry.me" TargetMode="External"/><Relationship Id="rId14" Type="http://schemas.openxmlformats.org/officeDocument/2006/relationships/hyperlink" Target="mailto:ray.tsai@icarry.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0180-5FB0-43AE-B205-E62979FCC198}">
  <sheetPr filterMode="1"/>
  <dimension ref="A1:Z56"/>
  <sheetViews>
    <sheetView tabSelected="1" zoomScaleNormal="10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J43" sqref="J43"/>
    </sheetView>
  </sheetViews>
  <sheetFormatPr defaultColWidth="9" defaultRowHeight="16.5"/>
  <cols>
    <col min="1" max="1" width="9.5" style="98" bestFit="1" customWidth="1"/>
    <col min="2" max="2" width="14.75" style="88" customWidth="1"/>
    <col min="3" max="3" width="11.625" style="88" customWidth="1"/>
    <col min="4" max="4" width="9.5" style="98" bestFit="1" customWidth="1"/>
    <col min="5" max="5" width="13.5" style="98" bestFit="1" customWidth="1"/>
    <col min="6" max="6" width="9.5" style="88" customWidth="1"/>
    <col min="7" max="7" width="19.125" style="88" customWidth="1"/>
    <col min="8" max="8" width="8.625" style="88" customWidth="1"/>
    <col min="9" max="9" width="7.5" style="88" customWidth="1"/>
    <col min="10" max="10" width="50.5" style="88" customWidth="1"/>
    <col min="11" max="11" width="13.625" style="88" customWidth="1"/>
    <col min="12" max="12" width="13" style="88" customWidth="1"/>
    <col min="13" max="13" width="26.25" style="88" customWidth="1"/>
    <col min="14" max="15" width="13.5" style="93" customWidth="1"/>
    <col min="16" max="18" width="10.5" style="93" customWidth="1"/>
    <col min="19" max="19" width="16.375" style="94" customWidth="1"/>
    <col min="20" max="20" width="12" style="20" customWidth="1"/>
    <col min="21" max="21" width="9.75" style="20" customWidth="1"/>
    <col min="22" max="22" width="19" style="89" customWidth="1"/>
    <col min="23" max="23" width="17.125" style="94" customWidth="1"/>
    <col min="24" max="24" width="12.875" style="94" bestFit="1" customWidth="1"/>
    <col min="25" max="25" width="12" style="94" customWidth="1"/>
    <col min="26" max="16384" width="9" style="94"/>
  </cols>
  <sheetData>
    <row r="1" spans="1:26" s="84" customFormat="1">
      <c r="A1" s="80" t="s">
        <v>188</v>
      </c>
      <c r="B1" s="81" t="s">
        <v>106</v>
      </c>
      <c r="C1" s="81" t="s">
        <v>105</v>
      </c>
      <c r="D1" s="82" t="s">
        <v>190</v>
      </c>
      <c r="E1" s="82" t="s">
        <v>187</v>
      </c>
      <c r="F1" s="81" t="s">
        <v>186</v>
      </c>
      <c r="G1" s="81" t="s">
        <v>185</v>
      </c>
      <c r="H1" s="81" t="s">
        <v>265</v>
      </c>
      <c r="I1" s="81" t="s">
        <v>231</v>
      </c>
      <c r="J1" s="81" t="s">
        <v>184</v>
      </c>
      <c r="K1" s="81" t="s">
        <v>183</v>
      </c>
      <c r="L1" s="81" t="s">
        <v>182</v>
      </c>
      <c r="M1" s="80" t="s">
        <v>181</v>
      </c>
      <c r="N1" s="83" t="s">
        <v>104</v>
      </c>
      <c r="O1" s="83" t="s">
        <v>321</v>
      </c>
      <c r="P1" s="83" t="s">
        <v>180</v>
      </c>
      <c r="Q1" s="83" t="s">
        <v>235</v>
      </c>
      <c r="R1" s="83" t="s">
        <v>234</v>
      </c>
      <c r="S1" s="81" t="s">
        <v>179</v>
      </c>
      <c r="T1" s="77" t="s">
        <v>178</v>
      </c>
      <c r="U1" s="77"/>
      <c r="V1" s="78" t="s">
        <v>307</v>
      </c>
      <c r="W1" s="84" t="s">
        <v>177</v>
      </c>
      <c r="X1" s="85" t="s">
        <v>311</v>
      </c>
      <c r="Y1" s="86" t="s">
        <v>326</v>
      </c>
      <c r="Z1" s="84" t="s">
        <v>325</v>
      </c>
    </row>
    <row r="2" spans="1:26" ht="17.25">
      <c r="A2" s="87" t="s">
        <v>114</v>
      </c>
      <c r="B2" s="88" t="s">
        <v>103</v>
      </c>
      <c r="C2" s="88" t="s">
        <v>102</v>
      </c>
      <c r="D2" s="89" t="s">
        <v>99</v>
      </c>
      <c r="E2" s="90" t="s">
        <v>101</v>
      </c>
      <c r="F2" s="88" t="s">
        <v>100</v>
      </c>
      <c r="H2" s="91"/>
      <c r="I2" s="92"/>
      <c r="M2" s="79" t="s">
        <v>176</v>
      </c>
      <c r="N2" s="93">
        <v>42548</v>
      </c>
      <c r="O2" s="88"/>
      <c r="P2" s="93">
        <v>45092</v>
      </c>
      <c r="T2" s="26"/>
      <c r="U2" s="26"/>
    </row>
    <row r="3" spans="1:26" ht="17.25">
      <c r="A3" s="87" t="s">
        <v>132</v>
      </c>
      <c r="B3" s="88" t="s">
        <v>309</v>
      </c>
      <c r="C3" s="88" t="s">
        <v>98</v>
      </c>
      <c r="D3" s="89" t="s">
        <v>95</v>
      </c>
      <c r="E3" s="90" t="s">
        <v>97</v>
      </c>
      <c r="F3" s="88" t="s">
        <v>96</v>
      </c>
      <c r="H3" s="91"/>
      <c r="I3" s="92"/>
      <c r="M3" s="88" t="s">
        <v>142</v>
      </c>
      <c r="N3" s="93">
        <v>42948</v>
      </c>
      <c r="O3" s="88"/>
      <c r="T3" s="26"/>
      <c r="U3" s="26"/>
      <c r="Y3" s="95"/>
    </row>
    <row r="4" spans="1:26" ht="17.25">
      <c r="A4" s="87" t="s">
        <v>110</v>
      </c>
      <c r="B4" s="88" t="s">
        <v>30</v>
      </c>
      <c r="C4" s="88" t="s">
        <v>94</v>
      </c>
      <c r="D4" s="89" t="s">
        <v>91</v>
      </c>
      <c r="E4" s="96" t="s">
        <v>93</v>
      </c>
      <c r="F4" s="88" t="s">
        <v>92</v>
      </c>
      <c r="H4" s="91"/>
      <c r="I4" s="92"/>
      <c r="K4" s="94"/>
      <c r="L4" s="94"/>
      <c r="M4" s="94" t="s">
        <v>166</v>
      </c>
      <c r="N4" s="93">
        <v>43010</v>
      </c>
      <c r="O4" s="88"/>
      <c r="P4" s="93">
        <v>45016</v>
      </c>
      <c r="T4" s="26"/>
      <c r="U4" s="26"/>
      <c r="V4" s="26"/>
    </row>
    <row r="5" spans="1:26" ht="17.25">
      <c r="A5" s="87" t="s">
        <v>110</v>
      </c>
      <c r="B5" s="88" t="s">
        <v>300</v>
      </c>
      <c r="C5" s="88" t="s">
        <v>90</v>
      </c>
      <c r="D5" s="89" t="s">
        <v>87</v>
      </c>
      <c r="E5" s="90" t="s">
        <v>89</v>
      </c>
      <c r="F5" s="88" t="s">
        <v>88</v>
      </c>
      <c r="H5" s="91"/>
      <c r="I5" s="97"/>
      <c r="M5" s="88" t="s">
        <v>157</v>
      </c>
      <c r="N5" s="93">
        <v>43010</v>
      </c>
      <c r="O5" s="88"/>
      <c r="P5" s="93">
        <v>44651</v>
      </c>
      <c r="T5" s="26"/>
      <c r="U5" s="26"/>
      <c r="V5" s="26"/>
    </row>
    <row r="6" spans="1:26" ht="17.25">
      <c r="A6" s="87" t="s">
        <v>110</v>
      </c>
      <c r="B6" s="88" t="s">
        <v>301</v>
      </c>
      <c r="C6" s="88" t="s">
        <v>45</v>
      </c>
      <c r="D6" s="89" t="s">
        <v>84</v>
      </c>
      <c r="E6" s="96" t="s">
        <v>86</v>
      </c>
      <c r="F6" s="88" t="s">
        <v>85</v>
      </c>
      <c r="H6" s="91"/>
      <c r="I6" s="92"/>
      <c r="M6" s="79" t="s">
        <v>159</v>
      </c>
      <c r="N6" s="93">
        <v>43011</v>
      </c>
      <c r="O6" s="88"/>
      <c r="T6" s="26"/>
      <c r="U6" s="26"/>
      <c r="Y6" s="95"/>
    </row>
    <row r="7" spans="1:26" s="41" customFormat="1" ht="17.25" hidden="1">
      <c r="A7" s="47" t="s">
        <v>110</v>
      </c>
      <c r="B7" s="48" t="s">
        <v>298</v>
      </c>
      <c r="C7" s="48" t="s">
        <v>45</v>
      </c>
      <c r="D7" s="49" t="s">
        <v>81</v>
      </c>
      <c r="E7" s="50" t="s">
        <v>83</v>
      </c>
      <c r="F7" s="48" t="s">
        <v>82</v>
      </c>
      <c r="G7" s="48" t="s">
        <v>149</v>
      </c>
      <c r="H7" s="51" t="str">
        <f t="shared" ref="H6:H12" ca="1" si="0">CONCATENATE(DATEDIF(--(LEFT(G7,3)+1911&amp;MID(G7,4,6)),TODAY(),"y"),"歲")</f>
        <v>29歲</v>
      </c>
      <c r="I7" s="52" t="str">
        <f t="shared" ref="I6:I11" si="1">MID(G7,5,2)</f>
        <v>05</v>
      </c>
      <c r="J7" s="48" t="s">
        <v>148</v>
      </c>
      <c r="K7" s="48" t="s">
        <v>312</v>
      </c>
      <c r="L7" s="48" t="s">
        <v>192</v>
      </c>
      <c r="M7" s="48" t="s">
        <v>147</v>
      </c>
      <c r="N7" s="53">
        <v>43011</v>
      </c>
      <c r="O7" s="48">
        <f t="shared" ref="O7:O39" si="2">MONTH(N7)</f>
        <v>10</v>
      </c>
      <c r="P7" s="53">
        <v>45016</v>
      </c>
      <c r="Q7" s="53"/>
      <c r="R7" s="53">
        <v>45016</v>
      </c>
      <c r="S7" s="54" t="s">
        <v>193</v>
      </c>
      <c r="T7" s="55"/>
      <c r="U7" s="42"/>
      <c r="V7" s="42">
        <v>14</v>
      </c>
    </row>
    <row r="8" spans="1:26" ht="17.25">
      <c r="A8" s="87" t="s">
        <v>110</v>
      </c>
      <c r="B8" s="88" t="s">
        <v>297</v>
      </c>
      <c r="C8" s="88" t="s">
        <v>80</v>
      </c>
      <c r="D8" s="89" t="s">
        <v>77</v>
      </c>
      <c r="E8" s="90" t="s">
        <v>79</v>
      </c>
      <c r="F8" s="88" t="s">
        <v>78</v>
      </c>
      <c r="H8" s="91"/>
      <c r="I8" s="92"/>
      <c r="M8" s="88" t="s">
        <v>150</v>
      </c>
      <c r="N8" s="93">
        <v>43418</v>
      </c>
      <c r="O8" s="88"/>
      <c r="P8" s="93">
        <v>44976</v>
      </c>
      <c r="T8" s="26"/>
      <c r="U8" s="26"/>
    </row>
    <row r="9" spans="1:26" ht="17.25">
      <c r="A9" s="87" t="s">
        <v>110</v>
      </c>
      <c r="B9" s="88" t="s">
        <v>300</v>
      </c>
      <c r="C9" s="88" t="s">
        <v>232</v>
      </c>
      <c r="D9" s="89" t="s">
        <v>74</v>
      </c>
      <c r="E9" s="98" t="s">
        <v>76</v>
      </c>
      <c r="F9" s="88" t="s">
        <v>75</v>
      </c>
      <c r="H9" s="91"/>
      <c r="I9" s="92"/>
      <c r="M9" s="88" t="s">
        <v>158</v>
      </c>
      <c r="N9" s="93">
        <v>43678</v>
      </c>
      <c r="O9" s="88"/>
      <c r="T9" s="26"/>
      <c r="U9" s="26"/>
      <c r="Y9" s="95"/>
    </row>
    <row r="10" spans="1:26" s="41" customFormat="1" ht="17.25" hidden="1">
      <c r="A10" s="47" t="s">
        <v>110</v>
      </c>
      <c r="B10" s="48" t="s">
        <v>302</v>
      </c>
      <c r="C10" s="48" t="s">
        <v>276</v>
      </c>
      <c r="D10" s="49" t="s">
        <v>71</v>
      </c>
      <c r="E10" s="56" t="s">
        <v>73</v>
      </c>
      <c r="F10" s="48" t="s">
        <v>72</v>
      </c>
      <c r="G10" s="48" t="s">
        <v>146</v>
      </c>
      <c r="H10" s="51" t="str">
        <f t="shared" ca="1" si="0"/>
        <v>35歲</v>
      </c>
      <c r="I10" s="52" t="str">
        <f t="shared" si="1"/>
        <v>09</v>
      </c>
      <c r="J10" s="48" t="s">
        <v>145</v>
      </c>
      <c r="K10" s="48" t="s">
        <v>144</v>
      </c>
      <c r="L10" s="48" t="s">
        <v>194</v>
      </c>
      <c r="M10" s="48" t="s">
        <v>143</v>
      </c>
      <c r="N10" s="53">
        <v>43719</v>
      </c>
      <c r="O10" s="48">
        <f t="shared" si="2"/>
        <v>9</v>
      </c>
      <c r="P10" s="53">
        <v>44976</v>
      </c>
      <c r="Q10" s="53"/>
      <c r="R10" s="53">
        <v>44976</v>
      </c>
      <c r="S10" s="54" t="s">
        <v>195</v>
      </c>
      <c r="T10" s="55"/>
      <c r="U10" s="42"/>
      <c r="V10" s="42">
        <v>14</v>
      </c>
    </row>
    <row r="11" spans="1:26" ht="17.25">
      <c r="A11" s="87" t="s">
        <v>110</v>
      </c>
      <c r="B11" s="88" t="s">
        <v>64</v>
      </c>
      <c r="C11" s="88" t="s">
        <v>303</v>
      </c>
      <c r="D11" s="89" t="s">
        <v>68</v>
      </c>
      <c r="E11" s="98" t="s">
        <v>70</v>
      </c>
      <c r="F11" s="88" t="s">
        <v>69</v>
      </c>
      <c r="H11" s="91"/>
      <c r="I11" s="92"/>
      <c r="M11" s="88" t="s">
        <v>161</v>
      </c>
      <c r="N11" s="93">
        <v>43955</v>
      </c>
      <c r="O11" s="88"/>
      <c r="T11" s="26"/>
      <c r="U11" s="26"/>
      <c r="Y11" s="95"/>
    </row>
    <row r="12" spans="1:26" ht="17.25">
      <c r="A12" s="87" t="s">
        <v>110</v>
      </c>
      <c r="B12" s="99" t="s">
        <v>30</v>
      </c>
      <c r="C12" s="99" t="s">
        <v>20</v>
      </c>
      <c r="D12" s="89" t="s">
        <v>65</v>
      </c>
      <c r="E12" s="89" t="s">
        <v>67</v>
      </c>
      <c r="F12" s="99" t="s">
        <v>66</v>
      </c>
      <c r="G12" s="99"/>
      <c r="H12" s="91"/>
      <c r="I12" s="99"/>
      <c r="J12" s="99"/>
      <c r="K12" s="99"/>
      <c r="L12" s="94"/>
      <c r="M12" s="94"/>
      <c r="N12" s="100">
        <v>43969</v>
      </c>
      <c r="O12" s="88"/>
      <c r="P12" s="101">
        <v>44580</v>
      </c>
      <c r="Q12" s="101"/>
      <c r="R12" s="101"/>
      <c r="T12" s="26"/>
      <c r="U12" s="26"/>
    </row>
    <row r="13" spans="1:26" ht="17.25">
      <c r="A13" s="87" t="s">
        <v>110</v>
      </c>
      <c r="B13" s="88" t="s">
        <v>301</v>
      </c>
      <c r="C13" s="88" t="s">
        <v>45</v>
      </c>
      <c r="D13" s="89" t="s">
        <v>61</v>
      </c>
      <c r="E13" s="98" t="s">
        <v>63</v>
      </c>
      <c r="F13" s="88" t="s">
        <v>62</v>
      </c>
      <c r="H13" s="91"/>
      <c r="I13" s="92"/>
      <c r="M13" s="88" t="s">
        <v>160</v>
      </c>
      <c r="N13" s="93">
        <v>44109</v>
      </c>
      <c r="O13" s="88"/>
      <c r="T13" s="26"/>
      <c r="U13" s="26"/>
      <c r="Y13" s="95"/>
    </row>
    <row r="14" spans="1:26" ht="17.25">
      <c r="A14" s="87" t="s">
        <v>132</v>
      </c>
      <c r="B14" s="88" t="s">
        <v>21</v>
      </c>
      <c r="C14" s="88" t="s">
        <v>43</v>
      </c>
      <c r="D14" s="89" t="s">
        <v>58</v>
      </c>
      <c r="E14" s="98" t="s">
        <v>60</v>
      </c>
      <c r="F14" s="88" t="s">
        <v>59</v>
      </c>
      <c r="H14" s="91"/>
      <c r="I14" s="92"/>
      <c r="M14" s="88" t="s">
        <v>141</v>
      </c>
      <c r="N14" s="93">
        <v>44173</v>
      </c>
      <c r="O14" s="88"/>
      <c r="T14" s="26"/>
      <c r="U14" s="26"/>
      <c r="Y14" s="95"/>
    </row>
    <row r="15" spans="1:26" ht="33">
      <c r="A15" s="87" t="s">
        <v>110</v>
      </c>
      <c r="B15" s="92" t="s">
        <v>322</v>
      </c>
      <c r="C15" s="88" t="s">
        <v>277</v>
      </c>
      <c r="D15" s="89" t="s">
        <v>55</v>
      </c>
      <c r="E15" s="98" t="s">
        <v>57</v>
      </c>
      <c r="F15" s="88" t="s">
        <v>56</v>
      </c>
      <c r="H15" s="91"/>
      <c r="I15" s="92"/>
      <c r="M15" s="88" t="s">
        <v>156</v>
      </c>
      <c r="N15" s="93">
        <v>44186</v>
      </c>
      <c r="O15" s="88"/>
      <c r="T15" s="26"/>
      <c r="U15" s="26"/>
      <c r="Y15" s="95"/>
    </row>
    <row r="16" spans="1:26" ht="17.25">
      <c r="A16" s="87" t="s">
        <v>110</v>
      </c>
      <c r="B16" s="88" t="s">
        <v>300</v>
      </c>
      <c r="C16" s="88" t="s">
        <v>45</v>
      </c>
      <c r="D16" s="89" t="s">
        <v>53</v>
      </c>
      <c r="E16" s="98" t="s">
        <v>54</v>
      </c>
      <c r="F16" s="88" t="s">
        <v>22</v>
      </c>
      <c r="H16" s="91"/>
      <c r="I16" s="92"/>
      <c r="M16" s="88" t="s">
        <v>155</v>
      </c>
      <c r="N16" s="93">
        <v>44257</v>
      </c>
      <c r="O16" s="88"/>
      <c r="T16" s="26"/>
      <c r="U16" s="26"/>
      <c r="Y16" s="95"/>
    </row>
    <row r="17" spans="1:25" s="6" customFormat="1" ht="17.25" hidden="1">
      <c r="A17" s="57" t="s">
        <v>132</v>
      </c>
      <c r="B17" s="58" t="s">
        <v>131</v>
      </c>
      <c r="C17" s="58" t="s">
        <v>43</v>
      </c>
      <c r="D17" s="59" t="s">
        <v>50</v>
      </c>
      <c r="E17" s="60" t="s">
        <v>52</v>
      </c>
      <c r="F17" s="58" t="s">
        <v>51</v>
      </c>
      <c r="G17" s="58" t="s">
        <v>140</v>
      </c>
      <c r="H17" s="61" t="str">
        <f t="shared" ref="H13:H37" ca="1" si="3">CONCATENATE(DATEDIF(--(LEFT(G17,3)+1911&amp;MID(G17,4,6)),TODAY(),"y"),"歲")</f>
        <v>29歲</v>
      </c>
      <c r="I17" s="62">
        <v>1</v>
      </c>
      <c r="J17" s="58" t="s">
        <v>139</v>
      </c>
      <c r="K17" s="58" t="s">
        <v>138</v>
      </c>
      <c r="L17" s="58"/>
      <c r="M17" s="63" t="s">
        <v>137</v>
      </c>
      <c r="N17" s="64">
        <v>44263</v>
      </c>
      <c r="O17" s="58">
        <f t="shared" si="2"/>
        <v>3</v>
      </c>
      <c r="P17" s="64">
        <v>44624</v>
      </c>
      <c r="Q17" s="64"/>
      <c r="R17" s="64"/>
      <c r="S17" s="63"/>
      <c r="T17" s="65"/>
      <c r="U17" s="26"/>
      <c r="V17" s="28"/>
    </row>
    <row r="18" spans="1:25" s="6" customFormat="1" ht="17.25" hidden="1">
      <c r="A18" s="15" t="s">
        <v>114</v>
      </c>
      <c r="B18" s="12" t="s">
        <v>103</v>
      </c>
      <c r="C18" s="12" t="s">
        <v>49</v>
      </c>
      <c r="D18" s="7" t="s">
        <v>46</v>
      </c>
      <c r="E18" s="7" t="s">
        <v>48</v>
      </c>
      <c r="F18" s="12" t="s">
        <v>47</v>
      </c>
      <c r="G18" s="12" t="s">
        <v>175</v>
      </c>
      <c r="H18" s="30" t="str">
        <f t="shared" ca="1" si="3"/>
        <v>37歲</v>
      </c>
      <c r="I18" s="5" t="str">
        <f t="shared" ref="I18:I19" si="4">MID(G18,5,2)</f>
        <v>11</v>
      </c>
      <c r="J18" s="12" t="s">
        <v>174</v>
      </c>
      <c r="K18" s="12" t="s">
        <v>173</v>
      </c>
      <c r="L18" s="12" t="s">
        <v>196</v>
      </c>
      <c r="M18" s="27" t="s">
        <v>254</v>
      </c>
      <c r="N18" s="13">
        <v>44349</v>
      </c>
      <c r="O18" s="8">
        <f t="shared" si="2"/>
        <v>6</v>
      </c>
      <c r="P18" s="10">
        <v>44865</v>
      </c>
      <c r="Q18" s="13"/>
      <c r="R18" s="13"/>
      <c r="S18" s="11" t="s">
        <v>197</v>
      </c>
      <c r="T18" s="25"/>
      <c r="U18" s="26"/>
      <c r="V18" s="28">
        <f>3+4</f>
        <v>7</v>
      </c>
    </row>
    <row r="19" spans="1:25" s="6" customFormat="1" ht="17.25" hidden="1">
      <c r="A19" s="46" t="s">
        <v>132</v>
      </c>
      <c r="B19" s="8" t="s">
        <v>44</v>
      </c>
      <c r="C19" s="8" t="s">
        <v>43</v>
      </c>
      <c r="D19" s="7" t="s">
        <v>40</v>
      </c>
      <c r="E19" s="14" t="s">
        <v>42</v>
      </c>
      <c r="F19" s="8" t="s">
        <v>41</v>
      </c>
      <c r="G19" s="8" t="s">
        <v>136</v>
      </c>
      <c r="H19" s="30" t="str">
        <f t="shared" ca="1" si="3"/>
        <v>28歲</v>
      </c>
      <c r="I19" s="5" t="str">
        <f t="shared" si="4"/>
        <v>05</v>
      </c>
      <c r="J19" s="8" t="s">
        <v>135</v>
      </c>
      <c r="K19" s="11" t="s">
        <v>134</v>
      </c>
      <c r="L19" s="11" t="s">
        <v>199</v>
      </c>
      <c r="M19" s="11" t="s">
        <v>133</v>
      </c>
      <c r="N19" s="10">
        <v>44404</v>
      </c>
      <c r="O19" s="8">
        <f t="shared" si="2"/>
        <v>7</v>
      </c>
      <c r="P19" s="10">
        <v>44966</v>
      </c>
      <c r="Q19" s="10"/>
      <c r="R19" s="10">
        <v>44966</v>
      </c>
      <c r="S19" s="11" t="s">
        <v>198</v>
      </c>
      <c r="T19" s="25"/>
      <c r="U19" s="26"/>
      <c r="V19" s="28">
        <f>3+3</f>
        <v>6</v>
      </c>
      <c r="W19" s="6" t="s">
        <v>253</v>
      </c>
    </row>
    <row r="20" spans="1:25" s="6" customFormat="1" ht="17.25" hidden="1">
      <c r="A20" s="15" t="s">
        <v>110</v>
      </c>
      <c r="B20" s="8" t="s">
        <v>36</v>
      </c>
      <c r="C20" s="8" t="s">
        <v>39</v>
      </c>
      <c r="D20" s="19" t="s">
        <v>191</v>
      </c>
      <c r="E20" s="14" t="s">
        <v>38</v>
      </c>
      <c r="F20" s="8" t="s">
        <v>37</v>
      </c>
      <c r="G20" s="8" t="s">
        <v>220</v>
      </c>
      <c r="H20" s="30" t="str">
        <f t="shared" ca="1" si="3"/>
        <v>25歲</v>
      </c>
      <c r="I20" s="24">
        <v>8</v>
      </c>
      <c r="J20" s="8" t="s">
        <v>109</v>
      </c>
      <c r="K20" s="8" t="s">
        <v>108</v>
      </c>
      <c r="L20" s="8" t="s">
        <v>219</v>
      </c>
      <c r="M20" s="9"/>
      <c r="N20" s="10">
        <v>44418</v>
      </c>
      <c r="O20" s="8">
        <f t="shared" si="2"/>
        <v>8</v>
      </c>
      <c r="P20" s="10">
        <v>44770</v>
      </c>
      <c r="Q20" s="10"/>
      <c r="R20" s="10">
        <v>44771</v>
      </c>
      <c r="S20" s="11" t="s">
        <v>221</v>
      </c>
      <c r="T20" s="25"/>
      <c r="U20" s="26"/>
      <c r="V20" s="28"/>
    </row>
    <row r="21" spans="1:25" s="41" customFormat="1" ht="17.25" hidden="1">
      <c r="A21" s="45" t="s">
        <v>110</v>
      </c>
      <c r="B21" s="33" t="s">
        <v>300</v>
      </c>
      <c r="C21" s="33" t="s">
        <v>45</v>
      </c>
      <c r="D21" s="34" t="s">
        <v>33</v>
      </c>
      <c r="E21" s="35" t="s">
        <v>35</v>
      </c>
      <c r="F21" s="33" t="s">
        <v>34</v>
      </c>
      <c r="G21" s="33" t="s">
        <v>154</v>
      </c>
      <c r="H21" s="36" t="str">
        <f t="shared" ca="1" si="3"/>
        <v>33歲</v>
      </c>
      <c r="I21" s="37" t="str">
        <f>MID(G21,5,2)</f>
        <v>11</v>
      </c>
      <c r="J21" s="33" t="s">
        <v>153</v>
      </c>
      <c r="K21" s="33" t="s">
        <v>152</v>
      </c>
      <c r="L21" s="33" t="s">
        <v>200</v>
      </c>
      <c r="M21" s="33" t="s">
        <v>151</v>
      </c>
      <c r="N21" s="38">
        <v>44431</v>
      </c>
      <c r="O21" s="33">
        <f t="shared" si="2"/>
        <v>8</v>
      </c>
      <c r="P21" s="38">
        <v>45016</v>
      </c>
      <c r="Q21" s="38"/>
      <c r="R21" s="38">
        <v>45016</v>
      </c>
      <c r="S21" s="39" t="s">
        <v>201</v>
      </c>
      <c r="T21" s="40"/>
      <c r="U21" s="42"/>
      <c r="V21" s="44">
        <v>7</v>
      </c>
      <c r="W21" s="41" t="s">
        <v>318</v>
      </c>
    </row>
    <row r="22" spans="1:25" s="6" customFormat="1" ht="17.25" hidden="1">
      <c r="A22" s="15" t="s">
        <v>114</v>
      </c>
      <c r="B22" s="8" t="s">
        <v>103</v>
      </c>
      <c r="C22" s="8" t="s">
        <v>172</v>
      </c>
      <c r="D22" s="7" t="s">
        <v>31</v>
      </c>
      <c r="E22" s="14" t="s">
        <v>32</v>
      </c>
      <c r="F22" s="8" t="s">
        <v>171</v>
      </c>
      <c r="G22" s="8" t="s">
        <v>170</v>
      </c>
      <c r="H22" s="30" t="str">
        <f t="shared" ca="1" si="3"/>
        <v>32歲</v>
      </c>
      <c r="I22" s="24">
        <v>12</v>
      </c>
      <c r="J22" s="8" t="s">
        <v>169</v>
      </c>
      <c r="K22" s="8" t="s">
        <v>168</v>
      </c>
      <c r="L22" s="8" t="s">
        <v>202</v>
      </c>
      <c r="M22" s="8" t="s">
        <v>167</v>
      </c>
      <c r="N22" s="10">
        <v>44435</v>
      </c>
      <c r="O22" s="8">
        <f t="shared" si="2"/>
        <v>8</v>
      </c>
      <c r="P22" s="10">
        <v>44628</v>
      </c>
      <c r="Q22" s="10"/>
      <c r="R22" s="10"/>
      <c r="S22" s="11" t="s">
        <v>203</v>
      </c>
      <c r="T22" s="25">
        <v>1</v>
      </c>
      <c r="U22" s="26"/>
      <c r="V22" s="28"/>
    </row>
    <row r="23" spans="1:25" s="6" customFormat="1" ht="17.25" hidden="1">
      <c r="A23" s="15" t="s">
        <v>110</v>
      </c>
      <c r="B23" s="12" t="s">
        <v>30</v>
      </c>
      <c r="C23" s="8" t="s">
        <v>29</v>
      </c>
      <c r="D23" s="7" t="s">
        <v>26</v>
      </c>
      <c r="E23" s="14" t="s">
        <v>28</v>
      </c>
      <c r="F23" s="8" t="s">
        <v>27</v>
      </c>
      <c r="G23" s="8" t="s">
        <v>165</v>
      </c>
      <c r="H23" s="30" t="str">
        <f t="shared" ca="1" si="3"/>
        <v>31歲</v>
      </c>
      <c r="I23" s="8">
        <v>9</v>
      </c>
      <c r="J23" s="8" t="s">
        <v>164</v>
      </c>
      <c r="K23" s="8" t="s">
        <v>163</v>
      </c>
      <c r="L23" s="11" t="s">
        <v>204</v>
      </c>
      <c r="M23" s="11"/>
      <c r="N23" s="10">
        <v>44447</v>
      </c>
      <c r="O23" s="8">
        <f t="shared" si="2"/>
        <v>9</v>
      </c>
      <c r="P23" s="23">
        <v>44580</v>
      </c>
      <c r="Q23" s="23"/>
      <c r="R23" s="23">
        <v>44593</v>
      </c>
      <c r="S23" s="11" t="s">
        <v>205</v>
      </c>
      <c r="T23" s="25"/>
      <c r="U23" s="26"/>
      <c r="V23" s="28"/>
      <c r="W23" s="11" t="s">
        <v>162</v>
      </c>
    </row>
    <row r="24" spans="1:25" s="1" customFormat="1" ht="17.25" hidden="1">
      <c r="A24" s="43" t="s">
        <v>114</v>
      </c>
      <c r="B24" s="8" t="s">
        <v>240</v>
      </c>
      <c r="C24" s="8" t="s">
        <v>45</v>
      </c>
      <c r="D24" s="7" t="s">
        <v>23</v>
      </c>
      <c r="E24" s="14" t="s">
        <v>25</v>
      </c>
      <c r="F24" s="8" t="s">
        <v>24</v>
      </c>
      <c r="G24" s="16" t="s">
        <v>122</v>
      </c>
      <c r="H24" s="30" t="str">
        <f t="shared" ca="1" si="3"/>
        <v>36歲</v>
      </c>
      <c r="I24" s="5" t="str">
        <f t="shared" ref="I24:I30" si="5">MID(G24,5,2)</f>
        <v>04</v>
      </c>
      <c r="J24" s="8" t="s">
        <v>206</v>
      </c>
      <c r="K24" s="8" t="s">
        <v>310</v>
      </c>
      <c r="L24" s="8" t="s">
        <v>207</v>
      </c>
      <c r="M24" s="8" t="s">
        <v>121</v>
      </c>
      <c r="N24" s="10">
        <v>44461</v>
      </c>
      <c r="O24" s="8">
        <f t="shared" si="2"/>
        <v>9</v>
      </c>
      <c r="P24" s="10">
        <v>44985</v>
      </c>
      <c r="Q24" s="10"/>
      <c r="R24" s="13">
        <v>44985</v>
      </c>
      <c r="S24" s="11" t="s">
        <v>208</v>
      </c>
      <c r="T24" s="25"/>
      <c r="U24" s="26"/>
      <c r="V24" s="28">
        <v>7</v>
      </c>
      <c r="W24" s="32" t="s">
        <v>308</v>
      </c>
    </row>
    <row r="25" spans="1:25" s="6" customFormat="1" ht="17.25" hidden="1">
      <c r="A25" s="43" t="s">
        <v>132</v>
      </c>
      <c r="B25" s="8" t="s">
        <v>131</v>
      </c>
      <c r="C25" s="8" t="s">
        <v>20</v>
      </c>
      <c r="D25" s="7" t="s">
        <v>17</v>
      </c>
      <c r="E25" s="14" t="s">
        <v>19</v>
      </c>
      <c r="F25" s="8" t="s">
        <v>18</v>
      </c>
      <c r="G25" s="8" t="s">
        <v>130</v>
      </c>
      <c r="H25" s="30" t="str">
        <f t="shared" ca="1" si="3"/>
        <v>40歲</v>
      </c>
      <c r="I25" s="5" t="str">
        <f t="shared" si="5"/>
        <v>03</v>
      </c>
      <c r="J25" s="8" t="s">
        <v>129</v>
      </c>
      <c r="K25" s="8" t="s">
        <v>128</v>
      </c>
      <c r="L25" s="8" t="s">
        <v>209</v>
      </c>
      <c r="M25" s="8" t="s">
        <v>127</v>
      </c>
      <c r="N25" s="10">
        <v>44522</v>
      </c>
      <c r="O25" s="8">
        <f t="shared" si="2"/>
        <v>11</v>
      </c>
      <c r="P25" s="10">
        <v>44865</v>
      </c>
      <c r="Q25" s="10"/>
      <c r="R25" s="10"/>
      <c r="S25" s="11" t="s">
        <v>210</v>
      </c>
      <c r="T25" s="25"/>
      <c r="U25" s="26"/>
      <c r="V25" s="28">
        <f>3+1</f>
        <v>4</v>
      </c>
    </row>
    <row r="26" spans="1:25" s="6" customFormat="1" ht="17.25" hidden="1">
      <c r="A26" s="43" t="s">
        <v>114</v>
      </c>
      <c r="B26" s="8" t="s">
        <v>240</v>
      </c>
      <c r="C26" s="12" t="s">
        <v>90</v>
      </c>
      <c r="D26" s="7" t="s">
        <v>14</v>
      </c>
      <c r="E26" s="14" t="s">
        <v>16</v>
      </c>
      <c r="F26" s="8" t="s">
        <v>15</v>
      </c>
      <c r="G26" s="8" t="s">
        <v>233</v>
      </c>
      <c r="H26" s="30" t="str">
        <f t="shared" ca="1" si="3"/>
        <v>37歲</v>
      </c>
      <c r="I26" s="5" t="str">
        <f t="shared" si="5"/>
        <v>04</v>
      </c>
      <c r="J26" s="8" t="s">
        <v>117</v>
      </c>
      <c r="K26" s="8" t="s">
        <v>116</v>
      </c>
      <c r="L26" s="8" t="s">
        <v>211</v>
      </c>
      <c r="M26" s="8" t="s">
        <v>115</v>
      </c>
      <c r="N26" s="10">
        <v>44524</v>
      </c>
      <c r="O26" s="8">
        <f t="shared" si="2"/>
        <v>11</v>
      </c>
      <c r="P26" s="10">
        <v>44876</v>
      </c>
      <c r="Q26" s="10"/>
      <c r="R26" s="10">
        <v>44876</v>
      </c>
      <c r="S26" s="11" t="s">
        <v>212</v>
      </c>
      <c r="T26" s="25">
        <v>2</v>
      </c>
      <c r="U26" s="26"/>
      <c r="V26" s="28">
        <f>3+1</f>
        <v>4</v>
      </c>
    </row>
    <row r="27" spans="1:25" s="6" customFormat="1" ht="17.25" hidden="1">
      <c r="A27" s="43" t="s">
        <v>114</v>
      </c>
      <c r="B27" s="8" t="s">
        <v>278</v>
      </c>
      <c r="C27" s="12" t="s">
        <v>13</v>
      </c>
      <c r="D27" s="7" t="s">
        <v>10</v>
      </c>
      <c r="E27" s="17" t="s">
        <v>12</v>
      </c>
      <c r="F27" s="12" t="s">
        <v>11</v>
      </c>
      <c r="G27" s="12" t="s">
        <v>120</v>
      </c>
      <c r="H27" s="30" t="str">
        <f t="shared" ca="1" si="3"/>
        <v>49歲</v>
      </c>
      <c r="I27" s="5" t="str">
        <f t="shared" si="5"/>
        <v>11</v>
      </c>
      <c r="J27" s="12" t="s">
        <v>222</v>
      </c>
      <c r="K27" s="12" t="s">
        <v>119</v>
      </c>
      <c r="L27" s="12" t="s">
        <v>213</v>
      </c>
      <c r="M27" s="12" t="s">
        <v>118</v>
      </c>
      <c r="N27" s="13">
        <v>44531</v>
      </c>
      <c r="O27" s="8">
        <f t="shared" si="2"/>
        <v>12</v>
      </c>
      <c r="P27" s="13">
        <v>44985</v>
      </c>
      <c r="Q27" s="13"/>
      <c r="R27" s="13">
        <v>44985</v>
      </c>
      <c r="S27" s="11" t="s">
        <v>215</v>
      </c>
      <c r="T27" s="25">
        <v>2</v>
      </c>
      <c r="U27" s="26"/>
      <c r="V27" s="28">
        <v>7</v>
      </c>
      <c r="W27" s="32" t="s">
        <v>306</v>
      </c>
    </row>
    <row r="28" spans="1:25" s="6" customFormat="1" ht="17.25" hidden="1">
      <c r="A28" s="43" t="s">
        <v>114</v>
      </c>
      <c r="B28" s="12" t="s">
        <v>9</v>
      </c>
      <c r="C28" s="12" t="s">
        <v>90</v>
      </c>
      <c r="D28" s="7" t="s">
        <v>6</v>
      </c>
      <c r="E28" s="29" t="s">
        <v>8</v>
      </c>
      <c r="F28" s="3" t="s">
        <v>7</v>
      </c>
      <c r="G28" s="3" t="s">
        <v>126</v>
      </c>
      <c r="H28" s="30" t="str">
        <f t="shared" ca="1" si="3"/>
        <v>37歲</v>
      </c>
      <c r="I28" s="3">
        <v>8</v>
      </c>
      <c r="J28" s="8" t="s">
        <v>125</v>
      </c>
      <c r="K28" s="3" t="s">
        <v>124</v>
      </c>
      <c r="L28" s="8" t="s">
        <v>214</v>
      </c>
      <c r="M28" s="4" t="s">
        <v>123</v>
      </c>
      <c r="N28" s="2">
        <v>44546</v>
      </c>
      <c r="O28" s="8">
        <f t="shared" si="2"/>
        <v>12</v>
      </c>
      <c r="P28" s="10">
        <v>44662</v>
      </c>
      <c r="Q28" s="10"/>
      <c r="R28" s="10">
        <v>44669</v>
      </c>
      <c r="S28" s="11" t="s">
        <v>216</v>
      </c>
      <c r="T28" s="25"/>
      <c r="U28" s="26"/>
      <c r="V28" s="28"/>
    </row>
    <row r="29" spans="1:25" ht="17.25">
      <c r="A29" s="87" t="s">
        <v>114</v>
      </c>
      <c r="B29" s="99" t="s">
        <v>9</v>
      </c>
      <c r="C29" s="88" t="s">
        <v>319</v>
      </c>
      <c r="D29" s="89" t="s">
        <v>4</v>
      </c>
      <c r="E29" s="98" t="s">
        <v>113</v>
      </c>
      <c r="F29" s="88" t="s">
        <v>112</v>
      </c>
      <c r="H29" s="91"/>
      <c r="I29" s="92"/>
      <c r="L29" s="102"/>
      <c r="M29" s="99" t="s">
        <v>111</v>
      </c>
      <c r="N29" s="93">
        <v>44602</v>
      </c>
      <c r="O29" s="88"/>
      <c r="T29" s="26"/>
      <c r="U29" s="26"/>
      <c r="Y29" s="95"/>
    </row>
    <row r="30" spans="1:25" s="21" customFormat="1" ht="17.25" hidden="1">
      <c r="A30" s="66" t="s">
        <v>114</v>
      </c>
      <c r="B30" s="67" t="s">
        <v>9</v>
      </c>
      <c r="C30" s="58" t="s">
        <v>39</v>
      </c>
      <c r="D30" s="59" t="s">
        <v>2</v>
      </c>
      <c r="E30" s="59" t="s">
        <v>3</v>
      </c>
      <c r="F30" s="58"/>
      <c r="G30" s="58" t="s">
        <v>255</v>
      </c>
      <c r="H30" s="61" t="str">
        <f t="shared" ca="1" si="3"/>
        <v>31歲</v>
      </c>
      <c r="I30" s="68" t="str">
        <f t="shared" si="5"/>
        <v>03</v>
      </c>
      <c r="J30" s="58" t="s">
        <v>224</v>
      </c>
      <c r="K30" s="58" t="s">
        <v>223</v>
      </c>
      <c r="L30" s="69" t="s">
        <v>227</v>
      </c>
      <c r="M30" s="67"/>
      <c r="N30" s="70">
        <v>44622</v>
      </c>
      <c r="O30" s="58">
        <f t="shared" si="2"/>
        <v>3</v>
      </c>
      <c r="P30" s="64">
        <v>44726</v>
      </c>
      <c r="R30" s="64">
        <v>44726</v>
      </c>
      <c r="S30" s="63" t="s">
        <v>230</v>
      </c>
      <c r="T30" s="65"/>
      <c r="U30" s="26"/>
      <c r="V30" s="28"/>
    </row>
    <row r="31" spans="1:25" s="6" customFormat="1" ht="17.25" hidden="1">
      <c r="A31" s="43" t="s">
        <v>132</v>
      </c>
      <c r="B31" s="8" t="s">
        <v>131</v>
      </c>
      <c r="C31" s="8" t="s">
        <v>43</v>
      </c>
      <c r="D31" s="7" t="s">
        <v>0</v>
      </c>
      <c r="E31" s="7" t="s">
        <v>1</v>
      </c>
      <c r="F31" s="8" t="s">
        <v>189</v>
      </c>
      <c r="G31" s="8" t="s">
        <v>226</v>
      </c>
      <c r="H31" s="30" t="str">
        <f t="shared" ca="1" si="3"/>
        <v>30歲</v>
      </c>
      <c r="I31" s="8">
        <v>5</v>
      </c>
      <c r="J31" s="8" t="s">
        <v>225</v>
      </c>
      <c r="K31" s="8" t="s">
        <v>217</v>
      </c>
      <c r="L31" s="18" t="s">
        <v>228</v>
      </c>
      <c r="M31" s="12" t="s">
        <v>218</v>
      </c>
      <c r="N31" s="22">
        <v>44627</v>
      </c>
      <c r="O31" s="8">
        <f t="shared" si="2"/>
        <v>3</v>
      </c>
      <c r="P31" s="10">
        <v>44681</v>
      </c>
      <c r="Q31" s="8"/>
      <c r="R31" s="10">
        <v>44681</v>
      </c>
      <c r="S31" s="18" t="s">
        <v>229</v>
      </c>
      <c r="T31" s="25"/>
      <c r="U31" s="26"/>
      <c r="V31" s="28"/>
      <c r="W31" s="6" t="s">
        <v>252</v>
      </c>
    </row>
    <row r="32" spans="1:25" ht="17.25">
      <c r="A32" s="87" t="s">
        <v>110</v>
      </c>
      <c r="B32" s="88" t="s">
        <v>302</v>
      </c>
      <c r="C32" s="88" t="s">
        <v>45</v>
      </c>
      <c r="D32" s="89" t="s">
        <v>236</v>
      </c>
      <c r="E32" s="98" t="s">
        <v>237</v>
      </c>
      <c r="F32" s="88" t="s">
        <v>238</v>
      </c>
      <c r="H32" s="91"/>
      <c r="I32" s="92"/>
      <c r="L32" s="102"/>
      <c r="M32" s="99" t="s">
        <v>239</v>
      </c>
      <c r="N32" s="103">
        <v>44662</v>
      </c>
      <c r="O32" s="88"/>
      <c r="P32" s="88"/>
      <c r="R32" s="88"/>
      <c r="S32" s="102"/>
      <c r="T32" s="26"/>
      <c r="U32" s="26"/>
      <c r="Y32" s="95"/>
    </row>
    <row r="33" spans="1:25" s="6" customFormat="1" ht="17.25" hidden="1">
      <c r="A33" s="66" t="s">
        <v>114</v>
      </c>
      <c r="B33" s="58" t="s">
        <v>240</v>
      </c>
      <c r="C33" s="58" t="s">
        <v>241</v>
      </c>
      <c r="D33" s="59" t="s">
        <v>242</v>
      </c>
      <c r="E33" s="60" t="s">
        <v>243</v>
      </c>
      <c r="F33" s="58" t="s">
        <v>244</v>
      </c>
      <c r="G33" s="58" t="s">
        <v>245</v>
      </c>
      <c r="H33" s="61" t="str">
        <f t="shared" ca="1" si="3"/>
        <v>47歲</v>
      </c>
      <c r="I33" s="58">
        <v>11</v>
      </c>
      <c r="J33" s="58" t="s">
        <v>246</v>
      </c>
      <c r="K33" s="58" t="s">
        <v>247</v>
      </c>
      <c r="L33" s="69" t="s">
        <v>248</v>
      </c>
      <c r="M33" s="67" t="s">
        <v>249</v>
      </c>
      <c r="N33" s="70">
        <v>44684</v>
      </c>
      <c r="O33" s="58">
        <f t="shared" si="2"/>
        <v>5</v>
      </c>
      <c r="P33" s="70">
        <v>44804</v>
      </c>
      <c r="Q33" s="64">
        <v>44684</v>
      </c>
      <c r="R33" s="70">
        <v>44804</v>
      </c>
      <c r="S33" s="69" t="s">
        <v>250</v>
      </c>
      <c r="T33" s="65"/>
      <c r="U33" s="26"/>
      <c r="V33" s="28"/>
      <c r="W33" s="6" t="s">
        <v>251</v>
      </c>
    </row>
    <row r="34" spans="1:25" s="6" customFormat="1" ht="17.25" hidden="1">
      <c r="A34" s="43" t="s">
        <v>114</v>
      </c>
      <c r="B34" s="8" t="s">
        <v>299</v>
      </c>
      <c r="C34" s="8" t="s">
        <v>256</v>
      </c>
      <c r="D34" s="7" t="s">
        <v>257</v>
      </c>
      <c r="E34" s="14" t="s">
        <v>258</v>
      </c>
      <c r="F34" s="8" t="s">
        <v>259</v>
      </c>
      <c r="G34" s="10" t="s">
        <v>275</v>
      </c>
      <c r="H34" s="30" t="str">
        <f t="shared" ca="1" si="3"/>
        <v>36歲</v>
      </c>
      <c r="I34" s="5" t="str">
        <f t="shared" ref="I34:I35" si="6">MID(G34,5,2)</f>
        <v>08</v>
      </c>
      <c r="J34" s="8" t="s">
        <v>260</v>
      </c>
      <c r="K34" s="8" t="s">
        <v>261</v>
      </c>
      <c r="L34" s="18" t="s">
        <v>262</v>
      </c>
      <c r="M34" s="12" t="s">
        <v>263</v>
      </c>
      <c r="N34" s="22">
        <v>44762</v>
      </c>
      <c r="O34" s="8">
        <f t="shared" si="2"/>
        <v>7</v>
      </c>
      <c r="P34" s="13">
        <v>44985</v>
      </c>
      <c r="Q34" s="10">
        <v>44762</v>
      </c>
      <c r="R34" s="13">
        <v>44985</v>
      </c>
      <c r="S34" s="18" t="s">
        <v>264</v>
      </c>
      <c r="T34" s="25">
        <v>2</v>
      </c>
      <c r="U34" s="26"/>
      <c r="V34" s="28">
        <v>3</v>
      </c>
      <c r="W34" s="32" t="s">
        <v>304</v>
      </c>
    </row>
    <row r="35" spans="1:25" s="6" customFormat="1" ht="17.25" hidden="1">
      <c r="A35" s="43" t="s">
        <v>114</v>
      </c>
      <c r="B35" s="8" t="s">
        <v>240</v>
      </c>
      <c r="C35" s="8" t="s">
        <v>5</v>
      </c>
      <c r="D35" s="7" t="s">
        <v>266</v>
      </c>
      <c r="E35" s="14" t="s">
        <v>267</v>
      </c>
      <c r="F35" s="8" t="s">
        <v>268</v>
      </c>
      <c r="G35" s="10" t="s">
        <v>269</v>
      </c>
      <c r="H35" s="30" t="str">
        <f t="shared" ca="1" si="3"/>
        <v>49歲</v>
      </c>
      <c r="I35" s="5" t="str">
        <f t="shared" si="6"/>
        <v>12</v>
      </c>
      <c r="J35" s="8" t="s">
        <v>270</v>
      </c>
      <c r="K35" s="8" t="s">
        <v>271</v>
      </c>
      <c r="L35" s="18" t="s">
        <v>272</v>
      </c>
      <c r="M35" s="12" t="s">
        <v>273</v>
      </c>
      <c r="N35" s="22">
        <v>44824</v>
      </c>
      <c r="O35" s="8">
        <f t="shared" si="2"/>
        <v>9</v>
      </c>
      <c r="P35" s="13">
        <v>44985</v>
      </c>
      <c r="Q35" s="22">
        <v>44824</v>
      </c>
      <c r="R35" s="13">
        <v>44985</v>
      </c>
      <c r="S35" s="18" t="s">
        <v>274</v>
      </c>
      <c r="T35" s="25"/>
      <c r="U35" s="26"/>
      <c r="V35" s="31"/>
      <c r="W35" s="6" t="s">
        <v>305</v>
      </c>
    </row>
    <row r="36" spans="1:25" s="6" customFormat="1" ht="17.25" hidden="1">
      <c r="A36" s="43" t="s">
        <v>114</v>
      </c>
      <c r="B36" s="8" t="s">
        <v>240</v>
      </c>
      <c r="C36" s="8" t="s">
        <v>241</v>
      </c>
      <c r="D36" s="7" t="s">
        <v>279</v>
      </c>
      <c r="E36" s="14" t="s">
        <v>281</v>
      </c>
      <c r="F36" s="8" t="s">
        <v>282</v>
      </c>
      <c r="G36" s="10" t="s">
        <v>292</v>
      </c>
      <c r="H36" s="30" t="str">
        <f t="shared" ca="1" si="3"/>
        <v>53歲</v>
      </c>
      <c r="I36" s="5" t="str">
        <f t="shared" ref="I36:I39" si="7">MID(G36,5,2)</f>
        <v>05</v>
      </c>
      <c r="J36" s="8" t="s">
        <v>293</v>
      </c>
      <c r="K36" s="8" t="s">
        <v>294</v>
      </c>
      <c r="L36" s="18" t="s">
        <v>295</v>
      </c>
      <c r="M36" s="12" t="s">
        <v>283</v>
      </c>
      <c r="N36" s="22">
        <v>44872</v>
      </c>
      <c r="O36" s="8">
        <f t="shared" si="2"/>
        <v>11</v>
      </c>
      <c r="P36" s="10">
        <v>44872</v>
      </c>
      <c r="Q36" s="22">
        <v>44872</v>
      </c>
      <c r="R36" s="22">
        <v>44873</v>
      </c>
      <c r="S36" s="22" t="s">
        <v>296</v>
      </c>
      <c r="T36" s="25"/>
      <c r="U36" s="26"/>
      <c r="V36" s="1"/>
    </row>
    <row r="37" spans="1:25" s="6" customFormat="1" ht="17.25" hidden="1">
      <c r="A37" s="43" t="s">
        <v>114</v>
      </c>
      <c r="B37" s="8" t="s">
        <v>240</v>
      </c>
      <c r="C37" s="8" t="s">
        <v>241</v>
      </c>
      <c r="D37" s="7" t="s">
        <v>280</v>
      </c>
      <c r="E37" s="14" t="s">
        <v>285</v>
      </c>
      <c r="F37" s="8" t="s">
        <v>284</v>
      </c>
      <c r="G37" s="10" t="s">
        <v>286</v>
      </c>
      <c r="H37" s="30" t="str">
        <f t="shared" ca="1" si="3"/>
        <v>49歲</v>
      </c>
      <c r="I37" s="5" t="str">
        <f t="shared" si="7"/>
        <v>02</v>
      </c>
      <c r="J37" s="8" t="s">
        <v>290</v>
      </c>
      <c r="K37" s="8" t="s">
        <v>287</v>
      </c>
      <c r="L37" s="18" t="s">
        <v>288</v>
      </c>
      <c r="M37" s="12" t="s">
        <v>289</v>
      </c>
      <c r="N37" s="22">
        <v>44880</v>
      </c>
      <c r="O37" s="8">
        <f t="shared" si="2"/>
        <v>11</v>
      </c>
      <c r="P37" s="10">
        <v>44941</v>
      </c>
      <c r="Q37" s="22">
        <v>44880</v>
      </c>
      <c r="R37" s="8"/>
      <c r="S37" s="18" t="s">
        <v>291</v>
      </c>
      <c r="T37" s="25"/>
      <c r="U37" s="26"/>
      <c r="V37" s="1"/>
    </row>
    <row r="38" spans="1:25" ht="17.25">
      <c r="A38" s="87" t="s">
        <v>114</v>
      </c>
      <c r="B38" s="99" t="s">
        <v>9</v>
      </c>
      <c r="C38" s="88" t="s">
        <v>313</v>
      </c>
      <c r="D38" s="89" t="s">
        <v>314</v>
      </c>
      <c r="E38" s="104" t="s">
        <v>315</v>
      </c>
      <c r="F38" s="88" t="s">
        <v>317</v>
      </c>
      <c r="G38" s="93"/>
      <c r="H38" s="91"/>
      <c r="I38" s="92"/>
      <c r="L38" s="102"/>
      <c r="M38" s="105" t="s">
        <v>316</v>
      </c>
      <c r="N38" s="103">
        <v>45005</v>
      </c>
      <c r="O38" s="88"/>
      <c r="P38" s="88"/>
      <c r="Q38" s="103"/>
      <c r="R38" s="88"/>
      <c r="S38" s="102"/>
      <c r="T38" s="26"/>
      <c r="U38" s="26"/>
      <c r="V38" s="104"/>
      <c r="W38" s="106"/>
      <c r="Y38" s="95"/>
    </row>
    <row r="39" spans="1:25" s="41" customFormat="1" ht="17.25" hidden="1">
      <c r="A39" s="66" t="s">
        <v>114</v>
      </c>
      <c r="B39" s="71" t="s">
        <v>103</v>
      </c>
      <c r="C39" s="71" t="s">
        <v>172</v>
      </c>
      <c r="D39" s="49" t="s">
        <v>320</v>
      </c>
      <c r="E39" s="49" t="s">
        <v>48</v>
      </c>
      <c r="F39" s="71" t="s">
        <v>47</v>
      </c>
      <c r="G39" s="72" t="s">
        <v>175</v>
      </c>
      <c r="H39" s="73" t="str">
        <f t="shared" ref="H38:H39" ca="1" si="8">CONCATENATE(DATEDIF(--(LEFT(G39,3)+1911&amp;MID(G39,4,6)),TODAY(),"y"),"歲")</f>
        <v>37歲</v>
      </c>
      <c r="I39" s="74" t="str">
        <f t="shared" si="7"/>
        <v>11</v>
      </c>
      <c r="J39" s="72" t="s">
        <v>174</v>
      </c>
      <c r="K39" s="72" t="s">
        <v>173</v>
      </c>
      <c r="L39" s="72" t="s">
        <v>196</v>
      </c>
      <c r="M39" s="75" t="s">
        <v>254</v>
      </c>
      <c r="N39" s="76">
        <v>45017</v>
      </c>
      <c r="O39" s="48">
        <f t="shared" si="2"/>
        <v>4</v>
      </c>
      <c r="P39" s="53">
        <v>45057</v>
      </c>
      <c r="Q39" s="76">
        <v>45083</v>
      </c>
      <c r="R39" s="76">
        <v>45058</v>
      </c>
      <c r="S39" s="54" t="s">
        <v>197</v>
      </c>
      <c r="T39" s="55"/>
      <c r="U39" s="76">
        <v>44349</v>
      </c>
      <c r="V39" s="44">
        <f>3+4</f>
        <v>7</v>
      </c>
    </row>
    <row r="40" spans="1:25" ht="17.25">
      <c r="A40" s="87" t="s">
        <v>114</v>
      </c>
      <c r="B40" s="99" t="s">
        <v>103</v>
      </c>
      <c r="C40" s="99" t="s">
        <v>172</v>
      </c>
      <c r="D40" s="89" t="s">
        <v>323</v>
      </c>
      <c r="E40" s="89" t="s">
        <v>48</v>
      </c>
      <c r="F40" s="99" t="s">
        <v>47</v>
      </c>
      <c r="G40" s="99"/>
      <c r="H40" s="91"/>
      <c r="I40" s="92"/>
      <c r="J40" s="99"/>
      <c r="K40" s="99"/>
      <c r="L40" s="99"/>
      <c r="M40" s="105" t="s">
        <v>254</v>
      </c>
      <c r="N40" s="100">
        <v>45082</v>
      </c>
      <c r="O40" s="88"/>
      <c r="Q40" s="100"/>
      <c r="R40" s="100"/>
      <c r="T40" s="26"/>
      <c r="U40" s="100"/>
      <c r="Y40" s="95"/>
    </row>
    <row r="41" spans="1:25" ht="17.25">
      <c r="A41" s="87"/>
      <c r="D41" s="89"/>
      <c r="E41" s="104"/>
      <c r="G41" s="93"/>
      <c r="H41" s="91"/>
      <c r="I41" s="92"/>
      <c r="K41" s="107"/>
      <c r="L41" s="102"/>
      <c r="M41" s="105"/>
      <c r="N41" s="103"/>
      <c r="O41" s="103"/>
      <c r="P41" s="88"/>
      <c r="Q41" s="103"/>
      <c r="R41" s="88"/>
      <c r="S41" s="102"/>
      <c r="T41" s="26"/>
      <c r="U41" s="26"/>
      <c r="V41" s="104"/>
    </row>
    <row r="42" spans="1:25">
      <c r="A42" s="87"/>
      <c r="D42" s="89"/>
      <c r="E42" s="104"/>
      <c r="L42" s="102"/>
      <c r="N42" s="103"/>
      <c r="O42" s="103"/>
      <c r="P42" s="88"/>
      <c r="Q42" s="88"/>
      <c r="R42" s="88"/>
      <c r="S42" s="102"/>
      <c r="T42" s="26"/>
      <c r="U42" s="26"/>
      <c r="V42" s="104"/>
    </row>
    <row r="43" spans="1:25">
      <c r="D43" s="108"/>
      <c r="E43" s="109" t="s">
        <v>107</v>
      </c>
      <c r="T43" s="26"/>
      <c r="U43" s="26"/>
    </row>
    <row r="44" spans="1:25" ht="18.75">
      <c r="Y44" s="110"/>
    </row>
    <row r="51" spans="2:13">
      <c r="D51" s="111"/>
      <c r="E51" s="112"/>
      <c r="F51" s="113"/>
      <c r="G51" s="113"/>
      <c r="H51" s="113"/>
      <c r="I51" s="113"/>
      <c r="J51" s="113"/>
      <c r="K51" s="113"/>
      <c r="L51" s="113"/>
      <c r="M51" s="113"/>
    </row>
    <row r="55" spans="2:13">
      <c r="G55" s="114" t="s">
        <v>324</v>
      </c>
      <c r="H55" s="88" t="e">
        <f>(MID(H3,1,2)+MID(H6,1,2)+MID(H9,1,2)+MID(H11,1,2)+MID(H13,1,2)+MID(H14,1,2)+MID(H15,1,2)+MID(H16,1,2)+MID(H29,1,2)+MID(H32,1,2)+MID(H38,1,2)+MID(H40,1,2))/12</f>
        <v>#VALUE!</v>
      </c>
    </row>
    <row r="56" spans="2:13">
      <c r="B56" s="87"/>
    </row>
  </sheetData>
  <protectedRanges>
    <protectedRange sqref="T7:U23 V9:V10 T25:U29 T3:U5 V3:V7 T31:U38 T41:U42 T39:T40" name="範圍1"/>
    <protectedRange sqref="T6:U6" name="範圍1_1"/>
  </protectedRanges>
  <autoFilter ref="A1:Z40" xr:uid="{73570180-5FB0-43AE-B205-E62979FCC198}">
    <filterColumn colId="15">
      <filters blank="1"/>
    </filterColumn>
  </autoFilter>
  <sortState xmlns:xlrd2="http://schemas.microsoft.com/office/spreadsheetml/2017/richdata2" ref="A2:T51">
    <sortCondition ref="D2:D51"/>
  </sortState>
  <phoneticPr fontId="4" type="noConversion"/>
  <dataValidations count="1">
    <dataValidation type="whole" allowBlank="1" showInputMessage="1" showErrorMessage="1" sqref="T25:U29 T2:U23 U41:U42 U31:U38 T31:T42" xr:uid="{D75917BA-7B40-4EE1-A8B8-E030F09A9580}">
      <formula1>0</formula1>
      <formula2>10</formula2>
    </dataValidation>
  </dataValidations>
  <hyperlinks>
    <hyperlink ref="M2" r:id="rId1" xr:uid="{2DEF41C2-7613-4FFD-99BE-B1ABD4D1AD57}"/>
    <hyperlink ref="M6" r:id="rId2" xr:uid="{AF7DB738-AB42-4A92-B120-69855A1C6841}"/>
    <hyperlink ref="M29" r:id="rId3" xr:uid="{E16D4BEF-82A5-4FDD-814B-F5CD0B725977}"/>
    <hyperlink ref="M31" r:id="rId4" xr:uid="{0220437B-C506-4983-8F51-C540D405FC29}"/>
    <hyperlink ref="M32" r:id="rId5" xr:uid="{56793ABA-84CD-4956-B5E2-090311F9EE97}"/>
    <hyperlink ref="M33" r:id="rId6" xr:uid="{242FB770-CA91-4A9B-AC52-5E5E4A57E887}"/>
    <hyperlink ref="M18" r:id="rId7" xr:uid="{78B051CF-B670-431A-8B0A-84B5F607BAEA}"/>
    <hyperlink ref="M34" r:id="rId8" xr:uid="{848E51D1-45D3-4AAD-B353-4F9CC11AC9EB}"/>
    <hyperlink ref="M35" r:id="rId9" xr:uid="{D79C5E7B-B2C1-47A5-B636-E28053550B2B}"/>
    <hyperlink ref="M36" r:id="rId10" xr:uid="{A01FA91C-EA6E-4A1C-BA83-2F83795F48E9}"/>
    <hyperlink ref="M37" r:id="rId11" xr:uid="{1BB51DC9-146D-4739-9E0E-7C91AFE1FF49}"/>
    <hyperlink ref="M38" r:id="rId12" xr:uid="{D4BDC10F-7FF8-482A-82D5-01132721064B}"/>
    <hyperlink ref="M39" r:id="rId13" xr:uid="{249F9D9C-53AD-4A0C-8DC9-EFBF30F72757}"/>
    <hyperlink ref="M40" r:id="rId14" xr:uid="{390BA5F8-752F-4F8F-8302-13CF9E18613C}"/>
  </hyperlinks>
  <pageMargins left="0.7" right="0.7" top="0.75" bottom="0.75" header="0.3" footer="0.3"/>
  <pageSetup paperSize="9"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員工清冊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Roger Wu</cp:lastModifiedBy>
  <cp:lastPrinted>2023-06-07T09:14:17Z</cp:lastPrinted>
  <dcterms:created xsi:type="dcterms:W3CDTF">2022-03-11T02:14:22Z</dcterms:created>
  <dcterms:modified xsi:type="dcterms:W3CDTF">2023-08-24T09:24:53Z</dcterms:modified>
</cp:coreProperties>
</file>