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"/>
    </mc:Choice>
  </mc:AlternateContent>
  <xr:revisionPtr revIDLastSave="0" documentId="13_ncr:20001_{5311F8CB-9A49-4A0C-BF93-3C082621E25B}" xr6:coauthVersionLast="36" xr6:coauthVersionMax="36" xr10:uidLastSave="{00000000-0000-0000-0000-000000000000}"/>
  <bookViews>
    <workbookView xWindow="0" yWindow="0" windowWidth="14370" windowHeight="3350" firstSheet="1" activeTab="8" xr2:uid="{00000000-000D-0000-FFFF-FFFF00000000}"/>
  </bookViews>
  <sheets>
    <sheet name="KRHO1" sheetId="5" r:id="rId1"/>
    <sheet name="KRHO2" sheetId="25" r:id="rId2"/>
    <sheet name="KRHO3" sheetId="14" r:id="rId3"/>
    <sheet name="KRHO4" sheetId="16" r:id="rId4"/>
    <sheet name="KRHO5" sheetId="17" r:id="rId5"/>
    <sheet name="KRHO6" sheetId="19" r:id="rId6"/>
    <sheet name="KRHO7" sheetId="20" r:id="rId7"/>
    <sheet name="KRHO8" sheetId="21" r:id="rId8"/>
    <sheet name="KRHO 9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0" l="1"/>
  <c r="M6" i="19"/>
  <c r="J14" i="21"/>
  <c r="J10" i="21"/>
  <c r="J13" i="21" s="1"/>
  <c r="B16" i="25" l="1"/>
  <c r="I8" i="20" l="1"/>
  <c r="B16" i="14" l="1"/>
  <c r="C16" i="14"/>
  <c r="I10" i="21" l="1"/>
  <c r="I13" i="21" s="1"/>
  <c r="I14" i="21"/>
  <c r="L6" i="19" l="1"/>
  <c r="D16" i="14"/>
  <c r="D4" i="14"/>
  <c r="K6" i="19" l="1"/>
  <c r="D14" i="14"/>
  <c r="D15" i="14"/>
  <c r="H14" i="21" l="1"/>
  <c r="H10" i="21"/>
  <c r="H13" i="21" s="1"/>
  <c r="B10" i="21" l="1"/>
  <c r="C10" i="21"/>
  <c r="D10" i="21"/>
  <c r="D13" i="21" s="1"/>
  <c r="E10" i="21"/>
  <c r="E13" i="21" s="1"/>
  <c r="F10" i="21"/>
  <c r="F13" i="21" s="1"/>
  <c r="G10" i="21"/>
  <c r="G13" i="21" s="1"/>
  <c r="B13" i="21"/>
  <c r="C13" i="21"/>
  <c r="B14" i="21"/>
  <c r="C14" i="21"/>
  <c r="D14" i="21"/>
  <c r="E14" i="21"/>
  <c r="F14" i="21"/>
  <c r="G14" i="21"/>
  <c r="I6" i="19"/>
  <c r="J6" i="19"/>
  <c r="D5" i="14"/>
  <c r="D6" i="14"/>
  <c r="D7" i="14"/>
  <c r="D8" i="14"/>
  <c r="D9" i="14"/>
  <c r="D10" i="14"/>
  <c r="D11" i="14"/>
  <c r="D12" i="14"/>
  <c r="D13" i="14"/>
</calcChain>
</file>

<file path=xl/sharedStrings.xml><?xml version="1.0" encoding="utf-8"?>
<sst xmlns="http://schemas.openxmlformats.org/spreadsheetml/2006/main" count="79" uniqueCount="66">
  <si>
    <t>Kriminaalhooldusaluste arv</t>
  </si>
  <si>
    <t>Vangide arv</t>
  </si>
  <si>
    <t>Venemaa</t>
  </si>
  <si>
    <t>Eesti</t>
  </si>
  <si>
    <t>KarS sõltuvusravi</t>
  </si>
  <si>
    <t>Käitumiskontroll (karistusjärgne)</t>
  </si>
  <si>
    <t>Elektrooniline valve (vahistamine)</t>
  </si>
  <si>
    <t>Käitumiskontroll (mõjutusvahend)</t>
  </si>
  <si>
    <t>Käitumiskontroll (šokivangistus)</t>
  </si>
  <si>
    <t>KrMS üldkasulik töö</t>
  </si>
  <si>
    <t>KarS üldkasulik töö</t>
  </si>
  <si>
    <t>Käitumiskontroll (KarS § 74 lg 1)</t>
  </si>
  <si>
    <t>Väärteo üldkasulik töö</t>
  </si>
  <si>
    <t>Vahe</t>
  </si>
  <si>
    <t>Täiskasvanu 27 ja enam</t>
  </si>
  <si>
    <t>Noor 18-26</t>
  </si>
  <si>
    <t>Alaealine kuni 18</t>
  </si>
  <si>
    <t>Vanus</t>
  </si>
  <si>
    <t>Muu / pole teada</t>
  </si>
  <si>
    <t>Venelane</t>
  </si>
  <si>
    <t>Eestlane</t>
  </si>
  <si>
    <t>Rahvus</t>
  </si>
  <si>
    <t>Kodakondsuseta / määratlemata</t>
  </si>
  <si>
    <t>Kodakondsus</t>
  </si>
  <si>
    <t>Naine</t>
  </si>
  <si>
    <t>Mees</t>
  </si>
  <si>
    <t>Sugu</t>
  </si>
  <si>
    <t>Isiku enda võetud lisakohustus, mille kohus on kinnitanud</t>
  </si>
  <si>
    <t>Mitte omada või tarvitada narkootilisi või psühhotroopseid aineid</t>
  </si>
  <si>
    <t xml:space="preserve">Mitte tarvitada alkoholi </t>
  </si>
  <si>
    <t>Osaleda sotsiaalabiprogrammis</t>
  </si>
  <si>
    <t>Mitte viibida kohtu määratud paikades ega suhelda kohtu määratud isikutega</t>
  </si>
  <si>
    <t>Leida töökoht, omandada üldharidus või eriala määratud ajaks</t>
  </si>
  <si>
    <t>Alluda ravile eelneval nõusolekul</t>
  </si>
  <si>
    <t>Elektrooniline valve</t>
  </si>
  <si>
    <t>Heastada tekitatud kahju</t>
  </si>
  <si>
    <t>Muud kohustused</t>
  </si>
  <si>
    <t>ÜHE VÕI MITME KOHUSTUSEGA</t>
  </si>
  <si>
    <t>Legendis peab olema ülaindeks!</t>
  </si>
  <si>
    <t xml:space="preserve">KrMS § 202 </t>
  </si>
  <si>
    <t>KarS § 69</t>
  </si>
  <si>
    <t>Käitumiskontrolli tingimusena</t>
  </si>
  <si>
    <t>Lühiajalise vangistuse asemel</t>
  </si>
  <si>
    <t>Vahistamise asendamisena</t>
  </si>
  <si>
    <t>Vanglast tingimisi enne tähtaega vabastatud</t>
  </si>
  <si>
    <t>Tingimisi enne tähtaega vabastatatute suhe võrreldes vastava aastavahetuse süüdimõistetute arvuga</t>
  </si>
  <si>
    <t>Vangistuse järgselt kontrollitavate koguarvu suhe süüdimõistetud vangide arvuga</t>
  </si>
  <si>
    <t>šokivangistusega kriminaalhooldusaluste arv</t>
  </si>
  <si>
    <t xml:space="preserve">Tingimisi enne tähtaega vabastatatute arv </t>
  </si>
  <si>
    <t>Karistusjärgse käitumiskontrolli hooldusaluste arv</t>
  </si>
  <si>
    <t>Kriminaalhooldusaluste koguarv</t>
  </si>
  <si>
    <t>Süüdimõistetute arv</t>
  </si>
  <si>
    <t xml:space="preserve">Kokku </t>
  </si>
  <si>
    <t>Aastavahetuse arvel olnud toimikute arv</t>
  </si>
  <si>
    <t>Kriminaalhooldusaluste arv (isikuid) aasta lõpu seisuga</t>
  </si>
  <si>
    <t xml:space="preserve">Lähenemiskeelu tingimusena </t>
  </si>
  <si>
    <t>Elektrooniline valve (lähenemiskeeld)</t>
  </si>
  <si>
    <t>Elektrooniline valve (lühiajalise vangistuse asemel)</t>
  </si>
  <si>
    <t>Käitumiskontroll (vanglast tingimisi vabastatud)</t>
  </si>
  <si>
    <t>Arvele</t>
  </si>
  <si>
    <t>Arvelt maha</t>
  </si>
  <si>
    <t>KOKKU</t>
  </si>
  <si>
    <t xml:space="preserve">Kohtueelne ettekanne </t>
  </si>
  <si>
    <t>kohtueelne ettekanne</t>
  </si>
  <si>
    <r>
      <t>VTMS § 207</t>
    </r>
    <r>
      <rPr>
        <vertAlign val="superscript"/>
        <sz val="10"/>
        <rFont val="Calibri"/>
        <family val="2"/>
        <charset val="186"/>
        <scheme val="minor"/>
      </rPr>
      <t>1</t>
    </r>
  </si>
  <si>
    <t>Vangistuse järgselt kontrollitavate kriminaalhooldusaluste suhe süüdi mõistetud vangide koguarvu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</si>
</sst>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color theme="0" tint="-0.1499984740745262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0"/>
      <color rgb="FF000000"/>
      <name val="Arial"/>
      <family val="2"/>
      <charset val="186"/>
    </font>
    <font>
      <sz val="11"/>
      <name val="Calibri"/>
      <family val="2"/>
      <charset val="186"/>
      <scheme val="minor"/>
    </font>
    <font>
      <sz val="11"/>
      <color theme="0" tint="-0.249977111117893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color theme="0" tint="-0.249977111117893"/>
      <name val="Calibri"/>
      <family val="2"/>
      <charset val="186"/>
      <scheme val="minor"/>
    </font>
    <font>
      <vertAlign val="superscript"/>
      <sz val="10"/>
      <name val="Calibri"/>
      <family val="2"/>
      <charset val="186"/>
      <scheme val="minor"/>
    </font>
    <font>
      <b/>
      <sz val="10"/>
      <color rgb="FFFF0000"/>
      <name val="Calibri"/>
      <family val="2"/>
      <charset val="186"/>
      <scheme val="minor"/>
    </font>
    <font>
      <sz val="10"/>
      <color theme="0" tint="-0.34998626667073579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0" xfId="0" applyFont="1" applyFill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vertical="top"/>
    </xf>
    <xf numFmtId="164" fontId="6" fillId="0" borderId="0" xfId="0" applyNumberFormat="1" applyFont="1"/>
    <xf numFmtId="0" fontId="6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NumberFormat="1" applyFont="1"/>
    <xf numFmtId="0" fontId="6" fillId="0" borderId="0" xfId="0" applyFont="1" applyAlignment="1">
      <alignment vertical="top"/>
    </xf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left" vertical="top" wrapText="1"/>
    </xf>
    <xf numFmtId="0" fontId="6" fillId="0" borderId="1" xfId="0" applyNumberFormat="1" applyFont="1" applyFill="1" applyBorder="1"/>
    <xf numFmtId="0" fontId="6" fillId="0" borderId="1" xfId="0" applyFont="1" applyFill="1" applyBorder="1" applyAlignment="1">
      <alignment vertical="top"/>
    </xf>
    <xf numFmtId="0" fontId="7" fillId="0" borderId="1" xfId="0" applyFont="1" applyBorder="1"/>
    <xf numFmtId="0" fontId="0" fillId="2" borderId="1" xfId="0" applyFill="1" applyBorder="1"/>
    <xf numFmtId="0" fontId="8" fillId="0" borderId="0" xfId="0" applyFont="1"/>
    <xf numFmtId="0" fontId="0" fillId="4" borderId="1" xfId="0" applyFill="1" applyBorder="1"/>
    <xf numFmtId="0" fontId="7" fillId="0" borderId="0" xfId="0" applyFont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right"/>
    </xf>
    <xf numFmtId="9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9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9" fontId="8" fillId="0" borderId="1" xfId="1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6" fillId="2" borderId="1" xfId="0" applyNumberFormat="1" applyFont="1" applyFill="1" applyBorder="1"/>
    <xf numFmtId="0" fontId="6" fillId="2" borderId="1" xfId="0" applyFont="1" applyFill="1" applyBorder="1" applyAlignment="1">
      <alignment vertical="top"/>
    </xf>
    <xf numFmtId="0" fontId="8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7" fillId="0" borderId="5" xfId="0" applyFont="1" applyBorder="1"/>
    <xf numFmtId="0" fontId="0" fillId="0" borderId="1" xfId="0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7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5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0" fillId="4" borderId="7" xfId="0" applyFill="1" applyBorder="1"/>
    <xf numFmtId="0" fontId="8" fillId="0" borderId="6" xfId="0" applyFont="1" applyFill="1" applyBorder="1" applyAlignment="1">
      <alignment vertical="top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0" xfId="0" applyFont="1"/>
    <xf numFmtId="0" fontId="7" fillId="4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10" fillId="0" borderId="0" xfId="0" applyFont="1" applyBorder="1"/>
    <xf numFmtId="0" fontId="8" fillId="4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" xfId="0" applyFont="1" applyBorder="1"/>
    <xf numFmtId="0" fontId="4" fillId="4" borderId="1" xfId="0" applyFont="1" applyFill="1" applyBorder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/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9" fillId="0" borderId="1" xfId="0" applyNumberFormat="1" applyFont="1" applyBorder="1"/>
    <xf numFmtId="0" fontId="9" fillId="2" borderId="1" xfId="0" applyFont="1" applyFill="1" applyBorder="1"/>
    <xf numFmtId="0" fontId="12" fillId="0" borderId="2" xfId="0" applyFont="1" applyFill="1" applyBorder="1"/>
    <xf numFmtId="1" fontId="13" fillId="0" borderId="0" xfId="0" applyNumberFormat="1" applyFont="1"/>
    <xf numFmtId="0" fontId="0" fillId="0" borderId="0" xfId="0" applyAlignment="1">
      <alignment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7" fillId="0" borderId="0" xfId="0" applyNumberFormat="1" applyFont="1" applyBorder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Border="1" applyAlignment="1">
      <alignment horizontal="right" vertical="top" wrapText="1"/>
    </xf>
    <xf numFmtId="9" fontId="7" fillId="0" borderId="0" xfId="1" applyFont="1" applyBorder="1" applyAlignment="1">
      <alignment horizontal="right" vertical="top" wrapText="1"/>
    </xf>
    <xf numFmtId="0" fontId="0" fillId="5" borderId="1" xfId="0" applyNumberFormat="1" applyFont="1" applyFill="1" applyBorder="1" applyAlignment="1">
      <alignment horizontal="right" vertical="top" wrapText="1"/>
    </xf>
    <xf numFmtId="0" fontId="0" fillId="5" borderId="1" xfId="0" applyFont="1" applyFill="1" applyBorder="1" applyAlignment="1">
      <alignment horizontal="right" vertical="top" wrapText="1"/>
    </xf>
    <xf numFmtId="0" fontId="0" fillId="4" borderId="1" xfId="0" applyFont="1" applyFill="1" applyBorder="1" applyAlignment="1">
      <alignment horizontal="right" vertical="top" wrapText="1"/>
    </xf>
    <xf numFmtId="9" fontId="0" fillId="0" borderId="1" xfId="1" applyNumberFormat="1" applyFont="1" applyBorder="1" applyAlignment="1">
      <alignment horizontal="right" vertical="top" wrapText="1"/>
    </xf>
    <xf numFmtId="9" fontId="0" fillId="0" borderId="1" xfId="1" applyNumberFormat="1" applyFont="1" applyFill="1" applyBorder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top" wrapText="1"/>
    </xf>
  </cellXfs>
  <cellStyles count="2">
    <cellStyle name="Normaallaad" xfId="0" builtinId="0"/>
    <cellStyle name="Prot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5487664718089"/>
          <c:y val="5.1108142222513649E-2"/>
          <c:w val="0.8923312499464942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KRHO1!$A$3</c:f>
              <c:strCache>
                <c:ptCount val="1"/>
                <c:pt idx="0">
                  <c:v>Kriminaalhooldusaluste arv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KRHO1!$B$2:$K$2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KRHO1!$B$3:$K$3</c:f>
              <c:numCache>
                <c:formatCode>General</c:formatCode>
                <c:ptCount val="10"/>
                <c:pt idx="0">
                  <c:v>6762</c:v>
                </c:pt>
                <c:pt idx="1">
                  <c:v>6138</c:v>
                </c:pt>
                <c:pt idx="2">
                  <c:v>5952</c:v>
                </c:pt>
                <c:pt idx="3">
                  <c:v>4856</c:v>
                </c:pt>
                <c:pt idx="4">
                  <c:v>4232</c:v>
                </c:pt>
                <c:pt idx="5">
                  <c:v>4313</c:v>
                </c:pt>
                <c:pt idx="6">
                  <c:v>4085</c:v>
                </c:pt>
                <c:pt idx="7">
                  <c:v>4112</c:v>
                </c:pt>
                <c:pt idx="8">
                  <c:v>3851</c:v>
                </c:pt>
                <c:pt idx="9">
                  <c:v>3748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E6-4AA0-854D-F3CC4A586A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223227056"/>
        <c:axId val="223229408"/>
      </c:lineChart>
      <c:catAx>
        <c:axId val="2232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229408"/>
        <c:crosses val="autoZero"/>
        <c:auto val="1"/>
        <c:lblAlgn val="ctr"/>
        <c:lblOffset val="100"/>
        <c:noMultiLvlLbl val="0"/>
      </c:catAx>
      <c:valAx>
        <c:axId val="2232294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227056"/>
        <c:crosses val="autoZero"/>
        <c:crossBetween val="between"/>
        <c:majorUnit val="2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KRHO2!$B$2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KRHO2!$A$4:$A$15</c:f>
              <c:strCache>
                <c:ptCount val="12"/>
                <c:pt idx="0">
                  <c:v>KarS sõltuvusravi</c:v>
                </c:pt>
                <c:pt idx="1">
                  <c:v>Elektrooniline valve (lühiajalise vangistuse asemel)</c:v>
                </c:pt>
                <c:pt idx="2">
                  <c:v>Kohtueelne ettekanne </c:v>
                </c:pt>
                <c:pt idx="3">
                  <c:v>Käitumiskontroll (karistusjärgne)</c:v>
                </c:pt>
                <c:pt idx="4">
                  <c:v>Elektrooniline valve (vahistamine)</c:v>
                </c:pt>
                <c:pt idx="5">
                  <c:v>Käitumiskontroll (mõjutusvahend)</c:v>
                </c:pt>
                <c:pt idx="6">
                  <c:v>KrMS üldkasulik töö</c:v>
                </c:pt>
                <c:pt idx="7">
                  <c:v>Väärteo üldkasulik töö</c:v>
                </c:pt>
                <c:pt idx="8">
                  <c:v>Käitumiskontroll (vanglast tingimisi vabastatud)</c:v>
                </c:pt>
                <c:pt idx="9">
                  <c:v>KarS üldkasulik töö</c:v>
                </c:pt>
                <c:pt idx="10">
                  <c:v>Käitumiskontroll (šokivangistus)</c:v>
                </c:pt>
                <c:pt idx="11">
                  <c:v>Käitumiskontroll (KarS § 74 lg 1)</c:v>
                </c:pt>
              </c:strCache>
            </c:strRef>
          </c:cat>
          <c:val>
            <c:numRef>
              <c:f>KRHO2!$B$4:$B$15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11</c:v>
                </c:pt>
                <c:pt idx="4">
                  <c:v>19</c:v>
                </c:pt>
                <c:pt idx="5">
                  <c:v>76</c:v>
                </c:pt>
                <c:pt idx="6">
                  <c:v>128</c:v>
                </c:pt>
                <c:pt idx="7">
                  <c:v>257</c:v>
                </c:pt>
                <c:pt idx="8">
                  <c:v>420</c:v>
                </c:pt>
                <c:pt idx="9">
                  <c:v>631</c:v>
                </c:pt>
                <c:pt idx="10">
                  <c:v>693</c:v>
                </c:pt>
                <c:pt idx="11">
                  <c:v>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6-4827-BCF7-72AB5BF05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8513615"/>
        <c:axId val="1958510287"/>
      </c:barChart>
      <c:catAx>
        <c:axId val="19585136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58510287"/>
        <c:crosses val="autoZero"/>
        <c:auto val="1"/>
        <c:lblAlgn val="ctr"/>
        <c:lblOffset val="100"/>
        <c:noMultiLvlLbl val="0"/>
      </c:catAx>
      <c:valAx>
        <c:axId val="195851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5851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KRHO3!$B$3</c:f>
              <c:strCache>
                <c:ptCount val="1"/>
                <c:pt idx="0">
                  <c:v>Arvele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KRHO3!$A$4:$A$16</c:f>
              <c:strCache>
                <c:ptCount val="13"/>
                <c:pt idx="0">
                  <c:v>kohtueelne ettekanne</c:v>
                </c:pt>
                <c:pt idx="1">
                  <c:v>Väärteo üldkasulik töö</c:v>
                </c:pt>
                <c:pt idx="2">
                  <c:v>Käitumiskontroll (KarS § 74 lg 1)</c:v>
                </c:pt>
                <c:pt idx="3">
                  <c:v>KarS üldkasulik töö</c:v>
                </c:pt>
                <c:pt idx="4">
                  <c:v>Käitumiskontroll (vanglast tingimisi vabastatud)</c:v>
                </c:pt>
                <c:pt idx="5">
                  <c:v>KrMS üldkasulik töö</c:v>
                </c:pt>
                <c:pt idx="6">
                  <c:v>Käitumiskontroll (šokivangistus)</c:v>
                </c:pt>
                <c:pt idx="7">
                  <c:v>Käitumiskontroll (mõjutusvahend)</c:v>
                </c:pt>
                <c:pt idx="8">
                  <c:v>Elektrooniline valve (vahistamine)</c:v>
                </c:pt>
                <c:pt idx="9">
                  <c:v>Käitumiskontroll (karistusjärgne)</c:v>
                </c:pt>
                <c:pt idx="10">
                  <c:v>KarS sõltuvusravi</c:v>
                </c:pt>
                <c:pt idx="11">
                  <c:v>Elektrooniline valve (lühiajalise vangistuse asemel)</c:v>
                </c:pt>
                <c:pt idx="12">
                  <c:v>KOKKU</c:v>
                </c:pt>
              </c:strCache>
            </c:strRef>
          </c:cat>
          <c:val>
            <c:numRef>
              <c:f>KRHO3!$B$4:$B$16</c:f>
              <c:numCache>
                <c:formatCode>General</c:formatCode>
                <c:ptCount val="13"/>
                <c:pt idx="0">
                  <c:v>590</c:v>
                </c:pt>
                <c:pt idx="1">
                  <c:v>1675</c:v>
                </c:pt>
                <c:pt idx="2">
                  <c:v>1050</c:v>
                </c:pt>
                <c:pt idx="3">
                  <c:v>569</c:v>
                </c:pt>
                <c:pt idx="4">
                  <c:v>421</c:v>
                </c:pt>
                <c:pt idx="5">
                  <c:v>459</c:v>
                </c:pt>
                <c:pt idx="6">
                  <c:v>367</c:v>
                </c:pt>
                <c:pt idx="7">
                  <c:v>77</c:v>
                </c:pt>
                <c:pt idx="8">
                  <c:v>36</c:v>
                </c:pt>
                <c:pt idx="9">
                  <c:v>17</c:v>
                </c:pt>
                <c:pt idx="10">
                  <c:v>9</c:v>
                </c:pt>
                <c:pt idx="11">
                  <c:v>4</c:v>
                </c:pt>
                <c:pt idx="12">
                  <c:v>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8-4D19-9F71-67A59CB1DFD7}"/>
            </c:ext>
          </c:extLst>
        </c:ser>
        <c:ser>
          <c:idx val="1"/>
          <c:order val="1"/>
          <c:tx>
            <c:strRef>
              <c:f>KRHO3!$C$3</c:f>
              <c:strCache>
                <c:ptCount val="1"/>
                <c:pt idx="0">
                  <c:v>Arvelt maha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KRHO3!$A$4:$A$16</c:f>
              <c:strCache>
                <c:ptCount val="13"/>
                <c:pt idx="0">
                  <c:v>kohtueelne ettekanne</c:v>
                </c:pt>
                <c:pt idx="1">
                  <c:v>Väärteo üldkasulik töö</c:v>
                </c:pt>
                <c:pt idx="2">
                  <c:v>Käitumiskontroll (KarS § 74 lg 1)</c:v>
                </c:pt>
                <c:pt idx="3">
                  <c:v>KarS üldkasulik töö</c:v>
                </c:pt>
                <c:pt idx="4">
                  <c:v>Käitumiskontroll (vanglast tingimisi vabastatud)</c:v>
                </c:pt>
                <c:pt idx="5">
                  <c:v>KrMS üldkasulik töö</c:v>
                </c:pt>
                <c:pt idx="6">
                  <c:v>Käitumiskontroll (šokivangistus)</c:v>
                </c:pt>
                <c:pt idx="7">
                  <c:v>Käitumiskontroll (mõjutusvahend)</c:v>
                </c:pt>
                <c:pt idx="8">
                  <c:v>Elektrooniline valve (vahistamine)</c:v>
                </c:pt>
                <c:pt idx="9">
                  <c:v>Käitumiskontroll (karistusjärgne)</c:v>
                </c:pt>
                <c:pt idx="10">
                  <c:v>KarS sõltuvusravi</c:v>
                </c:pt>
                <c:pt idx="11">
                  <c:v>Elektrooniline valve (lühiajalise vangistuse asemel)</c:v>
                </c:pt>
                <c:pt idx="12">
                  <c:v>KOKKU</c:v>
                </c:pt>
              </c:strCache>
            </c:strRef>
          </c:cat>
          <c:val>
            <c:numRef>
              <c:f>KRHO3!$C$4:$C$16</c:f>
              <c:numCache>
                <c:formatCode>General</c:formatCode>
                <c:ptCount val="13"/>
                <c:pt idx="0">
                  <c:v>590</c:v>
                </c:pt>
                <c:pt idx="1">
                  <c:v>1664</c:v>
                </c:pt>
                <c:pt idx="2">
                  <c:v>1163</c:v>
                </c:pt>
                <c:pt idx="3">
                  <c:v>495</c:v>
                </c:pt>
                <c:pt idx="4">
                  <c:v>502</c:v>
                </c:pt>
                <c:pt idx="5">
                  <c:v>487</c:v>
                </c:pt>
                <c:pt idx="6">
                  <c:v>392</c:v>
                </c:pt>
                <c:pt idx="7">
                  <c:v>80</c:v>
                </c:pt>
                <c:pt idx="8">
                  <c:v>30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8-4D19-9F71-67A59CB1DF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6879472"/>
        <c:axId val="126881968"/>
      </c:barChart>
      <c:catAx>
        <c:axId val="12687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6881968"/>
        <c:crosses val="autoZero"/>
        <c:auto val="1"/>
        <c:lblAlgn val="ctr"/>
        <c:lblOffset val="100"/>
        <c:noMultiLvlLbl val="0"/>
      </c:catAx>
      <c:valAx>
        <c:axId val="126881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68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KRHO4!$A$2:$B$13</c:f>
              <c:multiLvlStrCache>
                <c:ptCount val="12"/>
                <c:lvl>
                  <c:pt idx="0">
                    <c:v>Mees</c:v>
                  </c:pt>
                  <c:pt idx="1">
                    <c:v>Naine</c:v>
                  </c:pt>
                  <c:pt idx="2">
                    <c:v>Eesti</c:v>
                  </c:pt>
                  <c:pt idx="3">
                    <c:v>Kodakondsuseta / määratlemata</c:v>
                  </c:pt>
                  <c:pt idx="4">
                    <c:v>Venemaa</c:v>
                  </c:pt>
                  <c:pt idx="5">
                    <c:v>Muu / pole teada</c:v>
                  </c:pt>
                  <c:pt idx="6">
                    <c:v>Eestlane</c:v>
                  </c:pt>
                  <c:pt idx="7">
                    <c:v>Venelane</c:v>
                  </c:pt>
                  <c:pt idx="8">
                    <c:v>Muu / pole teada</c:v>
                  </c:pt>
                  <c:pt idx="9">
                    <c:v>Alaealine kuni 18</c:v>
                  </c:pt>
                  <c:pt idx="10">
                    <c:v>Noor 18-26</c:v>
                  </c:pt>
                  <c:pt idx="11">
                    <c:v>Täiskasvanu 27 ja enam</c:v>
                  </c:pt>
                </c:lvl>
                <c:lvl>
                  <c:pt idx="0">
                    <c:v>Sugu</c:v>
                  </c:pt>
                  <c:pt idx="2">
                    <c:v>Kodakondsus</c:v>
                  </c:pt>
                  <c:pt idx="6">
                    <c:v>Rahvus</c:v>
                  </c:pt>
                  <c:pt idx="9">
                    <c:v>Vanus</c:v>
                  </c:pt>
                </c:lvl>
              </c:multiLvlStrCache>
            </c:multiLvlStrRef>
          </c:cat>
          <c:val>
            <c:numRef>
              <c:f>KRHO4!$C$2:$C$13</c:f>
              <c:numCache>
                <c:formatCode>0%</c:formatCode>
                <c:ptCount val="12"/>
                <c:pt idx="0">
                  <c:v>0.91</c:v>
                </c:pt>
                <c:pt idx="1">
                  <c:v>0.09</c:v>
                </c:pt>
                <c:pt idx="2">
                  <c:v>0.75</c:v>
                </c:pt>
                <c:pt idx="3">
                  <c:v>0.16</c:v>
                </c:pt>
                <c:pt idx="4">
                  <c:v>0.04</c:v>
                </c:pt>
                <c:pt idx="5">
                  <c:v>0.05</c:v>
                </c:pt>
                <c:pt idx="6">
                  <c:v>0.59</c:v>
                </c:pt>
                <c:pt idx="7">
                  <c:v>0.34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0.17</c:v>
                </c:pt>
                <c:pt idx="1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9-40D6-AA9A-D54E594C15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8405824"/>
        <c:axId val="188405040"/>
      </c:barChart>
      <c:catAx>
        <c:axId val="188405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405040"/>
        <c:crosses val="autoZero"/>
        <c:auto val="1"/>
        <c:lblAlgn val="ctr"/>
        <c:lblOffset val="100"/>
        <c:noMultiLvlLbl val="0"/>
      </c:catAx>
      <c:valAx>
        <c:axId val="188405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4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KRHO5!$B$2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KRHO5!$A$4:$A$13</c:f>
              <c:strCache>
                <c:ptCount val="10"/>
                <c:pt idx="0">
                  <c:v>Heastada tekitatud kahju</c:v>
                </c:pt>
                <c:pt idx="1">
                  <c:v>Isiku enda võetud lisakohustus, mille kohus on kinnitanud</c:v>
                </c:pt>
                <c:pt idx="2">
                  <c:v>Mitte viibida kohtu määratud paikades ega suhelda kohtu määratud isikutega</c:v>
                </c:pt>
                <c:pt idx="3">
                  <c:v>Elektrooniline valve</c:v>
                </c:pt>
                <c:pt idx="4">
                  <c:v>Leida töökoht, omandada üldharidus või eriala määratud ajaks</c:v>
                </c:pt>
                <c:pt idx="5">
                  <c:v>Alluda ravile eelneval nõusolekul</c:v>
                </c:pt>
                <c:pt idx="6">
                  <c:v>Mitte omada või tarvitada narkootilisi või psühhotroopseid aineid</c:v>
                </c:pt>
                <c:pt idx="7">
                  <c:v>Osaleda sotsiaalabiprogrammis</c:v>
                </c:pt>
                <c:pt idx="8">
                  <c:v>Mitte tarvitada alkoholi </c:v>
                </c:pt>
                <c:pt idx="9">
                  <c:v>ÜHE VÕI MITME KOHUSTUSEGA</c:v>
                </c:pt>
              </c:strCache>
            </c:strRef>
          </c:cat>
          <c:val>
            <c:numRef>
              <c:f>KRHO5!$B$4:$B$13</c:f>
              <c:numCache>
                <c:formatCode>General</c:formatCode>
                <c:ptCount val="10"/>
                <c:pt idx="0">
                  <c:v>105</c:v>
                </c:pt>
                <c:pt idx="1">
                  <c:v>445</c:v>
                </c:pt>
                <c:pt idx="2">
                  <c:v>398</c:v>
                </c:pt>
                <c:pt idx="3">
                  <c:v>484</c:v>
                </c:pt>
                <c:pt idx="4">
                  <c:v>500</c:v>
                </c:pt>
                <c:pt idx="5">
                  <c:v>549</c:v>
                </c:pt>
                <c:pt idx="6">
                  <c:v>1030</c:v>
                </c:pt>
                <c:pt idx="7">
                  <c:v>1607</c:v>
                </c:pt>
                <c:pt idx="8">
                  <c:v>1692</c:v>
                </c:pt>
                <c:pt idx="9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078-BD98-B4941634D091}"/>
            </c:ext>
          </c:extLst>
        </c:ser>
        <c:ser>
          <c:idx val="1"/>
          <c:order val="1"/>
          <c:tx>
            <c:strRef>
              <c:f>KRHO5!$C$2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KRHO5!$A$4:$A$13</c:f>
              <c:strCache>
                <c:ptCount val="10"/>
                <c:pt idx="0">
                  <c:v>Heastada tekitatud kahju</c:v>
                </c:pt>
                <c:pt idx="1">
                  <c:v>Isiku enda võetud lisakohustus, mille kohus on kinnitanud</c:v>
                </c:pt>
                <c:pt idx="2">
                  <c:v>Mitte viibida kohtu määratud paikades ega suhelda kohtu määratud isikutega</c:v>
                </c:pt>
                <c:pt idx="3">
                  <c:v>Elektrooniline valve</c:v>
                </c:pt>
                <c:pt idx="4">
                  <c:v>Leida töökoht, omandada üldharidus või eriala määratud ajaks</c:v>
                </c:pt>
                <c:pt idx="5">
                  <c:v>Alluda ravile eelneval nõusolekul</c:v>
                </c:pt>
                <c:pt idx="6">
                  <c:v>Mitte omada või tarvitada narkootilisi või psühhotroopseid aineid</c:v>
                </c:pt>
                <c:pt idx="7">
                  <c:v>Osaleda sotsiaalabiprogrammis</c:v>
                </c:pt>
                <c:pt idx="8">
                  <c:v>Mitte tarvitada alkoholi </c:v>
                </c:pt>
                <c:pt idx="9">
                  <c:v>ÜHE VÕI MITME KOHUSTUSEGA</c:v>
                </c:pt>
              </c:strCache>
            </c:strRef>
          </c:cat>
          <c:val>
            <c:numRef>
              <c:f>KRHO5!$C$4:$C$13</c:f>
              <c:numCache>
                <c:formatCode>General</c:formatCode>
                <c:ptCount val="10"/>
                <c:pt idx="0">
                  <c:v>127</c:v>
                </c:pt>
                <c:pt idx="1">
                  <c:v>449</c:v>
                </c:pt>
                <c:pt idx="2">
                  <c:v>457</c:v>
                </c:pt>
                <c:pt idx="3">
                  <c:v>498</c:v>
                </c:pt>
                <c:pt idx="4">
                  <c:v>599</c:v>
                </c:pt>
                <c:pt idx="5">
                  <c:v>673</c:v>
                </c:pt>
                <c:pt idx="6">
                  <c:v>1041</c:v>
                </c:pt>
                <c:pt idx="7">
                  <c:v>1707</c:v>
                </c:pt>
                <c:pt idx="8">
                  <c:v>1894</c:v>
                </c:pt>
                <c:pt idx="9">
                  <c:v>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5-4078-BD98-B4941634D0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7285407"/>
        <c:axId val="1247277503"/>
      </c:barChart>
      <c:catAx>
        <c:axId val="124728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47277503"/>
        <c:crosses val="autoZero"/>
        <c:auto val="1"/>
        <c:lblAlgn val="ctr"/>
        <c:lblOffset val="100"/>
        <c:noMultiLvlLbl val="0"/>
      </c:catAx>
      <c:valAx>
        <c:axId val="12472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472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KRHO6!$A$3</c:f>
              <c:strCache>
                <c:ptCount val="1"/>
                <c:pt idx="0">
                  <c:v>KarS § 69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KRHO6!$I$2:$M$2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KRHO6!$I$3:$M$3</c:f>
              <c:numCache>
                <c:formatCode>0</c:formatCode>
                <c:ptCount val="5"/>
                <c:pt idx="0" formatCode="General">
                  <c:v>891</c:v>
                </c:pt>
                <c:pt idx="1">
                  <c:v>761</c:v>
                </c:pt>
                <c:pt idx="2" formatCode="General">
                  <c:v>662</c:v>
                </c:pt>
                <c:pt idx="3" formatCode="General">
                  <c:v>545</c:v>
                </c:pt>
                <c:pt idx="4" formatCode="General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760-8B49-638A5709F9AA}"/>
            </c:ext>
          </c:extLst>
        </c:ser>
        <c:ser>
          <c:idx val="1"/>
          <c:order val="1"/>
          <c:tx>
            <c:strRef>
              <c:f>KRHO6!$A$4</c:f>
              <c:strCache>
                <c:ptCount val="1"/>
                <c:pt idx="0">
                  <c:v>KrMS § 202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KRHO6!$I$2:$M$2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KRHO6!$I$4:$M$4</c:f>
              <c:numCache>
                <c:formatCode>0</c:formatCode>
                <c:ptCount val="5"/>
                <c:pt idx="0" formatCode="General">
                  <c:v>127</c:v>
                </c:pt>
                <c:pt idx="1">
                  <c:v>176</c:v>
                </c:pt>
                <c:pt idx="2" formatCode="General">
                  <c:v>180</c:v>
                </c:pt>
                <c:pt idx="3" formatCode="General">
                  <c:v>154</c:v>
                </c:pt>
                <c:pt idx="4" formatCode="General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4760-8B49-638A5709F9AA}"/>
            </c:ext>
          </c:extLst>
        </c:ser>
        <c:ser>
          <c:idx val="2"/>
          <c:order val="2"/>
          <c:tx>
            <c:strRef>
              <c:f>KRHO6!$A$5</c:f>
              <c:strCache>
                <c:ptCount val="1"/>
                <c:pt idx="0">
                  <c:v>VTMS § 2071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KRHO6!$I$2:$M$2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KRHO6!$I$5:$M$5</c:f>
              <c:numCache>
                <c:formatCode>0</c:formatCode>
                <c:ptCount val="5"/>
                <c:pt idx="0" formatCode="General">
                  <c:v>229</c:v>
                </c:pt>
                <c:pt idx="1">
                  <c:v>296</c:v>
                </c:pt>
                <c:pt idx="2" formatCode="General">
                  <c:v>273</c:v>
                </c:pt>
                <c:pt idx="3" formatCode="General">
                  <c:v>216</c:v>
                </c:pt>
                <c:pt idx="4" formatCode="General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4760-8B49-638A5709F9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05432"/>
        <c:axId val="188408568"/>
      </c:barChart>
      <c:catAx>
        <c:axId val="18840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408568"/>
        <c:crosses val="autoZero"/>
        <c:auto val="1"/>
        <c:lblAlgn val="ctr"/>
        <c:lblOffset val="100"/>
        <c:noMultiLvlLbl val="0"/>
      </c:catAx>
      <c:valAx>
        <c:axId val="1884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40543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0314960629922"/>
          <c:y val="0.14814814814814814"/>
          <c:w val="0.85853018372703416"/>
          <c:h val="0.430213619130941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KRHO7!$A$3</c:f>
              <c:strCache>
                <c:ptCount val="1"/>
                <c:pt idx="0">
                  <c:v>Vanglast tingimisi enne tähtaega vabastatud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KRHO7!$F$2:$J$2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KRHO7!$F$3:$J$3</c:f>
              <c:numCache>
                <c:formatCode>General</c:formatCode>
                <c:ptCount val="5"/>
                <c:pt idx="0">
                  <c:v>248</c:v>
                </c:pt>
                <c:pt idx="1">
                  <c:v>294</c:v>
                </c:pt>
                <c:pt idx="2">
                  <c:v>218</c:v>
                </c:pt>
                <c:pt idx="3">
                  <c:v>213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E-412C-B0B4-83C59E290301}"/>
            </c:ext>
          </c:extLst>
        </c:ser>
        <c:ser>
          <c:idx val="1"/>
          <c:order val="1"/>
          <c:tx>
            <c:strRef>
              <c:f>KRHO7!$A$4</c:f>
              <c:strCache>
                <c:ptCount val="1"/>
                <c:pt idx="0">
                  <c:v>Käitumiskontrolli tingimusena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KRHO7!$F$2:$J$2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KRHO7!$F$4:$J$4</c:f>
              <c:numCache>
                <c:formatCode>General</c:formatCode>
                <c:ptCount val="5"/>
                <c:pt idx="0">
                  <c:v>34</c:v>
                </c:pt>
                <c:pt idx="1">
                  <c:v>48</c:v>
                </c:pt>
                <c:pt idx="2">
                  <c:v>69</c:v>
                </c:pt>
                <c:pt idx="3">
                  <c:v>58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E-412C-B0B4-83C59E290301}"/>
            </c:ext>
          </c:extLst>
        </c:ser>
        <c:ser>
          <c:idx val="2"/>
          <c:order val="2"/>
          <c:tx>
            <c:strRef>
              <c:f>KRHO7!$A$5</c:f>
              <c:strCache>
                <c:ptCount val="1"/>
                <c:pt idx="0">
                  <c:v>Vahistamise asendamisena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KRHO7!$F$2:$J$2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KRHO7!$F$5:$J$5</c:f>
              <c:numCache>
                <c:formatCode>General</c:formatCode>
                <c:ptCount val="5"/>
                <c:pt idx="0">
                  <c:v>34</c:v>
                </c:pt>
                <c:pt idx="1">
                  <c:v>27</c:v>
                </c:pt>
                <c:pt idx="2">
                  <c:v>30</c:v>
                </c:pt>
                <c:pt idx="3">
                  <c:v>29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E-412C-B0B4-83C59E290301}"/>
            </c:ext>
          </c:extLst>
        </c:ser>
        <c:ser>
          <c:idx val="3"/>
          <c:order val="3"/>
          <c:tx>
            <c:strRef>
              <c:f>KRHO7!$A$6</c:f>
              <c:strCache>
                <c:ptCount val="1"/>
                <c:pt idx="0">
                  <c:v>Lühiajalise vangistuse asemel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KRHO7!$F$2:$J$2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KRHO7!$F$6:$J$6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E-412C-B0B4-83C59E2903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1988176"/>
        <c:axId val="38198609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KRHO7!$A$7</c15:sqref>
                        </c15:formulaRef>
                      </c:ext>
                    </c:extLst>
                    <c:strCache>
                      <c:ptCount val="1"/>
                      <c:pt idx="0">
                        <c:v>Lähenemiskeelu tingimusena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t-E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KRHO7!$F$2:$J$2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KRHO7!$F$7:$J$7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DD-4DEF-BE10-6329B773CF67}"/>
                  </c:ext>
                </c:extLst>
              </c15:ser>
            </c15:filteredBarSeries>
          </c:ext>
        </c:extLst>
      </c:barChart>
      <c:catAx>
        <c:axId val="38198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81986096"/>
        <c:crosses val="autoZero"/>
        <c:auto val="1"/>
        <c:lblAlgn val="ctr"/>
        <c:lblOffset val="100"/>
        <c:noMultiLvlLbl val="0"/>
      </c:catAx>
      <c:valAx>
        <c:axId val="3819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819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072022287815"/>
          <c:y val="9.9171547376802602E-2"/>
          <c:w val="0.83295434976022309"/>
          <c:h val="0.70982170978595749"/>
        </c:manualLayout>
      </c:layout>
      <c:lineChart>
        <c:grouping val="standard"/>
        <c:varyColors val="0"/>
        <c:ser>
          <c:idx val="0"/>
          <c:order val="0"/>
          <c:tx>
            <c:strRef>
              <c:f>KRHO8!$A$13</c:f>
              <c:strCache>
                <c:ptCount val="1"/>
                <c:pt idx="0">
                  <c:v>Vangistuse järgselt kontrollitavate koguarvu suhe süüdimõistetud vangide arvuga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KRHO8!$B$12:$J$12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KRHO8!$B$13:$J$13</c:f>
              <c:numCache>
                <c:formatCode>0%</c:formatCode>
                <c:ptCount val="9"/>
                <c:pt idx="0">
                  <c:v>0.38673805601317957</c:v>
                </c:pt>
                <c:pt idx="1">
                  <c:v>0.3981042654028436</c:v>
                </c:pt>
                <c:pt idx="2">
                  <c:v>0.43170964660936006</c:v>
                </c:pt>
                <c:pt idx="3">
                  <c:v>0.38468195586326265</c:v>
                </c:pt>
                <c:pt idx="4">
                  <c:v>0.4353327085285848</c:v>
                </c:pt>
                <c:pt idx="5">
                  <c:v>0.53235294117647058</c:v>
                </c:pt>
                <c:pt idx="6">
                  <c:v>0.61290322580645162</c:v>
                </c:pt>
                <c:pt idx="7">
                  <c:v>0.64027630180658879</c:v>
                </c:pt>
                <c:pt idx="8">
                  <c:v>0.63359639233370912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46-40F5-ABDC-69D2077BEF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410528"/>
        <c:axId val="189540920"/>
      </c:lineChart>
      <c:catAx>
        <c:axId val="1884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9540920"/>
        <c:crosses val="autoZero"/>
        <c:auto val="1"/>
        <c:lblAlgn val="ctr"/>
        <c:lblOffset val="100"/>
        <c:noMultiLvlLbl val="0"/>
      </c:catAx>
      <c:valAx>
        <c:axId val="189540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4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0517888550318"/>
          <c:y val="5.1912877290213558E-2"/>
          <c:w val="0.85498032036517346"/>
          <c:h val="0.74950469802695774"/>
        </c:manualLayout>
      </c:layout>
      <c:lineChart>
        <c:grouping val="standard"/>
        <c:varyColors val="0"/>
        <c:ser>
          <c:idx val="0"/>
          <c:order val="0"/>
          <c:tx>
            <c:strRef>
              <c:f>'KRHO 9'!$A$3</c:f>
              <c:strCache>
                <c:ptCount val="1"/>
                <c:pt idx="0">
                  <c:v>Vangide arv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'KRHO 9'!$E$2:$N$2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'KRHO 9'!$E$3:$N$3</c:f>
              <c:numCache>
                <c:formatCode>General</c:formatCode>
                <c:ptCount val="10"/>
                <c:pt idx="0">
                  <c:v>3371</c:v>
                </c:pt>
                <c:pt idx="1">
                  <c:v>3123</c:v>
                </c:pt>
                <c:pt idx="2">
                  <c:v>3094</c:v>
                </c:pt>
                <c:pt idx="3">
                  <c:v>2823</c:v>
                </c:pt>
                <c:pt idx="4">
                  <c:v>2864</c:v>
                </c:pt>
                <c:pt idx="5">
                  <c:v>2723</c:v>
                </c:pt>
                <c:pt idx="6">
                  <c:v>2584</c:v>
                </c:pt>
                <c:pt idx="7">
                  <c:v>2487</c:v>
                </c:pt>
                <c:pt idx="8">
                  <c:v>2366</c:v>
                </c:pt>
                <c:pt idx="9">
                  <c:v>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4-4FEE-841C-566A51CBEA3E}"/>
            </c:ext>
          </c:extLst>
        </c:ser>
        <c:ser>
          <c:idx val="1"/>
          <c:order val="1"/>
          <c:tx>
            <c:strRef>
              <c:f>'KRHO 9'!$A$4</c:f>
              <c:strCache>
                <c:ptCount val="1"/>
                <c:pt idx="0">
                  <c:v>Kriminaalhooldusaluste arv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'KRHO 9'!$E$2:$N$2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'KRHO 9'!$E$4:$N$4</c:f>
              <c:numCache>
                <c:formatCode>General</c:formatCode>
                <c:ptCount val="10"/>
                <c:pt idx="0">
                  <c:v>6762</c:v>
                </c:pt>
                <c:pt idx="1">
                  <c:v>6138</c:v>
                </c:pt>
                <c:pt idx="2">
                  <c:v>5952</c:v>
                </c:pt>
                <c:pt idx="3">
                  <c:v>4856</c:v>
                </c:pt>
                <c:pt idx="4">
                  <c:v>4232</c:v>
                </c:pt>
                <c:pt idx="5">
                  <c:v>4313</c:v>
                </c:pt>
                <c:pt idx="6">
                  <c:v>4085</c:v>
                </c:pt>
                <c:pt idx="7">
                  <c:v>4112</c:v>
                </c:pt>
                <c:pt idx="8">
                  <c:v>3851</c:v>
                </c:pt>
                <c:pt idx="9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4-4FEE-841C-566A51CBEA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223528"/>
        <c:axId val="223228624"/>
      </c:lineChart>
      <c:catAx>
        <c:axId val="2232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3228624"/>
        <c:crosses val="autoZero"/>
        <c:auto val="1"/>
        <c:lblAlgn val="ctr"/>
        <c:lblOffset val="100"/>
        <c:noMultiLvlLbl val="0"/>
      </c:catAx>
      <c:valAx>
        <c:axId val="2232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32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76200</xdr:rowOff>
    </xdr:from>
    <xdr:to>
      <xdr:col>7</xdr:col>
      <xdr:colOff>607786</xdr:colOff>
      <xdr:row>22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41274</xdr:rowOff>
    </xdr:from>
    <xdr:to>
      <xdr:col>9</xdr:col>
      <xdr:colOff>232833</xdr:colOff>
      <xdr:row>23</xdr:row>
      <xdr:rowOff>28222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406702</xdr:colOff>
      <xdr:row>2</xdr:row>
      <xdr:rowOff>29230</xdr:rowOff>
    </xdr:from>
    <xdr:to>
      <xdr:col>12</xdr:col>
      <xdr:colOff>500945</xdr:colOff>
      <xdr:row>26</xdr:row>
      <xdr:rowOff>141111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334963</xdr:colOff>
      <xdr:row>2</xdr:row>
      <xdr:rowOff>17462</xdr:rowOff>
    </xdr:from>
    <xdr:to>
      <xdr:col>13</xdr:col>
      <xdr:colOff>111125</xdr:colOff>
      <xdr:row>22</xdr:row>
      <xdr:rowOff>122237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242095</xdr:colOff>
      <xdr:row>0</xdr:row>
      <xdr:rowOff>69055</xdr:rowOff>
    </xdr:from>
    <xdr:to>
      <xdr:col>9</xdr:col>
      <xdr:colOff>305595</xdr:colOff>
      <xdr:row>19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228864</xdr:colOff>
      <xdr:row>0</xdr:row>
      <xdr:rowOff>30955</xdr:rowOff>
    </xdr:from>
    <xdr:to>
      <xdr:col>21</xdr:col>
      <xdr:colOff>412221</xdr:colOff>
      <xdr:row>16</xdr:row>
      <xdr:rowOff>2732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321027</xdr:colOff>
      <xdr:row>1</xdr:row>
      <xdr:rowOff>35985</xdr:rowOff>
    </xdr:from>
    <xdr:to>
      <xdr:col>19</xdr:col>
      <xdr:colOff>395111</xdr:colOff>
      <xdr:row>18</xdr:row>
      <xdr:rowOff>42335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87311</xdr:colOff>
      <xdr:row>6</xdr:row>
      <xdr:rowOff>3174</xdr:rowOff>
    </xdr:from>
    <xdr:to>
      <xdr:col>17</xdr:col>
      <xdr:colOff>205581</xdr:colOff>
      <xdr:row>13</xdr:row>
      <xdr:rowOff>341313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209904</xdr:colOff>
      <xdr:row>4</xdr:row>
      <xdr:rowOff>155222</xdr:rowOff>
    </xdr:from>
    <xdr:to>
      <xdr:col>12</xdr:col>
      <xdr:colOff>77964</xdr:colOff>
      <xdr:row>20</xdr:row>
      <xdr:rowOff>12347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zoomScale="70" zoomScaleNormal="70" workbookViewId="0">
      <selection activeCell="M14" sqref="M14"/>
    </sheetView>
  </sheetViews>
  <sheetFormatPr defaultColWidth="9.1796875" defaultRowHeight="14.5" x14ac:dyDescent="0.35"/>
  <cols>
    <col min="1" max="1" width="24.1796875" customWidth="1"/>
  </cols>
  <sheetData>
    <row r="1" spans="1:11" x14ac:dyDescent="0.35">
      <c r="A1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5">
      <c r="A2" s="6"/>
      <c r="B2" s="57">
        <v>2012</v>
      </c>
      <c r="C2" s="58">
        <v>2013</v>
      </c>
      <c r="D2" s="59">
        <v>2014</v>
      </c>
      <c r="E2" s="60">
        <v>2015</v>
      </c>
      <c r="F2" s="60">
        <v>2016</v>
      </c>
      <c r="G2" s="60">
        <v>2017</v>
      </c>
      <c r="H2" s="60">
        <v>2018</v>
      </c>
      <c r="I2" s="60">
        <v>2019</v>
      </c>
      <c r="J2" s="47">
        <v>2020</v>
      </c>
      <c r="K2" s="47">
        <v>2021</v>
      </c>
    </row>
    <row r="3" spans="1:11" x14ac:dyDescent="0.35">
      <c r="A3" s="7" t="s">
        <v>0</v>
      </c>
      <c r="B3" s="61">
        <v>6762</v>
      </c>
      <c r="C3" s="62">
        <v>6138</v>
      </c>
      <c r="D3" s="61">
        <v>5952</v>
      </c>
      <c r="E3" s="61">
        <v>4856</v>
      </c>
      <c r="F3" s="61">
        <v>4232</v>
      </c>
      <c r="G3" s="61">
        <v>4313</v>
      </c>
      <c r="H3" s="61">
        <v>4085</v>
      </c>
      <c r="I3" s="61">
        <v>4112</v>
      </c>
      <c r="J3" s="61">
        <v>3851</v>
      </c>
      <c r="K3" s="61">
        <v>3748</v>
      </c>
    </row>
    <row r="4" spans="1:1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="90" zoomScaleNormal="90" workbookViewId="0">
      <selection activeCell="M14" sqref="M14"/>
    </sheetView>
  </sheetViews>
  <sheetFormatPr defaultRowHeight="14.5" x14ac:dyDescent="0.35"/>
  <cols>
    <col min="1" max="1" width="42.26953125" customWidth="1"/>
    <col min="3" max="3" width="8.7265625" style="14"/>
  </cols>
  <sheetData>
    <row r="1" spans="1:3" x14ac:dyDescent="0.35">
      <c r="A1" s="21" t="s">
        <v>53</v>
      </c>
    </row>
    <row r="2" spans="1:3" x14ac:dyDescent="0.35">
      <c r="A2" s="38"/>
      <c r="B2" s="63">
        <v>2021</v>
      </c>
    </row>
    <row r="3" spans="1:3" x14ac:dyDescent="0.35">
      <c r="A3" s="39" t="s">
        <v>56</v>
      </c>
      <c r="B3" s="64">
        <v>0</v>
      </c>
    </row>
    <row r="4" spans="1:3" x14ac:dyDescent="0.35">
      <c r="A4" s="39" t="s">
        <v>4</v>
      </c>
      <c r="B4" s="64">
        <v>7</v>
      </c>
      <c r="C4" s="65"/>
    </row>
    <row r="5" spans="1:3" x14ac:dyDescent="0.35">
      <c r="A5" s="39" t="s">
        <v>57</v>
      </c>
      <c r="B5" s="64">
        <v>3</v>
      </c>
      <c r="C5" s="65"/>
    </row>
    <row r="6" spans="1:3" x14ac:dyDescent="0.35">
      <c r="A6" s="48" t="s">
        <v>62</v>
      </c>
      <c r="B6" s="8">
        <v>9</v>
      </c>
      <c r="C6" s="65"/>
    </row>
    <row r="7" spans="1:3" x14ac:dyDescent="0.35">
      <c r="A7" s="43" t="s">
        <v>5</v>
      </c>
      <c r="B7" s="8">
        <v>11</v>
      </c>
      <c r="C7" s="65"/>
    </row>
    <row r="8" spans="1:3" x14ac:dyDescent="0.35">
      <c r="A8" s="39" t="s">
        <v>6</v>
      </c>
      <c r="B8" s="64">
        <v>19</v>
      </c>
    </row>
    <row r="9" spans="1:3" x14ac:dyDescent="0.35">
      <c r="A9" s="40" t="s">
        <v>7</v>
      </c>
      <c r="B9" s="64">
        <v>76</v>
      </c>
      <c r="C9" s="65"/>
    </row>
    <row r="10" spans="1:3" x14ac:dyDescent="0.35">
      <c r="A10" s="39" t="s">
        <v>9</v>
      </c>
      <c r="B10" s="64">
        <v>128</v>
      </c>
      <c r="C10" s="65"/>
    </row>
    <row r="11" spans="1:3" x14ac:dyDescent="0.35">
      <c r="A11" s="40" t="s">
        <v>12</v>
      </c>
      <c r="B11" s="64">
        <v>257</v>
      </c>
      <c r="C11" s="65"/>
    </row>
    <row r="12" spans="1:3" x14ac:dyDescent="0.35">
      <c r="A12" s="40" t="s">
        <v>58</v>
      </c>
      <c r="B12" s="64">
        <v>420</v>
      </c>
      <c r="C12" s="65"/>
    </row>
    <row r="13" spans="1:3" x14ac:dyDescent="0.35">
      <c r="A13" s="39" t="s">
        <v>10</v>
      </c>
      <c r="B13" s="64">
        <v>631</v>
      </c>
      <c r="C13" s="65"/>
    </row>
    <row r="14" spans="1:3" x14ac:dyDescent="0.35">
      <c r="A14" s="40" t="s">
        <v>8</v>
      </c>
      <c r="B14" s="64">
        <v>693</v>
      </c>
      <c r="C14" s="66"/>
    </row>
    <row r="15" spans="1:3" x14ac:dyDescent="0.35">
      <c r="A15" s="30" t="s">
        <v>11</v>
      </c>
      <c r="B15" s="8">
        <v>1627</v>
      </c>
      <c r="C15" s="66"/>
    </row>
    <row r="16" spans="1:3" x14ac:dyDescent="0.35">
      <c r="A16" s="44" t="s">
        <v>52</v>
      </c>
      <c r="B16">
        <f>SUM(B3:B15)</f>
        <v>3881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topLeftCell="A5" zoomScale="90" zoomScaleNormal="90" workbookViewId="0">
      <selection activeCell="B20" sqref="B20"/>
    </sheetView>
  </sheetViews>
  <sheetFormatPr defaultColWidth="8.7265625" defaultRowHeight="14.5" x14ac:dyDescent="0.35"/>
  <cols>
    <col min="1" max="1" width="44.54296875" customWidth="1"/>
    <col min="2" max="3" width="12.90625" style="11" customWidth="1"/>
    <col min="4" max="4" width="8.7265625" style="23"/>
  </cols>
  <sheetData>
    <row r="1" spans="1:4" x14ac:dyDescent="0.35">
      <c r="A1">
        <v>2021</v>
      </c>
    </row>
    <row r="3" spans="1:4" x14ac:dyDescent="0.35">
      <c r="A3" s="1"/>
      <c r="B3" s="24" t="s">
        <v>59</v>
      </c>
      <c r="C3" s="24" t="s">
        <v>60</v>
      </c>
      <c r="D3" s="19" t="s">
        <v>13</v>
      </c>
    </row>
    <row r="4" spans="1:4" x14ac:dyDescent="0.35">
      <c r="A4" s="1" t="s">
        <v>63</v>
      </c>
      <c r="B4" s="24">
        <v>590</v>
      </c>
      <c r="C4" s="24">
        <v>590</v>
      </c>
      <c r="D4" s="41">
        <f t="shared" ref="D4:D16" si="0">SUM(B4-C4)</f>
        <v>0</v>
      </c>
    </row>
    <row r="5" spans="1:4" x14ac:dyDescent="0.35">
      <c r="A5" s="25" t="s">
        <v>12</v>
      </c>
      <c r="B5" s="24">
        <v>1675</v>
      </c>
      <c r="C5" s="24">
        <v>1664</v>
      </c>
      <c r="D5" s="41">
        <f t="shared" si="0"/>
        <v>11</v>
      </c>
    </row>
    <row r="6" spans="1:4" x14ac:dyDescent="0.35">
      <c r="A6" s="1" t="s">
        <v>11</v>
      </c>
      <c r="B6" s="24">
        <v>1050</v>
      </c>
      <c r="C6" s="24">
        <v>1163</v>
      </c>
      <c r="D6" s="41">
        <f t="shared" si="0"/>
        <v>-113</v>
      </c>
    </row>
    <row r="7" spans="1:4" x14ac:dyDescent="0.35">
      <c r="A7" s="25" t="s">
        <v>10</v>
      </c>
      <c r="B7" s="24">
        <v>569</v>
      </c>
      <c r="C7" s="24">
        <v>495</v>
      </c>
      <c r="D7" s="41">
        <f t="shared" si="0"/>
        <v>74</v>
      </c>
    </row>
    <row r="8" spans="1:4" x14ac:dyDescent="0.35">
      <c r="A8" s="49" t="s">
        <v>58</v>
      </c>
      <c r="B8" s="24">
        <v>421</v>
      </c>
      <c r="C8" s="24">
        <v>502</v>
      </c>
      <c r="D8" s="41">
        <f t="shared" si="0"/>
        <v>-81</v>
      </c>
    </row>
    <row r="9" spans="1:4" x14ac:dyDescent="0.35">
      <c r="A9" s="25" t="s">
        <v>9</v>
      </c>
      <c r="B9" s="24">
        <v>459</v>
      </c>
      <c r="C9" s="26">
        <v>487</v>
      </c>
      <c r="D9" s="41">
        <f t="shared" si="0"/>
        <v>-28</v>
      </c>
    </row>
    <row r="10" spans="1:4" x14ac:dyDescent="0.35">
      <c r="A10" s="25" t="s">
        <v>8</v>
      </c>
      <c r="B10" s="24">
        <v>367</v>
      </c>
      <c r="C10" s="24">
        <v>392</v>
      </c>
      <c r="D10" s="41">
        <f t="shared" si="0"/>
        <v>-25</v>
      </c>
    </row>
    <row r="11" spans="1:4" x14ac:dyDescent="0.35">
      <c r="A11" s="25" t="s">
        <v>7</v>
      </c>
      <c r="B11" s="24">
        <v>77</v>
      </c>
      <c r="C11" s="24">
        <v>80</v>
      </c>
      <c r="D11" s="41">
        <f t="shared" si="0"/>
        <v>-3</v>
      </c>
    </row>
    <row r="12" spans="1:4" x14ac:dyDescent="0.35">
      <c r="A12" s="25" t="s">
        <v>6</v>
      </c>
      <c r="B12" s="24">
        <v>36</v>
      </c>
      <c r="C12" s="24">
        <v>30</v>
      </c>
      <c r="D12" s="41">
        <f t="shared" si="0"/>
        <v>6</v>
      </c>
    </row>
    <row r="13" spans="1:4" x14ac:dyDescent="0.35">
      <c r="A13" s="25" t="s">
        <v>5</v>
      </c>
      <c r="B13" s="24">
        <v>17</v>
      </c>
      <c r="C13" s="24">
        <v>17</v>
      </c>
      <c r="D13" s="41">
        <f t="shared" si="0"/>
        <v>0</v>
      </c>
    </row>
    <row r="14" spans="1:4" x14ac:dyDescent="0.35">
      <c r="A14" s="25" t="s">
        <v>4</v>
      </c>
      <c r="B14" s="24">
        <v>9</v>
      </c>
      <c r="C14" s="24">
        <v>6</v>
      </c>
      <c r="D14" s="41">
        <f t="shared" si="0"/>
        <v>3</v>
      </c>
    </row>
    <row r="15" spans="1:4" x14ac:dyDescent="0.35">
      <c r="A15" s="42" t="s">
        <v>57</v>
      </c>
      <c r="B15" s="24">
        <v>4</v>
      </c>
      <c r="C15" s="24">
        <v>5</v>
      </c>
      <c r="D15" s="41">
        <f t="shared" si="0"/>
        <v>-1</v>
      </c>
    </row>
    <row r="16" spans="1:4" x14ac:dyDescent="0.35">
      <c r="A16" s="42" t="s">
        <v>61</v>
      </c>
      <c r="B16" s="24">
        <f>SUM(B4:B15)</f>
        <v>5274</v>
      </c>
      <c r="C16" s="24">
        <f>SUM(C4:C15)</f>
        <v>5431</v>
      </c>
      <c r="D16" s="41">
        <f t="shared" si="0"/>
        <v>-157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3"/>
  <sheetViews>
    <sheetView zoomScaleNormal="100" workbookViewId="0">
      <selection activeCell="C20" sqref="C20"/>
    </sheetView>
  </sheetViews>
  <sheetFormatPr defaultColWidth="9.1796875" defaultRowHeight="13" x14ac:dyDescent="0.3"/>
  <cols>
    <col min="1" max="1" width="12.1796875" style="21" customWidth="1"/>
    <col min="2" max="2" width="26.453125" style="21" bestFit="1" customWidth="1"/>
    <col min="3" max="16384" width="9.1796875" style="21"/>
  </cols>
  <sheetData>
    <row r="2" spans="1:3" x14ac:dyDescent="0.3">
      <c r="A2" s="54" t="s">
        <v>26</v>
      </c>
      <c r="B2" s="32" t="s">
        <v>25</v>
      </c>
      <c r="C2" s="33">
        <v>0.91</v>
      </c>
    </row>
    <row r="3" spans="1:3" x14ac:dyDescent="0.3">
      <c r="A3" s="55"/>
      <c r="B3" s="32" t="s">
        <v>24</v>
      </c>
      <c r="C3" s="33">
        <v>0.09</v>
      </c>
    </row>
    <row r="4" spans="1:3" x14ac:dyDescent="0.3">
      <c r="A4" s="54" t="s">
        <v>23</v>
      </c>
      <c r="B4" s="32" t="s">
        <v>3</v>
      </c>
      <c r="C4" s="33">
        <v>0.75</v>
      </c>
    </row>
    <row r="5" spans="1:3" x14ac:dyDescent="0.3">
      <c r="A5" s="56"/>
      <c r="B5" s="32" t="s">
        <v>22</v>
      </c>
      <c r="C5" s="33">
        <v>0.16</v>
      </c>
    </row>
    <row r="6" spans="1:3" x14ac:dyDescent="0.3">
      <c r="A6" s="56"/>
      <c r="B6" s="32" t="s">
        <v>2</v>
      </c>
      <c r="C6" s="33">
        <v>0.04</v>
      </c>
    </row>
    <row r="7" spans="1:3" x14ac:dyDescent="0.3">
      <c r="A7" s="55"/>
      <c r="B7" s="32" t="s">
        <v>18</v>
      </c>
      <c r="C7" s="33">
        <v>0.05</v>
      </c>
    </row>
    <row r="8" spans="1:3" x14ac:dyDescent="0.3">
      <c r="A8" s="54" t="s">
        <v>21</v>
      </c>
      <c r="B8" s="32" t="s">
        <v>20</v>
      </c>
      <c r="C8" s="31">
        <v>0.59</v>
      </c>
    </row>
    <row r="9" spans="1:3" x14ac:dyDescent="0.3">
      <c r="A9" s="56"/>
      <c r="B9" s="32" t="s">
        <v>19</v>
      </c>
      <c r="C9" s="31">
        <v>0.34</v>
      </c>
    </row>
    <row r="10" spans="1:3" x14ac:dyDescent="0.3">
      <c r="A10" s="55"/>
      <c r="B10" s="32" t="s">
        <v>18</v>
      </c>
      <c r="C10" s="31">
        <v>7.0000000000000007E-2</v>
      </c>
    </row>
    <row r="11" spans="1:3" x14ac:dyDescent="0.3">
      <c r="A11" s="54" t="s">
        <v>17</v>
      </c>
      <c r="B11" s="30" t="s">
        <v>16</v>
      </c>
      <c r="C11" s="29">
        <v>0.04</v>
      </c>
    </row>
    <row r="12" spans="1:3" x14ac:dyDescent="0.3">
      <c r="A12" s="56"/>
      <c r="B12" s="28" t="s">
        <v>15</v>
      </c>
      <c r="C12" s="27">
        <v>0.17</v>
      </c>
    </row>
    <row r="13" spans="1:3" x14ac:dyDescent="0.3">
      <c r="A13" s="55"/>
      <c r="B13" s="28" t="s">
        <v>14</v>
      </c>
      <c r="C13" s="27">
        <v>0.79</v>
      </c>
    </row>
  </sheetData>
  <mergeCells count="4">
    <mergeCell ref="A2:A3"/>
    <mergeCell ref="A4:A7"/>
    <mergeCell ref="A8:A10"/>
    <mergeCell ref="A11:A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3"/>
  <sheetViews>
    <sheetView zoomScale="80" zoomScaleNormal="80" workbookViewId="0">
      <selection activeCell="J24" sqref="J24"/>
    </sheetView>
  </sheetViews>
  <sheetFormatPr defaultColWidth="9.1796875" defaultRowHeight="14.5" x14ac:dyDescent="0.35"/>
  <cols>
    <col min="1" max="1" width="68" style="21" customWidth="1"/>
    <col min="2" max="3" width="13.81640625" style="21" customWidth="1"/>
    <col min="4" max="5" width="13.81640625" style="71" customWidth="1"/>
    <col min="7" max="16384" width="9.1796875" style="21"/>
  </cols>
  <sheetData>
    <row r="2" spans="1:5" x14ac:dyDescent="0.35">
      <c r="A2" s="74"/>
      <c r="B2" s="75">
        <v>2021</v>
      </c>
      <c r="C2" s="75">
        <v>2020</v>
      </c>
      <c r="D2" s="68">
        <v>2019</v>
      </c>
      <c r="E2" s="68">
        <v>2018</v>
      </c>
    </row>
    <row r="3" spans="1:5" x14ac:dyDescent="0.35">
      <c r="A3" s="53" t="s">
        <v>36</v>
      </c>
      <c r="B3" s="53">
        <v>24</v>
      </c>
      <c r="C3" s="53">
        <v>17</v>
      </c>
      <c r="D3" s="69">
        <v>20</v>
      </c>
      <c r="E3" s="70">
        <v>43</v>
      </c>
    </row>
    <row r="4" spans="1:5" x14ac:dyDescent="0.35">
      <c r="A4" s="53" t="s">
        <v>35</v>
      </c>
      <c r="B4" s="53">
        <v>105</v>
      </c>
      <c r="C4" s="53">
        <v>127</v>
      </c>
      <c r="D4" s="69">
        <v>108</v>
      </c>
      <c r="E4" s="70">
        <v>116</v>
      </c>
    </row>
    <row r="5" spans="1:5" x14ac:dyDescent="0.35">
      <c r="A5" s="52" t="s">
        <v>27</v>
      </c>
      <c r="B5" s="52">
        <v>445</v>
      </c>
      <c r="C5" s="52">
        <v>449</v>
      </c>
      <c r="D5" s="69">
        <v>348</v>
      </c>
      <c r="E5" s="70">
        <v>156</v>
      </c>
    </row>
    <row r="6" spans="1:5" x14ac:dyDescent="0.35">
      <c r="A6" s="53" t="s">
        <v>31</v>
      </c>
      <c r="B6" s="53">
        <v>398</v>
      </c>
      <c r="C6" s="53">
        <v>457</v>
      </c>
      <c r="D6" s="69">
        <v>558</v>
      </c>
      <c r="E6" s="70">
        <v>620</v>
      </c>
    </row>
    <row r="7" spans="1:5" x14ac:dyDescent="0.35">
      <c r="A7" s="53" t="s">
        <v>34</v>
      </c>
      <c r="B7" s="53">
        <v>484</v>
      </c>
      <c r="C7" s="53">
        <v>498</v>
      </c>
      <c r="D7" s="69">
        <v>487</v>
      </c>
      <c r="E7" s="70">
        <v>389</v>
      </c>
    </row>
    <row r="8" spans="1:5" x14ac:dyDescent="0.35">
      <c r="A8" s="53" t="s">
        <v>32</v>
      </c>
      <c r="B8" s="53">
        <v>500</v>
      </c>
      <c r="C8" s="53">
        <v>599</v>
      </c>
      <c r="D8" s="69">
        <v>608</v>
      </c>
      <c r="E8" s="70">
        <v>612</v>
      </c>
    </row>
    <row r="9" spans="1:5" x14ac:dyDescent="0.35">
      <c r="A9" s="53" t="s">
        <v>33</v>
      </c>
      <c r="B9" s="53">
        <v>549</v>
      </c>
      <c r="C9" s="53">
        <v>673</v>
      </c>
      <c r="D9" s="69">
        <v>654</v>
      </c>
      <c r="E9" s="70">
        <v>692</v>
      </c>
    </row>
    <row r="10" spans="1:5" x14ac:dyDescent="0.35">
      <c r="A10" s="73" t="s">
        <v>28</v>
      </c>
      <c r="B10" s="73">
        <v>1030</v>
      </c>
      <c r="C10" s="73">
        <v>1041</v>
      </c>
      <c r="D10" s="69">
        <v>1147</v>
      </c>
      <c r="E10" s="70">
        <v>1193</v>
      </c>
    </row>
    <row r="11" spans="1:5" x14ac:dyDescent="0.35">
      <c r="A11" s="53" t="s">
        <v>30</v>
      </c>
      <c r="B11" s="53">
        <v>1607</v>
      </c>
      <c r="C11" s="53">
        <v>1707</v>
      </c>
      <c r="D11" s="69">
        <v>1677</v>
      </c>
      <c r="E11" s="70">
        <v>1572</v>
      </c>
    </row>
    <row r="12" spans="1:5" x14ac:dyDescent="0.35">
      <c r="A12" s="53" t="s">
        <v>29</v>
      </c>
      <c r="B12" s="53">
        <v>1692</v>
      </c>
      <c r="C12" s="53">
        <v>1894</v>
      </c>
      <c r="D12" s="69">
        <v>2021</v>
      </c>
      <c r="E12" s="70">
        <v>1867</v>
      </c>
    </row>
    <row r="13" spans="1:5" x14ac:dyDescent="0.35">
      <c r="A13" s="52" t="s">
        <v>37</v>
      </c>
      <c r="B13" s="52">
        <v>3006</v>
      </c>
      <c r="C13" s="52">
        <v>3197</v>
      </c>
      <c r="D13" s="69">
        <v>3240</v>
      </c>
      <c r="E13" s="70">
        <v>2895</v>
      </c>
    </row>
  </sheetData>
  <sortState ref="A3:E13">
    <sortCondition ref="C3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6"/>
  <sheetViews>
    <sheetView zoomScale="90" zoomScaleNormal="90" workbookViewId="0">
      <selection activeCell="K14" sqref="K14"/>
    </sheetView>
  </sheetViews>
  <sheetFormatPr defaultColWidth="9.1796875" defaultRowHeight="14.5" x14ac:dyDescent="0.35"/>
  <cols>
    <col min="1" max="1" width="26.1796875" style="21" customWidth="1"/>
    <col min="2" max="6" width="0" style="67" hidden="1" customWidth="1"/>
    <col min="7" max="8" width="0" style="21" hidden="1" customWidth="1"/>
    <col min="9" max="13" width="9.1796875" style="21"/>
  </cols>
  <sheetData>
    <row r="2" spans="1:13" x14ac:dyDescent="0.35">
      <c r="A2" s="28"/>
      <c r="B2" s="76">
        <v>2009</v>
      </c>
      <c r="C2" s="76">
        <v>2010</v>
      </c>
      <c r="D2" s="76">
        <v>2012</v>
      </c>
      <c r="E2" s="76">
        <v>2013</v>
      </c>
      <c r="F2" s="77">
        <v>2014</v>
      </c>
      <c r="G2" s="78">
        <v>2015</v>
      </c>
      <c r="H2" s="79">
        <v>2016</v>
      </c>
      <c r="I2" s="79">
        <v>2017</v>
      </c>
      <c r="J2" s="80">
        <v>2018</v>
      </c>
      <c r="K2" s="72">
        <v>2019</v>
      </c>
      <c r="L2" s="72">
        <v>2020</v>
      </c>
      <c r="M2" s="72">
        <v>2021</v>
      </c>
    </row>
    <row r="3" spans="1:13" x14ac:dyDescent="0.35">
      <c r="A3" s="28" t="s">
        <v>40</v>
      </c>
      <c r="B3" s="76">
        <v>1086</v>
      </c>
      <c r="C3" s="76">
        <v>1031</v>
      </c>
      <c r="D3" s="76">
        <v>1126</v>
      </c>
      <c r="E3" s="76">
        <v>1137</v>
      </c>
      <c r="F3" s="77">
        <v>1100</v>
      </c>
      <c r="G3" s="81">
        <v>1050</v>
      </c>
      <c r="H3" s="81">
        <v>896</v>
      </c>
      <c r="I3" s="28">
        <v>891</v>
      </c>
      <c r="J3" s="82">
        <v>761</v>
      </c>
      <c r="K3" s="30">
        <v>662</v>
      </c>
      <c r="L3" s="30">
        <v>545</v>
      </c>
      <c r="M3" s="28">
        <v>631</v>
      </c>
    </row>
    <row r="4" spans="1:13" x14ac:dyDescent="0.35">
      <c r="A4" s="28" t="s">
        <v>39</v>
      </c>
      <c r="B4" s="77">
        <v>433</v>
      </c>
      <c r="C4" s="77">
        <v>385</v>
      </c>
      <c r="D4" s="77">
        <v>231</v>
      </c>
      <c r="E4" s="77">
        <v>253</v>
      </c>
      <c r="F4" s="77">
        <v>285</v>
      </c>
      <c r="G4" s="83">
        <v>242</v>
      </c>
      <c r="H4" s="84">
        <v>192</v>
      </c>
      <c r="I4" s="30">
        <v>127</v>
      </c>
      <c r="J4" s="85">
        <v>176</v>
      </c>
      <c r="K4" s="30">
        <v>180</v>
      </c>
      <c r="L4" s="30">
        <v>154</v>
      </c>
      <c r="M4" s="28">
        <v>128</v>
      </c>
    </row>
    <row r="5" spans="1:13" ht="15" x14ac:dyDescent="0.35">
      <c r="A5" s="86" t="s">
        <v>64</v>
      </c>
      <c r="B5" s="45"/>
      <c r="C5" s="45"/>
      <c r="D5" s="45"/>
      <c r="E5" s="45"/>
      <c r="F5" s="45"/>
      <c r="G5" s="30"/>
      <c r="H5" s="30"/>
      <c r="I5" s="30">
        <v>229</v>
      </c>
      <c r="J5" s="85">
        <v>296</v>
      </c>
      <c r="K5" s="30">
        <v>273</v>
      </c>
      <c r="L5" s="28">
        <v>216</v>
      </c>
      <c r="M5" s="28">
        <v>257</v>
      </c>
    </row>
    <row r="6" spans="1:13" x14ac:dyDescent="0.35">
      <c r="A6" s="87" t="s">
        <v>38</v>
      </c>
      <c r="I6" s="67">
        <f>SUM(I3:I5)</f>
        <v>1247</v>
      </c>
      <c r="J6" s="88">
        <f>SUM(J3:J5)</f>
        <v>1233</v>
      </c>
      <c r="K6" s="67">
        <f>SUM(K3:K5)</f>
        <v>1115</v>
      </c>
      <c r="L6" s="67">
        <f>SUM(L3:L5)</f>
        <v>915</v>
      </c>
      <c r="M6" s="67">
        <f>SUM(M3:M5)</f>
        <v>1016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8"/>
  <sheetViews>
    <sheetView zoomScale="90" zoomScaleNormal="90" workbookViewId="0">
      <selection activeCell="H18" sqref="H18"/>
    </sheetView>
  </sheetViews>
  <sheetFormatPr defaultColWidth="9.1796875" defaultRowHeight="14.5" x14ac:dyDescent="0.35"/>
  <cols>
    <col min="1" max="1" width="40" customWidth="1"/>
    <col min="2" max="3" width="0" style="23" hidden="1" customWidth="1"/>
    <col min="4" max="5" width="8.1796875" hidden="1" customWidth="1"/>
    <col min="6" max="10" width="8.1796875" customWidth="1"/>
  </cols>
  <sheetData>
    <row r="2" spans="1:10" x14ac:dyDescent="0.35">
      <c r="A2" s="22"/>
      <c r="B2" s="50">
        <v>2007</v>
      </c>
      <c r="C2" s="50">
        <v>2011</v>
      </c>
      <c r="D2" s="51">
        <v>2015</v>
      </c>
      <c r="E2" s="51">
        <v>2016</v>
      </c>
      <c r="F2" s="51">
        <v>2017</v>
      </c>
      <c r="G2" s="51">
        <v>2018</v>
      </c>
      <c r="H2" s="51">
        <v>2019</v>
      </c>
      <c r="I2" s="51">
        <v>2020</v>
      </c>
      <c r="J2" s="51">
        <v>2021</v>
      </c>
    </row>
    <row r="3" spans="1:10" x14ac:dyDescent="0.35">
      <c r="A3" s="1" t="s">
        <v>44</v>
      </c>
      <c r="B3" s="46">
        <v>167</v>
      </c>
      <c r="C3" s="46">
        <v>158</v>
      </c>
      <c r="D3" s="34">
        <v>233</v>
      </c>
      <c r="E3" s="35">
        <v>182</v>
      </c>
      <c r="F3" s="35">
        <v>248</v>
      </c>
      <c r="G3" s="34">
        <v>294</v>
      </c>
      <c r="H3" s="1">
        <v>218</v>
      </c>
      <c r="I3" s="35">
        <v>213</v>
      </c>
      <c r="J3" s="35">
        <v>204</v>
      </c>
    </row>
    <row r="4" spans="1:10" x14ac:dyDescent="0.35">
      <c r="A4" s="1" t="s">
        <v>41</v>
      </c>
      <c r="B4" s="46"/>
      <c r="C4" s="46"/>
      <c r="D4" s="34">
        <v>27</v>
      </c>
      <c r="E4" s="34">
        <v>55</v>
      </c>
      <c r="F4" s="35">
        <v>34</v>
      </c>
      <c r="G4" s="34">
        <v>48</v>
      </c>
      <c r="H4" s="1">
        <v>69</v>
      </c>
      <c r="I4" s="35">
        <v>58</v>
      </c>
      <c r="J4" s="35">
        <v>84</v>
      </c>
    </row>
    <row r="5" spans="1:10" x14ac:dyDescent="0.35">
      <c r="A5" s="1" t="s">
        <v>43</v>
      </c>
      <c r="B5" s="46"/>
      <c r="C5" s="46">
        <v>31</v>
      </c>
      <c r="D5" s="35">
        <v>14</v>
      </c>
      <c r="E5" s="35">
        <v>33</v>
      </c>
      <c r="F5" s="35">
        <v>34</v>
      </c>
      <c r="G5" s="34">
        <v>27</v>
      </c>
      <c r="H5" s="35">
        <v>30</v>
      </c>
      <c r="I5" s="35">
        <v>29</v>
      </c>
      <c r="J5" s="35">
        <v>35</v>
      </c>
    </row>
    <row r="6" spans="1:10" x14ac:dyDescent="0.35">
      <c r="A6" s="1" t="s">
        <v>42</v>
      </c>
      <c r="B6" s="46"/>
      <c r="C6" s="46">
        <v>1</v>
      </c>
      <c r="D6" s="34">
        <v>8</v>
      </c>
      <c r="E6" s="35">
        <v>7</v>
      </c>
      <c r="F6" s="35">
        <v>10</v>
      </c>
      <c r="G6" s="34">
        <v>20</v>
      </c>
      <c r="H6" s="1">
        <v>1</v>
      </c>
      <c r="I6" s="35">
        <v>5</v>
      </c>
      <c r="J6" s="35">
        <v>4</v>
      </c>
    </row>
    <row r="7" spans="1:10" x14ac:dyDescent="0.35">
      <c r="A7" s="2" t="s">
        <v>55</v>
      </c>
      <c r="B7" s="19"/>
      <c r="C7" s="19"/>
      <c r="D7" s="1"/>
      <c r="E7" s="19"/>
      <c r="F7" s="19"/>
      <c r="G7" s="19"/>
      <c r="H7" s="1">
        <v>1</v>
      </c>
      <c r="I7" s="1">
        <v>0</v>
      </c>
      <c r="J7" s="1">
        <v>0</v>
      </c>
    </row>
    <row r="8" spans="1:10" x14ac:dyDescent="0.35">
      <c r="I8" s="23">
        <f>SUM(I3:I7)</f>
        <v>305</v>
      </c>
      <c r="J8" s="23">
        <f>SUM(J3:J7)</f>
        <v>327</v>
      </c>
    </row>
  </sheetData>
  <sortState ref="A3:H7">
    <sortCondition descending="1" ref="H3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4"/>
  <sheetViews>
    <sheetView zoomScale="80" zoomScaleNormal="80" workbookViewId="0">
      <selection activeCell="M18" sqref="M18"/>
    </sheetView>
  </sheetViews>
  <sheetFormatPr defaultColWidth="9.1796875" defaultRowHeight="14.5" x14ac:dyDescent="0.35"/>
  <cols>
    <col min="1" max="1" width="39.54296875" style="94" customWidth="1"/>
    <col min="2" max="5" width="6.81640625" customWidth="1"/>
    <col min="6" max="6" width="6.81640625" style="4" customWidth="1"/>
  </cols>
  <sheetData>
    <row r="1" spans="1:10" x14ac:dyDescent="0.35">
      <c r="A1" s="93"/>
      <c r="B1" s="3"/>
      <c r="C1" s="3"/>
      <c r="D1" s="3"/>
      <c r="E1" s="3"/>
      <c r="F1" s="3"/>
      <c r="G1" s="4"/>
      <c r="H1" s="4"/>
      <c r="I1" s="4"/>
      <c r="J1" s="4"/>
    </row>
    <row r="2" spans="1:10" x14ac:dyDescent="0.35">
      <c r="A2" s="90"/>
      <c r="B2" s="104">
        <v>2013</v>
      </c>
      <c r="C2" s="104">
        <v>2014</v>
      </c>
      <c r="D2" s="104">
        <v>2015</v>
      </c>
      <c r="E2" s="104">
        <v>2016</v>
      </c>
      <c r="F2" s="104">
        <v>2017</v>
      </c>
      <c r="G2" s="105">
        <v>2018</v>
      </c>
      <c r="H2" s="105">
        <v>2019</v>
      </c>
      <c r="I2" s="105">
        <v>2021</v>
      </c>
      <c r="J2" s="105">
        <v>2020</v>
      </c>
    </row>
    <row r="3" spans="1:10" x14ac:dyDescent="0.35">
      <c r="A3" s="90" t="s">
        <v>51</v>
      </c>
      <c r="B3" s="96">
        <v>2428</v>
      </c>
      <c r="C3" s="96">
        <v>2321</v>
      </c>
      <c r="D3" s="96">
        <v>2094</v>
      </c>
      <c r="E3" s="96">
        <v>2311</v>
      </c>
      <c r="F3" s="96">
        <v>2134</v>
      </c>
      <c r="G3" s="106">
        <v>2040</v>
      </c>
      <c r="H3" s="106">
        <v>1984</v>
      </c>
      <c r="I3" s="96">
        <v>1882</v>
      </c>
      <c r="J3" s="96">
        <v>1774</v>
      </c>
    </row>
    <row r="4" spans="1:10" x14ac:dyDescent="0.35">
      <c r="A4" s="90" t="s">
        <v>50</v>
      </c>
      <c r="B4" s="96">
        <v>6138</v>
      </c>
      <c r="C4" s="96">
        <v>5952</v>
      </c>
      <c r="D4" s="96">
        <v>4856</v>
      </c>
      <c r="E4" s="96">
        <v>4232</v>
      </c>
      <c r="F4" s="96">
        <v>4392</v>
      </c>
      <c r="G4" s="106">
        <v>4085</v>
      </c>
      <c r="H4" s="106">
        <v>4112</v>
      </c>
      <c r="I4" s="96">
        <v>3851</v>
      </c>
      <c r="J4" s="96">
        <v>3748</v>
      </c>
    </row>
    <row r="5" spans="1:10" x14ac:dyDescent="0.35">
      <c r="A5" s="91"/>
      <c r="B5" s="96"/>
      <c r="C5" s="96"/>
      <c r="D5" s="96"/>
      <c r="E5" s="96"/>
      <c r="F5" s="96"/>
      <c r="G5" s="106"/>
      <c r="H5" s="106"/>
      <c r="I5" s="106"/>
      <c r="J5" s="106"/>
    </row>
    <row r="6" spans="1:10" x14ac:dyDescent="0.35">
      <c r="A6" s="90"/>
      <c r="B6" s="96">
        <v>2013</v>
      </c>
      <c r="C6" s="96">
        <v>2014</v>
      </c>
      <c r="D6" s="96">
        <v>2015</v>
      </c>
      <c r="E6" s="96">
        <v>2016</v>
      </c>
      <c r="F6" s="96">
        <v>2017</v>
      </c>
      <c r="G6" s="106">
        <v>2018</v>
      </c>
      <c r="H6" s="106">
        <v>2019</v>
      </c>
      <c r="I6" s="106">
        <v>2020</v>
      </c>
      <c r="J6" s="106">
        <v>2021</v>
      </c>
    </row>
    <row r="7" spans="1:10" s="89" customFormat="1" ht="27" customHeight="1" x14ac:dyDescent="0.35">
      <c r="A7" s="91" t="s">
        <v>49</v>
      </c>
      <c r="B7" s="96">
        <v>19</v>
      </c>
      <c r="C7" s="96">
        <v>31</v>
      </c>
      <c r="D7" s="96">
        <v>31</v>
      </c>
      <c r="E7" s="96">
        <v>41</v>
      </c>
      <c r="F7" s="96">
        <v>28</v>
      </c>
      <c r="G7" s="106">
        <v>16</v>
      </c>
      <c r="H7" s="106">
        <v>14</v>
      </c>
      <c r="I7" s="96">
        <v>12</v>
      </c>
      <c r="J7" s="96">
        <v>11</v>
      </c>
    </row>
    <row r="8" spans="1:10" x14ac:dyDescent="0.35">
      <c r="A8" s="90" t="s">
        <v>48</v>
      </c>
      <c r="B8" s="96">
        <v>552</v>
      </c>
      <c r="C8" s="96">
        <v>536</v>
      </c>
      <c r="D8" s="96">
        <v>582</v>
      </c>
      <c r="E8" s="96">
        <v>510</v>
      </c>
      <c r="F8" s="96">
        <v>547</v>
      </c>
      <c r="G8" s="106">
        <v>538</v>
      </c>
      <c r="H8" s="106">
        <v>529</v>
      </c>
      <c r="I8" s="96">
        <v>494</v>
      </c>
      <c r="J8" s="96">
        <v>420</v>
      </c>
    </row>
    <row r="9" spans="1:10" x14ac:dyDescent="0.35">
      <c r="A9" s="90" t="s">
        <v>47</v>
      </c>
      <c r="B9" s="96">
        <v>368</v>
      </c>
      <c r="C9" s="96">
        <v>357</v>
      </c>
      <c r="D9" s="96">
        <v>291</v>
      </c>
      <c r="E9" s="96">
        <v>338</v>
      </c>
      <c r="F9" s="96">
        <v>354</v>
      </c>
      <c r="G9" s="106">
        <v>532</v>
      </c>
      <c r="H9" s="106">
        <v>673</v>
      </c>
      <c r="I9" s="96">
        <v>699</v>
      </c>
      <c r="J9" s="96">
        <v>693</v>
      </c>
    </row>
    <row r="10" spans="1:10" ht="43.5" x14ac:dyDescent="0.35">
      <c r="A10" s="90" t="s">
        <v>65</v>
      </c>
      <c r="B10" s="98">
        <f t="shared" ref="B10:J10" si="0">SUM((B9+B8+B7)/B3)</f>
        <v>0.38673805601317957</v>
      </c>
      <c r="C10" s="98">
        <f t="shared" si="0"/>
        <v>0.3981042654028436</v>
      </c>
      <c r="D10" s="98">
        <f t="shared" si="0"/>
        <v>0.43170964660936006</v>
      </c>
      <c r="E10" s="98">
        <f t="shared" si="0"/>
        <v>0.38468195586326265</v>
      </c>
      <c r="F10" s="98">
        <f t="shared" si="0"/>
        <v>0.4353327085285848</v>
      </c>
      <c r="G10" s="98">
        <f t="shared" si="0"/>
        <v>0.53235294117647058</v>
      </c>
      <c r="H10" s="98">
        <f t="shared" si="0"/>
        <v>0.61290322580645162</v>
      </c>
      <c r="I10" s="98">
        <f t="shared" si="0"/>
        <v>0.64027630180658879</v>
      </c>
      <c r="J10" s="98">
        <f t="shared" si="0"/>
        <v>0.63359639233370912</v>
      </c>
    </row>
    <row r="11" spans="1:10" x14ac:dyDescent="0.35">
      <c r="A11" s="90"/>
      <c r="B11" s="95"/>
      <c r="C11" s="95"/>
      <c r="D11" s="95"/>
      <c r="E11" s="95"/>
      <c r="F11" s="96"/>
      <c r="G11" s="97"/>
      <c r="H11" s="97"/>
      <c r="I11" s="97"/>
      <c r="J11" s="97"/>
    </row>
    <row r="12" spans="1:10" x14ac:dyDescent="0.35">
      <c r="A12" s="92"/>
      <c r="B12" s="99">
        <v>2013</v>
      </c>
      <c r="C12" s="99">
        <v>2014</v>
      </c>
      <c r="D12" s="99">
        <v>2015</v>
      </c>
      <c r="E12" s="99">
        <v>2016</v>
      </c>
      <c r="F12" s="99">
        <v>2017</v>
      </c>
      <c r="G12" s="100">
        <v>2018</v>
      </c>
      <c r="H12" s="101">
        <v>2019</v>
      </c>
      <c r="I12" s="100">
        <v>2020</v>
      </c>
      <c r="J12" s="100">
        <v>2021</v>
      </c>
    </row>
    <row r="13" spans="1:10" ht="29" x14ac:dyDescent="0.35">
      <c r="A13" s="92" t="s">
        <v>46</v>
      </c>
      <c r="B13" s="102">
        <f t="shared" ref="B13:J13" si="1">B10</f>
        <v>0.38673805601317957</v>
      </c>
      <c r="C13" s="102">
        <f t="shared" si="1"/>
        <v>0.3981042654028436</v>
      </c>
      <c r="D13" s="102">
        <f t="shared" si="1"/>
        <v>0.43170964660936006</v>
      </c>
      <c r="E13" s="102">
        <f t="shared" si="1"/>
        <v>0.38468195586326265</v>
      </c>
      <c r="F13" s="103">
        <f t="shared" si="1"/>
        <v>0.4353327085285848</v>
      </c>
      <c r="G13" s="103">
        <f t="shared" si="1"/>
        <v>0.53235294117647058</v>
      </c>
      <c r="H13" s="103">
        <f t="shared" si="1"/>
        <v>0.61290322580645162</v>
      </c>
      <c r="I13" s="103">
        <f t="shared" si="1"/>
        <v>0.64027630180658879</v>
      </c>
      <c r="J13" s="103">
        <f t="shared" si="1"/>
        <v>0.63359639233370912</v>
      </c>
    </row>
    <row r="14" spans="1:10" ht="43.5" x14ac:dyDescent="0.35">
      <c r="A14" s="90" t="s">
        <v>45</v>
      </c>
      <c r="B14" s="98">
        <f t="shared" ref="B14:J14" si="2">SUM(B8/B3)</f>
        <v>0.22734761120263591</v>
      </c>
      <c r="C14" s="98">
        <f t="shared" si="2"/>
        <v>0.23093494183541577</v>
      </c>
      <c r="D14" s="98">
        <f t="shared" si="2"/>
        <v>0.27793696275071633</v>
      </c>
      <c r="E14" s="98">
        <f t="shared" si="2"/>
        <v>0.22068368671570748</v>
      </c>
      <c r="F14" s="98">
        <f t="shared" si="2"/>
        <v>0.25632614807872539</v>
      </c>
      <c r="G14" s="98">
        <f t="shared" si="2"/>
        <v>0.26372549019607844</v>
      </c>
      <c r="H14" s="98">
        <f t="shared" si="2"/>
        <v>0.26663306451612906</v>
      </c>
      <c r="I14" s="98">
        <f t="shared" si="2"/>
        <v>0.26248671625929859</v>
      </c>
      <c r="J14" s="98">
        <f t="shared" si="2"/>
        <v>0.23675310033821872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16"/>
  <sheetViews>
    <sheetView tabSelected="1" zoomScale="90" zoomScaleNormal="90" workbookViewId="0">
      <selection activeCell="O12" sqref="O12"/>
    </sheetView>
  </sheetViews>
  <sheetFormatPr defaultColWidth="8.7265625" defaultRowHeight="14.5" x14ac:dyDescent="0.35"/>
  <cols>
    <col min="1" max="1" width="33.54296875" style="8" customWidth="1"/>
    <col min="2" max="4" width="8.54296875" style="8" hidden="1" customWidth="1"/>
    <col min="5" max="5" width="8.54296875" style="8" customWidth="1"/>
    <col min="6" max="11" width="8.54296875" customWidth="1"/>
  </cols>
  <sheetData>
    <row r="2" spans="1:14" x14ac:dyDescent="0.35">
      <c r="A2" s="18"/>
      <c r="B2" s="37">
        <v>2009</v>
      </c>
      <c r="C2" s="37">
        <v>2010</v>
      </c>
      <c r="D2" s="37">
        <v>2011</v>
      </c>
      <c r="E2" s="37">
        <v>2012</v>
      </c>
      <c r="F2" s="36">
        <v>2013</v>
      </c>
      <c r="G2" s="36">
        <v>2014</v>
      </c>
      <c r="H2" s="36">
        <v>2015</v>
      </c>
      <c r="I2" s="36">
        <v>2016</v>
      </c>
      <c r="J2" s="36">
        <v>2017</v>
      </c>
      <c r="K2" s="20">
        <v>2018</v>
      </c>
      <c r="L2" s="36">
        <v>2019</v>
      </c>
      <c r="M2" s="36">
        <v>2020</v>
      </c>
      <c r="N2" s="36">
        <v>2021</v>
      </c>
    </row>
    <row r="3" spans="1:14" x14ac:dyDescent="0.35">
      <c r="A3" s="18" t="s">
        <v>1</v>
      </c>
      <c r="B3" s="2">
        <v>3555</v>
      </c>
      <c r="C3" s="18">
        <v>3417</v>
      </c>
      <c r="D3" s="2">
        <v>3400</v>
      </c>
      <c r="E3" s="18">
        <v>3371</v>
      </c>
      <c r="F3" s="17">
        <v>3123</v>
      </c>
      <c r="G3" s="17">
        <v>3094</v>
      </c>
      <c r="H3" s="17">
        <v>2823</v>
      </c>
      <c r="I3" s="17">
        <v>2864</v>
      </c>
      <c r="J3" s="17">
        <v>2723</v>
      </c>
      <c r="K3" s="2">
        <v>2584</v>
      </c>
      <c r="L3" s="17">
        <v>2487</v>
      </c>
      <c r="M3" s="1">
        <v>2366</v>
      </c>
      <c r="N3" s="17">
        <v>2181</v>
      </c>
    </row>
    <row r="4" spans="1:14" x14ac:dyDescent="0.35">
      <c r="A4" s="18" t="s">
        <v>0</v>
      </c>
      <c r="B4" s="18">
        <v>8490</v>
      </c>
      <c r="C4" s="18">
        <v>7568</v>
      </c>
      <c r="D4" s="18">
        <v>7434</v>
      </c>
      <c r="E4" s="18">
        <v>6762</v>
      </c>
      <c r="F4" s="17">
        <v>6138</v>
      </c>
      <c r="G4" s="17">
        <v>5952</v>
      </c>
      <c r="H4" s="17">
        <v>4856</v>
      </c>
      <c r="I4" s="17">
        <v>4232</v>
      </c>
      <c r="J4" s="17">
        <v>4313</v>
      </c>
      <c r="K4" s="2">
        <v>4085</v>
      </c>
      <c r="L4" s="17">
        <v>4112</v>
      </c>
      <c r="M4" s="17">
        <v>3851</v>
      </c>
      <c r="N4" s="17">
        <v>3748</v>
      </c>
    </row>
    <row r="5" spans="1:14" x14ac:dyDescent="0.35">
      <c r="A5" s="16"/>
      <c r="B5" s="16"/>
      <c r="C5" s="16"/>
      <c r="D5" s="16"/>
      <c r="E5" s="16"/>
      <c r="F5" s="15"/>
      <c r="G5" s="15"/>
      <c r="H5" s="15"/>
      <c r="I5" s="15"/>
      <c r="J5" s="14"/>
    </row>
    <row r="6" spans="1:14" x14ac:dyDescent="0.35">
      <c r="I6" s="11"/>
    </row>
    <row r="7" spans="1:14" x14ac:dyDescent="0.35">
      <c r="I7" s="11"/>
    </row>
    <row r="11" spans="1:14" x14ac:dyDescent="0.35">
      <c r="A11" s="10"/>
      <c r="B11" s="10"/>
      <c r="C11" s="10"/>
      <c r="D11" s="10"/>
      <c r="E11" s="10"/>
      <c r="F11" s="9"/>
      <c r="G11" s="9"/>
      <c r="H11" s="9"/>
      <c r="I11" s="11"/>
    </row>
    <row r="12" spans="1:14" x14ac:dyDescent="0.35">
      <c r="A12" s="13"/>
      <c r="B12" s="13"/>
      <c r="C12" s="13"/>
      <c r="D12" s="13"/>
      <c r="E12" s="13"/>
      <c r="F12" s="12"/>
      <c r="G12" s="12"/>
      <c r="H12" s="12"/>
      <c r="I12" s="11"/>
    </row>
    <row r="13" spans="1:14" x14ac:dyDescent="0.35">
      <c r="A13" s="13"/>
      <c r="B13" s="13"/>
      <c r="C13" s="13"/>
      <c r="D13" s="13"/>
      <c r="E13" s="13"/>
      <c r="F13" s="12"/>
      <c r="G13" s="12"/>
      <c r="H13" s="12"/>
      <c r="I13" s="11"/>
    </row>
    <row r="14" spans="1:14" x14ac:dyDescent="0.35">
      <c r="A14" s="13"/>
      <c r="B14" s="13"/>
      <c r="C14" s="13"/>
      <c r="D14" s="13"/>
      <c r="E14" s="13"/>
      <c r="F14" s="12"/>
      <c r="G14" s="12"/>
      <c r="H14" s="12"/>
      <c r="I14" s="11"/>
    </row>
    <row r="15" spans="1:14" x14ac:dyDescent="0.35">
      <c r="A15" s="10"/>
      <c r="B15" s="10"/>
      <c r="C15" s="10"/>
      <c r="D15" s="10"/>
      <c r="E15" s="10"/>
      <c r="F15" s="9"/>
      <c r="G15" s="9"/>
      <c r="H15" s="9"/>
    </row>
    <row r="16" spans="1:14" x14ac:dyDescent="0.35">
      <c r="A16" s="10"/>
      <c r="B16" s="10"/>
      <c r="C16" s="10"/>
      <c r="D16" s="10"/>
      <c r="E16" s="10"/>
      <c r="F16" s="9"/>
      <c r="G16" s="9"/>
      <c r="H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9</vt:i4>
      </vt:variant>
    </vt:vector>
  </HeadingPairs>
  <TitlesOfParts>
    <vt:vector size="9" baseType="lpstr">
      <vt:lpstr>KRHO1</vt:lpstr>
      <vt:lpstr>KRHO2</vt:lpstr>
      <vt:lpstr>KRHO3</vt:lpstr>
      <vt:lpstr>KRHO4</vt:lpstr>
      <vt:lpstr>KRHO5</vt:lpstr>
      <vt:lpstr>KRHO6</vt:lpstr>
      <vt:lpstr>KRHO7</vt:lpstr>
      <vt:lpstr>KRHO8</vt:lpstr>
      <vt:lpstr>KRHO 9</vt:lpstr>
    </vt:vector>
  </TitlesOfParts>
  <Company>Justiitsministeerium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Krister Tüllinen</dc:creator>
  <cp:lastModifiedBy>Andri Ahven</cp:lastModifiedBy>
  <dcterms:created xsi:type="dcterms:W3CDTF">2020-01-18T05:49:03Z</dcterms:created>
  <dcterms:modified xsi:type="dcterms:W3CDTF">2022-01-21T16:24:47Z</dcterms:modified>
</cp:coreProperties>
</file>