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andri.ahven\Downloads\"/>
    </mc:Choice>
  </mc:AlternateContent>
  <xr:revisionPtr revIDLastSave="0" documentId="13_ncr:1_{8B4C8B68-3274-4E5A-8CE1-40B11EEF6441}" xr6:coauthVersionLast="36" xr6:coauthVersionMax="36" xr10:uidLastSave="{00000000-0000-0000-0000-000000000000}"/>
  <bookViews>
    <workbookView xWindow="0" yWindow="0" windowWidth="14370" windowHeight="3350" tabRatio="891" xr2:uid="{00000000-000D-0000-FFFF-FFFF00000000}"/>
  </bookViews>
  <sheets>
    <sheet name="Vang1" sheetId="2" r:id="rId1"/>
    <sheet name="Vang2" sheetId="7" r:id="rId2"/>
    <sheet name="Vang3" sheetId="27" r:id="rId3"/>
    <sheet name="Vang4" sheetId="9" r:id="rId4"/>
    <sheet name="Vang5" sheetId="10" r:id="rId5"/>
    <sheet name="Vang6" sheetId="11" r:id="rId6"/>
    <sheet name="Vang7" sheetId="3" r:id="rId7"/>
    <sheet name="Vang8" sheetId="13" r:id="rId8"/>
    <sheet name="Vang9" sheetId="12" r:id="rId9"/>
    <sheet name="Vang10" sheetId="28" r:id="rId10"/>
    <sheet name="Ei kasuta" sheetId="2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9" l="1"/>
  <c r="C12" i="28" l="1"/>
  <c r="C5" i="28"/>
  <c r="C6" i="28"/>
  <c r="C7" i="28"/>
  <c r="C8" i="28"/>
  <c r="C4" i="28"/>
  <c r="C9" i="28"/>
  <c r="C10" i="28"/>
  <c r="C11" i="28"/>
  <c r="C13" i="28"/>
  <c r="C15" i="28"/>
  <c r="C14" i="28"/>
  <c r="C16" i="28"/>
  <c r="C3" i="28"/>
  <c r="J26" i="11" l="1"/>
  <c r="J24" i="11"/>
  <c r="I32" i="11"/>
  <c r="J31" i="11" s="1"/>
  <c r="D16" i="10"/>
  <c r="B16" i="10"/>
  <c r="G9" i="10"/>
  <c r="F16" i="10" s="1"/>
  <c r="G5" i="10"/>
  <c r="G6" i="10"/>
  <c r="G7" i="10"/>
  <c r="G8" i="10"/>
  <c r="G4" i="10"/>
  <c r="C6" i="27"/>
  <c r="D6" i="27"/>
  <c r="E6" i="27"/>
  <c r="B6" i="27"/>
  <c r="E3" i="27"/>
  <c r="N6" i="2"/>
  <c r="C16" i="10" l="1"/>
  <c r="J25" i="11"/>
  <c r="E16" i="10"/>
  <c r="J27" i="11"/>
  <c r="J28" i="11"/>
  <c r="J29" i="11"/>
  <c r="J22" i="11"/>
  <c r="J30" i="11"/>
  <c r="J23" i="11"/>
  <c r="G3" i="27"/>
  <c r="B11" i="10" l="1"/>
  <c r="C11" i="10"/>
  <c r="D11" i="10"/>
  <c r="E11" i="10"/>
  <c r="F11" i="10"/>
  <c r="C13" i="10"/>
  <c r="F13" i="10"/>
  <c r="B15" i="10"/>
  <c r="C15" i="10"/>
  <c r="D15" i="10"/>
  <c r="E15" i="10"/>
  <c r="F15" i="10"/>
  <c r="B8" i="9"/>
  <c r="E13" i="10" l="1"/>
  <c r="B13" i="10"/>
  <c r="D13" i="10"/>
  <c r="M6" i="2" l="1"/>
  <c r="B14" i="10" l="1"/>
  <c r="F12" i="10"/>
  <c r="E12" i="10" l="1"/>
  <c r="C12" i="10"/>
  <c r="E14" i="10"/>
  <c r="D12" i="10"/>
  <c r="F14" i="10"/>
  <c r="D14" i="10"/>
  <c r="B12" i="10"/>
  <c r="C14" i="10"/>
  <c r="L6" i="2" l="1"/>
  <c r="D22" i="11" l="1"/>
  <c r="F22" i="11"/>
  <c r="D23" i="11"/>
  <c r="F23" i="11"/>
  <c r="D24" i="11"/>
  <c r="F24" i="11"/>
  <c r="D25" i="11"/>
  <c r="F25" i="11"/>
  <c r="D26" i="11"/>
  <c r="F26" i="11"/>
  <c r="D27" i="11"/>
  <c r="F27" i="11"/>
  <c r="D28" i="11"/>
  <c r="F28" i="11"/>
  <c r="D29" i="11"/>
  <c r="F29" i="11"/>
  <c r="D30" i="11"/>
  <c r="F30" i="11"/>
  <c r="D31" i="11"/>
  <c r="F31" i="11"/>
  <c r="C4" i="9"/>
  <c r="C5" i="9"/>
  <c r="C6" i="9"/>
  <c r="C7" i="9"/>
  <c r="F4" i="7"/>
  <c r="F3" i="7"/>
  <c r="F5" i="7"/>
  <c r="F6" i="7"/>
  <c r="B7" i="7"/>
  <c r="C7" i="7"/>
  <c r="D7" i="7"/>
  <c r="E7" i="7"/>
  <c r="F7" i="7" l="1"/>
  <c r="D8" i="7"/>
  <c r="B6" i="2" l="1"/>
  <c r="G6" i="2"/>
  <c r="H6" i="2"/>
  <c r="I6" i="2"/>
  <c r="J6" i="2"/>
  <c r="K6" i="2"/>
</calcChain>
</file>

<file path=xl/sharedStrings.xml><?xml version="1.0" encoding="utf-8"?>
<sst xmlns="http://schemas.openxmlformats.org/spreadsheetml/2006/main" count="112" uniqueCount="95">
  <si>
    <t>Vangide arv aastavahetusel (alates 2012 koos arestimajades viibivate vahistatute ja kriminaalkaristust kandvate isikutega.</t>
  </si>
  <si>
    <t>Vange kokku</t>
  </si>
  <si>
    <t>Arestialused</t>
  </si>
  <si>
    <t>Vahistatud</t>
  </si>
  <si>
    <t>Süüdimõistetud</t>
  </si>
  <si>
    <t>Narkootikumidega seotud süüteod</t>
  </si>
  <si>
    <t xml:space="preserve">Eluvastased süüteod </t>
  </si>
  <si>
    <t>Varavastased süüteod - röövimised</t>
  </si>
  <si>
    <t>Varavastased süüteod - vargused</t>
  </si>
  <si>
    <t xml:space="preserve">Liiklussüüteod </t>
  </si>
  <si>
    <t>Vägivallateod</t>
  </si>
  <si>
    <t>Seksuaalkuriteod</t>
  </si>
  <si>
    <t xml:space="preserve">Süüteod vara vastu tervikuna </t>
  </si>
  <si>
    <t>Tervist kahjustavad kuriteod</t>
  </si>
  <si>
    <t xml:space="preserve">Avaliku rahu vastased kuriteod </t>
  </si>
  <si>
    <t xml:space="preserve">Üldohtlikud kuriteod </t>
  </si>
  <si>
    <t xml:space="preserve">Süüteod perekonna ja alaealise vastu </t>
  </si>
  <si>
    <t>Vabadusvastased süüteod </t>
  </si>
  <si>
    <t>Majandusalased süüteod</t>
  </si>
  <si>
    <t>Õigusemõistmisevastased süüteod</t>
  </si>
  <si>
    <t>Põhivabaduste vastased süüteod</t>
  </si>
  <si>
    <t>ICTY poolt süüdi mõistetud</t>
  </si>
  <si>
    <t>Avaliku usalduse vastased süüteod</t>
  </si>
  <si>
    <t>Riigivastased kuriteod</t>
  </si>
  <si>
    <t>Viru vangla</t>
  </si>
  <si>
    <t>Tartu vangla</t>
  </si>
  <si>
    <t xml:space="preserve">Tallinna vangla </t>
  </si>
  <si>
    <t>KOKKU</t>
  </si>
  <si>
    <t>Arestialune</t>
  </si>
  <si>
    <t>Vahistatu</t>
  </si>
  <si>
    <t>Süüdimõistetu</t>
  </si>
  <si>
    <t>Kokku</t>
  </si>
  <si>
    <t>Arestimajad</t>
  </si>
  <si>
    <t>Tallinna vangla</t>
  </si>
  <si>
    <t>Täitmata osakaal</t>
  </si>
  <si>
    <t>Täidetud osakaal</t>
  </si>
  <si>
    <t>Maksimaalne kohtade arv vanglates</t>
  </si>
  <si>
    <t>Täidetud kohad</t>
  </si>
  <si>
    <t>Kohad vabad</t>
  </si>
  <si>
    <t>Muu riigi kodanikud</t>
  </si>
  <si>
    <t>Venemaa kodakondsus</t>
  </si>
  <si>
    <t>Määratlemata kodakondsus</t>
  </si>
  <si>
    <t>Eesti kodakondsus</t>
  </si>
  <si>
    <t>Muu riigi kodakondsus</t>
  </si>
  <si>
    <t>Venemaa</t>
  </si>
  <si>
    <t>Määratlemata</t>
  </si>
  <si>
    <t>Eesti</t>
  </si>
  <si>
    <t>%</t>
  </si>
  <si>
    <t>Isikute arv</t>
  </si>
  <si>
    <t xml:space="preserve">10 ja enam </t>
  </si>
  <si>
    <t>Vangistuse korduvus</t>
  </si>
  <si>
    <t>Kinnipeetavad kokku</t>
  </si>
  <si>
    <t>Vangid kokku</t>
  </si>
  <si>
    <t>Eluaegne</t>
  </si>
  <si>
    <t>Üle 15 aasta</t>
  </si>
  <si>
    <t>10-15 aastat</t>
  </si>
  <si>
    <t>5-10 aastat</t>
  </si>
  <si>
    <t>1-5 aastat</t>
  </si>
  <si>
    <t>Kuni 1 aasta</t>
  </si>
  <si>
    <t>5–10 aastat</t>
  </si>
  <si>
    <t>1–5 aastat</t>
  </si>
  <si>
    <t>54 ja enam</t>
  </si>
  <si>
    <t>10–20 aastat</t>
  </si>
  <si>
    <t>Vabanejate arv</t>
  </si>
  <si>
    <t>Teistel alustel</t>
  </si>
  <si>
    <t>Karistuse täitmisele mittepööramine</t>
  </si>
  <si>
    <t>Lõppenud teise kohtuotsusega</t>
  </si>
  <si>
    <t>Armuandmine</t>
  </si>
  <si>
    <t>Vangide arv aasta lõpu seisuga</t>
  </si>
  <si>
    <t>Sh avavanglas</t>
  </si>
  <si>
    <t>14–23</t>
  </si>
  <si>
    <t>24–33</t>
  </si>
  <si>
    <t>34–43</t>
  </si>
  <si>
    <t>44–53</t>
  </si>
  <si>
    <t>Määratud üldkasulik töö</t>
  </si>
  <si>
    <t>Karistusjärgne käitumiskontroll</t>
  </si>
  <si>
    <t>Osakaal %</t>
  </si>
  <si>
    <t>Parandamatu haigus</t>
  </si>
  <si>
    <t>Psühhiaatrilise sundravi kohaldamine</t>
  </si>
  <si>
    <t>Surm</t>
  </si>
  <si>
    <t>Tõkendi lõppemine, muutmine, tühistamine</t>
  </si>
  <si>
    <t>Osalisele ärakandmisele mõistetud vangistuse ärakandmine</t>
  </si>
  <si>
    <t>Karistuse ärakandmine</t>
  </si>
  <si>
    <t>Vangide jaotus kodakondsuse järgi 2021. aasta lõpul</t>
  </si>
  <si>
    <t>isikuid</t>
  </si>
  <si>
    <t>osakaal %</t>
  </si>
  <si>
    <t>Kuni üks kuu</t>
  </si>
  <si>
    <t>Kuni kaks kuud</t>
  </si>
  <si>
    <t>Kuni kolm kuud</t>
  </si>
  <si>
    <t>Kuni neli kuud</t>
  </si>
  <si>
    <t>Kuni viis kuud</t>
  </si>
  <si>
    <t>Kuni kuus kuud</t>
  </si>
  <si>
    <t>Kuus kuud ja enam</t>
  </si>
  <si>
    <t>Karistuse kandmise jätkamine välisriigis / välisriiki loovutamine</t>
  </si>
  <si>
    <t xml:space="preserve">Vabastamine tingimisi enne tähtaega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</si>
</sst>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color theme="0" tint="-0.14999847407452621"/>
      <name val="Calibri"/>
      <family val="2"/>
      <charset val="186"/>
      <scheme val="minor"/>
    </font>
    <font>
      <sz val="11"/>
      <color rgb="FF000000"/>
      <name val="Arial"/>
      <family val="2"/>
      <charset val="186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1"/>
      <color theme="0" tint="-0.1499984740745262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theme="0" tint="-0.249977111117893"/>
      <name val="Calibri"/>
      <family val="2"/>
      <charset val="186"/>
      <scheme val="minor"/>
    </font>
    <font>
      <sz val="11"/>
      <color theme="0" tint="-0.249977111117893"/>
      <name val="Calibri"/>
      <family val="2"/>
      <charset val="186"/>
    </font>
    <font>
      <b/>
      <sz val="11"/>
      <color theme="0" tint="-0.249977111117893"/>
      <name val="Calibri"/>
      <family val="2"/>
      <charset val="186"/>
    </font>
    <font>
      <b/>
      <sz val="11"/>
      <color theme="0" tint="-0.249977111117893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b/>
      <sz val="11"/>
      <color theme="1"/>
      <name val="Calibri"/>
      <family val="2"/>
      <charset val="186"/>
    </font>
    <font>
      <b/>
      <sz val="10"/>
      <name val="Tahoma"/>
      <family val="2"/>
      <charset val="186"/>
    </font>
    <font>
      <sz val="10"/>
      <name val="Tahoma"/>
      <family val="2"/>
      <charset val="186"/>
    </font>
    <font>
      <sz val="10"/>
      <color theme="1"/>
      <name val="Calibri"/>
      <family val="2"/>
      <charset val="186"/>
      <scheme val="minor"/>
    </font>
    <font>
      <sz val="10"/>
      <color theme="0" tint="-0.249977111117893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0"/>
      <name val="Arial"/>
      <family val="2"/>
    </font>
    <font>
      <sz val="11"/>
      <color theme="0" tint="-4.9989318521683403E-2"/>
      <name val="Calibri"/>
      <family val="2"/>
      <charset val="186"/>
      <scheme val="minor"/>
    </font>
    <font>
      <sz val="11"/>
      <color theme="2" tint="-9.9978637043366805E-2"/>
      <name val="Calibri"/>
      <family val="2"/>
      <charset val="186"/>
      <scheme val="minor"/>
    </font>
    <font>
      <b/>
      <sz val="10"/>
      <color theme="2" tint="-9.9978637043366805E-2"/>
      <name val="Tahoma"/>
      <family val="2"/>
      <charset val="186"/>
    </font>
    <font>
      <sz val="11"/>
      <color rgb="FF0070C0"/>
      <name val="Calibri"/>
      <family val="2"/>
      <charset val="186"/>
      <scheme val="minor"/>
    </font>
    <font>
      <sz val="10"/>
      <color theme="0" tint="-0.14999847407452621"/>
      <name val="Tahoma"/>
      <family val="2"/>
      <charset val="186"/>
    </font>
    <font>
      <b/>
      <sz val="10"/>
      <color theme="0" tint="-0.14999847407452621"/>
      <name val="Tahoma"/>
      <family val="2"/>
      <charset val="186"/>
    </font>
    <font>
      <b/>
      <sz val="11"/>
      <color rgb="FF000000"/>
      <name val="Calibri"/>
      <family val="2"/>
      <charset val="186"/>
      <scheme val="minor"/>
    </font>
    <font>
      <sz val="11"/>
      <color theme="0" tint="-0.499984740745262"/>
      <name val="Calibri"/>
      <family val="2"/>
      <charset val="186"/>
      <scheme val="minor"/>
    </font>
    <font>
      <b/>
      <sz val="10"/>
      <color theme="0" tint="-0.499984740745262"/>
      <name val="Arial"/>
      <family val="2"/>
      <charset val="186"/>
    </font>
    <font>
      <sz val="10"/>
      <color theme="0" tint="-0.499984740745262"/>
      <name val="Arial"/>
      <family val="2"/>
      <charset val="186"/>
    </font>
    <font>
      <sz val="11"/>
      <color theme="0" tint="-0.34998626667073579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left" vertical="center" indent="4"/>
    </xf>
    <xf numFmtId="0" fontId="3" fillId="0" borderId="0" xfId="0" applyFont="1"/>
    <xf numFmtId="0" fontId="0" fillId="0" borderId="1" xfId="1" applyNumberFormat="1" applyFont="1" applyBorder="1"/>
    <xf numFmtId="0" fontId="0" fillId="0" borderId="1" xfId="0" applyBorder="1"/>
    <xf numFmtId="0" fontId="0" fillId="0" borderId="1" xfId="0" applyFill="1" applyBorder="1"/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0" fillId="0" borderId="0" xfId="0" applyAlignment="1"/>
    <xf numFmtId="164" fontId="7" fillId="0" borderId="0" xfId="0" applyNumberFormat="1" applyFont="1"/>
    <xf numFmtId="0" fontId="0" fillId="0" borderId="0" xfId="0" applyBorder="1"/>
    <xf numFmtId="0" fontId="8" fillId="0" borderId="0" xfId="0" applyFont="1" applyBorder="1"/>
    <xf numFmtId="0" fontId="9" fillId="0" borderId="0" xfId="0" applyFont="1" applyBorder="1" applyAlignment="1">
      <alignment horizontal="righ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0" xfId="0" applyFont="1" applyBorder="1" applyAlignment="1">
      <alignment horizontal="right" vertical="center" wrapText="1"/>
    </xf>
    <xf numFmtId="0" fontId="13" fillId="2" borderId="0" xfId="0" applyFont="1" applyFill="1" applyBorder="1" applyAlignment="1">
      <alignment horizontal="center" vertical="center" wrapText="1"/>
    </xf>
    <xf numFmtId="164" fontId="8" fillId="0" borderId="0" xfId="0" applyNumberFormat="1" applyFont="1" applyBorder="1"/>
    <xf numFmtId="0" fontId="8" fillId="0" borderId="0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8" fillId="0" borderId="0" xfId="1" applyNumberFormat="1" applyFont="1" applyFill="1" applyBorder="1"/>
    <xf numFmtId="9" fontId="8" fillId="0" borderId="0" xfId="0" applyNumberFormat="1" applyFont="1" applyFill="1" applyBorder="1"/>
    <xf numFmtId="0" fontId="8" fillId="0" borderId="0" xfId="0" applyFont="1" applyFill="1" applyBorder="1"/>
    <xf numFmtId="164" fontId="7" fillId="0" borderId="1" xfId="1" applyNumberFormat="1" applyFont="1" applyBorder="1"/>
    <xf numFmtId="0" fontId="8" fillId="0" borderId="1" xfId="0" applyFont="1" applyBorder="1"/>
    <xf numFmtId="0" fontId="7" fillId="0" borderId="1" xfId="0" applyFont="1" applyBorder="1"/>
    <xf numFmtId="9" fontId="0" fillId="0" borderId="0" xfId="0" applyNumberFormat="1"/>
    <xf numFmtId="1" fontId="7" fillId="0" borderId="1" xfId="1" applyNumberFormat="1" applyFont="1" applyBorder="1"/>
    <xf numFmtId="0" fontId="16" fillId="0" borderId="0" xfId="0" applyFont="1"/>
    <xf numFmtId="0" fontId="2" fillId="0" borderId="0" xfId="0" applyFont="1"/>
    <xf numFmtId="0" fontId="17" fillId="0" borderId="0" xfId="0" applyFont="1" applyFill="1" applyBorder="1"/>
    <xf numFmtId="1" fontId="17" fillId="0" borderId="0" xfId="0" applyNumberFormat="1" applyFont="1" applyFill="1" applyBorder="1"/>
    <xf numFmtId="0" fontId="0" fillId="4" borderId="1" xfId="0" applyFill="1" applyBorder="1"/>
    <xf numFmtId="9" fontId="8" fillId="0" borderId="0" xfId="0" applyNumberFormat="1" applyFont="1" applyBorder="1"/>
    <xf numFmtId="2" fontId="0" fillId="0" borderId="0" xfId="0" applyNumberFormat="1"/>
    <xf numFmtId="9" fontId="8" fillId="0" borderId="0" xfId="0" applyNumberFormat="1" applyFont="1"/>
    <xf numFmtId="9" fontId="7" fillId="0" borderId="1" xfId="0" applyNumberFormat="1" applyFont="1" applyBorder="1"/>
    <xf numFmtId="9" fontId="0" fillId="0" borderId="1" xfId="1" applyNumberFormat="1" applyFont="1" applyFill="1" applyBorder="1"/>
    <xf numFmtId="0" fontId="8" fillId="0" borderId="0" xfId="0" applyFont="1"/>
    <xf numFmtId="0" fontId="8" fillId="5" borderId="0" xfId="0" applyFont="1" applyFill="1" applyBorder="1"/>
    <xf numFmtId="0" fontId="21" fillId="0" borderId="0" xfId="0" applyFont="1"/>
    <xf numFmtId="0" fontId="21" fillId="0" borderId="0" xfId="0" applyFont="1" applyBorder="1"/>
    <xf numFmtId="0" fontId="21" fillId="0" borderId="0" xfId="0" applyFont="1" applyFill="1" applyBorder="1"/>
    <xf numFmtId="0" fontId="21" fillId="0" borderId="0" xfId="1" applyNumberFormat="1" applyFont="1" applyBorder="1"/>
    <xf numFmtId="0" fontId="23" fillId="0" borderId="0" xfId="0" applyFont="1" applyBorder="1"/>
    <xf numFmtId="0" fontId="0" fillId="0" borderId="4" xfId="0" applyBorder="1"/>
    <xf numFmtId="9" fontId="18" fillId="0" borderId="0" xfId="0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wrapText="1"/>
    </xf>
    <xf numFmtId="9" fontId="17" fillId="0" borderId="0" xfId="0" applyNumberFormat="1" applyFont="1" applyFill="1" applyBorder="1"/>
    <xf numFmtId="0" fontId="16" fillId="0" borderId="0" xfId="0" applyFont="1" applyFill="1" applyBorder="1"/>
    <xf numFmtId="9" fontId="6" fillId="0" borderId="0" xfId="1" applyNumberFormat="1" applyFont="1" applyFill="1" applyBorder="1"/>
    <xf numFmtId="0" fontId="0" fillId="0" borderId="4" xfId="0" applyBorder="1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7" fillId="0" borderId="1" xfId="0" applyFont="1" applyFill="1" applyBorder="1"/>
    <xf numFmtId="0" fontId="7" fillId="0" borderId="0" xfId="0" applyFont="1" applyBorder="1"/>
    <xf numFmtId="0" fontId="26" fillId="0" borderId="1" xfId="0" applyFont="1" applyBorder="1"/>
    <xf numFmtId="0" fontId="27" fillId="0" borderId="0" xfId="0" applyFont="1"/>
    <xf numFmtId="0" fontId="28" fillId="0" borderId="1" xfId="0" applyFont="1" applyBorder="1" applyAlignment="1">
      <alignment horizontal="center"/>
    </xf>
    <xf numFmtId="0" fontId="27" fillId="0" borderId="1" xfId="0" applyFont="1" applyBorder="1"/>
    <xf numFmtId="0" fontId="29" fillId="0" borderId="1" xfId="0" applyFont="1" applyBorder="1"/>
    <xf numFmtId="0" fontId="27" fillId="0" borderId="1" xfId="0" applyFont="1" applyFill="1" applyBorder="1"/>
    <xf numFmtId="0" fontId="24" fillId="3" borderId="0" xfId="0" applyFont="1" applyFill="1" applyBorder="1" applyAlignment="1">
      <alignment wrapText="1"/>
    </xf>
    <xf numFmtId="0" fontId="25" fillId="0" borderId="0" xfId="0" applyFont="1" applyBorder="1"/>
    <xf numFmtId="0" fontId="20" fillId="0" borderId="0" xfId="0" applyFont="1" applyBorder="1"/>
    <xf numFmtId="0" fontId="22" fillId="0" borderId="0" xfId="0" applyFont="1" applyBorder="1"/>
    <xf numFmtId="0" fontId="6" fillId="0" borderId="0" xfId="0" applyFont="1" applyBorder="1"/>
    <xf numFmtId="0" fontId="14" fillId="3" borderId="1" xfId="0" applyFont="1" applyFill="1" applyBorder="1"/>
    <xf numFmtId="0" fontId="15" fillId="3" borderId="1" xfId="0" applyFont="1" applyFill="1" applyBorder="1" applyAlignment="1">
      <alignment wrapText="1"/>
    </xf>
    <xf numFmtId="0" fontId="15" fillId="0" borderId="1" xfId="0" applyFont="1" applyBorder="1"/>
    <xf numFmtId="0" fontId="8" fillId="0" borderId="0" xfId="0" applyFont="1" applyBorder="1" applyAlignment="1"/>
    <xf numFmtId="0" fontId="8" fillId="0" borderId="0" xfId="0" applyFont="1" applyAlignment="1"/>
    <xf numFmtId="0" fontId="17" fillId="0" borderId="0" xfId="0" applyFont="1"/>
    <xf numFmtId="1" fontId="17" fillId="0" borderId="0" xfId="0" applyNumberFormat="1" applyFont="1"/>
    <xf numFmtId="0" fontId="8" fillId="0" borderId="0" xfId="0" applyFont="1" applyFill="1" applyBorder="1" applyAlignment="1"/>
    <xf numFmtId="0" fontId="0" fillId="0" borderId="1" xfId="0" applyFill="1" applyBorder="1" applyAlignment="1"/>
    <xf numFmtId="9" fontId="0" fillId="0" borderId="1" xfId="0" applyNumberFormat="1" applyFill="1" applyBorder="1"/>
    <xf numFmtId="9" fontId="7" fillId="0" borderId="1" xfId="0" applyNumberFormat="1" applyFont="1" applyFill="1" applyBorder="1"/>
    <xf numFmtId="0" fontId="8" fillId="0" borderId="3" xfId="0" applyFont="1" applyFill="1" applyBorder="1"/>
    <xf numFmtId="9" fontId="8" fillId="0" borderId="3" xfId="0" applyNumberFormat="1" applyFont="1" applyFill="1" applyBorder="1"/>
    <xf numFmtId="9" fontId="17" fillId="0" borderId="0" xfId="1" applyFont="1" applyFill="1" applyBorder="1"/>
    <xf numFmtId="9" fontId="18" fillId="0" borderId="0" xfId="1" applyFont="1" applyFill="1" applyBorder="1"/>
    <xf numFmtId="0" fontId="30" fillId="0" borderId="0" xfId="0" applyFont="1"/>
    <xf numFmtId="9" fontId="30" fillId="0" borderId="0" xfId="1" applyFont="1"/>
    <xf numFmtId="1" fontId="30" fillId="0" borderId="0" xfId="0" applyNumberFormat="1" applyFont="1"/>
    <xf numFmtId="164" fontId="30" fillId="0" borderId="0" xfId="0" applyNumberFormat="1" applyFont="1"/>
    <xf numFmtId="0" fontId="30" fillId="0" borderId="0" xfId="0" applyFont="1" applyFill="1" applyBorder="1" applyAlignment="1">
      <alignment vertical="top" wrapText="1"/>
    </xf>
    <xf numFmtId="1" fontId="30" fillId="0" borderId="0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 wrapText="1"/>
    </xf>
  </cellXfs>
  <cellStyles count="2">
    <cellStyle name="Normaallaad" xfId="0" builtinId="0"/>
    <cellStyle name="Prot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8568290456817"/>
          <c:y val="7.1406287744077909E-2"/>
          <c:w val="0.89093597066600438"/>
          <c:h val="0.71639130510488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Vang1!$A$3</c:f>
              <c:strCache>
                <c:ptCount val="1"/>
                <c:pt idx="0">
                  <c:v>Süüdimõistetud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Vang1!$E$2:$N$2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Vang1!$E$3:$N$3</c:f>
              <c:numCache>
                <c:formatCode>General</c:formatCode>
                <c:ptCount val="10"/>
                <c:pt idx="0">
                  <c:v>2541</c:v>
                </c:pt>
                <c:pt idx="1">
                  <c:v>2428</c:v>
                </c:pt>
                <c:pt idx="2">
                  <c:v>2321</c:v>
                </c:pt>
                <c:pt idx="3">
                  <c:v>2094</c:v>
                </c:pt>
                <c:pt idx="4">
                  <c:v>2299</c:v>
                </c:pt>
                <c:pt idx="5">
                  <c:v>2134</c:v>
                </c:pt>
                <c:pt idx="6">
                  <c:v>2040</c:v>
                </c:pt>
                <c:pt idx="7">
                  <c:v>1984</c:v>
                </c:pt>
                <c:pt idx="8">
                  <c:v>1882</c:v>
                </c:pt>
                <c:pt idx="9">
                  <c:v>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1-422D-9FEB-7F5709CD4063}"/>
            </c:ext>
          </c:extLst>
        </c:ser>
        <c:ser>
          <c:idx val="1"/>
          <c:order val="1"/>
          <c:tx>
            <c:strRef>
              <c:f>Vang1!$A$4</c:f>
              <c:strCache>
                <c:ptCount val="1"/>
                <c:pt idx="0">
                  <c:v>Vahistatud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Vang1!$E$2:$N$2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Vang1!$E$4:$N$4</c:f>
              <c:numCache>
                <c:formatCode>General</c:formatCode>
                <c:ptCount val="10"/>
                <c:pt idx="0">
                  <c:v>830</c:v>
                </c:pt>
                <c:pt idx="1">
                  <c:v>684</c:v>
                </c:pt>
                <c:pt idx="2">
                  <c:v>713</c:v>
                </c:pt>
                <c:pt idx="3">
                  <c:v>699</c:v>
                </c:pt>
                <c:pt idx="4">
                  <c:v>542</c:v>
                </c:pt>
                <c:pt idx="5">
                  <c:v>570</c:v>
                </c:pt>
                <c:pt idx="6">
                  <c:v>530</c:v>
                </c:pt>
                <c:pt idx="7">
                  <c:v>493</c:v>
                </c:pt>
                <c:pt idx="8">
                  <c:v>473</c:v>
                </c:pt>
                <c:pt idx="9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1-422D-9FEB-7F5709CD4063}"/>
            </c:ext>
          </c:extLst>
        </c:ser>
        <c:ser>
          <c:idx val="2"/>
          <c:order val="2"/>
          <c:tx>
            <c:strRef>
              <c:f>Vang1!$A$5</c:f>
              <c:strCache>
                <c:ptCount val="1"/>
                <c:pt idx="0">
                  <c:v>Arestialused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Vang1!$E$2:$N$2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Vang1!$E$5:$N$5</c:f>
              <c:numCache>
                <c:formatCode>General</c:formatCode>
                <c:ptCount val="10"/>
                <c:pt idx="2">
                  <c:v>60</c:v>
                </c:pt>
                <c:pt idx="3">
                  <c:v>30</c:v>
                </c:pt>
                <c:pt idx="4">
                  <c:v>23</c:v>
                </c:pt>
                <c:pt idx="5">
                  <c:v>19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1-422D-9FEB-7F5709CD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21871184"/>
        <c:axId val="221872752"/>
      </c:barChart>
      <c:lineChart>
        <c:grouping val="standard"/>
        <c:varyColors val="0"/>
        <c:ser>
          <c:idx val="3"/>
          <c:order val="3"/>
          <c:tx>
            <c:strRef>
              <c:f>Vang1!$A$6</c:f>
              <c:strCache>
                <c:ptCount val="1"/>
                <c:pt idx="0">
                  <c:v>Vange kokku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Vang1!$E$2:$N$2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Vang1!$E$6:$N$6</c:f>
              <c:numCache>
                <c:formatCode>General</c:formatCode>
                <c:ptCount val="10"/>
                <c:pt idx="0">
                  <c:v>3371</c:v>
                </c:pt>
                <c:pt idx="1">
                  <c:v>3123</c:v>
                </c:pt>
                <c:pt idx="2">
                  <c:v>3094</c:v>
                </c:pt>
                <c:pt idx="3">
                  <c:v>2823</c:v>
                </c:pt>
                <c:pt idx="4">
                  <c:v>2864</c:v>
                </c:pt>
                <c:pt idx="5">
                  <c:v>2723</c:v>
                </c:pt>
                <c:pt idx="6">
                  <c:v>2584</c:v>
                </c:pt>
                <c:pt idx="7">
                  <c:v>2487</c:v>
                </c:pt>
                <c:pt idx="8">
                  <c:v>2366</c:v>
                </c:pt>
                <c:pt idx="9">
                  <c:v>2189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8B1-422D-9FEB-7F5709CD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71184"/>
        <c:axId val="221872752"/>
      </c:lineChart>
      <c:catAx>
        <c:axId val="2218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21872752"/>
        <c:crosses val="autoZero"/>
        <c:auto val="1"/>
        <c:lblAlgn val="ctr"/>
        <c:lblOffset val="100"/>
        <c:noMultiLvlLbl val="0"/>
      </c:catAx>
      <c:valAx>
        <c:axId val="2218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218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Vang10!$B$2</c:f>
              <c:strCache>
                <c:ptCount val="1"/>
                <c:pt idx="0">
                  <c:v>Vabanejate arv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Vang10!$A$4:$A$16</c:f>
              <c:strCache>
                <c:ptCount val="13"/>
                <c:pt idx="0">
                  <c:v>Psühhiaatrilise sundravi kohaldamine</c:v>
                </c:pt>
                <c:pt idx="1">
                  <c:v>Parandamatu haigus</c:v>
                </c:pt>
                <c:pt idx="2">
                  <c:v>Teistel alustel</c:v>
                </c:pt>
                <c:pt idx="3">
                  <c:v>Lõppenud teise kohtuotsusega</c:v>
                </c:pt>
                <c:pt idx="4">
                  <c:v>Karistuse täitmisele mittepööramine</c:v>
                </c:pt>
                <c:pt idx="5">
                  <c:v>Surm</c:v>
                </c:pt>
                <c:pt idx="6">
                  <c:v>Karistusjärgne käitumiskontroll</c:v>
                </c:pt>
                <c:pt idx="7">
                  <c:v>Määratud üldkasulik töö</c:v>
                </c:pt>
                <c:pt idx="8">
                  <c:v>Karistuse kandmise jätkamine välisriigis / välisriiki loovutamine</c:v>
                </c:pt>
                <c:pt idx="9">
                  <c:v>Tõkendi lõppemine, muutmine, tühistamine</c:v>
                </c:pt>
                <c:pt idx="10">
                  <c:v>Osalisele ärakandmisele mõistetud vangistuse ärakandmine</c:v>
                </c:pt>
                <c:pt idx="11">
                  <c:v>Vabastamine tingimisi enne tähtaega </c:v>
                </c:pt>
                <c:pt idx="12">
                  <c:v>Karistuse ärakandmine</c:v>
                </c:pt>
              </c:strCache>
            </c:strRef>
          </c:cat>
          <c:val>
            <c:numRef>
              <c:f>Vang10!$B$4:$B$16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30</c:v>
                </c:pt>
                <c:pt idx="9">
                  <c:v>169</c:v>
                </c:pt>
                <c:pt idx="10">
                  <c:v>404</c:v>
                </c:pt>
                <c:pt idx="11">
                  <c:v>426</c:v>
                </c:pt>
                <c:pt idx="12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1-4FCC-B0AC-5D571046F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36756448"/>
        <c:axId val="1778150176"/>
      </c:barChart>
      <c:catAx>
        <c:axId val="153675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78150176"/>
        <c:crosses val="autoZero"/>
        <c:auto val="1"/>
        <c:lblAlgn val="ctr"/>
        <c:lblOffset val="100"/>
        <c:noMultiLvlLbl val="0"/>
      </c:catAx>
      <c:valAx>
        <c:axId val="17781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367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Vang2!$A$3</c:f>
              <c:strCache>
                <c:ptCount val="1"/>
                <c:pt idx="0">
                  <c:v>Süüdimõistetu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Vang2!$B$2:$E$2</c:f>
              <c:strCache>
                <c:ptCount val="4"/>
                <c:pt idx="0">
                  <c:v>Viru vangla</c:v>
                </c:pt>
                <c:pt idx="1">
                  <c:v>Tartu vangla</c:v>
                </c:pt>
                <c:pt idx="2">
                  <c:v>Tallinna vangla</c:v>
                </c:pt>
                <c:pt idx="3">
                  <c:v>Arestimajad</c:v>
                </c:pt>
              </c:strCache>
            </c:strRef>
          </c:cat>
          <c:val>
            <c:numRef>
              <c:f>Vang2!$B$3:$E$3</c:f>
              <c:numCache>
                <c:formatCode>General</c:formatCode>
                <c:ptCount val="4"/>
                <c:pt idx="0">
                  <c:v>558</c:v>
                </c:pt>
                <c:pt idx="1">
                  <c:v>643</c:v>
                </c:pt>
                <c:pt idx="2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9-4253-905B-EFAFAA13A9F3}"/>
            </c:ext>
          </c:extLst>
        </c:ser>
        <c:ser>
          <c:idx val="1"/>
          <c:order val="1"/>
          <c:tx>
            <c:strRef>
              <c:f>Vang2!$A$4</c:f>
              <c:strCache>
                <c:ptCount val="1"/>
                <c:pt idx="0">
                  <c:v>Sh avavanglas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Vang2!$B$2:$E$2</c:f>
              <c:strCache>
                <c:ptCount val="4"/>
                <c:pt idx="0">
                  <c:v>Viru vangla</c:v>
                </c:pt>
                <c:pt idx="1">
                  <c:v>Tartu vangla</c:v>
                </c:pt>
                <c:pt idx="2">
                  <c:v>Tallinna vangla</c:v>
                </c:pt>
                <c:pt idx="3">
                  <c:v>Arestimajad</c:v>
                </c:pt>
              </c:strCache>
            </c:strRef>
          </c:cat>
          <c:val>
            <c:numRef>
              <c:f>Vang2!$B$4:$E$4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9-4253-905B-EFAFAA13A9F3}"/>
            </c:ext>
          </c:extLst>
        </c:ser>
        <c:ser>
          <c:idx val="2"/>
          <c:order val="2"/>
          <c:tx>
            <c:strRef>
              <c:f>Vang2!$A$5</c:f>
              <c:strCache>
                <c:ptCount val="1"/>
                <c:pt idx="0">
                  <c:v>Vahistatu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Vang2!$B$2:$E$2</c:f>
              <c:strCache>
                <c:ptCount val="4"/>
                <c:pt idx="0">
                  <c:v>Viru vangla</c:v>
                </c:pt>
                <c:pt idx="1">
                  <c:v>Tartu vangla</c:v>
                </c:pt>
                <c:pt idx="2">
                  <c:v>Tallinna vangla</c:v>
                </c:pt>
                <c:pt idx="3">
                  <c:v>Arestimajad</c:v>
                </c:pt>
              </c:strCache>
            </c:strRef>
          </c:cat>
          <c:val>
            <c:numRef>
              <c:f>Vang2!$B$5:$E$5</c:f>
              <c:numCache>
                <c:formatCode>General</c:formatCode>
                <c:ptCount val="4"/>
                <c:pt idx="0">
                  <c:v>83</c:v>
                </c:pt>
                <c:pt idx="1">
                  <c:v>84</c:v>
                </c:pt>
                <c:pt idx="2">
                  <c:v>233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9-4253-905B-EFAFAA13A9F3}"/>
            </c:ext>
          </c:extLst>
        </c:ser>
        <c:ser>
          <c:idx val="3"/>
          <c:order val="3"/>
          <c:tx>
            <c:strRef>
              <c:f>Vang2!$A$6</c:f>
              <c:strCache>
                <c:ptCount val="1"/>
                <c:pt idx="0">
                  <c:v>Arestialune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Vang2!$B$2:$E$2</c:f>
              <c:strCache>
                <c:ptCount val="4"/>
                <c:pt idx="0">
                  <c:v>Viru vangla</c:v>
                </c:pt>
                <c:pt idx="1">
                  <c:v>Tartu vangla</c:v>
                </c:pt>
                <c:pt idx="2">
                  <c:v>Tallinna vangla</c:v>
                </c:pt>
                <c:pt idx="3">
                  <c:v>Arestimajad</c:v>
                </c:pt>
              </c:strCache>
            </c:strRef>
          </c:cat>
          <c:val>
            <c:numRef>
              <c:f>Vang2!$B$6:$E$6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9-4253-905B-EFAFAA13A9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6136319"/>
        <c:axId val="2042908559"/>
      </c:barChart>
      <c:catAx>
        <c:axId val="236136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042908559"/>
        <c:crosses val="autoZero"/>
        <c:auto val="1"/>
        <c:lblAlgn val="ctr"/>
        <c:lblOffset val="100"/>
        <c:noMultiLvlLbl val="0"/>
      </c:catAx>
      <c:valAx>
        <c:axId val="20429085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361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Vang3!$A$3</c:f>
              <c:strCache>
                <c:ptCount val="1"/>
                <c:pt idx="0">
                  <c:v>Kohad vabad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Vang3!$C$2:$E$2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Vang3!$C$3:$E$3</c:f>
              <c:numCache>
                <c:formatCode>General</c:formatCode>
                <c:ptCount val="3"/>
                <c:pt idx="0">
                  <c:v>828</c:v>
                </c:pt>
                <c:pt idx="1">
                  <c:v>937</c:v>
                </c:pt>
                <c:pt idx="2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E-4647-94C4-D878EB26657D}"/>
            </c:ext>
          </c:extLst>
        </c:ser>
        <c:ser>
          <c:idx val="1"/>
          <c:order val="1"/>
          <c:tx>
            <c:strRef>
              <c:f>Vang3!$A$4</c:f>
              <c:strCache>
                <c:ptCount val="1"/>
                <c:pt idx="0">
                  <c:v>Täidetud kohad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Vang3!$C$2:$E$2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Vang3!$C$4:$E$4</c:f>
              <c:numCache>
                <c:formatCode>General</c:formatCode>
                <c:ptCount val="3"/>
                <c:pt idx="0">
                  <c:v>2450</c:v>
                </c:pt>
                <c:pt idx="1">
                  <c:v>2341</c:v>
                </c:pt>
                <c:pt idx="2">
                  <c:v>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E-4647-94C4-D878EB26657D}"/>
            </c:ext>
          </c:extLst>
        </c:ser>
        <c:ser>
          <c:idx val="2"/>
          <c:order val="2"/>
          <c:tx>
            <c:strRef>
              <c:f>Vang3!$A$5</c:f>
              <c:strCache>
                <c:ptCount val="1"/>
                <c:pt idx="0">
                  <c:v>Maksimaalne kohtade arv vanglates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Vang3!$C$2:$E$2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Vang3!$C$5:$E$5</c:f>
              <c:numCache>
                <c:formatCode>General</c:formatCode>
                <c:ptCount val="3"/>
                <c:pt idx="0">
                  <c:v>3278</c:v>
                </c:pt>
                <c:pt idx="1">
                  <c:v>3278</c:v>
                </c:pt>
                <c:pt idx="2">
                  <c:v>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E-4647-94C4-D878EB266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45931279"/>
        <c:axId val="1545940431"/>
      </c:barChart>
      <c:catAx>
        <c:axId val="154593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45940431"/>
        <c:crosses val="autoZero"/>
        <c:auto val="1"/>
        <c:lblAlgn val="ctr"/>
        <c:lblOffset val="100"/>
        <c:noMultiLvlLbl val="0"/>
      </c:catAx>
      <c:valAx>
        <c:axId val="15459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459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07720909886267"/>
          <c:y val="0.18551035287255757"/>
          <c:w val="0.40829002624671917"/>
          <c:h val="0.68048337707786521"/>
        </c:manualLayout>
      </c:layout>
      <c:pieChart>
        <c:varyColors val="1"/>
        <c:ser>
          <c:idx val="0"/>
          <c:order val="0"/>
          <c:tx>
            <c:strRef>
              <c:f>Vang4!$B$3</c:f>
              <c:strCache>
                <c:ptCount val="1"/>
                <c:pt idx="0">
                  <c:v>Isikute arv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A-44D0-B178-55FEE99B00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A-44D0-B178-55FEE99B00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7A-44D0-B178-55FEE99B00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7A-44D0-B178-55FEE99B0086}"/>
              </c:ext>
            </c:extLst>
          </c:dPt>
          <c:dLbls>
            <c:dLbl>
              <c:idx val="0"/>
              <c:layout>
                <c:manualLayout>
                  <c:x val="9.4617235345581807E-3"/>
                  <c:y val="6.95807815689705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7A-44D0-B178-55FEE99B0086}"/>
                </c:ext>
              </c:extLst>
            </c:dLbl>
            <c:dLbl>
              <c:idx val="1"/>
              <c:layout>
                <c:manualLayout>
                  <c:x val="-3.7316163604549431E-2"/>
                  <c:y val="2.8693496646252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7A-44D0-B178-55FEE99B0086}"/>
                </c:ext>
              </c:extLst>
            </c:dLbl>
            <c:dLbl>
              <c:idx val="2"/>
              <c:layout>
                <c:manualLayout>
                  <c:x val="-3.1765091863517038E-2"/>
                  <c:y val="3.42435841353163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7A-44D0-B178-55FEE99B0086}"/>
                </c:ext>
              </c:extLst>
            </c:dLbl>
            <c:dLbl>
              <c:idx val="3"/>
              <c:layout>
                <c:manualLayout>
                  <c:x val="3.819028871391076E-2"/>
                  <c:y val="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7A-44D0-B178-55FEE99B00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Vang4!$A$4:$A$7</c:f>
              <c:strCache>
                <c:ptCount val="4"/>
                <c:pt idx="0">
                  <c:v>Eesti</c:v>
                </c:pt>
                <c:pt idx="1">
                  <c:v>Määratlemata</c:v>
                </c:pt>
                <c:pt idx="2">
                  <c:v>Venemaa</c:v>
                </c:pt>
                <c:pt idx="3">
                  <c:v>Muu riigi kodakondsus</c:v>
                </c:pt>
              </c:strCache>
            </c:strRef>
          </c:cat>
          <c:val>
            <c:numRef>
              <c:f>Vang4!$B$4:$B$7</c:f>
              <c:numCache>
                <c:formatCode>General</c:formatCode>
                <c:ptCount val="4"/>
                <c:pt idx="0">
                  <c:v>1463</c:v>
                </c:pt>
                <c:pt idx="1">
                  <c:v>525</c:v>
                </c:pt>
                <c:pt idx="2">
                  <c:v>127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7A-44D0-B178-55FEE99B0086}"/>
            </c:ext>
          </c:extLst>
        </c:ser>
        <c:ser>
          <c:idx val="1"/>
          <c:order val="1"/>
          <c:tx>
            <c:strRef>
              <c:f>Vang4!$C$3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03-42EF-82A0-B7E936CB1C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3-42EF-82A0-B7E936CB1C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03-42EF-82A0-B7E936CB1C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03-42EF-82A0-B7E936CB1C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Vang4!$A$4:$A$7</c:f>
              <c:strCache>
                <c:ptCount val="4"/>
                <c:pt idx="0">
                  <c:v>Eesti</c:v>
                </c:pt>
                <c:pt idx="1">
                  <c:v>Määratlemata</c:v>
                </c:pt>
                <c:pt idx="2">
                  <c:v>Venemaa</c:v>
                </c:pt>
                <c:pt idx="3">
                  <c:v>Muu riigi kodakondsus</c:v>
                </c:pt>
              </c:strCache>
            </c:strRef>
          </c:cat>
          <c:val>
            <c:numRef>
              <c:f>Vang4!$C$4:$C$7</c:f>
              <c:numCache>
                <c:formatCode>0</c:formatCode>
                <c:ptCount val="4"/>
                <c:pt idx="0">
                  <c:v>66.834170854271363</c:v>
                </c:pt>
                <c:pt idx="1">
                  <c:v>23.983554134307902</c:v>
                </c:pt>
                <c:pt idx="2">
                  <c:v>5.8017359524897216</c:v>
                </c:pt>
                <c:pt idx="3">
                  <c:v>3.3805390589310189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7A-44D0-B178-55FEE99B00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Vang5!$A$11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Vang5!$B$10:$F$10</c:f>
              <c:strCache>
                <c:ptCount val="5"/>
                <c:pt idx="0">
                  <c:v>14–23</c:v>
                </c:pt>
                <c:pt idx="1">
                  <c:v>24–33</c:v>
                </c:pt>
                <c:pt idx="2">
                  <c:v>34–43</c:v>
                </c:pt>
                <c:pt idx="3">
                  <c:v>44–53</c:v>
                </c:pt>
                <c:pt idx="4">
                  <c:v>54 ja enam</c:v>
                </c:pt>
              </c:strCache>
            </c:strRef>
          </c:cat>
          <c:val>
            <c:numRef>
              <c:f>Vang5!$B$11:$F$11</c:f>
              <c:numCache>
                <c:formatCode>0%</c:formatCode>
                <c:ptCount val="5"/>
                <c:pt idx="0">
                  <c:v>0.18161764705882352</c:v>
                </c:pt>
                <c:pt idx="1">
                  <c:v>0.39485294117647057</c:v>
                </c:pt>
                <c:pt idx="2">
                  <c:v>0.24227941176470588</c:v>
                </c:pt>
                <c:pt idx="3">
                  <c:v>0.12132352941176471</c:v>
                </c:pt>
                <c:pt idx="4">
                  <c:v>5.9926470588235296E-2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5-4A73-9473-FAF6B8A4FED9}"/>
            </c:ext>
          </c:extLst>
        </c:ser>
        <c:ser>
          <c:idx val="2"/>
          <c:order val="2"/>
          <c:tx>
            <c:strRef>
              <c:f>Vang5!$A$13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Vang5!$B$10:$F$10</c:f>
              <c:strCache>
                <c:ptCount val="5"/>
                <c:pt idx="0">
                  <c:v>14–23</c:v>
                </c:pt>
                <c:pt idx="1">
                  <c:v>24–33</c:v>
                </c:pt>
                <c:pt idx="2">
                  <c:v>34–43</c:v>
                </c:pt>
                <c:pt idx="3">
                  <c:v>44–53</c:v>
                </c:pt>
                <c:pt idx="4">
                  <c:v>54 ja enam</c:v>
                </c:pt>
              </c:strCache>
            </c:strRef>
          </c:cat>
          <c:val>
            <c:numRef>
              <c:f>Vang5!$B$13:$F$13</c:f>
              <c:numCache>
                <c:formatCode>0%</c:formatCode>
                <c:ptCount val="5"/>
                <c:pt idx="0">
                  <c:v>8.2617000955109834E-2</c:v>
                </c:pt>
                <c:pt idx="1">
                  <c:v>0.32617000955109837</c:v>
                </c:pt>
                <c:pt idx="2">
                  <c:v>0.31518624641833809</c:v>
                </c:pt>
                <c:pt idx="3">
                  <c:v>0.18672397325692455</c:v>
                </c:pt>
                <c:pt idx="4">
                  <c:v>8.9302769818529137E-2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5-4A73-9473-FAF6B8A4FED9}"/>
            </c:ext>
          </c:extLst>
        </c:ser>
        <c:ser>
          <c:idx val="5"/>
          <c:order val="5"/>
          <c:tx>
            <c:strRef>
              <c:f>Vang5!$A$16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Vang5!$B$10:$F$10</c:f>
              <c:strCache>
                <c:ptCount val="5"/>
                <c:pt idx="0">
                  <c:v>14–23</c:v>
                </c:pt>
                <c:pt idx="1">
                  <c:v>24–33</c:v>
                </c:pt>
                <c:pt idx="2">
                  <c:v>34–43</c:v>
                </c:pt>
                <c:pt idx="3">
                  <c:v>44–53</c:v>
                </c:pt>
                <c:pt idx="4">
                  <c:v>54 ja enam</c:v>
                </c:pt>
              </c:strCache>
            </c:strRef>
          </c:cat>
          <c:val>
            <c:numRef>
              <c:f>Vang5!$B$16:$F$16</c:f>
              <c:numCache>
                <c:formatCode>0%</c:formatCode>
                <c:ptCount val="5"/>
                <c:pt idx="0">
                  <c:v>5.4678692220969563E-2</c:v>
                </c:pt>
                <c:pt idx="1">
                  <c:v>0.24182638105975196</c:v>
                </c:pt>
                <c:pt idx="2">
                  <c:v>0.33652762119503948</c:v>
                </c:pt>
                <c:pt idx="3">
                  <c:v>0.22998872604284104</c:v>
                </c:pt>
                <c:pt idx="4">
                  <c:v>0.13697857948139797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606-B437-81E2559F3B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7628687"/>
        <c:axId val="53762535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Vang5!$A$12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t-E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Vang5!$B$10:$F$10</c15:sqref>
                        </c15:formulaRef>
                      </c:ext>
                    </c:extLst>
                    <c:strCache>
                      <c:ptCount val="5"/>
                      <c:pt idx="0">
                        <c:v>14–23</c:v>
                      </c:pt>
                      <c:pt idx="1">
                        <c:v>24–33</c:v>
                      </c:pt>
                      <c:pt idx="2">
                        <c:v>34–43</c:v>
                      </c:pt>
                      <c:pt idx="3">
                        <c:v>44–53</c:v>
                      </c:pt>
                      <c:pt idx="4">
                        <c:v>54 ja enam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Vang5!$B$12:$F$12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0.10446467273515388</c:v>
                      </c:pt>
                      <c:pt idx="1">
                        <c:v>0.33680104031209362</c:v>
                      </c:pt>
                      <c:pt idx="2">
                        <c:v>0.31296055483311658</c:v>
                      </c:pt>
                      <c:pt idx="3">
                        <c:v>0.15908105765062852</c:v>
                      </c:pt>
                      <c:pt idx="4">
                        <c:v>8.6692674469007372E-2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D35-4A73-9473-FAF6B8A4FE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Vang5!$A$14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t-E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Vang5!$B$10:$F$10</c15:sqref>
                        </c15:formulaRef>
                      </c:ext>
                    </c:extLst>
                    <c:strCache>
                      <c:ptCount val="5"/>
                      <c:pt idx="0">
                        <c:v>14–23</c:v>
                      </c:pt>
                      <c:pt idx="1">
                        <c:v>24–33</c:v>
                      </c:pt>
                      <c:pt idx="2">
                        <c:v>34–43</c:v>
                      </c:pt>
                      <c:pt idx="3">
                        <c:v>44–53</c:v>
                      </c:pt>
                      <c:pt idx="4">
                        <c:v>54 ja enam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Vang5!$B$14:$F$14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6.7540322580645157E-2</c:v>
                      </c:pt>
                      <c:pt idx="1">
                        <c:v>0.26764112903225806</c:v>
                      </c:pt>
                      <c:pt idx="2">
                        <c:v>0.32963709677419356</c:v>
                      </c:pt>
                      <c:pt idx="3">
                        <c:v>0.21824596774193547</c:v>
                      </c:pt>
                      <c:pt idx="4">
                        <c:v>0.11693548387096774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35-4A73-9473-FAF6B8A4FED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Vang5!$A$15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t-E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Vang5!$B$10:$F$10</c15:sqref>
                        </c15:formulaRef>
                      </c:ext>
                    </c:extLst>
                    <c:strCache>
                      <c:ptCount val="5"/>
                      <c:pt idx="0">
                        <c:v>14–23</c:v>
                      </c:pt>
                      <c:pt idx="1">
                        <c:v>24–33</c:v>
                      </c:pt>
                      <c:pt idx="2">
                        <c:v>34–43</c:v>
                      </c:pt>
                      <c:pt idx="3">
                        <c:v>44–53</c:v>
                      </c:pt>
                      <c:pt idx="4">
                        <c:v>54 ja enam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Vang5!$B$15:$F$15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6.1105207226354943E-2</c:v>
                      </c:pt>
                      <c:pt idx="1">
                        <c:v>0.24654622741764082</c:v>
                      </c:pt>
                      <c:pt idx="2">
                        <c:v>0.33156216790648246</c:v>
                      </c:pt>
                      <c:pt idx="3">
                        <c:v>0.22741764080765142</c:v>
                      </c:pt>
                      <c:pt idx="4">
                        <c:v>0.13336875664187034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35-4A73-9473-FAF6B8A4FED9}"/>
                  </c:ext>
                </c:extLst>
              </c15:ser>
            </c15:filteredBarSeries>
          </c:ext>
        </c:extLst>
      </c:barChart>
      <c:catAx>
        <c:axId val="5376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37625359"/>
        <c:crosses val="autoZero"/>
        <c:auto val="1"/>
        <c:lblAlgn val="ctr"/>
        <c:lblOffset val="100"/>
        <c:noMultiLvlLbl val="0"/>
      </c:catAx>
      <c:valAx>
        <c:axId val="5376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376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36688224429456E-2"/>
          <c:y val="0.14088820826952528"/>
          <c:w val="0.89841936424613589"/>
          <c:h val="0.58310306158131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Vang6!$E$5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Vang6!$B$6:$B$15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 ja enam </c:v>
                </c:pt>
              </c:strCache>
            </c:strRef>
          </c:cat>
          <c:val>
            <c:numRef>
              <c:f>Vang6!$E$6:$E$15</c:f>
              <c:numCache>
                <c:formatCode>0%</c:formatCode>
                <c:ptCount val="10"/>
                <c:pt idx="0">
                  <c:v>0.22378804960541149</c:v>
                </c:pt>
                <c:pt idx="1">
                  <c:v>0.18207440811724915</c:v>
                </c:pt>
                <c:pt idx="2">
                  <c:v>0.13303269447576099</c:v>
                </c:pt>
                <c:pt idx="3">
                  <c:v>0.10710259301014656</c:v>
                </c:pt>
                <c:pt idx="4">
                  <c:v>8.0608793686583996E-2</c:v>
                </c:pt>
                <c:pt idx="5">
                  <c:v>6.8207440811724918E-2</c:v>
                </c:pt>
                <c:pt idx="6">
                  <c:v>5.355129650507328E-2</c:v>
                </c:pt>
                <c:pt idx="7">
                  <c:v>3.4949267192784662E-2</c:v>
                </c:pt>
                <c:pt idx="8">
                  <c:v>2.7057497181510709E-2</c:v>
                </c:pt>
                <c:pt idx="9">
                  <c:v>8.9627959413754218E-2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A-4398-ABFF-ED7B66FF5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664032"/>
        <c:axId val="1668392800"/>
      </c:barChart>
      <c:catAx>
        <c:axId val="152766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668392800"/>
        <c:crosses val="autoZero"/>
        <c:auto val="1"/>
        <c:lblAlgn val="ctr"/>
        <c:lblOffset val="100"/>
        <c:noMultiLvlLbl val="0"/>
      </c:catAx>
      <c:valAx>
        <c:axId val="16683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276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Vang7!$B$2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Vang7!$A$3:$A$14</c:f>
              <c:strCache>
                <c:ptCount val="12"/>
                <c:pt idx="0">
                  <c:v>Süüteod perekonna ja alaealise vastu </c:v>
                </c:pt>
                <c:pt idx="1">
                  <c:v>Üldohtlikud kuriteod </c:v>
                </c:pt>
                <c:pt idx="2">
                  <c:v>Avaliku rahu vastased kuriteod </c:v>
                </c:pt>
                <c:pt idx="3">
                  <c:v>Tervist kahjustavad kuriteod</c:v>
                </c:pt>
                <c:pt idx="4">
                  <c:v>Süüteod vara vastu tervikuna </c:v>
                </c:pt>
                <c:pt idx="5">
                  <c:v>Seksuaalkuriteod</c:v>
                </c:pt>
                <c:pt idx="6">
                  <c:v>Vägivallateod</c:v>
                </c:pt>
                <c:pt idx="7">
                  <c:v>Liiklussüüteod </c:v>
                </c:pt>
                <c:pt idx="8">
                  <c:v>Varavastased süüteod - vargused</c:v>
                </c:pt>
                <c:pt idx="9">
                  <c:v>Varavastased süüteod - röövimised</c:v>
                </c:pt>
                <c:pt idx="10">
                  <c:v>Eluvastased süüteod </c:v>
                </c:pt>
                <c:pt idx="11">
                  <c:v>Narkootikumidega seotud süüteod</c:v>
                </c:pt>
              </c:strCache>
            </c:strRef>
          </c:cat>
          <c:val>
            <c:numRef>
              <c:f>Vang7!$B$3:$B$14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68</c:v>
                </c:pt>
                <c:pt idx="3">
                  <c:v>85</c:v>
                </c:pt>
                <c:pt idx="4">
                  <c:v>85</c:v>
                </c:pt>
                <c:pt idx="5">
                  <c:v>106</c:v>
                </c:pt>
                <c:pt idx="6">
                  <c:v>178</c:v>
                </c:pt>
                <c:pt idx="7">
                  <c:v>205</c:v>
                </c:pt>
                <c:pt idx="8">
                  <c:v>161</c:v>
                </c:pt>
                <c:pt idx="9">
                  <c:v>130</c:v>
                </c:pt>
                <c:pt idx="10">
                  <c:v>282</c:v>
                </c:pt>
                <c:pt idx="1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6-4E51-9FCB-6B0E3B1141F2}"/>
            </c:ext>
          </c:extLst>
        </c:ser>
        <c:ser>
          <c:idx val="1"/>
          <c:order val="1"/>
          <c:tx>
            <c:strRef>
              <c:f>Vang7!$C$2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Vang7!$A$3:$A$14</c:f>
              <c:strCache>
                <c:ptCount val="12"/>
                <c:pt idx="0">
                  <c:v>Süüteod perekonna ja alaealise vastu </c:v>
                </c:pt>
                <c:pt idx="1">
                  <c:v>Üldohtlikud kuriteod </c:v>
                </c:pt>
                <c:pt idx="2">
                  <c:v>Avaliku rahu vastased kuriteod </c:v>
                </c:pt>
                <c:pt idx="3">
                  <c:v>Tervist kahjustavad kuriteod</c:v>
                </c:pt>
                <c:pt idx="4">
                  <c:v>Süüteod vara vastu tervikuna </c:v>
                </c:pt>
                <c:pt idx="5">
                  <c:v>Seksuaalkuriteod</c:v>
                </c:pt>
                <c:pt idx="6">
                  <c:v>Vägivallateod</c:v>
                </c:pt>
                <c:pt idx="7">
                  <c:v>Liiklussüüteod </c:v>
                </c:pt>
                <c:pt idx="8">
                  <c:v>Varavastased süüteod - vargused</c:v>
                </c:pt>
                <c:pt idx="9">
                  <c:v>Varavastased süüteod - röövimised</c:v>
                </c:pt>
                <c:pt idx="10">
                  <c:v>Eluvastased süüteod </c:v>
                </c:pt>
                <c:pt idx="11">
                  <c:v>Narkootikumidega seotud süüteod</c:v>
                </c:pt>
              </c:strCache>
            </c:strRef>
          </c:cat>
          <c:val>
            <c:numRef>
              <c:f>Vang7!$C$3:$C$14</c:f>
              <c:numCache>
                <c:formatCode>General</c:formatCode>
                <c:ptCount val="12"/>
                <c:pt idx="0">
                  <c:v>9</c:v>
                </c:pt>
                <c:pt idx="1">
                  <c:v>19</c:v>
                </c:pt>
                <c:pt idx="2">
                  <c:v>64</c:v>
                </c:pt>
                <c:pt idx="3">
                  <c:v>82</c:v>
                </c:pt>
                <c:pt idx="4">
                  <c:v>99</c:v>
                </c:pt>
                <c:pt idx="5">
                  <c:v>119</c:v>
                </c:pt>
                <c:pt idx="6">
                  <c:v>147</c:v>
                </c:pt>
                <c:pt idx="7">
                  <c:v>234</c:v>
                </c:pt>
                <c:pt idx="8">
                  <c:v>163</c:v>
                </c:pt>
                <c:pt idx="9">
                  <c:v>164</c:v>
                </c:pt>
                <c:pt idx="10">
                  <c:v>289</c:v>
                </c:pt>
                <c:pt idx="1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6-4E51-9FCB-6B0E3B1141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43809072"/>
        <c:axId val="1559803904"/>
      </c:barChart>
      <c:catAx>
        <c:axId val="154380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59803904"/>
        <c:crosses val="autoZero"/>
        <c:auto val="1"/>
        <c:lblAlgn val="ctr"/>
        <c:lblOffset val="100"/>
        <c:noMultiLvlLbl val="0"/>
      </c:catAx>
      <c:valAx>
        <c:axId val="15598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438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12757618426708E-2"/>
          <c:y val="9.7627111695209809E-2"/>
          <c:w val="0.88819904207544187"/>
          <c:h val="0.6873538922490395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Vang8!$A$3</c:f>
              <c:strCache>
                <c:ptCount val="1"/>
                <c:pt idx="0">
                  <c:v>Kuni 1 aasta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Vang8!$B$2:$E$2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Vang8!$B$3:$E$3</c:f>
              <c:numCache>
                <c:formatCode>0%</c:formatCode>
                <c:ptCount val="3"/>
                <c:pt idx="0">
                  <c:v>0.13</c:v>
                </c:pt>
                <c:pt idx="1">
                  <c:v>0.15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E-4DA8-B217-0305EBC65C3B}"/>
            </c:ext>
          </c:extLst>
        </c:ser>
        <c:ser>
          <c:idx val="1"/>
          <c:order val="1"/>
          <c:tx>
            <c:strRef>
              <c:f>Vang8!$A$4</c:f>
              <c:strCache>
                <c:ptCount val="1"/>
                <c:pt idx="0">
                  <c:v>1–5 aastat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Vang8!$B$2:$E$2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Vang8!$B$4:$E$4</c:f>
              <c:numCache>
                <c:formatCode>0%</c:formatCode>
                <c:ptCount val="3"/>
                <c:pt idx="0">
                  <c:v>0.51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E-4DA8-B217-0305EBC65C3B}"/>
            </c:ext>
          </c:extLst>
        </c:ser>
        <c:ser>
          <c:idx val="2"/>
          <c:order val="2"/>
          <c:tx>
            <c:strRef>
              <c:f>Vang8!$A$5</c:f>
              <c:strCache>
                <c:ptCount val="1"/>
                <c:pt idx="0">
                  <c:v>5–10 aastat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Vang8!$B$2:$E$2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Vang8!$B$5:$E$5</c:f>
              <c:numCache>
                <c:formatCode>0%</c:formatCode>
                <c:ptCount val="3"/>
                <c:pt idx="0">
                  <c:v>0.24</c:v>
                </c:pt>
                <c:pt idx="1">
                  <c:v>0.23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E-4DA8-B217-0305EBC65C3B}"/>
            </c:ext>
          </c:extLst>
        </c:ser>
        <c:ser>
          <c:idx val="3"/>
          <c:order val="3"/>
          <c:tx>
            <c:strRef>
              <c:f>Vang8!$A$6</c:f>
              <c:strCache>
                <c:ptCount val="1"/>
                <c:pt idx="0">
                  <c:v>10–20 aastat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Vang8!$B$2:$E$2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Vang8!$B$6:$E$6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E-4DA8-B217-0305EBC65C3B}"/>
            </c:ext>
          </c:extLst>
        </c:ser>
        <c:ser>
          <c:idx val="4"/>
          <c:order val="4"/>
          <c:tx>
            <c:strRef>
              <c:f>Vang8!$A$7</c:f>
              <c:strCache>
                <c:ptCount val="1"/>
                <c:pt idx="0">
                  <c:v>Eluaegne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Vang8!$B$2:$E$2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Vang8!$B$7:$E$7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6-4A3B-9F9D-4D478E52F3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9410351"/>
        <c:axId val="619402447"/>
      </c:barChart>
      <c:catAx>
        <c:axId val="6194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19402447"/>
        <c:crosses val="autoZero"/>
        <c:auto val="1"/>
        <c:lblAlgn val="ctr"/>
        <c:lblOffset val="100"/>
        <c:noMultiLvlLbl val="0"/>
      </c:catAx>
      <c:valAx>
        <c:axId val="6194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194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9.2592592592592587E-2"/>
          <c:w val="0.84512659122224587"/>
          <c:h val="0.7022240067139826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Vang9!$B$4</c:f>
              <c:strCache>
                <c:ptCount val="1"/>
                <c:pt idx="0">
                  <c:v>Vahistatud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Vang9!$C$2:$H$2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Vang9!$C$4:$H$4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1-46CE-A017-F647A724F15E}"/>
            </c:ext>
          </c:extLst>
        </c:ser>
        <c:ser>
          <c:idx val="2"/>
          <c:order val="2"/>
          <c:tx>
            <c:strRef>
              <c:f>Vang9!$B$5</c:f>
              <c:strCache>
                <c:ptCount val="1"/>
                <c:pt idx="0">
                  <c:v>Süüdimõistetud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Vang9!$C$2:$H$2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Vang9!$C$5:$H$5</c:f>
              <c:numCache>
                <c:formatCode>General</c:formatCode>
                <c:ptCount val="6"/>
                <c:pt idx="0">
                  <c:v>16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1-46CE-A017-F647A724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54384"/>
        <c:axId val="187257912"/>
      </c:barChart>
      <c:lineChart>
        <c:grouping val="standard"/>
        <c:varyColors val="0"/>
        <c:ser>
          <c:idx val="0"/>
          <c:order val="0"/>
          <c:tx>
            <c:strRef>
              <c:f>Vang9!$B$3</c:f>
              <c:strCache>
                <c:ptCount val="1"/>
                <c:pt idx="0">
                  <c:v>Vangid kokku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Vang9!$C$2:$H$2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Vang9!$C$3:$H$3</c:f>
              <c:numCache>
                <c:formatCode>General</c:formatCode>
                <c:ptCount val="6"/>
                <c:pt idx="0">
                  <c:v>29</c:v>
                </c:pt>
                <c:pt idx="1">
                  <c:v>20</c:v>
                </c:pt>
                <c:pt idx="2">
                  <c:v>14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D91-46CE-A017-F647A724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4384"/>
        <c:axId val="187257912"/>
      </c:lineChart>
      <c:catAx>
        <c:axId val="1872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7257912"/>
        <c:crosses val="autoZero"/>
        <c:auto val="1"/>
        <c:lblAlgn val="ctr"/>
        <c:lblOffset val="100"/>
        <c:noMultiLvlLbl val="0"/>
      </c:catAx>
      <c:valAx>
        <c:axId val="1872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872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201789</xdr:colOff>
      <xdr:row>7</xdr:row>
      <xdr:rowOff>53621</xdr:rowOff>
    </xdr:from>
    <xdr:to>
      <xdr:col>14</xdr:col>
      <xdr:colOff>360539</xdr:colOff>
      <xdr:row>23</xdr:row>
      <xdr:rowOff>61558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</xdr:row>
      <xdr:rowOff>120650</xdr:rowOff>
    </xdr:from>
    <xdr:to>
      <xdr:col>14</xdr:col>
      <xdr:colOff>323850</xdr:colOff>
      <xdr:row>18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C2DB397-4A30-457A-ACA6-B74321A9E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171450</xdr:rowOff>
    </xdr:from>
    <xdr:to>
      <xdr:col>9</xdr:col>
      <xdr:colOff>234950</xdr:colOff>
      <xdr:row>13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EFCC7E0-2510-4A6C-909E-1FAD98F25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492124</xdr:colOff>
      <xdr:row>0</xdr:row>
      <xdr:rowOff>152400</xdr:rowOff>
    </xdr:from>
    <xdr:to>
      <xdr:col>13</xdr:col>
      <xdr:colOff>552449</xdr:colOff>
      <xdr:row>10</xdr:row>
      <xdr:rowOff>25400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</xdr:row>
      <xdr:rowOff>11907</xdr:rowOff>
    </xdr:from>
    <xdr:to>
      <xdr:col>10</xdr:col>
      <xdr:colOff>3968</xdr:colOff>
      <xdr:row>14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15875</xdr:rowOff>
    </xdr:from>
    <xdr:to>
      <xdr:col>12</xdr:col>
      <xdr:colOff>568325</xdr:colOff>
      <xdr:row>17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57150</xdr:rowOff>
    </xdr:from>
    <xdr:to>
      <xdr:col>13</xdr:col>
      <xdr:colOff>342900</xdr:colOff>
      <xdr:row>16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E5B9C3-A4CA-4E0B-81D3-6193EC4D9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320674</xdr:colOff>
      <xdr:row>0</xdr:row>
      <xdr:rowOff>88900</xdr:rowOff>
    </xdr:from>
    <xdr:to>
      <xdr:col>10</xdr:col>
      <xdr:colOff>533400</xdr:colOff>
      <xdr:row>24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ECCA1B-DF99-41C8-8C52-A3981B707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141287</xdr:colOff>
      <xdr:row>1</xdr:row>
      <xdr:rowOff>11111</xdr:rowOff>
    </xdr:from>
    <xdr:to>
      <xdr:col>14</xdr:col>
      <xdr:colOff>355600</xdr:colOff>
      <xdr:row>14</xdr:row>
      <xdr:rowOff>139700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427264</xdr:colOff>
      <xdr:row>1</xdr:row>
      <xdr:rowOff>19050</xdr:rowOff>
    </xdr:from>
    <xdr:to>
      <xdr:col>18</xdr:col>
      <xdr:colOff>39007</xdr:colOff>
      <xdr:row>18</xdr:row>
      <xdr:rowOff>78922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90" zoomScaleNormal="90" workbookViewId="0">
      <selection activeCell="A17" sqref="A17"/>
    </sheetView>
  </sheetViews>
  <sheetFormatPr defaultColWidth="9.1796875" defaultRowHeight="14.5" x14ac:dyDescent="0.35"/>
  <cols>
    <col min="1" max="1" width="27.81640625" customWidth="1"/>
    <col min="2" max="4" width="0" style="65" hidden="1" customWidth="1"/>
  </cols>
  <sheetData>
    <row r="1" spans="1:14" x14ac:dyDescent="0.35">
      <c r="A1" t="s">
        <v>68</v>
      </c>
    </row>
    <row r="2" spans="1:14" x14ac:dyDescent="0.35">
      <c r="A2" s="4"/>
      <c r="B2" s="66">
        <v>2009</v>
      </c>
      <c r="C2" s="66">
        <v>2010</v>
      </c>
      <c r="D2" s="66">
        <v>2011</v>
      </c>
      <c r="E2" s="6">
        <v>2012</v>
      </c>
      <c r="F2" s="6">
        <v>2013</v>
      </c>
      <c r="G2" s="6">
        <v>2014</v>
      </c>
      <c r="H2" s="6">
        <v>2015</v>
      </c>
      <c r="I2" s="6">
        <v>2016</v>
      </c>
      <c r="J2" s="6">
        <v>2017</v>
      </c>
      <c r="K2" s="6">
        <v>2018</v>
      </c>
      <c r="L2" s="6">
        <v>2019</v>
      </c>
      <c r="M2" s="6">
        <v>2020</v>
      </c>
      <c r="N2" s="6">
        <v>2021</v>
      </c>
    </row>
    <row r="3" spans="1:14" x14ac:dyDescent="0.35">
      <c r="A3" s="4" t="s">
        <v>4</v>
      </c>
      <c r="B3" s="67">
        <v>2719</v>
      </c>
      <c r="C3" s="68">
        <v>2667</v>
      </c>
      <c r="D3" s="69">
        <v>2645</v>
      </c>
      <c r="E3" s="5">
        <v>2541</v>
      </c>
      <c r="F3" s="5">
        <v>2428</v>
      </c>
      <c r="G3" s="5">
        <v>2321</v>
      </c>
      <c r="H3" s="5">
        <v>2094</v>
      </c>
      <c r="I3" s="5">
        <v>2299</v>
      </c>
      <c r="J3" s="5">
        <v>2134</v>
      </c>
      <c r="K3" s="3">
        <v>2040</v>
      </c>
      <c r="L3" s="4">
        <v>1984</v>
      </c>
      <c r="M3" s="4">
        <v>1882</v>
      </c>
      <c r="N3" s="64">
        <v>1774</v>
      </c>
    </row>
    <row r="4" spans="1:14" x14ac:dyDescent="0.35">
      <c r="A4" s="4" t="s">
        <v>3</v>
      </c>
      <c r="B4" s="67">
        <v>836</v>
      </c>
      <c r="C4" s="68">
        <v>750</v>
      </c>
      <c r="D4" s="69">
        <v>754</v>
      </c>
      <c r="E4" s="5">
        <v>830</v>
      </c>
      <c r="F4" s="5">
        <v>684</v>
      </c>
      <c r="G4" s="5">
        <v>713</v>
      </c>
      <c r="H4" s="5">
        <v>699</v>
      </c>
      <c r="I4" s="5">
        <v>542</v>
      </c>
      <c r="J4" s="5">
        <v>570</v>
      </c>
      <c r="K4" s="3">
        <v>530</v>
      </c>
      <c r="L4" s="4">
        <v>493</v>
      </c>
      <c r="M4" s="4">
        <v>473</v>
      </c>
      <c r="N4" s="64">
        <v>407</v>
      </c>
    </row>
    <row r="5" spans="1:14" x14ac:dyDescent="0.35">
      <c r="A5" s="4" t="s">
        <v>2</v>
      </c>
      <c r="B5" s="67"/>
      <c r="C5" s="68"/>
      <c r="D5" s="69"/>
      <c r="E5" s="5"/>
      <c r="F5" s="5"/>
      <c r="G5" s="4">
        <v>60</v>
      </c>
      <c r="H5" s="4">
        <v>30</v>
      </c>
      <c r="I5" s="4">
        <v>23</v>
      </c>
      <c r="J5" s="5">
        <v>19</v>
      </c>
      <c r="K5" s="3">
        <v>14</v>
      </c>
      <c r="L5" s="4">
        <v>10</v>
      </c>
      <c r="M5" s="4">
        <v>11</v>
      </c>
      <c r="N5" s="5">
        <v>8</v>
      </c>
    </row>
    <row r="6" spans="1:14" x14ac:dyDescent="0.35">
      <c r="A6" s="4" t="s">
        <v>1</v>
      </c>
      <c r="B6" s="67">
        <f>B3+B4</f>
        <v>3555</v>
      </c>
      <c r="C6" s="68">
        <v>3417</v>
      </c>
      <c r="D6" s="69">
        <v>3399</v>
      </c>
      <c r="E6" s="5">
        <v>3371</v>
      </c>
      <c r="F6" s="5">
        <v>3123</v>
      </c>
      <c r="G6" s="4">
        <f t="shared" ref="G6:L6" si="0">SUM(G3:G5)</f>
        <v>3094</v>
      </c>
      <c r="H6" s="4">
        <f t="shared" si="0"/>
        <v>2823</v>
      </c>
      <c r="I6" s="5">
        <f t="shared" si="0"/>
        <v>2864</v>
      </c>
      <c r="J6" s="4">
        <f t="shared" si="0"/>
        <v>2723</v>
      </c>
      <c r="K6" s="3">
        <f t="shared" si="0"/>
        <v>2584</v>
      </c>
      <c r="L6" s="4">
        <f t="shared" si="0"/>
        <v>2487</v>
      </c>
      <c r="M6" s="4">
        <f>SUM(M3:M5)</f>
        <v>2366</v>
      </c>
      <c r="N6" s="5">
        <f>SUM(N3:N5)</f>
        <v>2189</v>
      </c>
    </row>
    <row r="7" spans="1:14" x14ac:dyDescent="0.35">
      <c r="L7" s="2"/>
    </row>
    <row r="10" spans="1:14" x14ac:dyDescent="0.35">
      <c r="A10" s="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16"/>
  <sheetViews>
    <sheetView workbookViewId="0">
      <selection activeCell="A7" sqref="A7"/>
    </sheetView>
  </sheetViews>
  <sheetFormatPr defaultRowHeight="14.5" x14ac:dyDescent="0.35"/>
  <cols>
    <col min="1" max="1" width="42.1796875" customWidth="1"/>
    <col min="2" max="2" width="11.81640625" customWidth="1"/>
    <col min="3" max="3" width="8.7265625" style="90"/>
  </cols>
  <sheetData>
    <row r="2" spans="1:3" ht="29" x14ac:dyDescent="0.35">
      <c r="A2" s="96"/>
      <c r="B2" s="96" t="s">
        <v>63</v>
      </c>
      <c r="C2" s="94" t="s">
        <v>76</v>
      </c>
    </row>
    <row r="3" spans="1:3" x14ac:dyDescent="0.35">
      <c r="A3" s="97" t="s">
        <v>67</v>
      </c>
      <c r="B3" s="96">
        <v>0</v>
      </c>
      <c r="C3" s="95">
        <f t="shared" ref="C3:C16" si="0">SUM(B3)*100/2174</f>
        <v>0</v>
      </c>
    </row>
    <row r="4" spans="1:3" x14ac:dyDescent="0.35">
      <c r="A4" s="98" t="s">
        <v>78</v>
      </c>
      <c r="B4" s="96">
        <v>1</v>
      </c>
      <c r="C4" s="95">
        <f t="shared" si="0"/>
        <v>4.5998160073597055E-2</v>
      </c>
    </row>
    <row r="5" spans="1:3" x14ac:dyDescent="0.35">
      <c r="A5" s="98" t="s">
        <v>77</v>
      </c>
      <c r="B5" s="96">
        <v>2</v>
      </c>
      <c r="C5" s="95">
        <f t="shared" si="0"/>
        <v>9.1996320147194111E-2</v>
      </c>
    </row>
    <row r="6" spans="1:3" x14ac:dyDescent="0.35">
      <c r="A6" s="98" t="s">
        <v>64</v>
      </c>
      <c r="B6" s="96">
        <v>2</v>
      </c>
      <c r="C6" s="95">
        <f t="shared" si="0"/>
        <v>9.1996320147194111E-2</v>
      </c>
    </row>
    <row r="7" spans="1:3" x14ac:dyDescent="0.35">
      <c r="A7" s="98" t="s">
        <v>66</v>
      </c>
      <c r="B7" s="96">
        <v>5</v>
      </c>
      <c r="C7" s="95">
        <f t="shared" si="0"/>
        <v>0.22999080036798528</v>
      </c>
    </row>
    <row r="8" spans="1:3" x14ac:dyDescent="0.35">
      <c r="A8" s="98" t="s">
        <v>65</v>
      </c>
      <c r="B8" s="96">
        <v>7</v>
      </c>
      <c r="C8" s="95">
        <f t="shared" si="0"/>
        <v>0.32198712051517941</v>
      </c>
    </row>
    <row r="9" spans="1:3" x14ac:dyDescent="0.35">
      <c r="A9" s="98" t="s">
        <v>79</v>
      </c>
      <c r="B9" s="96">
        <v>10</v>
      </c>
      <c r="C9" s="95">
        <f t="shared" si="0"/>
        <v>0.45998160073597055</v>
      </c>
    </row>
    <row r="10" spans="1:3" x14ac:dyDescent="0.35">
      <c r="A10" s="98" t="s">
        <v>75</v>
      </c>
      <c r="B10" s="96">
        <v>11</v>
      </c>
      <c r="C10" s="95">
        <f t="shared" si="0"/>
        <v>0.50597976080956764</v>
      </c>
    </row>
    <row r="11" spans="1:3" x14ac:dyDescent="0.35">
      <c r="A11" s="98" t="s">
        <v>74</v>
      </c>
      <c r="B11" s="96">
        <v>20</v>
      </c>
      <c r="C11" s="95">
        <f t="shared" si="0"/>
        <v>0.91996320147194111</v>
      </c>
    </row>
    <row r="12" spans="1:3" ht="25" x14ac:dyDescent="0.35">
      <c r="A12" s="97" t="s">
        <v>93</v>
      </c>
      <c r="B12" s="96">
        <v>30</v>
      </c>
      <c r="C12" s="95">
        <f t="shared" si="0"/>
        <v>1.3799448022079117</v>
      </c>
    </row>
    <row r="13" spans="1:3" x14ac:dyDescent="0.35">
      <c r="A13" s="98" t="s">
        <v>80</v>
      </c>
      <c r="B13" s="96">
        <v>169</v>
      </c>
      <c r="C13" s="95">
        <f t="shared" si="0"/>
        <v>7.7736890524379021</v>
      </c>
    </row>
    <row r="14" spans="1:3" ht="25" x14ac:dyDescent="0.35">
      <c r="A14" s="98" t="s">
        <v>81</v>
      </c>
      <c r="B14" s="96">
        <v>404</v>
      </c>
      <c r="C14" s="95">
        <f t="shared" si="0"/>
        <v>18.58325666973321</v>
      </c>
    </row>
    <row r="15" spans="1:3" x14ac:dyDescent="0.35">
      <c r="A15" s="98" t="s">
        <v>94</v>
      </c>
      <c r="B15" s="96">
        <v>426</v>
      </c>
      <c r="C15" s="95">
        <f t="shared" si="0"/>
        <v>19.595216191352346</v>
      </c>
    </row>
    <row r="16" spans="1:3" x14ac:dyDescent="0.35">
      <c r="A16" s="98" t="s">
        <v>82</v>
      </c>
      <c r="B16" s="96">
        <v>630</v>
      </c>
      <c r="C16" s="95">
        <f t="shared" si="0"/>
        <v>28.978840846366147</v>
      </c>
    </row>
  </sheetData>
  <sortState ref="A3:C18">
    <sortCondition ref="C2"/>
  </sortState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9"/>
  <sheetViews>
    <sheetView workbookViewId="0">
      <selection activeCell="H12" sqref="H12"/>
    </sheetView>
  </sheetViews>
  <sheetFormatPr defaultRowHeight="14.5" x14ac:dyDescent="0.35"/>
  <cols>
    <col min="1" max="1" width="8.7265625" style="90"/>
    <col min="2" max="2" width="18.26953125" style="90" customWidth="1"/>
    <col min="3" max="3" width="8.7265625" style="90"/>
    <col min="4" max="4" width="9.81640625" style="90" customWidth="1"/>
    <col min="5" max="16384" width="8.7265625" style="90"/>
  </cols>
  <sheetData>
    <row r="1" spans="2:9" x14ac:dyDescent="0.35">
      <c r="C1" s="90" t="s">
        <v>84</v>
      </c>
      <c r="D1" s="90" t="s">
        <v>85</v>
      </c>
    </row>
    <row r="2" spans="2:9" x14ac:dyDescent="0.35">
      <c r="B2" s="90" t="s">
        <v>86</v>
      </c>
      <c r="C2" s="90">
        <v>153</v>
      </c>
      <c r="D2" s="91">
        <v>0.41689373297002724</v>
      </c>
      <c r="F2" s="92"/>
      <c r="G2" s="91"/>
      <c r="I2" s="91"/>
    </row>
    <row r="3" spans="2:9" x14ac:dyDescent="0.35">
      <c r="B3" s="90" t="s">
        <v>87</v>
      </c>
      <c r="C3" s="90">
        <v>116</v>
      </c>
      <c r="D3" s="91">
        <v>0.31607629427792916</v>
      </c>
      <c r="F3" s="92"/>
      <c r="G3" s="91"/>
      <c r="I3" s="91"/>
    </row>
    <row r="4" spans="2:9" x14ac:dyDescent="0.35">
      <c r="B4" s="90" t="s">
        <v>88</v>
      </c>
      <c r="C4" s="90">
        <v>21</v>
      </c>
      <c r="D4" s="91">
        <v>5.7220708446866483E-2</v>
      </c>
      <c r="F4" s="92"/>
      <c r="G4" s="91"/>
      <c r="I4" s="91"/>
    </row>
    <row r="5" spans="2:9" x14ac:dyDescent="0.35">
      <c r="B5" s="90" t="s">
        <v>89</v>
      </c>
      <c r="C5" s="90">
        <v>31</v>
      </c>
      <c r="D5" s="91">
        <v>8.4468664850136238E-2</v>
      </c>
      <c r="F5" s="92"/>
      <c r="G5" s="91"/>
      <c r="I5" s="91"/>
    </row>
    <row r="6" spans="2:9" x14ac:dyDescent="0.35">
      <c r="B6" s="90" t="s">
        <v>90</v>
      </c>
      <c r="C6" s="90">
        <v>12</v>
      </c>
      <c r="D6" s="91">
        <v>3.2697547683923703E-2</v>
      </c>
      <c r="F6" s="92"/>
      <c r="G6" s="91"/>
      <c r="I6" s="91"/>
    </row>
    <row r="7" spans="2:9" x14ac:dyDescent="0.35">
      <c r="B7" s="90" t="s">
        <v>91</v>
      </c>
      <c r="C7" s="90">
        <v>15</v>
      </c>
      <c r="D7" s="91">
        <v>0.04</v>
      </c>
      <c r="F7" s="92"/>
      <c r="G7" s="91"/>
      <c r="I7" s="91"/>
    </row>
    <row r="8" spans="2:9" x14ac:dyDescent="0.35">
      <c r="B8" s="90" t="s">
        <v>92</v>
      </c>
      <c r="C8" s="90">
        <v>19</v>
      </c>
      <c r="D8" s="91">
        <v>5.1771117166212528E-2</v>
      </c>
      <c r="F8" s="92"/>
      <c r="G8" s="91"/>
      <c r="I8" s="91"/>
    </row>
    <row r="9" spans="2:9" x14ac:dyDescent="0.35">
      <c r="C9" s="90">
        <f>SUM(C2:C8)</f>
        <v>367</v>
      </c>
      <c r="D9" s="93"/>
      <c r="F9" s="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zoomScaleNormal="100" workbookViewId="0">
      <selection activeCell="E11" sqref="E11"/>
    </sheetView>
  </sheetViews>
  <sheetFormatPr defaultColWidth="9.1796875" defaultRowHeight="14.5" x14ac:dyDescent="0.35"/>
  <cols>
    <col min="1" max="1" width="13.81640625" style="10" customWidth="1"/>
    <col min="2" max="4" width="10.54296875" style="10" customWidth="1"/>
    <col min="5" max="5" width="11.7265625" customWidth="1"/>
    <col min="6" max="7" width="12.26953125" style="10" customWidth="1"/>
    <col min="8" max="8" width="17.453125" customWidth="1"/>
    <col min="9" max="10" width="20" customWidth="1"/>
    <col min="13" max="13" width="27.1796875" customWidth="1"/>
    <col min="15" max="15" width="22.81640625" customWidth="1"/>
  </cols>
  <sheetData>
    <row r="1" spans="1:15" x14ac:dyDescent="0.35">
      <c r="F1" s="46"/>
      <c r="K1" s="20"/>
      <c r="L1" s="10"/>
    </row>
    <row r="2" spans="1:15" ht="26" x14ac:dyDescent="0.35">
      <c r="A2" s="75"/>
      <c r="B2" s="76" t="s">
        <v>24</v>
      </c>
      <c r="C2" s="76" t="s">
        <v>25</v>
      </c>
      <c r="D2" s="76" t="s">
        <v>33</v>
      </c>
      <c r="E2" s="76" t="s">
        <v>32</v>
      </c>
      <c r="F2" s="70" t="s">
        <v>31</v>
      </c>
      <c r="L2" s="10"/>
    </row>
    <row r="3" spans="1:15" x14ac:dyDescent="0.35">
      <c r="A3" s="77" t="s">
        <v>30</v>
      </c>
      <c r="B3" s="4">
        <v>558</v>
      </c>
      <c r="C3" s="4">
        <v>643</v>
      </c>
      <c r="D3" s="4">
        <v>573</v>
      </c>
      <c r="E3" s="4"/>
      <c r="F3" s="71">
        <f>SUM(B3:E3)</f>
        <v>1774</v>
      </c>
      <c r="L3" s="10"/>
    </row>
    <row r="4" spans="1:15" x14ac:dyDescent="0.35">
      <c r="A4" s="77" t="s">
        <v>69</v>
      </c>
      <c r="B4" s="4">
        <v>56</v>
      </c>
      <c r="C4" s="4">
        <v>50</v>
      </c>
      <c r="D4" s="4">
        <v>79</v>
      </c>
      <c r="E4" s="4"/>
      <c r="F4" s="71">
        <f>SUM(B4:E4)</f>
        <v>185</v>
      </c>
      <c r="L4" s="10"/>
    </row>
    <row r="5" spans="1:15" x14ac:dyDescent="0.35">
      <c r="A5" s="77" t="s">
        <v>29</v>
      </c>
      <c r="B5" s="4">
        <v>83</v>
      </c>
      <c r="C5" s="4">
        <v>84</v>
      </c>
      <c r="D5" s="4">
        <v>233</v>
      </c>
      <c r="E5" s="4">
        <v>7</v>
      </c>
      <c r="F5" s="71">
        <f>SUM(B5:E5)</f>
        <v>407</v>
      </c>
      <c r="L5" s="10"/>
    </row>
    <row r="6" spans="1:15" x14ac:dyDescent="0.35">
      <c r="A6" s="77" t="s">
        <v>28</v>
      </c>
      <c r="B6" s="4">
        <v>2</v>
      </c>
      <c r="C6" s="4">
        <v>1</v>
      </c>
      <c r="D6" s="4"/>
      <c r="E6" s="4">
        <v>5</v>
      </c>
      <c r="F6" s="71">
        <f>SUM(B6:E6)</f>
        <v>8</v>
      </c>
      <c r="L6" s="10"/>
    </row>
    <row r="7" spans="1:15" s="10" customFormat="1" x14ac:dyDescent="0.35">
      <c r="A7" s="73" t="s">
        <v>27</v>
      </c>
      <c r="B7" s="46">
        <f>SUM(B3:B5)</f>
        <v>697</v>
      </c>
      <c r="C7" s="46">
        <f>SUM(C3:C5)</f>
        <v>777</v>
      </c>
      <c r="D7" s="46">
        <f>SUM(D3:D5)</f>
        <v>885</v>
      </c>
      <c r="E7" s="46">
        <f>SUM(E4:E6)</f>
        <v>12</v>
      </c>
      <c r="F7" s="71">
        <f>SUM(B7:E7)</f>
        <v>2371</v>
      </c>
    </row>
    <row r="8" spans="1:15" s="10" customFormat="1" x14ac:dyDescent="0.35">
      <c r="A8" s="11"/>
      <c r="B8" s="11"/>
      <c r="C8" s="11"/>
      <c r="D8" s="11">
        <f>SUM(B7:D7)</f>
        <v>2359</v>
      </c>
      <c r="E8" s="11"/>
      <c r="F8" s="46"/>
      <c r="M8" s="74"/>
      <c r="N8" s="74"/>
      <c r="O8" s="74"/>
    </row>
    <row r="9" spans="1:15" s="10" customFormat="1" x14ac:dyDescent="0.35">
      <c r="A9" s="20"/>
      <c r="B9" s="19"/>
      <c r="C9" s="19"/>
      <c r="D9" s="19"/>
      <c r="F9" s="72"/>
      <c r="M9" s="63"/>
      <c r="N9" s="63"/>
      <c r="O9" s="63"/>
    </row>
    <row r="10" spans="1:15" x14ac:dyDescent="0.35">
      <c r="F10" s="72"/>
      <c r="M10" s="17"/>
      <c r="N10" s="17"/>
      <c r="O10" s="9"/>
    </row>
    <row r="11" spans="1:15" x14ac:dyDescent="0.35">
      <c r="A11" s="11"/>
      <c r="B11" s="11"/>
      <c r="C11" s="11"/>
      <c r="D11" s="11"/>
      <c r="E11" s="11"/>
      <c r="M11" s="17"/>
      <c r="N11" s="17"/>
      <c r="O11" s="9"/>
    </row>
    <row r="12" spans="1:15" x14ac:dyDescent="0.35">
      <c r="A12" s="11"/>
      <c r="B12" s="11"/>
      <c r="C12" s="11"/>
      <c r="D12" s="11"/>
      <c r="E12" s="11"/>
      <c r="M12" s="18"/>
      <c r="N12" s="17"/>
      <c r="O12" s="9"/>
    </row>
    <row r="13" spans="1:15" x14ac:dyDescent="0.35">
      <c r="A13" s="11"/>
      <c r="B13" s="11"/>
      <c r="C13" s="11"/>
      <c r="D13" s="11"/>
      <c r="E13" s="11"/>
      <c r="M13" s="7"/>
      <c r="N13" s="7"/>
      <c r="O13" s="7"/>
    </row>
    <row r="14" spans="1:15" x14ac:dyDescent="0.35">
      <c r="A14" s="11"/>
      <c r="B14" s="11"/>
      <c r="C14" s="11"/>
      <c r="D14" s="11"/>
      <c r="E14" s="11"/>
      <c r="M14" s="7"/>
      <c r="N14" s="7"/>
      <c r="O14" s="7"/>
    </row>
    <row r="15" spans="1:15" ht="29" x14ac:dyDescent="0.35">
      <c r="A15" s="13"/>
      <c r="B15" s="16" t="s">
        <v>26</v>
      </c>
      <c r="C15" s="16" t="s">
        <v>25</v>
      </c>
      <c r="D15" s="16" t="s">
        <v>24</v>
      </c>
      <c r="E15" s="11"/>
      <c r="M15" s="7"/>
      <c r="N15" s="7"/>
      <c r="O15" s="7"/>
    </row>
    <row r="16" spans="1:15" x14ac:dyDescent="0.35">
      <c r="A16" s="13">
        <v>2020</v>
      </c>
      <c r="B16" s="16">
        <v>878</v>
      </c>
      <c r="C16" s="16">
        <v>802</v>
      </c>
      <c r="D16" s="16">
        <v>661</v>
      </c>
      <c r="E16" s="11"/>
      <c r="M16" s="7"/>
      <c r="N16" s="7"/>
      <c r="O16" s="7"/>
    </row>
    <row r="17" spans="1:15" x14ac:dyDescent="0.35">
      <c r="A17" s="13">
        <v>2019</v>
      </c>
      <c r="B17" s="16">
        <v>808</v>
      </c>
      <c r="C17" s="16">
        <v>868</v>
      </c>
      <c r="D17" s="16">
        <v>774</v>
      </c>
      <c r="E17" s="11"/>
      <c r="M17" s="7"/>
      <c r="N17" s="7"/>
      <c r="O17" s="7"/>
    </row>
    <row r="18" spans="1:15" ht="14.25" customHeight="1" x14ac:dyDescent="0.35">
      <c r="A18" s="13">
        <v>2018</v>
      </c>
      <c r="B18" s="16">
        <v>704</v>
      </c>
      <c r="C18" s="16">
        <v>915</v>
      </c>
      <c r="D18" s="16">
        <v>780</v>
      </c>
      <c r="E18" s="11"/>
      <c r="M18" s="7"/>
      <c r="N18" s="7"/>
      <c r="O18" s="7"/>
    </row>
    <row r="19" spans="1:15" x14ac:dyDescent="0.35">
      <c r="A19" s="13">
        <v>2017</v>
      </c>
      <c r="B19" s="16">
        <v>730</v>
      </c>
      <c r="C19" s="16">
        <v>939</v>
      </c>
      <c r="D19" s="16">
        <v>856</v>
      </c>
      <c r="E19" s="11"/>
    </row>
    <row r="20" spans="1:15" x14ac:dyDescent="0.35">
      <c r="A20" s="13">
        <v>2016</v>
      </c>
      <c r="B20" s="16">
        <v>782</v>
      </c>
      <c r="C20" s="16">
        <v>992</v>
      </c>
      <c r="D20" s="16">
        <v>884</v>
      </c>
      <c r="E20" s="11"/>
    </row>
    <row r="21" spans="1:15" x14ac:dyDescent="0.35">
      <c r="A21" s="13">
        <v>2015</v>
      </c>
      <c r="B21" s="16">
        <v>864</v>
      </c>
      <c r="C21" s="16">
        <v>837</v>
      </c>
      <c r="D21" s="16">
        <v>816</v>
      </c>
      <c r="E21" s="11"/>
    </row>
    <row r="22" spans="1:15" x14ac:dyDescent="0.35">
      <c r="A22" s="15">
        <v>2014</v>
      </c>
      <c r="B22" s="14">
        <v>963</v>
      </c>
      <c r="C22" s="14">
        <v>826</v>
      </c>
      <c r="D22" s="14">
        <v>949</v>
      </c>
      <c r="E22" s="11"/>
    </row>
    <row r="23" spans="1:15" x14ac:dyDescent="0.35">
      <c r="A23" s="13">
        <v>2013</v>
      </c>
      <c r="B23" s="12">
        <v>971</v>
      </c>
      <c r="C23" s="12">
        <v>894</v>
      </c>
      <c r="D23" s="12">
        <v>905</v>
      </c>
      <c r="E23" s="11"/>
    </row>
    <row r="24" spans="1:15" x14ac:dyDescent="0.35">
      <c r="A24" s="13">
        <v>2012</v>
      </c>
      <c r="B24" s="12">
        <v>1164</v>
      </c>
      <c r="C24" s="12">
        <v>902</v>
      </c>
      <c r="D24" s="12">
        <v>962</v>
      </c>
      <c r="E24" s="11"/>
    </row>
    <row r="25" spans="1:15" x14ac:dyDescent="0.35">
      <c r="A25" s="13">
        <v>2011</v>
      </c>
      <c r="B25" s="12">
        <v>1193</v>
      </c>
      <c r="C25" s="12">
        <v>917</v>
      </c>
      <c r="D25" s="12">
        <v>950</v>
      </c>
      <c r="E25" s="11"/>
    </row>
    <row r="26" spans="1:15" x14ac:dyDescent="0.35">
      <c r="A26" s="11"/>
      <c r="B26" s="11"/>
      <c r="C26" s="11"/>
      <c r="D26" s="11"/>
      <c r="E26" s="11"/>
    </row>
    <row r="27" spans="1:15" x14ac:dyDescent="0.35">
      <c r="E27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M12" sqref="M12"/>
    </sheetView>
  </sheetViews>
  <sheetFormatPr defaultColWidth="8.7265625" defaultRowHeight="14.5" x14ac:dyDescent="0.35"/>
  <cols>
    <col min="1" max="1" width="17.54296875" customWidth="1"/>
    <col min="2" max="2" width="10.36328125" customWidth="1"/>
    <col min="3" max="4" width="9.26953125" customWidth="1"/>
    <col min="6" max="6" width="8.7265625" style="52"/>
  </cols>
  <sheetData>
    <row r="1" spans="1:7" ht="15" thickBot="1" x14ac:dyDescent="0.4">
      <c r="G1" s="52"/>
    </row>
    <row r="2" spans="1:7" ht="15" thickBot="1" x14ac:dyDescent="0.4">
      <c r="A2" s="57"/>
      <c r="B2" s="59">
        <v>2018</v>
      </c>
      <c r="C2" s="60">
        <v>2019</v>
      </c>
      <c r="D2" s="60">
        <v>2020</v>
      </c>
      <c r="E2" s="61">
        <v>2021</v>
      </c>
      <c r="G2" s="53">
        <v>2017</v>
      </c>
    </row>
    <row r="3" spans="1:7" x14ac:dyDescent="0.35">
      <c r="A3" s="23" t="s">
        <v>38</v>
      </c>
      <c r="B3" s="58">
        <v>717</v>
      </c>
      <c r="C3" s="58">
        <v>828</v>
      </c>
      <c r="D3" s="58">
        <v>937</v>
      </c>
      <c r="E3" s="58">
        <f>SUM(E5-E4)</f>
        <v>1160</v>
      </c>
      <c r="G3" s="53">
        <f>SUM(G5-G4)</f>
        <v>390</v>
      </c>
    </row>
    <row r="4" spans="1:7" x14ac:dyDescent="0.35">
      <c r="A4" s="23" t="s">
        <v>37</v>
      </c>
      <c r="B4" s="4">
        <v>2399</v>
      </c>
      <c r="C4" s="4">
        <v>2450</v>
      </c>
      <c r="D4" s="4">
        <v>2341</v>
      </c>
      <c r="E4" s="5">
        <v>2174</v>
      </c>
      <c r="G4" s="53">
        <v>2525</v>
      </c>
    </row>
    <row r="5" spans="1:7" ht="43.5" x14ac:dyDescent="0.35">
      <c r="A5" s="23" t="s">
        <v>36</v>
      </c>
      <c r="B5" s="4">
        <v>3116</v>
      </c>
      <c r="C5" s="4">
        <v>3278</v>
      </c>
      <c r="D5" s="4">
        <v>3278</v>
      </c>
      <c r="E5" s="5">
        <v>3334</v>
      </c>
      <c r="G5" s="53">
        <v>2915</v>
      </c>
    </row>
    <row r="6" spans="1:7" x14ac:dyDescent="0.35">
      <c r="A6" s="22" t="s">
        <v>35</v>
      </c>
      <c r="B6" s="21">
        <f>SUM(B4*100/B5)</f>
        <v>76.989730423620031</v>
      </c>
      <c r="C6" s="21">
        <f t="shared" ref="C6:E6" si="0">SUM(C4*100/C5)</f>
        <v>74.740695546064671</v>
      </c>
      <c r="D6" s="21">
        <f t="shared" si="0"/>
        <v>71.415497254423428</v>
      </c>
      <c r="E6" s="21">
        <f t="shared" si="0"/>
        <v>65.206958608278342</v>
      </c>
    </row>
    <row r="7" spans="1:7" x14ac:dyDescent="0.35">
      <c r="A7" s="22" t="s">
        <v>34</v>
      </c>
      <c r="B7" s="21"/>
      <c r="C7" s="21"/>
      <c r="D7" s="21"/>
      <c r="E7" s="21"/>
    </row>
    <row r="11" spans="1:7" x14ac:dyDescent="0.35">
      <c r="A11" s="17"/>
      <c r="B11" s="17"/>
      <c r="C11" s="17"/>
      <c r="D11" s="17"/>
      <c r="E11" s="1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zoomScaleNormal="100" workbookViewId="0">
      <selection activeCell="A4" sqref="A4"/>
    </sheetView>
  </sheetViews>
  <sheetFormatPr defaultColWidth="9.1796875" defaultRowHeight="14.5" x14ac:dyDescent="0.35"/>
  <cols>
    <col min="1" max="1" width="29.54296875" customWidth="1"/>
    <col min="2" max="2" width="13.453125" customWidth="1"/>
    <col min="5" max="5" width="12.7265625" customWidth="1"/>
    <col min="6" max="6" width="12.1796875" customWidth="1"/>
  </cols>
  <sheetData>
    <row r="1" spans="1:6" x14ac:dyDescent="0.35">
      <c r="A1" t="s">
        <v>83</v>
      </c>
    </row>
    <row r="2" spans="1:6" x14ac:dyDescent="0.35">
      <c r="A2" s="7"/>
      <c r="B2" s="7"/>
      <c r="C2" s="7"/>
      <c r="D2" s="7"/>
      <c r="E2" s="7"/>
    </row>
    <row r="3" spans="1:6" x14ac:dyDescent="0.35">
      <c r="A3" s="30"/>
      <c r="B3" s="30" t="s">
        <v>48</v>
      </c>
      <c r="C3" s="30" t="s">
        <v>47</v>
      </c>
    </row>
    <row r="4" spans="1:6" x14ac:dyDescent="0.35">
      <c r="A4" s="30" t="s">
        <v>46</v>
      </c>
      <c r="B4" s="30">
        <v>1463</v>
      </c>
      <c r="C4" s="32">
        <f>SUM(B4*100/B8)</f>
        <v>66.834170854271363</v>
      </c>
      <c r="F4" s="31"/>
    </row>
    <row r="5" spans="1:6" x14ac:dyDescent="0.35">
      <c r="A5" s="30" t="s">
        <v>45</v>
      </c>
      <c r="B5" s="30">
        <v>525</v>
      </c>
      <c r="C5" s="32">
        <f>SUM(B5*100/B8)</f>
        <v>23.983554134307902</v>
      </c>
      <c r="F5" s="31"/>
    </row>
    <row r="6" spans="1:6" x14ac:dyDescent="0.35">
      <c r="A6" s="30" t="s">
        <v>44</v>
      </c>
      <c r="B6" s="30">
        <v>127</v>
      </c>
      <c r="C6" s="32">
        <f>SUM(B6*100/B8)</f>
        <v>5.8017359524897216</v>
      </c>
      <c r="F6" s="31"/>
    </row>
    <row r="7" spans="1:6" x14ac:dyDescent="0.35">
      <c r="A7" s="30" t="s">
        <v>43</v>
      </c>
      <c r="B7" s="30">
        <v>74</v>
      </c>
      <c r="C7" s="32">
        <f>SUM(B7*100/B8)</f>
        <v>3.3805390589310189</v>
      </c>
      <c r="F7" s="31"/>
    </row>
    <row r="8" spans="1:6" x14ac:dyDescent="0.35">
      <c r="A8" s="30"/>
      <c r="B8" s="29">
        <f>SUM(B4:B7)</f>
        <v>2189</v>
      </c>
      <c r="C8" s="28"/>
    </row>
    <row r="9" spans="1:6" x14ac:dyDescent="0.35">
      <c r="C9" s="7"/>
    </row>
    <row r="16" spans="1:6" x14ac:dyDescent="0.35">
      <c r="C16" s="7"/>
    </row>
    <row r="17" spans="1:11" x14ac:dyDescent="0.35">
      <c r="A17" s="27"/>
      <c r="B17" s="27">
        <v>2015</v>
      </c>
      <c r="C17" s="27">
        <v>2016</v>
      </c>
      <c r="D17" s="27">
        <v>2017</v>
      </c>
      <c r="E17" s="27">
        <v>2018</v>
      </c>
      <c r="F17" s="47">
        <v>2019</v>
      </c>
      <c r="G17" s="27">
        <v>2020</v>
      </c>
      <c r="H17" s="27">
        <v>2021</v>
      </c>
    </row>
    <row r="18" spans="1:11" x14ac:dyDescent="0.35">
      <c r="A18" s="27" t="s">
        <v>42</v>
      </c>
      <c r="B18" s="26">
        <v>0.62</v>
      </c>
      <c r="C18" s="26">
        <v>0.63</v>
      </c>
      <c r="D18" s="26">
        <v>0.65</v>
      </c>
      <c r="E18" s="25">
        <v>0.64</v>
      </c>
      <c r="F18" s="48">
        <v>67</v>
      </c>
      <c r="G18" s="25">
        <v>0.68</v>
      </c>
      <c r="H18" s="25">
        <v>0.67</v>
      </c>
    </row>
    <row r="19" spans="1:11" x14ac:dyDescent="0.35">
      <c r="A19" s="27" t="s">
        <v>41</v>
      </c>
      <c r="B19" s="26">
        <v>0.3</v>
      </c>
      <c r="C19" s="26">
        <v>0.28999999999999998</v>
      </c>
      <c r="D19" s="26">
        <v>0.27</v>
      </c>
      <c r="E19" s="25">
        <v>0.26</v>
      </c>
      <c r="F19" s="48">
        <v>25</v>
      </c>
      <c r="G19" s="7">
        <v>24</v>
      </c>
      <c r="H19" s="7">
        <v>24</v>
      </c>
      <c r="I19" s="7"/>
      <c r="J19" s="7"/>
      <c r="K19" s="7"/>
    </row>
    <row r="20" spans="1:11" x14ac:dyDescent="0.35">
      <c r="A20" s="27" t="s">
        <v>40</v>
      </c>
      <c r="B20" s="26">
        <v>0.06</v>
      </c>
      <c r="C20" s="26">
        <v>0.06</v>
      </c>
      <c r="D20" s="26">
        <v>7.0000000000000007E-2</v>
      </c>
      <c r="E20" s="25">
        <v>7.0000000000000007E-2</v>
      </c>
      <c r="F20" s="48">
        <v>6</v>
      </c>
      <c r="G20" s="25">
        <v>0.06</v>
      </c>
      <c r="H20" s="25">
        <v>0.06</v>
      </c>
    </row>
    <row r="21" spans="1:11" x14ac:dyDescent="0.35">
      <c r="A21" s="27" t="s">
        <v>39</v>
      </c>
      <c r="B21" s="26">
        <v>0.02</v>
      </c>
      <c r="C21" s="26">
        <v>0.08</v>
      </c>
      <c r="D21" s="26">
        <v>0.01</v>
      </c>
      <c r="E21" s="25">
        <v>0.03</v>
      </c>
      <c r="F21" s="48">
        <v>2</v>
      </c>
      <c r="G21" s="25">
        <v>0.02</v>
      </c>
      <c r="H21" s="25">
        <v>0.03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17"/>
  <sheetViews>
    <sheetView zoomScaleNormal="100" workbookViewId="0">
      <selection activeCell="N10" sqref="N10"/>
    </sheetView>
  </sheetViews>
  <sheetFormatPr defaultColWidth="9.1796875" defaultRowHeight="14.5" x14ac:dyDescent="0.35"/>
  <cols>
    <col min="2" max="2" width="9.54296875" bestFit="1" customWidth="1"/>
    <col min="6" max="6" width="12.54296875" customWidth="1"/>
    <col min="7" max="7" width="17.54296875" customWidth="1"/>
  </cols>
  <sheetData>
    <row r="3" spans="1:9" x14ac:dyDescent="0.35">
      <c r="A3" s="45"/>
      <c r="B3" s="45" t="s">
        <v>70</v>
      </c>
      <c r="C3" s="45" t="s">
        <v>71</v>
      </c>
      <c r="D3" s="45" t="s">
        <v>72</v>
      </c>
      <c r="E3" s="45" t="s">
        <v>73</v>
      </c>
      <c r="F3" s="45" t="s">
        <v>61</v>
      </c>
      <c r="G3" s="45"/>
    </row>
    <row r="4" spans="1:9" x14ac:dyDescent="0.35">
      <c r="A4" s="45">
        <v>2010</v>
      </c>
      <c r="B4" s="45">
        <v>494</v>
      </c>
      <c r="C4" s="45">
        <v>1074</v>
      </c>
      <c r="D4" s="45">
        <v>659</v>
      </c>
      <c r="E4" s="45">
        <v>330</v>
      </c>
      <c r="F4" s="45">
        <v>163</v>
      </c>
      <c r="G4" s="45">
        <f>SUM(B4:F4)</f>
        <v>2720</v>
      </c>
    </row>
    <row r="5" spans="1:9" x14ac:dyDescent="0.35">
      <c r="A5" s="45">
        <v>2014</v>
      </c>
      <c r="B5" s="45">
        <v>241</v>
      </c>
      <c r="C5" s="45">
        <v>777</v>
      </c>
      <c r="D5" s="45">
        <v>722</v>
      </c>
      <c r="E5" s="45">
        <v>367</v>
      </c>
      <c r="F5" s="45">
        <v>200</v>
      </c>
      <c r="G5" s="45">
        <f t="shared" ref="G5:G9" si="0">SUM(B5:F5)</f>
        <v>2307</v>
      </c>
    </row>
    <row r="6" spans="1:9" x14ac:dyDescent="0.35">
      <c r="A6" s="45">
        <v>2015</v>
      </c>
      <c r="B6" s="45">
        <v>173</v>
      </c>
      <c r="C6" s="45">
        <v>683</v>
      </c>
      <c r="D6" s="45">
        <v>660</v>
      </c>
      <c r="E6" s="45">
        <v>391</v>
      </c>
      <c r="F6" s="45">
        <v>187</v>
      </c>
      <c r="G6" s="45">
        <f t="shared" si="0"/>
        <v>2094</v>
      </c>
    </row>
    <row r="7" spans="1:9" x14ac:dyDescent="0.35">
      <c r="A7" s="7">
        <v>2019</v>
      </c>
      <c r="B7" s="7">
        <v>134</v>
      </c>
      <c r="C7" s="7">
        <v>531</v>
      </c>
      <c r="D7" s="7">
        <v>654</v>
      </c>
      <c r="E7" s="7">
        <v>433</v>
      </c>
      <c r="F7" s="7">
        <v>232</v>
      </c>
      <c r="G7" s="45">
        <f t="shared" si="0"/>
        <v>1984</v>
      </c>
      <c r="H7" s="7"/>
    </row>
    <row r="8" spans="1:9" x14ac:dyDescent="0.35">
      <c r="A8" s="7">
        <v>2020</v>
      </c>
      <c r="B8" s="7">
        <v>115</v>
      </c>
      <c r="C8" s="7">
        <v>464</v>
      </c>
      <c r="D8" s="7">
        <v>624</v>
      </c>
      <c r="E8" s="7">
        <v>428</v>
      </c>
      <c r="F8" s="7">
        <v>251</v>
      </c>
      <c r="G8" s="45">
        <f t="shared" si="0"/>
        <v>1882</v>
      </c>
      <c r="H8" s="7"/>
    </row>
    <row r="9" spans="1:9" x14ac:dyDescent="0.35">
      <c r="A9" s="45">
        <v>2021</v>
      </c>
      <c r="B9" s="45">
        <v>97</v>
      </c>
      <c r="C9" s="45">
        <v>429</v>
      </c>
      <c r="D9" s="45">
        <v>597</v>
      </c>
      <c r="E9" s="45">
        <v>408</v>
      </c>
      <c r="F9" s="45">
        <v>243</v>
      </c>
      <c r="G9" s="45">
        <f t="shared" si="0"/>
        <v>1774</v>
      </c>
    </row>
    <row r="10" spans="1:9" x14ac:dyDescent="0.35">
      <c r="A10" s="30"/>
      <c r="B10" s="30" t="s">
        <v>70</v>
      </c>
      <c r="C10" s="30" t="s">
        <v>71</v>
      </c>
      <c r="D10" s="30" t="s">
        <v>72</v>
      </c>
      <c r="E10" s="30" t="s">
        <v>73</v>
      </c>
      <c r="F10" s="30" t="s">
        <v>61</v>
      </c>
    </row>
    <row r="11" spans="1:9" x14ac:dyDescent="0.35">
      <c r="A11" s="30">
        <v>2010</v>
      </c>
      <c r="B11" s="41">
        <f t="shared" ref="B11:F12" si="1">B4/$G4</f>
        <v>0.18161764705882352</v>
      </c>
      <c r="C11" s="41">
        <f t="shared" si="1"/>
        <v>0.39485294117647057</v>
      </c>
      <c r="D11" s="41">
        <f t="shared" si="1"/>
        <v>0.24227941176470588</v>
      </c>
      <c r="E11" s="41">
        <f t="shared" si="1"/>
        <v>0.12132352941176471</v>
      </c>
      <c r="F11" s="41">
        <f t="shared" si="1"/>
        <v>5.9926470588235296E-2</v>
      </c>
    </row>
    <row r="12" spans="1:9" x14ac:dyDescent="0.35">
      <c r="A12" s="30">
        <v>2014</v>
      </c>
      <c r="B12" s="41">
        <f t="shared" si="1"/>
        <v>0.10446467273515388</v>
      </c>
      <c r="C12" s="41">
        <f t="shared" si="1"/>
        <v>0.33680104031209362</v>
      </c>
      <c r="D12" s="41">
        <f t="shared" si="1"/>
        <v>0.31296055483311658</v>
      </c>
      <c r="E12" s="41">
        <f t="shared" si="1"/>
        <v>0.15908105765062852</v>
      </c>
      <c r="F12" s="41">
        <f t="shared" si="1"/>
        <v>8.6692674469007372E-2</v>
      </c>
    </row>
    <row r="13" spans="1:9" x14ac:dyDescent="0.35">
      <c r="A13" s="30">
        <v>2015</v>
      </c>
      <c r="B13" s="41">
        <f>B6/$G6</f>
        <v>8.2617000955109834E-2</v>
      </c>
      <c r="C13" s="41">
        <f t="shared" ref="C13:F13" si="2">C6/$G6</f>
        <v>0.32617000955109837</v>
      </c>
      <c r="D13" s="41">
        <f t="shared" si="2"/>
        <v>0.31518624641833809</v>
      </c>
      <c r="E13" s="41">
        <f t="shared" si="2"/>
        <v>0.18672397325692455</v>
      </c>
      <c r="F13" s="41">
        <f t="shared" si="2"/>
        <v>8.9302769818529137E-2</v>
      </c>
    </row>
    <row r="14" spans="1:9" x14ac:dyDescent="0.35">
      <c r="A14" s="30">
        <v>2019</v>
      </c>
      <c r="B14" s="41">
        <f>B7/$G7</f>
        <v>6.7540322580645157E-2</v>
      </c>
      <c r="C14" s="41">
        <f t="shared" ref="C14:F16" si="3">C7/$G7</f>
        <v>0.26764112903225806</v>
      </c>
      <c r="D14" s="41">
        <f t="shared" si="3"/>
        <v>0.32963709677419356</v>
      </c>
      <c r="E14" s="41">
        <f t="shared" si="3"/>
        <v>0.21824596774193547</v>
      </c>
      <c r="F14" s="41">
        <f t="shared" si="3"/>
        <v>0.11693548387096774</v>
      </c>
    </row>
    <row r="15" spans="1:9" x14ac:dyDescent="0.35">
      <c r="A15" s="62">
        <v>2020</v>
      </c>
      <c r="B15" s="41">
        <f>B8/$G8</f>
        <v>6.1105207226354943E-2</v>
      </c>
      <c r="C15" s="41">
        <f t="shared" si="3"/>
        <v>0.24654622741764082</v>
      </c>
      <c r="D15" s="41">
        <f t="shared" si="3"/>
        <v>0.33156216790648246</v>
      </c>
      <c r="E15" s="41">
        <f t="shared" si="3"/>
        <v>0.22741764080765142</v>
      </c>
      <c r="F15" s="41">
        <f t="shared" si="3"/>
        <v>0.13336875664187034</v>
      </c>
    </row>
    <row r="16" spans="1:9" x14ac:dyDescent="0.35">
      <c r="A16" s="30">
        <v>2021</v>
      </c>
      <c r="B16" s="41">
        <f>B9/$G9</f>
        <v>5.4678692220969563E-2</v>
      </c>
      <c r="C16" s="41">
        <f t="shared" si="3"/>
        <v>0.24182638105975196</v>
      </c>
      <c r="D16" s="41">
        <f t="shared" si="3"/>
        <v>0.33652762119503948</v>
      </c>
      <c r="E16" s="41">
        <f t="shared" si="3"/>
        <v>0.22998872604284104</v>
      </c>
      <c r="F16" s="41">
        <f t="shared" si="3"/>
        <v>0.13697857948139797</v>
      </c>
      <c r="G16" s="11"/>
      <c r="H16" s="11"/>
      <c r="I16" s="10"/>
    </row>
    <row r="17" spans="1:9" x14ac:dyDescent="0.35">
      <c r="A17" s="10"/>
      <c r="B17" s="10"/>
      <c r="C17" s="10"/>
      <c r="D17" s="10"/>
      <c r="E17" s="10"/>
      <c r="F17" s="10"/>
      <c r="G17" s="10"/>
      <c r="H17" s="10"/>
      <c r="I17" s="10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topLeftCell="A3" workbookViewId="0">
      <selection activeCell="C3" sqref="C1:D1048576"/>
    </sheetView>
  </sheetViews>
  <sheetFormatPr defaultColWidth="8.7265625" defaultRowHeight="13" x14ac:dyDescent="0.3"/>
  <cols>
    <col min="1" max="1" width="14.81640625" style="33" customWidth="1"/>
    <col min="2" max="2" width="9.54296875" style="33" customWidth="1"/>
    <col min="3" max="3" width="5.81640625" style="34" hidden="1" customWidth="1"/>
    <col min="4" max="4" width="7.453125" style="33" hidden="1" customWidth="1"/>
    <col min="5" max="16384" width="8.7265625" style="33"/>
  </cols>
  <sheetData>
    <row r="1" spans="1:13" x14ac:dyDescent="0.3">
      <c r="A1" s="33" t="s">
        <v>50</v>
      </c>
    </row>
    <row r="4" spans="1:13" s="35" customFormat="1" x14ac:dyDescent="0.3"/>
    <row r="5" spans="1:13" s="35" customFormat="1" x14ac:dyDescent="0.3">
      <c r="B5" s="55"/>
      <c r="C5" s="35">
        <v>2019</v>
      </c>
      <c r="D5" s="35">
        <v>2020</v>
      </c>
      <c r="E5" s="55">
        <v>2021</v>
      </c>
      <c r="H5" s="51"/>
      <c r="J5" s="51"/>
    </row>
    <row r="6" spans="1:13" s="35" customFormat="1" x14ac:dyDescent="0.3">
      <c r="B6" s="55">
        <v>1</v>
      </c>
      <c r="C6" s="88">
        <v>0.23336693548387097</v>
      </c>
      <c r="D6" s="88">
        <v>0.22422954303931988</v>
      </c>
      <c r="E6" s="89">
        <v>0.22378804960541149</v>
      </c>
      <c r="F6" s="36"/>
      <c r="G6" s="88"/>
      <c r="H6" s="88"/>
      <c r="I6" s="88"/>
      <c r="K6" s="88"/>
      <c r="L6" s="88"/>
      <c r="M6" s="88"/>
    </row>
    <row r="7" spans="1:13" s="35" customFormat="1" x14ac:dyDescent="0.3">
      <c r="B7" s="55">
        <v>2</v>
      </c>
      <c r="C7" s="88">
        <v>0.17237903225806453</v>
      </c>
      <c r="D7" s="88">
        <v>0.18437832093517537</v>
      </c>
      <c r="E7" s="89">
        <v>0.18207440811724915</v>
      </c>
      <c r="F7" s="36"/>
      <c r="G7" s="88"/>
      <c r="H7" s="88"/>
      <c r="I7" s="88"/>
      <c r="K7" s="88"/>
      <c r="L7" s="88"/>
      <c r="M7" s="88"/>
    </row>
    <row r="8" spans="1:13" s="35" customFormat="1" x14ac:dyDescent="0.3">
      <c r="B8" s="55">
        <v>3</v>
      </c>
      <c r="C8" s="88">
        <v>0.16028225806451613</v>
      </c>
      <c r="D8" s="88">
        <v>0.14133900106269925</v>
      </c>
      <c r="E8" s="89">
        <v>0.13303269447576099</v>
      </c>
      <c r="F8" s="36"/>
      <c r="G8" s="88"/>
      <c r="H8" s="88"/>
      <c r="I8" s="88"/>
      <c r="K8" s="88"/>
      <c r="L8" s="88"/>
      <c r="M8" s="88"/>
    </row>
    <row r="9" spans="1:13" s="35" customFormat="1" x14ac:dyDescent="0.3">
      <c r="B9" s="55">
        <v>4</v>
      </c>
      <c r="C9" s="88">
        <v>0.10433467741935484</v>
      </c>
      <c r="D9" s="88">
        <v>0.11477151965993623</v>
      </c>
      <c r="E9" s="89">
        <v>0.10710259301014656</v>
      </c>
      <c r="F9" s="36"/>
      <c r="G9" s="88"/>
      <c r="H9" s="88"/>
      <c r="I9" s="88"/>
      <c r="K9" s="88"/>
      <c r="L9" s="88"/>
      <c r="M9" s="88"/>
    </row>
    <row r="10" spans="1:13" s="35" customFormat="1" x14ac:dyDescent="0.3">
      <c r="B10" s="55">
        <v>5</v>
      </c>
      <c r="C10" s="88">
        <v>7.9133064516129031E-2</v>
      </c>
      <c r="D10" s="88">
        <v>8.2359192348565355E-2</v>
      </c>
      <c r="E10" s="89">
        <v>8.0608793686583996E-2</v>
      </c>
      <c r="F10" s="36"/>
      <c r="G10" s="88"/>
      <c r="H10" s="88"/>
      <c r="I10" s="88"/>
      <c r="K10" s="88"/>
      <c r="L10" s="88"/>
      <c r="M10" s="88"/>
    </row>
    <row r="11" spans="1:13" s="35" customFormat="1" x14ac:dyDescent="0.3">
      <c r="B11" s="55">
        <v>6</v>
      </c>
      <c r="C11" s="88">
        <v>6.602822580645161E-2</v>
      </c>
      <c r="D11" s="88">
        <v>6.0573857598299675E-2</v>
      </c>
      <c r="E11" s="89">
        <v>6.8207440811724918E-2</v>
      </c>
      <c r="F11" s="36"/>
      <c r="G11" s="88"/>
      <c r="H11" s="88"/>
      <c r="I11" s="88"/>
      <c r="K11" s="88"/>
      <c r="L11" s="88"/>
      <c r="M11" s="88"/>
    </row>
    <row r="12" spans="1:13" s="35" customFormat="1" x14ac:dyDescent="0.3">
      <c r="B12" s="55">
        <v>7</v>
      </c>
      <c r="C12" s="88">
        <v>4.0322580645161289E-2</v>
      </c>
      <c r="D12" s="88">
        <v>4.9415515409139216E-2</v>
      </c>
      <c r="E12" s="89">
        <v>5.355129650507328E-2</v>
      </c>
      <c r="F12" s="36"/>
      <c r="G12" s="88"/>
      <c r="H12" s="88"/>
      <c r="I12" s="88"/>
      <c r="K12" s="88"/>
      <c r="L12" s="88"/>
      <c r="M12" s="88"/>
    </row>
    <row r="13" spans="1:13" s="35" customFormat="1" x14ac:dyDescent="0.3">
      <c r="B13" s="55">
        <v>8</v>
      </c>
      <c r="C13" s="88">
        <v>3.5282258064516132E-2</v>
      </c>
      <c r="D13" s="88">
        <v>3.0818278427205099E-2</v>
      </c>
      <c r="E13" s="89">
        <v>3.4949267192784662E-2</v>
      </c>
      <c r="F13" s="36"/>
      <c r="G13" s="88"/>
      <c r="H13" s="88"/>
      <c r="I13" s="88"/>
      <c r="K13" s="88"/>
      <c r="L13" s="88"/>
      <c r="M13" s="88"/>
    </row>
    <row r="14" spans="1:13" s="35" customFormat="1" x14ac:dyDescent="0.3">
      <c r="B14" s="55">
        <v>9</v>
      </c>
      <c r="C14" s="88">
        <v>2.6713709677419355E-2</v>
      </c>
      <c r="D14" s="88">
        <v>2.763018065887354E-2</v>
      </c>
      <c r="E14" s="89">
        <v>2.7057497181510709E-2</v>
      </c>
      <c r="F14" s="36"/>
      <c r="G14" s="88"/>
      <c r="H14" s="88"/>
      <c r="I14" s="88"/>
      <c r="K14" s="88"/>
      <c r="L14" s="88"/>
      <c r="M14" s="88"/>
    </row>
    <row r="15" spans="1:13" s="35" customFormat="1" x14ac:dyDescent="0.3">
      <c r="B15" s="55" t="s">
        <v>49</v>
      </c>
      <c r="C15" s="88">
        <v>8.2157258064516125E-2</v>
      </c>
      <c r="D15" s="88">
        <v>8.3953241232731124E-2</v>
      </c>
      <c r="E15" s="89">
        <v>8.9627959413754218E-2</v>
      </c>
      <c r="F15" s="36"/>
      <c r="G15" s="88"/>
      <c r="H15" s="88"/>
      <c r="I15" s="88"/>
      <c r="K15" s="88"/>
      <c r="L15" s="88"/>
      <c r="M15" s="88"/>
    </row>
    <row r="16" spans="1:13" s="35" customFormat="1" x14ac:dyDescent="0.3"/>
    <row r="17" spans="2:10" s="35" customFormat="1" x14ac:dyDescent="0.3"/>
    <row r="20" spans="2:10" x14ac:dyDescent="0.3">
      <c r="C20" s="35"/>
      <c r="D20" s="35"/>
      <c r="E20" s="35"/>
      <c r="F20" s="35"/>
    </row>
    <row r="21" spans="2:10" s="80" customFormat="1" x14ac:dyDescent="0.3">
      <c r="C21" s="35">
        <v>2017</v>
      </c>
      <c r="D21" s="54" t="s">
        <v>47</v>
      </c>
      <c r="E21" s="35">
        <v>2018</v>
      </c>
      <c r="F21" s="54" t="s">
        <v>47</v>
      </c>
      <c r="G21" s="35">
        <v>2019</v>
      </c>
      <c r="H21" s="35">
        <v>2020</v>
      </c>
      <c r="I21" s="80">
        <v>2021</v>
      </c>
      <c r="J21" s="80" t="s">
        <v>47</v>
      </c>
    </row>
    <row r="22" spans="2:10" s="80" customFormat="1" x14ac:dyDescent="0.3">
      <c r="B22" s="35">
        <v>1</v>
      </c>
      <c r="C22" s="35">
        <v>725</v>
      </c>
      <c r="D22" s="36">
        <f t="shared" ref="D22:D31" si="0">SUM(C22*100/2701)</f>
        <v>26.841910403554238</v>
      </c>
      <c r="E22" s="35">
        <v>670</v>
      </c>
      <c r="F22" s="36">
        <f t="shared" ref="F22:F31" si="1">SUM(E22*100/2584)</f>
        <v>25.928792569659443</v>
      </c>
      <c r="G22" s="35">
        <v>463</v>
      </c>
      <c r="H22" s="35">
        <v>422</v>
      </c>
      <c r="I22" s="80">
        <v>397</v>
      </c>
      <c r="J22" s="81">
        <f>SUM(I22*100/I32)</f>
        <v>22.378804960541149</v>
      </c>
    </row>
    <row r="23" spans="2:10" s="80" customFormat="1" x14ac:dyDescent="0.3">
      <c r="B23" s="35">
        <v>2</v>
      </c>
      <c r="C23" s="35">
        <v>469</v>
      </c>
      <c r="D23" s="36">
        <f t="shared" si="0"/>
        <v>17.363939281747502</v>
      </c>
      <c r="E23" s="35">
        <v>426</v>
      </c>
      <c r="F23" s="36">
        <f t="shared" si="1"/>
        <v>16.486068111455108</v>
      </c>
      <c r="G23" s="35">
        <v>342</v>
      </c>
      <c r="H23" s="35">
        <v>347</v>
      </c>
      <c r="I23" s="80">
        <v>323</v>
      </c>
      <c r="J23" s="81">
        <f>SUM(I23*100/I32)</f>
        <v>18.207440811724915</v>
      </c>
    </row>
    <row r="24" spans="2:10" s="80" customFormat="1" x14ac:dyDescent="0.3">
      <c r="B24" s="35">
        <v>3</v>
      </c>
      <c r="C24" s="35">
        <v>415</v>
      </c>
      <c r="D24" s="36">
        <f t="shared" si="0"/>
        <v>15.364679748241391</v>
      </c>
      <c r="E24" s="35">
        <v>369</v>
      </c>
      <c r="F24" s="36">
        <f t="shared" si="1"/>
        <v>14.280185758513932</v>
      </c>
      <c r="G24" s="35">
        <v>318</v>
      </c>
      <c r="H24" s="35">
        <v>266</v>
      </c>
      <c r="I24" s="80">
        <v>236</v>
      </c>
      <c r="J24" s="81">
        <f>SUM(I24*100/I32)</f>
        <v>13.303269447576099</v>
      </c>
    </row>
    <row r="25" spans="2:10" s="80" customFormat="1" x14ac:dyDescent="0.3">
      <c r="B25" s="35">
        <v>4</v>
      </c>
      <c r="C25" s="35">
        <v>264</v>
      </c>
      <c r="D25" s="36">
        <f t="shared" si="0"/>
        <v>9.774157719363199</v>
      </c>
      <c r="E25" s="35">
        <v>270</v>
      </c>
      <c r="F25" s="36">
        <f t="shared" si="1"/>
        <v>10.448916408668731</v>
      </c>
      <c r="G25" s="35">
        <v>207</v>
      </c>
      <c r="H25" s="35">
        <v>216</v>
      </c>
      <c r="I25" s="80">
        <v>190</v>
      </c>
      <c r="J25" s="81">
        <f>SUM(I25*100/I32)</f>
        <v>10.710259301014656</v>
      </c>
    </row>
    <row r="26" spans="2:10" s="80" customFormat="1" x14ac:dyDescent="0.3">
      <c r="B26" s="35">
        <v>5</v>
      </c>
      <c r="C26" s="35">
        <v>224</v>
      </c>
      <c r="D26" s="36">
        <f t="shared" si="0"/>
        <v>8.2932247315808958</v>
      </c>
      <c r="E26" s="35">
        <v>191</v>
      </c>
      <c r="F26" s="36">
        <f t="shared" si="1"/>
        <v>7.3916408668730647</v>
      </c>
      <c r="G26" s="35">
        <v>157</v>
      </c>
      <c r="H26" s="35">
        <v>155</v>
      </c>
      <c r="I26" s="80">
        <v>143</v>
      </c>
      <c r="J26" s="81">
        <f>SUM(I26*100/I32)</f>
        <v>8.0608793686583997</v>
      </c>
    </row>
    <row r="27" spans="2:10" s="80" customFormat="1" x14ac:dyDescent="0.3">
      <c r="B27" s="35">
        <v>6</v>
      </c>
      <c r="C27" s="35">
        <v>166</v>
      </c>
      <c r="D27" s="36">
        <f t="shared" si="0"/>
        <v>6.1458718992965569</v>
      </c>
      <c r="E27" s="35">
        <v>161</v>
      </c>
      <c r="F27" s="36">
        <f t="shared" si="1"/>
        <v>6.2306501547987621</v>
      </c>
      <c r="G27" s="35">
        <v>131</v>
      </c>
      <c r="H27" s="35">
        <v>114</v>
      </c>
      <c r="I27" s="80">
        <v>121</v>
      </c>
      <c r="J27" s="81">
        <f>SUM(I27*100/I32)</f>
        <v>6.8207440811724913</v>
      </c>
    </row>
    <row r="28" spans="2:10" s="80" customFormat="1" x14ac:dyDescent="0.3">
      <c r="B28" s="35">
        <v>7</v>
      </c>
      <c r="C28" s="35">
        <v>105</v>
      </c>
      <c r="D28" s="36">
        <f t="shared" si="0"/>
        <v>3.887449092928545</v>
      </c>
      <c r="E28" s="35">
        <v>124</v>
      </c>
      <c r="F28" s="36">
        <f t="shared" si="1"/>
        <v>4.7987616099071211</v>
      </c>
      <c r="G28" s="35">
        <v>80</v>
      </c>
      <c r="H28" s="35">
        <v>93</v>
      </c>
      <c r="I28" s="80">
        <v>95</v>
      </c>
      <c r="J28" s="81">
        <f>SUM(I28*100/I32)</f>
        <v>5.3551296505073278</v>
      </c>
    </row>
    <row r="29" spans="2:10" s="80" customFormat="1" x14ac:dyDescent="0.3">
      <c r="B29" s="35">
        <v>8</v>
      </c>
      <c r="C29" s="35">
        <v>85</v>
      </c>
      <c r="D29" s="36">
        <f t="shared" si="0"/>
        <v>3.1469825990373934</v>
      </c>
      <c r="E29" s="35">
        <v>102</v>
      </c>
      <c r="F29" s="36">
        <f t="shared" si="1"/>
        <v>3.9473684210526314</v>
      </c>
      <c r="G29" s="35">
        <v>70</v>
      </c>
      <c r="H29" s="35">
        <v>58</v>
      </c>
      <c r="I29" s="80">
        <v>62</v>
      </c>
      <c r="J29" s="81">
        <f>SUM(I29*100/I32)</f>
        <v>3.4949267192784665</v>
      </c>
    </row>
    <row r="30" spans="2:10" s="80" customFormat="1" x14ac:dyDescent="0.3">
      <c r="B30" s="35">
        <v>9</v>
      </c>
      <c r="C30" s="35">
        <v>64</v>
      </c>
      <c r="D30" s="36">
        <f t="shared" si="0"/>
        <v>2.3694927804516848</v>
      </c>
      <c r="E30" s="35">
        <v>60</v>
      </c>
      <c r="F30" s="36">
        <f t="shared" si="1"/>
        <v>2.321981424148607</v>
      </c>
      <c r="G30" s="35">
        <v>53</v>
      </c>
      <c r="H30" s="35">
        <v>52</v>
      </c>
      <c r="I30" s="80">
        <v>48</v>
      </c>
      <c r="J30" s="81">
        <f>SUM(I30*100/I32)</f>
        <v>2.705749718151071</v>
      </c>
    </row>
    <row r="31" spans="2:10" s="80" customFormat="1" x14ac:dyDescent="0.3">
      <c r="B31" s="35" t="s">
        <v>49</v>
      </c>
      <c r="C31" s="35">
        <v>184</v>
      </c>
      <c r="D31" s="36">
        <f t="shared" si="0"/>
        <v>6.8122917437985935</v>
      </c>
      <c r="E31" s="35">
        <v>211</v>
      </c>
      <c r="F31" s="36">
        <f t="shared" si="1"/>
        <v>8.1656346749226003</v>
      </c>
      <c r="G31" s="35">
        <v>163</v>
      </c>
      <c r="H31" s="35">
        <v>158</v>
      </c>
      <c r="I31" s="80">
        <v>159</v>
      </c>
      <c r="J31" s="81">
        <f>SUM(I31*100/I32)</f>
        <v>8.9627959413754219</v>
      </c>
    </row>
    <row r="32" spans="2:10" s="80" customFormat="1" x14ac:dyDescent="0.3">
      <c r="C32" s="35"/>
      <c r="D32" s="35"/>
      <c r="E32" s="35"/>
      <c r="F32" s="35"/>
      <c r="I32" s="80">
        <f>SUM(I22:I31)</f>
        <v>1774</v>
      </c>
    </row>
    <row r="33" s="80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55"/>
  <sheetViews>
    <sheetView workbookViewId="0">
      <selection activeCell="C19" sqref="C19"/>
    </sheetView>
  </sheetViews>
  <sheetFormatPr defaultRowHeight="14.5" x14ac:dyDescent="0.35"/>
  <cols>
    <col min="1" max="1" width="35.453125" style="8" customWidth="1"/>
    <col min="2" max="2" width="12.7265625" style="8" customWidth="1"/>
    <col min="4" max="4" width="8.7265625" style="79"/>
    <col min="5" max="5" width="8.7265625" style="43"/>
    <col min="6" max="6" width="8.7265625" style="27"/>
  </cols>
  <sheetData>
    <row r="2" spans="1:6" x14ac:dyDescent="0.35">
      <c r="A2" s="83"/>
      <c r="B2" s="83">
        <v>2021</v>
      </c>
      <c r="C2" s="5">
        <v>2020</v>
      </c>
      <c r="D2" s="82">
        <v>2019</v>
      </c>
      <c r="F2" s="27">
        <v>2018</v>
      </c>
    </row>
    <row r="3" spans="1:6" x14ac:dyDescent="0.35">
      <c r="A3" s="83" t="s">
        <v>16</v>
      </c>
      <c r="B3" s="83">
        <v>12</v>
      </c>
      <c r="C3" s="5">
        <v>9</v>
      </c>
      <c r="D3" s="82">
        <v>8</v>
      </c>
      <c r="F3" s="27">
        <v>14</v>
      </c>
    </row>
    <row r="4" spans="1:6" x14ac:dyDescent="0.35">
      <c r="A4" s="83" t="s">
        <v>15</v>
      </c>
      <c r="B4" s="83">
        <v>11</v>
      </c>
      <c r="C4" s="5">
        <v>19</v>
      </c>
      <c r="D4" s="82">
        <v>11</v>
      </c>
      <c r="F4" s="27">
        <v>14</v>
      </c>
    </row>
    <row r="5" spans="1:6" x14ac:dyDescent="0.35">
      <c r="A5" s="83" t="s">
        <v>14</v>
      </c>
      <c r="B5" s="83">
        <v>68</v>
      </c>
      <c r="C5" s="5">
        <v>64</v>
      </c>
      <c r="D5" s="82">
        <v>67</v>
      </c>
      <c r="F5" s="27">
        <v>54</v>
      </c>
    </row>
    <row r="6" spans="1:6" x14ac:dyDescent="0.35">
      <c r="A6" s="83" t="s">
        <v>13</v>
      </c>
      <c r="B6" s="83">
        <v>85</v>
      </c>
      <c r="C6" s="5">
        <v>82</v>
      </c>
      <c r="D6" s="82">
        <v>78</v>
      </c>
      <c r="F6" s="27">
        <v>93</v>
      </c>
    </row>
    <row r="7" spans="1:6" x14ac:dyDescent="0.35">
      <c r="A7" s="83" t="s">
        <v>12</v>
      </c>
      <c r="B7" s="83">
        <v>85</v>
      </c>
      <c r="C7" s="5">
        <v>99</v>
      </c>
      <c r="D7" s="82">
        <v>105</v>
      </c>
      <c r="F7" s="27">
        <v>98</v>
      </c>
    </row>
    <row r="8" spans="1:6" x14ac:dyDescent="0.35">
      <c r="A8" s="83" t="s">
        <v>11</v>
      </c>
      <c r="B8" s="83">
        <v>106</v>
      </c>
      <c r="C8" s="5">
        <v>119</v>
      </c>
      <c r="D8" s="82">
        <v>118</v>
      </c>
      <c r="F8" s="27">
        <v>116</v>
      </c>
    </row>
    <row r="9" spans="1:6" x14ac:dyDescent="0.35">
      <c r="A9" s="83" t="s">
        <v>10</v>
      </c>
      <c r="B9" s="83">
        <v>178</v>
      </c>
      <c r="C9" s="5">
        <v>147</v>
      </c>
      <c r="D9" s="82">
        <v>146</v>
      </c>
      <c r="F9" s="27">
        <v>140</v>
      </c>
    </row>
    <row r="10" spans="1:6" x14ac:dyDescent="0.35">
      <c r="A10" s="83" t="s">
        <v>9</v>
      </c>
      <c r="B10" s="83">
        <v>205</v>
      </c>
      <c r="C10" s="5">
        <v>234</v>
      </c>
      <c r="D10" s="82">
        <v>248</v>
      </c>
      <c r="F10" s="27">
        <v>210</v>
      </c>
    </row>
    <row r="11" spans="1:6" x14ac:dyDescent="0.35">
      <c r="A11" s="83" t="s">
        <v>8</v>
      </c>
      <c r="B11" s="83">
        <v>161</v>
      </c>
      <c r="C11" s="5">
        <v>163</v>
      </c>
      <c r="D11" s="82">
        <v>174</v>
      </c>
      <c r="F11" s="27">
        <v>196</v>
      </c>
    </row>
    <row r="12" spans="1:6" x14ac:dyDescent="0.35">
      <c r="A12" s="83" t="s">
        <v>7</v>
      </c>
      <c r="B12" s="83">
        <v>130</v>
      </c>
      <c r="C12" s="5">
        <v>164</v>
      </c>
      <c r="D12" s="82">
        <v>177</v>
      </c>
      <c r="F12" s="27">
        <v>193</v>
      </c>
    </row>
    <row r="13" spans="1:6" x14ac:dyDescent="0.35">
      <c r="A13" s="83" t="s">
        <v>6</v>
      </c>
      <c r="B13" s="83">
        <v>282</v>
      </c>
      <c r="C13" s="5">
        <v>289</v>
      </c>
      <c r="D13" s="82">
        <v>309</v>
      </c>
      <c r="F13" s="27">
        <v>329</v>
      </c>
    </row>
    <row r="14" spans="1:6" x14ac:dyDescent="0.35">
      <c r="A14" s="83" t="s">
        <v>5</v>
      </c>
      <c r="B14" s="83">
        <v>416</v>
      </c>
      <c r="C14" s="5">
        <v>460</v>
      </c>
      <c r="D14" s="82">
        <v>517</v>
      </c>
      <c r="F14" s="27">
        <v>557</v>
      </c>
    </row>
    <row r="16" spans="1:6" s="43" customFormat="1" x14ac:dyDescent="0.35">
      <c r="A16" s="78" t="s">
        <v>23</v>
      </c>
      <c r="B16" s="78">
        <v>8</v>
      </c>
      <c r="C16" s="11">
        <v>7</v>
      </c>
      <c r="D16" s="78">
        <v>8</v>
      </c>
      <c r="E16" s="11"/>
      <c r="F16" s="27">
        <v>5</v>
      </c>
    </row>
    <row r="17" spans="1:6" s="43" customFormat="1" x14ac:dyDescent="0.35">
      <c r="A17" s="78" t="s">
        <v>22</v>
      </c>
      <c r="B17" s="78">
        <v>0</v>
      </c>
      <c r="C17" s="11">
        <v>3</v>
      </c>
      <c r="D17" s="78">
        <v>2</v>
      </c>
      <c r="E17" s="11"/>
      <c r="F17" s="27">
        <v>1</v>
      </c>
    </row>
    <row r="18" spans="1:6" s="43" customFormat="1" x14ac:dyDescent="0.35">
      <c r="A18" s="78" t="s">
        <v>21</v>
      </c>
      <c r="B18" s="78">
        <v>3</v>
      </c>
      <c r="C18" s="11">
        <v>3</v>
      </c>
      <c r="D18" s="78">
        <v>3</v>
      </c>
      <c r="E18" s="11"/>
      <c r="F18" s="22">
        <v>3</v>
      </c>
    </row>
    <row r="19" spans="1:6" s="43" customFormat="1" x14ac:dyDescent="0.35">
      <c r="A19" s="78" t="s">
        <v>20</v>
      </c>
      <c r="B19" s="78">
        <v>1</v>
      </c>
      <c r="C19" s="11">
        <v>3</v>
      </c>
      <c r="D19" s="78">
        <v>0</v>
      </c>
      <c r="E19" s="11"/>
      <c r="F19" s="27">
        <v>0</v>
      </c>
    </row>
    <row r="20" spans="1:6" s="43" customFormat="1" x14ac:dyDescent="0.35">
      <c r="A20" s="78" t="s">
        <v>19</v>
      </c>
      <c r="B20" s="78">
        <v>9</v>
      </c>
      <c r="C20" s="11">
        <v>5</v>
      </c>
      <c r="D20" s="78">
        <v>5</v>
      </c>
      <c r="E20" s="11"/>
      <c r="F20" s="27">
        <v>4</v>
      </c>
    </row>
    <row r="21" spans="1:6" s="43" customFormat="1" x14ac:dyDescent="0.35">
      <c r="A21" s="78" t="s">
        <v>18</v>
      </c>
      <c r="B21" s="78">
        <v>4</v>
      </c>
      <c r="C21" s="11">
        <v>2</v>
      </c>
      <c r="D21" s="78">
        <v>2</v>
      </c>
      <c r="E21" s="11"/>
      <c r="F21" s="27">
        <v>6</v>
      </c>
    </row>
    <row r="22" spans="1:6" s="43" customFormat="1" x14ac:dyDescent="0.35">
      <c r="A22" s="78" t="s">
        <v>17</v>
      </c>
      <c r="B22" s="78">
        <v>7</v>
      </c>
      <c r="C22" s="11">
        <v>8</v>
      </c>
      <c r="D22" s="78">
        <v>7</v>
      </c>
      <c r="E22" s="11"/>
      <c r="F22" s="27">
        <v>7</v>
      </c>
    </row>
    <row r="23" spans="1:6" s="43" customFormat="1" x14ac:dyDescent="0.35">
      <c r="A23" s="79"/>
      <c r="B23" s="79"/>
      <c r="D23" s="79"/>
      <c r="F23" s="27"/>
    </row>
    <row r="24" spans="1:6" s="43" customFormat="1" x14ac:dyDescent="0.35">
      <c r="A24" s="79"/>
      <c r="B24" s="79"/>
      <c r="D24" s="79"/>
      <c r="F24" s="27"/>
    </row>
    <row r="25" spans="1:6" s="43" customFormat="1" x14ac:dyDescent="0.35">
      <c r="A25" s="79"/>
      <c r="B25" s="79"/>
      <c r="D25" s="79"/>
      <c r="F25" s="27"/>
    </row>
    <row r="26" spans="1:6" s="43" customFormat="1" x14ac:dyDescent="0.35">
      <c r="A26" s="79"/>
      <c r="B26" s="79"/>
      <c r="D26" s="79"/>
      <c r="F26" s="27"/>
    </row>
    <row r="27" spans="1:6" s="43" customFormat="1" x14ac:dyDescent="0.35">
      <c r="A27" s="79"/>
      <c r="B27" s="79"/>
      <c r="D27" s="79"/>
      <c r="F27" s="27"/>
    </row>
    <row r="28" spans="1:6" s="43" customFormat="1" x14ac:dyDescent="0.35">
      <c r="A28" s="79"/>
      <c r="B28" s="79"/>
      <c r="D28" s="79"/>
      <c r="F28" s="27"/>
    </row>
    <row r="29" spans="1:6" s="43" customFormat="1" x14ac:dyDescent="0.35">
      <c r="A29" s="79"/>
      <c r="B29" s="79"/>
      <c r="D29" s="79"/>
      <c r="F29" s="27"/>
    </row>
    <row r="30" spans="1:6" s="43" customFormat="1" x14ac:dyDescent="0.35">
      <c r="A30" s="79"/>
      <c r="B30" s="79"/>
      <c r="D30" s="79"/>
      <c r="F30" s="27"/>
    </row>
    <row r="31" spans="1:6" s="43" customFormat="1" x14ac:dyDescent="0.35">
      <c r="A31" s="79"/>
      <c r="B31" s="79"/>
      <c r="D31" s="79"/>
      <c r="F31" s="27"/>
    </row>
    <row r="32" spans="1:6" s="43" customFormat="1" x14ac:dyDescent="0.35">
      <c r="A32" s="79"/>
      <c r="B32" s="79"/>
      <c r="D32" s="79"/>
      <c r="F32" s="27"/>
    </row>
    <row r="33" spans="1:6" s="43" customFormat="1" x14ac:dyDescent="0.35">
      <c r="A33" s="79"/>
      <c r="B33" s="79"/>
      <c r="D33" s="79"/>
      <c r="F33" s="27"/>
    </row>
    <row r="36" spans="1:6" x14ac:dyDescent="0.35">
      <c r="F36" s="27">
        <v>2018</v>
      </c>
    </row>
    <row r="37" spans="1:6" x14ac:dyDescent="0.35">
      <c r="F37" s="27">
        <v>5</v>
      </c>
    </row>
    <row r="38" spans="1:6" x14ac:dyDescent="0.35">
      <c r="F38" s="27">
        <v>1</v>
      </c>
    </row>
    <row r="39" spans="1:6" x14ac:dyDescent="0.35">
      <c r="F39" s="22">
        <v>3</v>
      </c>
    </row>
    <row r="40" spans="1:6" x14ac:dyDescent="0.35">
      <c r="F40" s="27">
        <v>0</v>
      </c>
    </row>
    <row r="41" spans="1:6" x14ac:dyDescent="0.35">
      <c r="F41" s="27">
        <v>4</v>
      </c>
    </row>
    <row r="42" spans="1:6" x14ac:dyDescent="0.35">
      <c r="F42" s="27">
        <v>6</v>
      </c>
    </row>
    <row r="43" spans="1:6" x14ac:dyDescent="0.35">
      <c r="F43" s="27">
        <v>7</v>
      </c>
    </row>
    <row r="44" spans="1:6" x14ac:dyDescent="0.35">
      <c r="F44" s="27">
        <v>14</v>
      </c>
    </row>
    <row r="45" spans="1:6" x14ac:dyDescent="0.35">
      <c r="F45" s="27">
        <v>14</v>
      </c>
    </row>
    <row r="46" spans="1:6" x14ac:dyDescent="0.35">
      <c r="F46" s="27">
        <v>54</v>
      </c>
    </row>
    <row r="47" spans="1:6" x14ac:dyDescent="0.35">
      <c r="F47" s="27">
        <v>93</v>
      </c>
    </row>
    <row r="48" spans="1:6" x14ac:dyDescent="0.35">
      <c r="F48" s="27">
        <v>98</v>
      </c>
    </row>
    <row r="49" spans="6:6" x14ac:dyDescent="0.35">
      <c r="F49" s="27">
        <v>116</v>
      </c>
    </row>
    <row r="50" spans="6:6" x14ac:dyDescent="0.35">
      <c r="F50" s="27">
        <v>140</v>
      </c>
    </row>
    <row r="51" spans="6:6" x14ac:dyDescent="0.35">
      <c r="F51" s="27">
        <v>210</v>
      </c>
    </row>
    <row r="52" spans="6:6" x14ac:dyDescent="0.35">
      <c r="F52" s="27">
        <v>196</v>
      </c>
    </row>
    <row r="53" spans="6:6" x14ac:dyDescent="0.35">
      <c r="F53" s="27">
        <v>193</v>
      </c>
    </row>
    <row r="54" spans="6:6" x14ac:dyDescent="0.35">
      <c r="F54" s="27">
        <v>329</v>
      </c>
    </row>
    <row r="55" spans="6:6" x14ac:dyDescent="0.35">
      <c r="F55" s="27">
        <v>557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30"/>
  <sheetViews>
    <sheetView zoomScaleNormal="100" workbookViewId="0">
      <selection activeCell="E13" sqref="E13"/>
    </sheetView>
  </sheetViews>
  <sheetFormatPr defaultColWidth="9.1796875" defaultRowHeight="14.5" x14ac:dyDescent="0.35"/>
  <cols>
    <col min="1" max="1" width="12.453125" customWidth="1"/>
    <col min="2" max="2" width="0" style="27" hidden="1" customWidth="1"/>
    <col min="3" max="3" width="11" customWidth="1"/>
  </cols>
  <sheetData>
    <row r="2" spans="1:6" x14ac:dyDescent="0.35">
      <c r="A2" s="50"/>
      <c r="B2" s="86">
        <v>2018</v>
      </c>
      <c r="C2" s="5">
        <v>2019</v>
      </c>
      <c r="D2" s="5">
        <v>2020</v>
      </c>
      <c r="E2" s="5">
        <v>2021</v>
      </c>
      <c r="F2" s="52">
        <v>2017</v>
      </c>
    </row>
    <row r="3" spans="1:6" x14ac:dyDescent="0.35">
      <c r="A3" s="50" t="s">
        <v>58</v>
      </c>
      <c r="B3" s="87">
        <v>0.11</v>
      </c>
      <c r="C3" s="42">
        <v>0.13</v>
      </c>
      <c r="D3" s="84">
        <v>0.15</v>
      </c>
      <c r="E3" s="84">
        <v>0.1</v>
      </c>
      <c r="F3" s="56">
        <v>0.1</v>
      </c>
    </row>
    <row r="4" spans="1:6" x14ac:dyDescent="0.35">
      <c r="A4" s="50" t="s">
        <v>60</v>
      </c>
      <c r="B4" s="87">
        <v>0.52</v>
      </c>
      <c r="C4" s="42">
        <v>0.51</v>
      </c>
      <c r="D4" s="84">
        <v>0.5</v>
      </c>
      <c r="E4" s="84">
        <v>0.5</v>
      </c>
      <c r="F4" s="56">
        <v>0.53</v>
      </c>
    </row>
    <row r="5" spans="1:6" x14ac:dyDescent="0.35">
      <c r="A5" s="50" t="s">
        <v>59</v>
      </c>
      <c r="B5" s="87">
        <v>0.24</v>
      </c>
      <c r="C5" s="42">
        <v>0.24</v>
      </c>
      <c r="D5" s="84">
        <v>0.23</v>
      </c>
      <c r="E5" s="84">
        <v>0.27</v>
      </c>
      <c r="F5" s="56">
        <v>0.24</v>
      </c>
    </row>
    <row r="6" spans="1:6" x14ac:dyDescent="0.35">
      <c r="A6" s="50" t="s">
        <v>62</v>
      </c>
      <c r="B6" s="87">
        <v>0.11</v>
      </c>
      <c r="C6" s="42">
        <v>0.1</v>
      </c>
      <c r="D6" s="84">
        <v>0.1</v>
      </c>
      <c r="E6" s="84">
        <v>0.11</v>
      </c>
      <c r="F6" s="56">
        <v>0.11</v>
      </c>
    </row>
    <row r="7" spans="1:6" x14ac:dyDescent="0.35">
      <c r="A7" s="50" t="s">
        <v>53</v>
      </c>
      <c r="B7" s="87">
        <v>0.02</v>
      </c>
      <c r="C7" s="85">
        <v>0.02</v>
      </c>
      <c r="D7" s="84">
        <v>0.02</v>
      </c>
      <c r="E7" s="84">
        <v>0.02</v>
      </c>
      <c r="F7" s="56">
        <v>0.02</v>
      </c>
    </row>
    <row r="8" spans="1:6" x14ac:dyDescent="0.35">
      <c r="C8" s="40"/>
      <c r="D8" s="39"/>
      <c r="E8" s="39"/>
    </row>
    <row r="10" spans="1:6" x14ac:dyDescent="0.35">
      <c r="C10" s="24"/>
    </row>
    <row r="22" spans="1:6" x14ac:dyDescent="0.35">
      <c r="A22" s="11"/>
      <c r="B22" s="27">
        <v>2011</v>
      </c>
      <c r="C22" s="27">
        <v>2012</v>
      </c>
      <c r="D22" s="27">
        <v>2013</v>
      </c>
      <c r="E22" s="27">
        <v>2014</v>
      </c>
      <c r="F22" s="27"/>
    </row>
    <row r="23" spans="1:6" x14ac:dyDescent="0.35">
      <c r="A23" s="11" t="s">
        <v>58</v>
      </c>
      <c r="B23" s="26">
        <v>0.15449010654490106</v>
      </c>
      <c r="C23" s="26">
        <v>0.13</v>
      </c>
      <c r="D23" s="26">
        <v>0.12</v>
      </c>
      <c r="E23" s="26">
        <v>0.12</v>
      </c>
      <c r="F23" s="26"/>
    </row>
    <row r="24" spans="1:6" x14ac:dyDescent="0.35">
      <c r="A24" s="11" t="s">
        <v>57</v>
      </c>
      <c r="B24" s="26">
        <v>0.48896499238965002</v>
      </c>
      <c r="C24" s="26">
        <v>0.49</v>
      </c>
      <c r="D24" s="26">
        <v>0.48</v>
      </c>
      <c r="E24" s="26">
        <v>0.49</v>
      </c>
      <c r="F24" s="26"/>
    </row>
    <row r="25" spans="1:6" x14ac:dyDescent="0.35">
      <c r="A25" s="11" t="s">
        <v>56</v>
      </c>
      <c r="B25" s="26">
        <v>0.23515981735159799</v>
      </c>
      <c r="C25" s="26">
        <v>0.24</v>
      </c>
      <c r="D25" s="26">
        <v>0.25</v>
      </c>
      <c r="E25" s="26">
        <v>0.24</v>
      </c>
      <c r="F25" s="26"/>
    </row>
    <row r="26" spans="1:6" x14ac:dyDescent="0.35">
      <c r="A26" s="11" t="s">
        <v>55</v>
      </c>
      <c r="B26" s="26">
        <v>8.2572298325723006E-2</v>
      </c>
      <c r="C26" s="26">
        <v>0.09</v>
      </c>
      <c r="D26" s="26">
        <v>0.1</v>
      </c>
      <c r="E26" s="38">
        <v>0.09</v>
      </c>
      <c r="F26" s="38"/>
    </row>
    <row r="27" spans="1:6" x14ac:dyDescent="0.35">
      <c r="A27" s="11" t="s">
        <v>54</v>
      </c>
      <c r="B27" s="26">
        <v>2.4733637747336376E-2</v>
      </c>
      <c r="C27" s="26">
        <v>0.04</v>
      </c>
      <c r="D27" s="26">
        <v>0.04</v>
      </c>
      <c r="E27" s="38">
        <v>0.04</v>
      </c>
      <c r="F27" s="38"/>
    </row>
    <row r="28" spans="1:6" x14ac:dyDescent="0.35">
      <c r="A28" s="11" t="s">
        <v>53</v>
      </c>
      <c r="B28" s="26">
        <v>1.4079147640791476E-2</v>
      </c>
      <c r="C28" s="26">
        <v>0.01</v>
      </c>
      <c r="D28" s="26">
        <v>0.01</v>
      </c>
      <c r="E28" s="38">
        <v>0.02</v>
      </c>
      <c r="F28" s="38"/>
    </row>
    <row r="29" spans="1:6" x14ac:dyDescent="0.35">
      <c r="A29" s="11"/>
      <c r="C29" s="11"/>
      <c r="D29" s="11"/>
      <c r="E29" s="11"/>
      <c r="F29" s="11"/>
    </row>
    <row r="30" spans="1:6" x14ac:dyDescent="0.35">
      <c r="A30" s="11"/>
      <c r="C30" s="11"/>
      <c r="D30" s="11"/>
      <c r="E30" s="11"/>
      <c r="F30" s="11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29"/>
  <sheetViews>
    <sheetView zoomScaleNormal="100" workbookViewId="0">
      <selection activeCell="T13" sqref="T13"/>
    </sheetView>
  </sheetViews>
  <sheetFormatPr defaultColWidth="9.1796875" defaultRowHeight="14.5" x14ac:dyDescent="0.35"/>
  <cols>
    <col min="2" max="2" width="16.81640625" customWidth="1"/>
    <col min="3" max="12" width="6.453125" customWidth="1"/>
  </cols>
  <sheetData>
    <row r="2" spans="1:16" x14ac:dyDescent="0.35">
      <c r="A2" s="10"/>
      <c r="B2" s="4"/>
      <c r="C2" s="37">
        <v>2016</v>
      </c>
      <c r="D2" s="37">
        <v>2017</v>
      </c>
      <c r="E2" s="37">
        <v>2018</v>
      </c>
      <c r="F2" s="37">
        <v>2019</v>
      </c>
      <c r="G2" s="37">
        <v>2020</v>
      </c>
      <c r="H2" s="37">
        <v>2021</v>
      </c>
      <c r="M2" s="52">
        <v>2009</v>
      </c>
      <c r="N2" s="52">
        <v>2011</v>
      </c>
      <c r="O2" s="52">
        <v>2013</v>
      </c>
      <c r="P2" s="52">
        <v>2015</v>
      </c>
    </row>
    <row r="3" spans="1:16" x14ac:dyDescent="0.35">
      <c r="B3" s="4" t="s">
        <v>52</v>
      </c>
      <c r="C3" s="5">
        <v>29</v>
      </c>
      <c r="D3" s="5">
        <v>20</v>
      </c>
      <c r="E3" s="5">
        <v>14</v>
      </c>
      <c r="F3" s="4">
        <v>15</v>
      </c>
      <c r="G3" s="5">
        <v>5</v>
      </c>
      <c r="H3" s="5">
        <v>5</v>
      </c>
      <c r="M3" s="52">
        <v>34</v>
      </c>
      <c r="N3" s="52">
        <v>53</v>
      </c>
      <c r="O3" s="52">
        <v>33</v>
      </c>
      <c r="P3" s="52">
        <v>24</v>
      </c>
    </row>
    <row r="4" spans="1:16" x14ac:dyDescent="0.35">
      <c r="B4" s="4" t="s">
        <v>3</v>
      </c>
      <c r="C4" s="5">
        <v>13</v>
      </c>
      <c r="D4" s="5">
        <v>6</v>
      </c>
      <c r="E4" s="5">
        <v>4</v>
      </c>
      <c r="F4" s="4">
        <v>6</v>
      </c>
      <c r="G4" s="5">
        <v>2</v>
      </c>
      <c r="H4" s="5">
        <v>4</v>
      </c>
      <c r="M4" s="52">
        <v>15</v>
      </c>
      <c r="N4" s="52">
        <v>29</v>
      </c>
      <c r="O4" s="52">
        <v>11</v>
      </c>
      <c r="P4" s="52">
        <v>13</v>
      </c>
    </row>
    <row r="5" spans="1:16" x14ac:dyDescent="0.35">
      <c r="B5" s="4" t="s">
        <v>4</v>
      </c>
      <c r="C5" s="5">
        <v>16</v>
      </c>
      <c r="D5" s="5">
        <v>14</v>
      </c>
      <c r="E5" s="5">
        <v>10</v>
      </c>
      <c r="F5" s="4">
        <v>9</v>
      </c>
      <c r="G5" s="5">
        <v>3</v>
      </c>
      <c r="H5" s="5">
        <v>1</v>
      </c>
      <c r="M5" s="52">
        <v>19</v>
      </c>
      <c r="N5" s="52">
        <v>24</v>
      </c>
      <c r="O5" s="52">
        <v>22</v>
      </c>
      <c r="P5" s="52">
        <v>11</v>
      </c>
    </row>
    <row r="6" spans="1:16" x14ac:dyDescent="0.35">
      <c r="M6" s="52"/>
      <c r="N6" s="52"/>
      <c r="O6" s="52"/>
      <c r="P6" s="52"/>
    </row>
    <row r="7" spans="1:16" s="11" customFormat="1" x14ac:dyDescent="0.35">
      <c r="A7" s="49"/>
    </row>
    <row r="8" spans="1:16" s="11" customFormat="1" x14ac:dyDescent="0.35">
      <c r="M8" s="44"/>
    </row>
    <row r="9" spans="1:16" s="11" customFormat="1" x14ac:dyDescent="0.35">
      <c r="M9" s="44"/>
    </row>
    <row r="10" spans="1:16" s="11" customFormat="1" x14ac:dyDescent="0.35">
      <c r="M10" s="44"/>
    </row>
    <row r="11" spans="1:16" s="11" customFormat="1" x14ac:dyDescent="0.35">
      <c r="M11" s="44"/>
    </row>
    <row r="12" spans="1:16" s="11" customFormat="1" x14ac:dyDescent="0.35"/>
    <row r="13" spans="1:16" s="11" customFormat="1" x14ac:dyDescent="0.35"/>
    <row r="14" spans="1:16" s="11" customFormat="1" x14ac:dyDescent="0.35"/>
    <row r="26" spans="1:13" x14ac:dyDescent="0.35">
      <c r="A26" s="11"/>
      <c r="B26" s="11">
        <v>2005</v>
      </c>
      <c r="C26" s="11">
        <v>2007</v>
      </c>
      <c r="D26" s="11">
        <v>2008</v>
      </c>
      <c r="E26" s="11">
        <v>2009</v>
      </c>
      <c r="F26" s="11">
        <v>2010</v>
      </c>
      <c r="G26" s="27">
        <v>2012</v>
      </c>
      <c r="H26" s="27">
        <v>2014</v>
      </c>
      <c r="I26" s="27">
        <v>2015</v>
      </c>
      <c r="J26" s="27">
        <v>2016</v>
      </c>
      <c r="K26" s="27">
        <v>2017</v>
      </c>
      <c r="L26" s="27">
        <v>2018</v>
      </c>
      <c r="M26" s="44">
        <v>2019</v>
      </c>
    </row>
    <row r="27" spans="1:13" x14ac:dyDescent="0.35">
      <c r="A27" s="11" t="s">
        <v>51</v>
      </c>
      <c r="B27" s="11">
        <v>90</v>
      </c>
      <c r="C27" s="11">
        <v>72</v>
      </c>
      <c r="D27" s="11">
        <v>52</v>
      </c>
      <c r="E27" s="11">
        <v>34</v>
      </c>
      <c r="F27" s="11">
        <v>43</v>
      </c>
      <c r="G27" s="27">
        <v>36</v>
      </c>
      <c r="H27" s="11">
        <v>33</v>
      </c>
      <c r="I27" s="27">
        <v>24</v>
      </c>
      <c r="J27" s="27">
        <v>29</v>
      </c>
      <c r="K27" s="27">
        <v>20</v>
      </c>
      <c r="L27" s="11">
        <v>14</v>
      </c>
      <c r="M27" s="44">
        <v>15</v>
      </c>
    </row>
    <row r="28" spans="1:13" x14ac:dyDescent="0.35">
      <c r="A28" s="11" t="s">
        <v>3</v>
      </c>
      <c r="B28" s="11">
        <v>53</v>
      </c>
      <c r="C28" s="11">
        <v>41</v>
      </c>
      <c r="D28" s="11">
        <v>19</v>
      </c>
      <c r="E28" s="11">
        <v>15</v>
      </c>
      <c r="F28" s="11">
        <v>20</v>
      </c>
      <c r="G28" s="27">
        <v>20</v>
      </c>
      <c r="H28" s="11">
        <v>13</v>
      </c>
      <c r="I28" s="27">
        <v>13</v>
      </c>
      <c r="J28" s="27">
        <v>13</v>
      </c>
      <c r="K28" s="27">
        <v>6</v>
      </c>
      <c r="L28" s="11">
        <v>4</v>
      </c>
      <c r="M28" s="44">
        <v>6</v>
      </c>
    </row>
    <row r="29" spans="1:13" x14ac:dyDescent="0.35">
      <c r="A29" s="11" t="s">
        <v>4</v>
      </c>
      <c r="B29" s="11">
        <v>37</v>
      </c>
      <c r="C29" s="11">
        <v>31</v>
      </c>
      <c r="D29" s="11">
        <v>33</v>
      </c>
      <c r="E29" s="11">
        <v>19</v>
      </c>
      <c r="F29" s="11">
        <v>23</v>
      </c>
      <c r="G29" s="27">
        <v>16</v>
      </c>
      <c r="H29" s="11">
        <v>20</v>
      </c>
      <c r="I29" s="27">
        <v>11</v>
      </c>
      <c r="J29" s="27">
        <v>16</v>
      </c>
      <c r="K29" s="27">
        <v>14</v>
      </c>
      <c r="L29" s="11">
        <v>10</v>
      </c>
      <c r="M29" s="44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11</vt:i4>
      </vt:variant>
    </vt:vector>
  </HeadingPairs>
  <TitlesOfParts>
    <vt:vector size="11" baseType="lpstr">
      <vt:lpstr>Vang1</vt:lpstr>
      <vt:lpstr>Vang2</vt:lpstr>
      <vt:lpstr>Vang3</vt:lpstr>
      <vt:lpstr>Vang4</vt:lpstr>
      <vt:lpstr>Vang5</vt:lpstr>
      <vt:lpstr>Vang6</vt:lpstr>
      <vt:lpstr>Vang7</vt:lpstr>
      <vt:lpstr>Vang8</vt:lpstr>
      <vt:lpstr>Vang9</vt:lpstr>
      <vt:lpstr>Vang10</vt:lpstr>
      <vt:lpstr>Ei kasuta</vt:lpstr>
    </vt:vector>
  </TitlesOfParts>
  <Company>Justiitsministeerium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Krister Tüllinen</dc:creator>
  <cp:lastModifiedBy>Andri Ahven</cp:lastModifiedBy>
  <dcterms:created xsi:type="dcterms:W3CDTF">2020-01-18T05:49:03Z</dcterms:created>
  <dcterms:modified xsi:type="dcterms:W3CDTF">2022-02-07T21:01:46Z</dcterms:modified>
</cp:coreProperties>
</file>