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<sst xmlns="http://schemas.openxmlformats.org/spreadsheetml/2006/main" count="597" uniqueCount="297">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</sst>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16" borderId="15" applyNumberFormat="0" applyAlignment="0" applyProtection="0">
      <alignment vertical="center"/>
    </xf>
    <xf numFmtId="0" fontId="23" fillId="16" borderId="16" applyNumberFormat="0" applyAlignment="0" applyProtection="0">
      <alignment vertical="center"/>
    </xf>
    <xf numFmtId="0" fontId="31" fillId="37" borderId="21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走势!$A$132:$A$208</c:f>
              <c:numCache>
                <c:formatCode>yyyy/m/d</c:formatCode>
                <c:ptCount val="7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</c:numCache>
            </c:numRef>
          </c:cat>
          <c:val>
            <c:numRef>
              <c:f>走势!$G$132:$G$208</c:f>
              <c:numCache>
                <c:formatCode>General</c:formatCode>
                <c:ptCount val="77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5.6636938611121</c:v>
                </c:pt>
                <c:pt idx="15">
                  <c:v>5.39782899553597</c:v>
                </c:pt>
                <c:pt idx="16">
                  <c:v>5.21824475912383</c:v>
                </c:pt>
                <c:pt idx="17">
                  <c:v>5.08644979458813</c:v>
                </c:pt>
                <c:pt idx="18">
                  <c:v>4.89791433063417</c:v>
                </c:pt>
                <c:pt idx="19">
                  <c:v>4.66568383351828</c:v>
                </c:pt>
                <c:pt idx="20">
                  <c:v>4.65142381276344</c:v>
                </c:pt>
                <c:pt idx="21">
                  <c:v>4.63451985944916</c:v>
                </c:pt>
                <c:pt idx="22">
                  <c:v>4.76201555942022</c:v>
                </c:pt>
                <c:pt idx="23">
                  <c:v>4.79932485913078</c:v>
                </c:pt>
                <c:pt idx="24">
                  <c:v>4.74819645522742</c:v>
                </c:pt>
                <c:pt idx="25">
                  <c:v>4.68170979942798</c:v>
                </c:pt>
                <c:pt idx="26">
                  <c:v>4.59028969665868</c:v>
                </c:pt>
                <c:pt idx="27">
                  <c:v>4.49786685676316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3.97506011313507</c:v>
                </c:pt>
                <c:pt idx="33">
                  <c:v>4.08643826219404</c:v>
                </c:pt>
                <c:pt idx="34">
                  <c:v>4.48043561184369</c:v>
                </c:pt>
                <c:pt idx="35">
                  <c:v>4.94355408551317</c:v>
                </c:pt>
                <c:pt idx="36">
                  <c:v>5.22992840122206</c:v>
                </c:pt>
                <c:pt idx="37">
                  <c:v>5.51997122632213</c:v>
                </c:pt>
                <c:pt idx="38">
                  <c:v>5.83499477120068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6.67025013610604</c:v>
                </c:pt>
                <c:pt idx="42">
                  <c:v>6.95294117756021</c:v>
                </c:pt>
                <c:pt idx="43">
                  <c:v>7.12904501381703</c:v>
                </c:pt>
                <c:pt idx="44">
                  <c:v>7.2772499125746</c:v>
                </c:pt>
                <c:pt idx="45">
                  <c:v>7.20528412699074</c:v>
                </c:pt>
                <c:pt idx="46">
                  <c:v>7.00066983163543</c:v>
                </c:pt>
                <c:pt idx="47">
                  <c:v>6.9053252769154</c:v>
                </c:pt>
                <c:pt idx="48">
                  <c:v>6.74976547475253</c:v>
                </c:pt>
                <c:pt idx="49">
                  <c:v>6.75196547475253</c:v>
                </c:pt>
                <c:pt idx="50">
                  <c:v>6.80406825931732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7.35299218418831</c:v>
                </c:pt>
                <c:pt idx="54">
                  <c:v>7.56362903712282</c:v>
                </c:pt>
                <c:pt idx="55">
                  <c:v>7.64565290352536</c:v>
                </c:pt>
                <c:pt idx="56">
                  <c:v>7.81841311106409</c:v>
                </c:pt>
                <c:pt idx="57">
                  <c:v>7.89720930874846</c:v>
                </c:pt>
                <c:pt idx="58">
                  <c:v>7.86184266209169</c:v>
                </c:pt>
                <c:pt idx="59">
                  <c:v>7.73290089049422</c:v>
                </c:pt>
                <c:pt idx="60">
                  <c:v>7.76459727631564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7.64385825649336</c:v>
                </c:pt>
                <c:pt idx="65">
                  <c:v>7.36511031212065</c:v>
                </c:pt>
                <c:pt idx="66">
                  <c:v>7.29464933079841</c:v>
                </c:pt>
                <c:pt idx="67">
                  <c:v>7.24385570826685</c:v>
                </c:pt>
                <c:pt idx="68">
                  <c:v>7.12948809901235</c:v>
                </c:pt>
                <c:pt idx="69">
                  <c:v>7.03584105334004</c:v>
                </c:pt>
                <c:pt idx="70">
                  <c:v>7.26765612989481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走势!$A$132:$A$208</c:f>
              <c:numCache>
                <c:formatCode>yyyy/m/d</c:formatCode>
                <c:ptCount val="7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</c:numCache>
            </c:numRef>
          </c:cat>
          <c:val>
            <c:numRef>
              <c:f>走势!$I$132:$I$208</c:f>
              <c:numCache>
                <c:formatCode>General</c:formatCode>
                <c:ptCount val="77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走势!$A$132:$A$208</c:f>
              <c:numCache>
                <c:formatCode>yyyy/m/d</c:formatCode>
                <c:ptCount val="7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</c:numCache>
            </c:numRef>
          </c:cat>
          <c:val>
            <c:numRef>
              <c:f>走势!$J$132:$J$208</c:f>
              <c:numCache>
                <c:formatCode>General</c:formatCode>
                <c:ptCount val="77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走势!$A$132:$A$208</c:f>
              <c:numCache>
                <c:formatCode>yyyy/m/d</c:formatCode>
                <c:ptCount val="77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</c:numCache>
            </c:numRef>
          </c:cat>
          <c:val>
            <c:numRef>
              <c:f>走势!$H$132:$H$208</c:f>
              <c:numCache>
                <c:formatCode>General</c:formatCode>
                <c:ptCount val="77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8"/>
  <sheetViews>
    <sheetView tabSelected="1" topLeftCell="A4" workbookViewId="0">
      <selection activeCell="R19" sqref="R1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7" si="17">1/C145*100</f>
        <v>3.10173697270471</v>
      </c>
      <c r="E145" s="52">
        <f t="shared" ref="E145:E207" si="18">D145-B145</f>
        <v>-0.0939630272952856</v>
      </c>
      <c r="F145" s="52">
        <f t="shared" si="15"/>
        <v>-0.0746970626003356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-0.0821465757669664</v>
      </c>
      <c r="F146" s="52">
        <f t="shared" si="15"/>
        <v>-0.153670903551856</v>
      </c>
      <c r="G146" s="38">
        <f t="shared" si="16"/>
        <v>5.6636938611121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-0.228336926742108</v>
      </c>
      <c r="F147" s="52">
        <f t="shared" si="15"/>
        <v>-0.265864865576128</v>
      </c>
      <c r="G147" s="38">
        <f t="shared" si="16"/>
        <v>5.39782899553597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-0.275694128220492</v>
      </c>
      <c r="F148" s="52">
        <f t="shared" si="15"/>
        <v>-0.179584236412142</v>
      </c>
      <c r="G148" s="38">
        <f t="shared" si="16"/>
        <v>5.21824475912383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-0.341760166221431</v>
      </c>
      <c r="F149" s="52">
        <f t="shared" si="15"/>
        <v>-0.131794964535701</v>
      </c>
      <c r="G149" s="38">
        <f t="shared" si="16"/>
        <v>5.08644979458813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-0.282498491249246</v>
      </c>
      <c r="F150" s="52">
        <f t="shared" si="15"/>
        <v>-0.18853546395396</v>
      </c>
      <c r="G150" s="38">
        <f t="shared" si="16"/>
        <v>4.89791433063417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-0.314377072882857</v>
      </c>
      <c r="F151" s="52">
        <f t="shared" si="15"/>
        <v>-0.23223049711589</v>
      </c>
      <c r="G151" s="38">
        <f t="shared" si="16"/>
        <v>4.66568383351828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-0.242596947496947</v>
      </c>
      <c r="F152" s="52">
        <f t="shared" si="15"/>
        <v>-0.0142600207548393</v>
      </c>
      <c r="G152" s="38">
        <f t="shared" si="16"/>
        <v>4.65142381276344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-0.292598081534772</v>
      </c>
      <c r="F153" s="52">
        <f t="shared" si="15"/>
        <v>-0.0169039533142805</v>
      </c>
      <c r="G153" s="38">
        <f t="shared" si="16"/>
        <v>4.63451985944916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-0.214264466250372</v>
      </c>
      <c r="F154" s="52">
        <f t="shared" si="15"/>
        <v>0.127495699971059</v>
      </c>
      <c r="G154" s="38">
        <f t="shared" si="16"/>
        <v>4.76201555942022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-0.245189191538684</v>
      </c>
      <c r="F155" s="52">
        <f t="shared" si="15"/>
        <v>0.0373092997105613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-0.365505476786211</v>
      </c>
      <c r="F156" s="52">
        <f t="shared" si="15"/>
        <v>-0.0511284039033542</v>
      </c>
      <c r="G156" s="38">
        <f t="shared" si="16"/>
        <v>4.74819645522742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-0.066486655799443</v>
      </c>
      <c r="G157" s="38">
        <f t="shared" si="16"/>
        <v>4.68170979942798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-0.384018184304074</v>
      </c>
      <c r="F158" s="52">
        <f t="shared" si="15"/>
        <v>-0.0914201027693022</v>
      </c>
      <c r="G158" s="38">
        <f t="shared" si="16"/>
        <v>4.59028969665868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-0.306687306145893</v>
      </c>
      <c r="F159" s="52">
        <f t="shared" si="15"/>
        <v>-0.0924228398955207</v>
      </c>
      <c r="G159" s="38">
        <f t="shared" si="16"/>
        <v>4.49786685676316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-0.346959540889527</v>
      </c>
      <c r="F160" s="52">
        <f t="shared" si="15"/>
        <v>-0.101770349350842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-0.529622155851209</v>
      </c>
      <c r="F161" s="52">
        <f t="shared" si="15"/>
        <v>-0.164116679064998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-0.572338275955544</v>
      </c>
      <c r="F162" s="52">
        <f t="shared" si="15"/>
        <v>-0.263254672659153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-0.355823391812866</v>
      </c>
      <c r="F163" s="52">
        <f t="shared" si="15"/>
        <v>0.0281947924912087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-0.328547141190198</v>
      </c>
      <c r="F164" s="52">
        <f t="shared" si="15"/>
        <v>-0.0218598350443053</v>
      </c>
      <c r="G164" s="38">
        <f t="shared" si="16"/>
        <v>3.97506011313507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-0.235581391830559</v>
      </c>
      <c r="F165" s="52">
        <f t="shared" si="15"/>
        <v>0.111378149058967</v>
      </c>
      <c r="G165" s="38">
        <f t="shared" si="16"/>
        <v>4.08643826219404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0.393997349649658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-0.109219802286067</v>
      </c>
      <c r="F167" s="52">
        <f t="shared" si="15"/>
        <v>0.463118473669476</v>
      </c>
      <c r="G167" s="38">
        <f t="shared" si="16"/>
        <v>4.94355408551317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-0.069449076103977</v>
      </c>
      <c r="F168" s="52">
        <f t="shared" si="15"/>
        <v>0.286374315708889</v>
      </c>
      <c r="G168" s="38">
        <f t="shared" si="16"/>
        <v>5.22992840122206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0.290042825100068</v>
      </c>
      <c r="G169" s="38">
        <f t="shared" si="16"/>
        <v>5.51997122632213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0.315023544878549</v>
      </c>
      <c r="G170" s="38">
        <f t="shared" si="16"/>
        <v>5.83499477120068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0.0107861871419477</v>
      </c>
      <c r="F171" s="52">
        <f t="shared" si="15"/>
        <v>0.146410993343498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0.205272237196765</v>
      </c>
      <c r="F172" s="52">
        <f t="shared" si="15"/>
        <v>0.314492039482833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0.304903255975061</v>
      </c>
      <c r="F173" s="52">
        <f t="shared" si="15"/>
        <v>0.374352332079038</v>
      </c>
      <c r="G173" s="38">
        <f t="shared" si="16"/>
        <v>6.67025013610604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0.244186725364036</v>
      </c>
      <c r="F174" s="52">
        <f t="shared" si="15"/>
        <v>0.282691041454167</v>
      </c>
      <c r="G174" s="38">
        <f t="shared" si="16"/>
        <v>6.95294117756021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0.255545989304812</v>
      </c>
      <c r="F175" s="52">
        <f t="shared" si="15"/>
        <v>0.176103836256822</v>
      </c>
      <c r="G175" s="38">
        <f t="shared" si="16"/>
        <v>7.12904501381703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0.158991085899514</v>
      </c>
      <c r="F176" s="52">
        <f t="shared" si="15"/>
        <v>0.148204898757566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0.133306451612903</v>
      </c>
      <c r="F177" s="52">
        <f t="shared" si="15"/>
        <v>-0.071965785583862</v>
      </c>
      <c r="G177" s="38">
        <f t="shared" si="16"/>
        <v>7.20528412699074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0.100288960619755</v>
      </c>
      <c r="F178" s="52">
        <f t="shared" si="15"/>
        <v>-0.204614295355306</v>
      </c>
      <c r="G178" s="38">
        <f t="shared" si="16"/>
        <v>7.00066983163543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0.148842170644001</v>
      </c>
      <c r="F179" s="52">
        <f t="shared" si="15"/>
        <v>-0.0953445547200351</v>
      </c>
      <c r="G179" s="38">
        <f t="shared" si="16"/>
        <v>6.9053252769154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0.0999861871419476</v>
      </c>
      <c r="F180" s="52">
        <f t="shared" si="15"/>
        <v>-0.155559802162865</v>
      </c>
      <c r="G180" s="38">
        <f t="shared" si="16"/>
        <v>6.74976547475253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0.161191085899514</v>
      </c>
      <c r="F181" s="52">
        <f t="shared" si="15"/>
        <v>0.0022000000000002</v>
      </c>
      <c r="G181" s="38">
        <f t="shared" si="16"/>
        <v>6.75196547475253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0.185409236177693</v>
      </c>
      <c r="F182" s="52">
        <f t="shared" si="15"/>
        <v>0.0521027845647897</v>
      </c>
      <c r="G182" s="38">
        <f t="shared" si="16"/>
        <v>6.80406825931732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0.229388832487309</v>
      </c>
      <c r="F183" s="52">
        <f t="shared" si="15"/>
        <v>0.129099871867555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0.240179312519709</v>
      </c>
      <c r="F184" s="52">
        <f t="shared" si="15"/>
        <v>0.0913371418757078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0.328486911127722</v>
      </c>
      <c r="G185" s="38">
        <f t="shared" si="16"/>
        <v>7.35299218418831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0.371827938834024</v>
      </c>
      <c r="F186" s="52">
        <f t="shared" si="15"/>
        <v>0.21063685293451</v>
      </c>
      <c r="G186" s="38">
        <f t="shared" si="16"/>
        <v>7.56362903712282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0.267433102580239</v>
      </c>
      <c r="F187" s="52">
        <f t="shared" si="15"/>
        <v>0.0820238664025461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0.402149040026033</v>
      </c>
      <c r="F188" s="52">
        <f t="shared" si="15"/>
        <v>0.172760207538724</v>
      </c>
      <c r="G188" s="38">
        <f t="shared" si="16"/>
        <v>7.81841311106409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0.318975510204082</v>
      </c>
      <c r="F189" s="52">
        <f t="shared" si="15"/>
        <v>0.0787961976843725</v>
      </c>
      <c r="G189" s="38">
        <f t="shared" si="16"/>
        <v>7.89720930874846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0.393106451612903</v>
      </c>
      <c r="F190" s="52">
        <f t="shared" si="15"/>
        <v>-0.035366646656767</v>
      </c>
      <c r="G190" s="38">
        <f t="shared" si="16"/>
        <v>7.86184266209169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0.242886167236556</v>
      </c>
      <c r="F191" s="52">
        <f t="shared" si="15"/>
        <v>-0.128941771597468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0.299129488401653</v>
      </c>
      <c r="F192" s="52">
        <f t="shared" si="15"/>
        <v>0.0316963858214137</v>
      </c>
      <c r="G192" s="38">
        <f t="shared" si="16"/>
        <v>7.76459727631564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0.318910465858328</v>
      </c>
      <c r="F193" s="52">
        <f t="shared" si="15"/>
        <v>-0.0832385741677055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0.359693622531563</v>
      </c>
      <c r="F194" s="52">
        <f t="shared" si="15"/>
        <v>0.0407181123274816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0.300267609254499</v>
      </c>
      <c r="F195" s="52">
        <f t="shared" ref="F195:F207" si="19">E195-E190</f>
        <v>-0.0928388423584043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0.257506451612903</v>
      </c>
      <c r="F196" s="52">
        <f t="shared" si="19"/>
        <v>0.0146202843763472</v>
      </c>
      <c r="G196" s="38">
        <f t="shared" si="16"/>
        <v>7.64385825649336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0.0203815440289512</v>
      </c>
      <c r="F197" s="52">
        <f t="shared" si="19"/>
        <v>-0.278747944372701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0.248449484536083</v>
      </c>
      <c r="F198" s="52">
        <f t="shared" si="19"/>
        <v>-0.0704609813222445</v>
      </c>
      <c r="G198" s="38">
        <f t="shared" si="16"/>
        <v>7.29464933079841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-0.0507936225315628</v>
      </c>
      <c r="G199" s="38">
        <f t="shared" si="16"/>
        <v>7.24385570826685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-0.114367609254499</v>
      </c>
      <c r="G200" s="38">
        <f t="shared" si="16"/>
        <v>7.12948809901235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0.163859405940594</v>
      </c>
      <c r="F201" s="52">
        <f t="shared" si="19"/>
        <v>-0.0936470456723089</v>
      </c>
      <c r="G201" s="38">
        <f t="shared" si="16"/>
        <v>7.03584105334004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0.252196620583718</v>
      </c>
      <c r="F202" s="52">
        <f t="shared" si="19"/>
        <v>0.231815076554767</v>
      </c>
      <c r="G202" s="38">
        <f t="shared" si="16"/>
        <v>7.26765612989481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-0.0744094540946829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0.173991251885369</v>
      </c>
      <c r="F204" s="52">
        <f t="shared" si="19"/>
        <v>-0.134908748114631</v>
      </c>
      <c r="G204" s="38">
        <f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0.00241367781155022</v>
      </c>
      <c r="G205" s="38">
        <f>F205+G204</f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0.252840749846343</v>
      </c>
      <c r="F206" s="52">
        <f t="shared" si="19"/>
        <v>0.0889813439057487</v>
      </c>
      <c r="G206" s="38">
        <f>F206+G205</f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0.252150711474417</v>
      </c>
      <c r="F207" s="52">
        <f t="shared" si="19"/>
        <v>-4.59091093003572e-5</v>
      </c>
      <c r="G207" s="38">
        <f>F207+G206</f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>1/C208*100</f>
        <v>3.12793243665937</v>
      </c>
      <c r="E208" s="52">
        <f>D208-B208</f>
        <v>0.309832436659368</v>
      </c>
      <c r="F208" s="52">
        <f>E208-E203</f>
        <v>0.135792406217968</v>
      </c>
      <c r="G208" s="38">
        <f>F208+G207</f>
        <v>7.28547944651146</v>
      </c>
      <c r="H208">
        <v>14343.65</v>
      </c>
      <c r="I208">
        <v>1.36021114606806</v>
      </c>
      <c r="J208">
        <v>-4.756506155315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8"/>
  <sheetViews>
    <sheetView topLeftCell="A199" workbookViewId="0">
      <selection activeCell="G208" sqref="G20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7" si="18">1/C194*100</f>
        <v>1.76273576590869</v>
      </c>
      <c r="E194" s="52">
        <f t="shared" ref="E194:E20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07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07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>1/C208*100</f>
        <v>1.76491351923756</v>
      </c>
      <c r="E208" s="52">
        <f>D208-B208</f>
        <v>-1.05318648076244</v>
      </c>
      <c r="F208" s="52">
        <f>E208-E203</f>
        <v>0.192218149619357</v>
      </c>
      <c r="G208" s="38">
        <f>F208+G207</f>
        <v>1.36021114606806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topLeftCell="A85" workbookViewId="0">
      <selection activeCell="G107" sqref="G107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6" si="8">1/C93*100</f>
        <v>5.72409845449342</v>
      </c>
      <c r="E93" s="52">
        <f t="shared" ref="E93:E10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>1/C107*100</f>
        <v>5.65610859728507</v>
      </c>
      <c r="E107" s="52">
        <f>D107-B107</f>
        <v>2.83800859728507</v>
      </c>
      <c r="F107" s="52">
        <f>E107-E102</f>
        <v>0.0964363189461186</v>
      </c>
      <c r="G107" s="38">
        <f>F107+G106</f>
        <v>-4.756506155315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topLeftCell="A91" workbookViewId="0">
      <selection activeCell="F108" sqref="F10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2022-01-07T13:39:22Z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5A5629980E964508BA3B23B77A48C12E</vt:lpwstr>
  </property>
</Properties>
</file>