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 tabRatio="804" firstSheet="3" activeTab="5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<sst xmlns="http://schemas.openxmlformats.org/spreadsheetml/2006/main" count="617" uniqueCount="302">
  <si>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</si>
  <si>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</si>
  <si>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</si>
  <si>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</si>
  <si>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</si>
  <si>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</si>
  <si>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</si>
  <si>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</si>
  <si>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</si>
  <si>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</si>
  <si>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</si>
  <si>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</si>
  <si>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</si>
  <si>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</si>
  <si>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</si>
  <si>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</si>
  <si>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</si>
  <si>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</si>
  <si>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上证走势</t>
  </si>
  <si>
    <t>深圳成指</t>
  </si>
  <si>
    <t>科创版走势</t>
  </si>
  <si>
    <t>深圳</t>
  </si>
  <si>
    <t>创业板</t>
  </si>
  <si>
    <t>科创板</t>
  </si>
  <si>
    <t>科创A股收益率-10年期国债收益率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</si>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</sst>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11"/>
      <color rgb="FF000000"/>
      <name val="宋体"/>
      <charset val="134"/>
      <scheme val="minor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1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1" borderId="18" applyNumberFormat="0" applyAlignment="0" applyProtection="0">
      <alignment vertical="center"/>
    </xf>
    <xf numFmtId="0" fontId="24" fillId="12" borderId="19" applyNumberFormat="0" applyAlignment="0" applyProtection="0">
      <alignment vertical="center"/>
    </xf>
    <xf numFmtId="0" fontId="25" fillId="12" borderId="18" applyNumberFormat="0" applyAlignment="0" applyProtection="0">
      <alignment vertical="center"/>
    </xf>
    <xf numFmtId="0" fontId="26" fillId="13" borderId="20" applyNumberFormat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7" borderId="10" xfId="0" applyFont="1" applyFill="1" applyBorder="1" applyAlignment="1">
      <alignment vertical="top" wrapText="1"/>
    </xf>
    <xf numFmtId="0" fontId="7" fillId="0" borderId="0" xfId="0" applyFont="1">
      <alignment vertical="center"/>
    </xf>
    <xf numFmtId="0" fontId="8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178" fontId="0" fillId="0" borderId="0" xfId="0" applyNumberFormat="1">
      <alignment vertical="center"/>
    </xf>
    <xf numFmtId="14" fontId="10" fillId="0" borderId="0" xfId="0" applyNumberFormat="1" applyFont="1">
      <alignment vertical="center"/>
    </xf>
    <xf numFmtId="0" fontId="10" fillId="0" borderId="0" xfId="0" applyFont="1">
      <alignment vertical="center"/>
    </xf>
    <xf numFmtId="0" fontId="0" fillId="2" borderId="6" xfId="0" applyFont="1" applyFill="1" applyBorder="1">
      <alignment vertical="center"/>
    </xf>
    <xf numFmtId="14" fontId="0" fillId="0" borderId="0" xfId="0" applyNumberFormat="1" applyAlignment="1">
      <alignment vertical="center" wrapText="1"/>
    </xf>
    <xf numFmtId="14" fontId="7" fillId="0" borderId="10" xfId="0" applyNumberFormat="1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14" fontId="7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6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</c:v>
                </c:pt>
                <c:pt idx="1">
                  <c:v>3.83729854182655</c:v>
                </c:pt>
                <c:pt idx="2">
                  <c:v>3.79890453511498</c:v>
                </c:pt>
                <c:pt idx="3">
                  <c:v>3.9051818096166</c:v>
                </c:pt>
                <c:pt idx="4">
                  <c:v>3.79801481410015</c:v>
                </c:pt>
                <c:pt idx="5">
                  <c:v>4.04553297748559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4.47234386318576</c:v>
                </c:pt>
                <c:pt idx="21">
                  <c:v>4.34117830182963</c:v>
                </c:pt>
                <c:pt idx="22">
                  <c:v>4.20132007824942</c:v>
                </c:pt>
                <c:pt idx="23">
                  <c:v>4.19991600167997</c:v>
                </c:pt>
                <c:pt idx="24">
                  <c:v>4.01672516079237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4.16132636915137</c:v>
                </c:pt>
                <c:pt idx="31">
                  <c:v>4.10621959452791</c:v>
                </c:pt>
                <c:pt idx="32">
                  <c:v>4.06799423089255</c:v>
                </c:pt>
                <c:pt idx="33">
                  <c:v>4.02975763231027</c:v>
                </c:pt>
                <c:pt idx="34">
                  <c:v>4.13307040008385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</c:v>
                </c:pt>
                <c:pt idx="1">
                  <c:v>0.762298541826554</c:v>
                </c:pt>
                <c:pt idx="2">
                  <c:v>0.530904535114985</c:v>
                </c:pt>
                <c:pt idx="3">
                  <c:v>0.574181809616604</c:v>
                </c:pt>
                <c:pt idx="4">
                  <c:v>0.408014814100153</c:v>
                </c:pt>
                <c:pt idx="5">
                  <c:v>0.624532977485595</c:v>
                </c:pt>
                <c:pt idx="6">
                  <c:v>0.606183445508058</c:v>
                </c:pt>
                <c:pt idx="7">
                  <c:v>0.899437051285451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0.984587485726069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1.43334386318576</c:v>
                </c:pt>
                <c:pt idx="21">
                  <c:v>1.31117830182963</c:v>
                </c:pt>
                <c:pt idx="22">
                  <c:v>1.13132007824942</c:v>
                </c:pt>
                <c:pt idx="23">
                  <c:v>1.13191600167997</c:v>
                </c:pt>
                <c:pt idx="24">
                  <c:v>0.993725160792369</c:v>
                </c:pt>
                <c:pt idx="25">
                  <c:v>0.88369897367194</c:v>
                </c:pt>
                <c:pt idx="26">
                  <c:v>0.875217283140381</c:v>
                </c:pt>
                <c:pt idx="27">
                  <c:v>0.974175470316232</c:v>
                </c:pt>
                <c:pt idx="28">
                  <c:v>1.02210944026734</c:v>
                </c:pt>
                <c:pt idx="29">
                  <c:v>0.941463198033654</c:v>
                </c:pt>
                <c:pt idx="30">
                  <c:v>0.968326369151372</c:v>
                </c:pt>
                <c:pt idx="31">
                  <c:v>0.851219594527908</c:v>
                </c:pt>
                <c:pt idx="32">
                  <c:v>0.784994230892552</c:v>
                </c:pt>
                <c:pt idx="33">
                  <c:v>0.739757632310268</c:v>
                </c:pt>
                <c:pt idx="34">
                  <c:v>0.870070400083855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0.839284699909941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-0.340552124368616</c:v>
                </c:pt>
                <c:pt idx="2">
                  <c:v>-0.420804755933412</c:v>
                </c:pt>
                <c:pt idx="3">
                  <c:v>-0.326698177405626</c:v>
                </c:pt>
                <c:pt idx="4">
                  <c:v>-0.417449058317517</c:v>
                </c:pt>
                <c:pt idx="5">
                  <c:v>-0.0855015264610497</c:v>
                </c:pt>
                <c:pt idx="6">
                  <c:v>-0.156115096318496</c:v>
                </c:pt>
                <c:pt idx="7">
                  <c:v>0.368532516170466</c:v>
                </c:pt>
                <c:pt idx="8">
                  <c:v>0.466364072089349</c:v>
                </c:pt>
                <c:pt idx="9">
                  <c:v>0.692590533775093</c:v>
                </c:pt>
                <c:pt idx="10">
                  <c:v>0.439566019461636</c:v>
                </c:pt>
                <c:pt idx="11">
                  <c:v>0.695793273986531</c:v>
                </c:pt>
                <c:pt idx="12">
                  <c:v>0.269857268804931</c:v>
                </c:pt>
                <c:pt idx="13">
                  <c:v>-0.0373547728869252</c:v>
                </c:pt>
                <c:pt idx="14">
                  <c:v>-0.109750522939294</c:v>
                </c:pt>
                <c:pt idx="15">
                  <c:v>-0.0795115112211615</c:v>
                </c:pt>
                <c:pt idx="16">
                  <c:v>-0.214298497500248</c:v>
                </c:pt>
                <c:pt idx="17">
                  <c:v>-0.0726461525062945</c:v>
                </c:pt>
                <c:pt idx="18">
                  <c:v>0.0364480608203079</c:v>
                </c:pt>
                <c:pt idx="19">
                  <c:v>0.175430734089536</c:v>
                </c:pt>
                <c:pt idx="20">
                  <c:v>0.448756377459686</c:v>
                </c:pt>
                <c:pt idx="21">
                  <c:v>0.223500079835287</c:v>
                </c:pt>
                <c:pt idx="22">
                  <c:v>0.0346719106653279</c:v>
                </c:pt>
                <c:pt idx="23">
                  <c:v>0.0922768320406306</c:v>
                </c:pt>
                <c:pt idx="24">
                  <c:v>-0.439618702393386</c:v>
                </c:pt>
                <c:pt idx="25">
                  <c:v>-0.427479328157687</c:v>
                </c:pt>
                <c:pt idx="26">
                  <c:v>-0.256102795109035</c:v>
                </c:pt>
                <c:pt idx="27">
                  <c:v>-0.157740531363734</c:v>
                </c:pt>
                <c:pt idx="28">
                  <c:v>0.0283842794749667</c:v>
                </c:pt>
                <c:pt idx="29">
                  <c:v>-0.0522619627587151</c:v>
                </c:pt>
                <c:pt idx="30">
                  <c:v>0.0846273954794321</c:v>
                </c:pt>
                <c:pt idx="31">
                  <c:v>-0.0239976886124729</c:v>
                </c:pt>
                <c:pt idx="32">
                  <c:v>-0.18918123942368</c:v>
                </c:pt>
                <c:pt idx="33">
                  <c:v>-0.282351807957067</c:v>
                </c:pt>
                <c:pt idx="34">
                  <c:v>-0.0713927979497986</c:v>
                </c:pt>
                <c:pt idx="35">
                  <c:v>-0.0138529568619541</c:v>
                </c:pt>
                <c:pt idx="36">
                  <c:v>0.118245241094231</c:v>
                </c:pt>
                <c:pt idx="37">
                  <c:v>0.0542904690173893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-1.06631553189316</c:v>
                </c:pt>
                <c:pt idx="2">
                  <c:v>-1.48712028782657</c:v>
                </c:pt>
                <c:pt idx="3">
                  <c:v>-1.81381846523219</c:v>
                </c:pt>
                <c:pt idx="4">
                  <c:v>-2.23126752354971</c:v>
                </c:pt>
                <c:pt idx="5">
                  <c:v>-2.31676905001076</c:v>
                </c:pt>
                <c:pt idx="6">
                  <c:v>-2.47288414632926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-0.945397024294349</c:v>
                </c:pt>
                <c:pt idx="10">
                  <c:v>-0.505831004832713</c:v>
                </c:pt>
                <c:pt idx="11">
                  <c:v>0.189962269153817</c:v>
                </c:pt>
                <c:pt idx="12">
                  <c:v>0.459819537958749</c:v>
                </c:pt>
                <c:pt idx="13">
                  <c:v>0.422464765071823</c:v>
                </c:pt>
                <c:pt idx="14">
                  <c:v>0.31271424213253</c:v>
                </c:pt>
                <c:pt idx="15">
                  <c:v>0.233202730911368</c:v>
                </c:pt>
                <c:pt idx="16">
                  <c:v>0.0189042334111198</c:v>
                </c:pt>
                <c:pt idx="17">
                  <c:v>-0.0537419190951747</c:v>
                </c:pt>
                <c:pt idx="18">
                  <c:v>-0.0172938582748667</c:v>
                </c:pt>
                <c:pt idx="19">
                  <c:v>0.158136875814669</c:v>
                </c:pt>
                <c:pt idx="20">
                  <c:v>0.606893253274355</c:v>
                </c:pt>
                <c:pt idx="21">
                  <c:v>0.830393333109642</c:v>
                </c:pt>
                <c:pt idx="22">
                  <c:v>0.86506524377497</c:v>
                </c:pt>
                <c:pt idx="23">
                  <c:v>0.957342075815601</c:v>
                </c:pt>
                <c:pt idx="24">
                  <c:v>0.517723373422214</c:v>
                </c:pt>
                <c:pt idx="25">
                  <c:v>0.090244045264527</c:v>
                </c:pt>
                <c:pt idx="26">
                  <c:v>-0.165858749844508</c:v>
                </c:pt>
                <c:pt idx="27">
                  <c:v>-0.323599281208242</c:v>
                </c:pt>
                <c:pt idx="28">
                  <c:v>-0.295215001733275</c:v>
                </c:pt>
                <c:pt idx="29">
                  <c:v>-0.34747696449199</c:v>
                </c:pt>
                <c:pt idx="30">
                  <c:v>-0.262849569012558</c:v>
                </c:pt>
                <c:pt idx="31">
                  <c:v>-0.286847257625031</c:v>
                </c:pt>
                <c:pt idx="32">
                  <c:v>-0.476028497048711</c:v>
                </c:pt>
                <c:pt idx="33">
                  <c:v>-0.758380305005779</c:v>
                </c:pt>
                <c:pt idx="34">
                  <c:v>-0.829773102955577</c:v>
                </c:pt>
                <c:pt idx="35">
                  <c:v>-0.843626059817531</c:v>
                </c:pt>
                <c:pt idx="36">
                  <c:v>-0.725380818723301</c:v>
                </c:pt>
                <c:pt idx="37">
                  <c:v>-0.671090349705911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</c:v>
                </c:pt>
                <c:pt idx="1">
                  <c:v>9.03426295745883</c:v>
                </c:pt>
                <c:pt idx="2">
                  <c:v>9.14902267573739</c:v>
                </c:pt>
                <c:pt idx="3">
                  <c:v>9.40491275682128</c:v>
                </c:pt>
                <c:pt idx="4">
                  <c:v>9.86196040263492</c:v>
                </c:pt>
                <c:pt idx="5">
                  <c:v>10.3865314605052</c:v>
                </c:pt>
                <c:pt idx="6">
                  <c:v>10.9830044505195</c:v>
                </c:pt>
                <c:pt idx="7">
                  <c:v>11.5562030641889</c:v>
                </c:pt>
                <c:pt idx="8">
                  <c:v>12.3075192841925</c:v>
                </c:pt>
                <c:pt idx="9">
                  <c:v>13.1276420675757</c:v>
                </c:pt>
                <c:pt idx="10">
                  <c:v>13.8033048887756</c:v>
                </c:pt>
                <c:pt idx="11">
                  <c:v>14.1906694452137</c:v>
                </c:pt>
                <c:pt idx="12">
                  <c:v>14.3280179657616</c:v>
                </c:pt>
                <c:pt idx="13">
                  <c:v>14.3921894641145</c:v>
                </c:pt>
                <c:pt idx="14">
                  <c:v>14.0437527603075</c:v>
                </c:pt>
                <c:pt idx="15">
                  <c:v>13.631368153898</c:v>
                </c:pt>
                <c:pt idx="16">
                  <c:v>13.2674986484993</c:v>
                </c:pt>
                <c:pt idx="17">
                  <c:v>12.8550291286072</c:v>
                </c:pt>
                <c:pt idx="18">
                  <c:v>12.202087049243</c:v>
                </c:pt>
                <c:pt idx="19">
                  <c:v>11.7482210810001</c:v>
                </c:pt>
                <c:pt idx="20">
                  <c:v>11.5703802627546</c:v>
                </c:pt>
                <c:pt idx="21">
                  <c:v>11.464978329313</c:v>
                </c:pt>
                <c:pt idx="22">
                  <c:v>11.5325873275443</c:v>
                </c:pt>
                <c:pt idx="23">
                  <c:v>11.7098628595744</c:v>
                </c:pt>
                <c:pt idx="24">
                  <c:v>11.8327420775639</c:v>
                </c:pt>
                <c:pt idx="25">
                  <c:v>11.9459481371765</c:v>
                </c:pt>
                <c:pt idx="26">
                  <c:v>12.151854570555</c:v>
                </c:pt>
                <c:pt idx="27">
                  <c:v>12.4459544966966</c:v>
                </c:pt>
                <c:pt idx="28">
                  <c:v>12.6360545845003</c:v>
                </c:pt>
                <c:pt idx="29">
                  <c:v>13.0808579960117</c:v>
                </c:pt>
                <c:pt idx="30">
                  <c:v>13.4542478764514</c:v>
                </c:pt>
                <c:pt idx="31">
                  <c:v>13.7987783130274</c:v>
                </c:pt>
                <c:pt idx="32">
                  <c:v>13.8873744970453</c:v>
                </c:pt>
                <c:pt idx="33">
                  <c:v>14.0918307698008</c:v>
                </c:pt>
                <c:pt idx="34">
                  <c:v>14.3723649907675</c:v>
                </c:pt>
                <c:pt idx="35">
                  <c:v>14.2182152532389</c:v>
                </c:pt>
                <c:pt idx="36">
                  <c:v>14.0125688624232</c:v>
                </c:pt>
                <c:pt idx="37">
                  <c:v>13.8234501269661</c:v>
                </c:pt>
                <c:pt idx="38">
                  <c:v>13.6771547302499</c:v>
                </c:pt>
                <c:pt idx="39">
                  <c:v>13.1091070047436</c:v>
                </c:pt>
                <c:pt idx="40">
                  <c:v>12.8018505652366</c:v>
                </c:pt>
                <c:pt idx="41">
                  <c:v>12.5960462110681</c:v>
                </c:pt>
                <c:pt idx="42">
                  <c:v>12.7530690215076</c:v>
                </c:pt>
                <c:pt idx="43">
                  <c:v>12.7495883015093</c:v>
                </c:pt>
                <c:pt idx="44">
                  <c:v>12.7673128922331</c:v>
                </c:pt>
                <c:pt idx="45">
                  <c:v>12.7516535079374</c:v>
                </c:pt>
                <c:pt idx="46">
                  <c:v>12.5096966716357</c:v>
                </c:pt>
                <c:pt idx="47">
                  <c:v>11.9904682929805</c:v>
                </c:pt>
                <c:pt idx="48">
                  <c:v>11.5337239496366</c:v>
                </c:pt>
                <c:pt idx="49">
                  <c:v>11.2924759913776</c:v>
                </c:pt>
                <c:pt idx="50">
                  <c:v>11.1298501923557</c:v>
                </c:pt>
                <c:pt idx="51">
                  <c:v>11.1111364132358</c:v>
                </c:pt>
                <c:pt idx="52">
                  <c:v>11.3891730041408</c:v>
                </c:pt>
                <c:pt idx="53">
                  <c:v>11.7441647714578</c:v>
                </c:pt>
                <c:pt idx="54">
                  <c:v>11.8591594540268</c:v>
                </c:pt>
                <c:pt idx="55">
                  <c:v>12.1235169301676</c:v>
                </c:pt>
                <c:pt idx="56">
                  <c:v>12.2874065630272</c:v>
                </c:pt>
                <c:pt idx="57">
                  <c:v>12.2583324458185</c:v>
                </c:pt>
                <c:pt idx="58">
                  <c:v>12.2202939611833</c:v>
                </c:pt>
                <c:pt idx="59">
                  <c:v>12.3954520416425</c:v>
                </c:pt>
                <c:pt idx="60">
                  <c:v>12.5676732830297</c:v>
                </c:pt>
                <c:pt idx="61">
                  <c:v>12.9300102041905</c:v>
                </c:pt>
                <c:pt idx="62">
                  <c:v>13.1566371246126</c:v>
                </c:pt>
                <c:pt idx="63">
                  <c:v>13.3608681832027</c:v>
                </c:pt>
                <c:pt idx="64">
                  <c:v>13.5083025191978</c:v>
                </c:pt>
                <c:pt idx="65">
                  <c:v>13.6515544870333</c:v>
                </c:pt>
                <c:pt idx="66">
                  <c:v>13.5598648267754</c:v>
                </c:pt>
                <c:pt idx="67">
                  <c:v>13.606608922575</c:v>
                </c:pt>
                <c:pt idx="68">
                  <c:v>13.6376221561736</c:v>
                </c:pt>
                <c:pt idx="69">
                  <c:v>13.7170552679673</c:v>
                </c:pt>
                <c:pt idx="70">
                  <c:v>13.6372803300645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2.79697791601396</c:v>
                </c:pt>
                <c:pt idx="1">
                  <c:v>2.86564505839281</c:v>
                </c:pt>
                <c:pt idx="2">
                  <c:v>2.90732002163357</c:v>
                </c:pt>
                <c:pt idx="3">
                  <c:v>2.96816756363899</c:v>
                </c:pt>
                <c:pt idx="4">
                  <c:v>3.1569287922466</c:v>
                </c:pt>
                <c:pt idx="5">
                  <c:v>3.45042048754832</c:v>
                </c:pt>
                <c:pt idx="6">
                  <c:v>3.85157966705225</c:v>
                </c:pt>
                <c:pt idx="7">
                  <c:v>4.27699000776654</c:v>
                </c:pt>
                <c:pt idx="8">
                  <c:v>4.85260932948274</c:v>
                </c:pt>
                <c:pt idx="9">
                  <c:v>5.54645252862269</c:v>
                </c:pt>
                <c:pt idx="10">
                  <c:v>6.17660193117489</c:v>
                </c:pt>
                <c:pt idx="11">
                  <c:v>6.5605187499152</c:v>
                </c:pt>
                <c:pt idx="12">
                  <c:v>6.77994489198579</c:v>
                </c:pt>
                <c:pt idx="13">
                  <c:v>7.01298834764683</c:v>
                </c:pt>
                <c:pt idx="14">
                  <c:v>6.87545021691676</c:v>
                </c:pt>
                <c:pt idx="15">
                  <c:v>6.63320626749153</c:v>
                </c:pt>
                <c:pt idx="16">
                  <c:v>6.41401633985396</c:v>
                </c:pt>
                <c:pt idx="17">
                  <c:v>6.08756622267734</c:v>
                </c:pt>
                <c:pt idx="18">
                  <c:v>5.56028333042582</c:v>
                </c:pt>
                <c:pt idx="19">
                  <c:v>5.19478450471697</c:v>
                </c:pt>
                <c:pt idx="20">
                  <c:v>4.97921766944196</c:v>
                </c:pt>
                <c:pt idx="21">
                  <c:v>4.85272523983635</c:v>
                </c:pt>
                <c:pt idx="22">
                  <c:v>4.91758686522421</c:v>
                </c:pt>
                <c:pt idx="23">
                  <c:v>5.00918686522421</c:v>
                </c:pt>
                <c:pt idx="24">
                  <c:v>5.10520841713072</c:v>
                </c:pt>
                <c:pt idx="25">
                  <c:v>5.2467698652119</c:v>
                </c:pt>
                <c:pt idx="26">
                  <c:v>5.45887132576892</c:v>
                </c:pt>
                <c:pt idx="27">
                  <c:v>5.71657177717079</c:v>
                </c:pt>
                <c:pt idx="28">
                  <c:v>5.9429335297935</c:v>
                </c:pt>
                <c:pt idx="29">
                  <c:v>6.32400024423884</c:v>
                </c:pt>
                <c:pt idx="30">
                  <c:v>6.63450566372669</c:v>
                </c:pt>
                <c:pt idx="31">
                  <c:v>6.86162612093819</c:v>
                </c:pt>
                <c:pt idx="32">
                  <c:v>6.93645771215084</c:v>
                </c:pt>
                <c:pt idx="33">
                  <c:v>6.97387533262341</c:v>
                </c:pt>
                <c:pt idx="34">
                  <c:v>7.07061938848382</c:v>
                </c:pt>
                <c:pt idx="35">
                  <c:v>6.84995332603914</c:v>
                </c:pt>
                <c:pt idx="36">
                  <c:v>6.66580215624372</c:v>
                </c:pt>
                <c:pt idx="37">
                  <c:v>6.44121184781439</c:v>
                </c:pt>
                <c:pt idx="38">
                  <c:v>6.36614210896332</c:v>
                </c:pt>
                <c:pt idx="39">
                  <c:v>5.98869899832705</c:v>
                </c:pt>
                <c:pt idx="40">
                  <c:v>5.82009354706244</c:v>
                </c:pt>
                <c:pt idx="41">
                  <c:v>5.69865732022732</c:v>
                </c:pt>
                <c:pt idx="42">
                  <c:v>5.86170501658184</c:v>
                </c:pt>
                <c:pt idx="43">
                  <c:v>5.87266951638341</c:v>
                </c:pt>
                <c:pt idx="44">
                  <c:v>5.90746951638342</c:v>
                </c:pt>
                <c:pt idx="45">
                  <c:v>5.87673355765438</c:v>
                </c:pt>
                <c:pt idx="46">
                  <c:v>5.68063576595787</c:v>
                </c:pt>
                <c:pt idx="47">
                  <c:v>5.29428398812557</c:v>
                </c:pt>
                <c:pt idx="48">
                  <c:v>4.95826355721203</c:v>
                </c:pt>
                <c:pt idx="49">
                  <c:v>4.78531474454425</c:v>
                </c:pt>
                <c:pt idx="50">
                  <c:v>4.70448227688705</c:v>
                </c:pt>
                <c:pt idx="51">
                  <c:v>4.74342975577318</c:v>
                </c:pt>
                <c:pt idx="52">
                  <c:v>5.00044893413294</c:v>
                </c:pt>
                <c:pt idx="53">
                  <c:v>5.33888285541657</c:v>
                </c:pt>
                <c:pt idx="54">
                  <c:v>5.46846487762975</c:v>
                </c:pt>
                <c:pt idx="55">
                  <c:v>5.6960972992248</c:v>
                </c:pt>
                <c:pt idx="56">
                  <c:v>5.89719108823072</c:v>
                </c:pt>
                <c:pt idx="57">
                  <c:v>5.94222006688607</c:v>
                </c:pt>
                <c:pt idx="58">
                  <c:v>6.03674954569711</c:v>
                </c:pt>
                <c:pt idx="59">
                  <c:v>6.27132027859904</c:v>
                </c:pt>
                <c:pt idx="60">
                  <c:v>6.51957719727531</c:v>
                </c:pt>
                <c:pt idx="61">
                  <c:v>6.84172149146885</c:v>
                </c:pt>
                <c:pt idx="62">
                  <c:v>7.03380200081923</c:v>
                </c:pt>
                <c:pt idx="63">
                  <c:v>7.12175711126469</c:v>
                </c:pt>
                <c:pt idx="64">
                  <c:v>7.20986605165523</c:v>
                </c:pt>
                <c:pt idx="65">
                  <c:v>7.29486369248109</c:v>
                </c:pt>
                <c:pt idx="66">
                  <c:v>7.22193585896196</c:v>
                </c:pt>
                <c:pt idx="67">
                  <c:v>7.27138571740084</c:v>
                </c:pt>
                <c:pt idx="68">
                  <c:v>7.33965787488643</c:v>
                </c:pt>
                <c:pt idx="69">
                  <c:v>7.44927289372102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c: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262597343006671"/>
          <c:y val="0.0349701701109887"/>
          <c:w val="0.956553787016315"/>
          <c:h val="0.908385662043291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上证!$A$164:$A$244</c:f>
              <c:numCache>
                <c:formatCode>yyyy/m/d</c:formatCode>
                <c:ptCount val="81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</c:numCache>
            </c:numRef>
          </c:cat>
          <c:val>
            <c:numRef>
              <c:f>上证!$F$164:$F$244</c:f>
              <c:numCache>
                <c:formatCode>General</c:formatCode>
                <c:ptCount val="81"/>
                <c:pt idx="0">
                  <c:v>-2.48819255187917</c:v>
                </c:pt>
                <c:pt idx="1">
                  <c:v>-2.65645506720268</c:v>
                </c:pt>
                <c:pt idx="2">
                  <c:v>-2.55357563427992</c:v>
                </c:pt>
                <c:pt idx="3">
                  <c:v>-2.49165719857448</c:v>
                </c:pt>
                <c:pt idx="4">
                  <c:v>-2.57716536480619</c:v>
                </c:pt>
                <c:pt idx="5">
                  <c:v>-2.54975731605414</c:v>
                </c:pt>
                <c:pt idx="6">
                  <c:v>-2.52997070161468</c:v>
                </c:pt>
                <c:pt idx="7">
                  <c:v>-2.78277106948715</c:v>
                </c:pt>
                <c:pt idx="8">
                  <c:v>-2.9193872476176</c:v>
                </c:pt>
                <c:pt idx="9">
                  <c:v>-3.00503093085325</c:v>
                </c:pt>
                <c:pt idx="10">
                  <c:v>-2.6416516542159</c:v>
                </c:pt>
                <c:pt idx="11">
                  <c:v>-1.97328853652473</c:v>
                </c:pt>
                <c:pt idx="12">
                  <c:v>-1.34465270268673</c:v>
                </c:pt>
                <c:pt idx="13">
                  <c:v>-0.63393266565992</c:v>
                </c:pt>
                <c:pt idx="14">
                  <c:v>0.0540212821325392</c:v>
                </c:pt>
                <c:pt idx="15">
                  <c:v>0.329925700144433</c:v>
                </c:pt>
                <c:pt idx="16">
                  <c:v>0.32571506178982</c:v>
                </c:pt>
                <c:pt idx="17">
                  <c:v>0.563638625473889</c:v>
                </c:pt>
                <c:pt idx="18">
                  <c:v>0.655175658046803</c:v>
                </c:pt>
                <c:pt idx="19">
                  <c:v>0.783448884403119</c:v>
                </c:pt>
                <c:pt idx="20">
                  <c:v>0.767120275606538</c:v>
                </c:pt>
                <c:pt idx="21">
                  <c:v>1.07743730773456</c:v>
                </c:pt>
                <c:pt idx="22">
                  <c:v>1.04510208760877</c:v>
                </c:pt>
                <c:pt idx="23">
                  <c:v>0.800874229640072</c:v>
                </c:pt>
                <c:pt idx="24">
                  <c:v>0.809259623204293</c:v>
                </c:pt>
                <c:pt idx="25">
                  <c:v>1.06148261194479</c:v>
                </c:pt>
                <c:pt idx="26">
                  <c:v>1.33223380228611</c:v>
                </c:pt>
                <c:pt idx="27">
                  <c:v>1.55616129232595</c:v>
                </c:pt>
                <c:pt idx="28">
                  <c:v>1.96099855468336</c:v>
                </c:pt>
                <c:pt idx="29">
                  <c:v>2.10409845381387</c:v>
                </c:pt>
                <c:pt idx="30">
                  <c:v>2.04722373879267</c:v>
                </c:pt>
                <c:pt idx="31">
                  <c:v>1.80474061565577</c:v>
                </c:pt>
                <c:pt idx="32">
                  <c:v>1.84202801234733</c:v>
                </c:pt>
                <c:pt idx="33">
                  <c:v>2.14953739258183</c:v>
                </c:pt>
                <c:pt idx="34">
                  <c:v>2.43862625999583</c:v>
                </c:pt>
                <c:pt idx="35">
                  <c:v>2.85565398153815</c:v>
                </c:pt>
                <c:pt idx="36">
                  <c:v>3.09112447344972</c:v>
                </c:pt>
                <c:pt idx="37">
                  <c:v>3.24696226161544</c:v>
                </c:pt>
                <c:pt idx="38">
                  <c:v>3.10210555627805</c:v>
                </c:pt>
                <c:pt idx="39">
                  <c:v>3.03533449148533</c:v>
                </c:pt>
                <c:pt idx="40">
                  <c:v>3.09664367665167</c:v>
                </c:pt>
                <c:pt idx="41">
                  <c:v>3.35529150979858</c:v>
                </c:pt>
                <c:pt idx="42">
                  <c:v>3.76766816594777</c:v>
                </c:pt>
                <c:pt idx="43">
                  <c:v>4.26354482209696</c:v>
                </c:pt>
                <c:pt idx="44">
                  <c:v>4.66879407053934</c:v>
                </c:pt>
                <c:pt idx="45">
                  <c:v>5.04188677030314</c:v>
                </c:pt>
                <c:pt idx="46">
                  <c:v>5.50505894948378</c:v>
                </c:pt>
                <c:pt idx="47">
                  <c:v>5.59335894948378</c:v>
                </c:pt>
                <c:pt idx="48">
                  <c:v>6.26369990102634</c:v>
                </c:pt>
                <c:pt idx="49">
                  <c:v>6.49843922352554</c:v>
                </c:pt>
                <c:pt idx="50">
                  <c:v>6.22052655224013</c:v>
                </c:pt>
                <c:pt idx="51">
                  <c:v>5.76208073436632</c:v>
                </c:pt>
                <c:pt idx="52">
                  <c:v>5.56591670944246</c:v>
                </c:pt>
                <c:pt idx="53">
                  <c:v>4.71115327840334</c:v>
                </c:pt>
                <c:pt idx="54">
                  <c:v>4.34754127345907</c:v>
                </c:pt>
                <c:pt idx="55">
                  <c:v>4.37034873522632</c:v>
                </c:pt>
                <c:pt idx="56">
                  <c:v>4.34094958062424</c:v>
                </c:pt>
                <c:pt idx="57">
                  <c:v>4.41371656445237</c:v>
                </c:pt>
                <c:pt idx="58">
                  <c:v>4.41372459963401</c:v>
                </c:pt>
                <c:pt idx="59">
                  <c:v>4.27239492719814</c:v>
                </c:pt>
                <c:pt idx="60">
                  <c:v>4.07638887155166</c:v>
                </c:pt>
                <c:pt idx="61">
                  <c:v>3.37358166200347</c:v>
                </c:pt>
                <c:pt idx="62">
                  <c:v>2.54729360997111</c:v>
                </c:pt>
                <c:pt idx="63">
                  <c:v>1.91607571572092</c:v>
                </c:pt>
                <c:pt idx="64">
                  <c:v>1.48054392098174</c:v>
                </c:pt>
                <c:pt idx="65">
                  <c:v>1.16287917002389</c:v>
                </c:pt>
                <c:pt idx="66">
                  <c:v>1.50590804753934</c:v>
                </c:pt>
                <c:pt idx="67">
                  <c:v>1.93406380962112</c:v>
                </c:pt>
                <c:pt idx="68">
                  <c:v>2.40308746331801</c:v>
                </c:pt>
                <c:pt idx="69">
                  <c:v>2.75069042276736</c:v>
                </c:pt>
                <c:pt idx="70">
                  <c:v>2.97239039385099</c:v>
                </c:pt>
                <c:pt idx="71">
                  <c:v>3.08159457417332</c:v>
                </c:pt>
                <c:pt idx="72">
                  <c:v>3.41586894765755</c:v>
                </c:pt>
                <c:pt idx="73">
                  <c:v>3.67176602911846</c:v>
                </c:pt>
                <c:pt idx="74">
                  <c:v>4.00752453684417</c:v>
                </c:pt>
                <c:pt idx="75">
                  <c:v>4.3253724336015</c:v>
                </c:pt>
                <c:pt idx="76">
                  <c:v>4.77783375200221</c:v>
                </c:pt>
                <c:pt idx="77">
                  <c:v>4.94144358904429</c:v>
                </c:pt>
                <c:pt idx="78">
                  <c:v>5.31827180735124</c:v>
                </c:pt>
                <c:pt idx="79">
                  <c:v>5.91837595705402</c:v>
                </c:pt>
                <c:pt idx="80">
                  <c:v>6.49590249004281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上证!$A$164:$A$244</c:f>
              <c:numCache>
                <c:formatCode>yyyy/m/d</c:formatCode>
                <c:ptCount val="81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</c:numCache>
            </c:numRef>
          </c:cat>
          <c:val>
            <c:numRef>
              <c:f>上证!$G$164:$G$244</c:f>
              <c:numCache>
                <c:formatCode>General</c:formatCode>
                <c:ptCount val="81"/>
                <c:pt idx="0">
                  <c:v>-4.48164958029926</c:v>
                </c:pt>
                <c:pt idx="1">
                  <c:v>-4.5003633594192</c:v>
                </c:pt>
                <c:pt idx="2">
                  <c:v>-4.22232676851419</c:v>
                </c:pt>
                <c:pt idx="3">
                  <c:v>-3.86733500119713</c:v>
                </c:pt>
                <c:pt idx="4">
                  <c:v>-3.75234031862818</c:v>
                </c:pt>
                <c:pt idx="5">
                  <c:v>-3.48798284248731</c:v>
                </c:pt>
                <c:pt idx="6">
                  <c:v>-3.3240932096278</c:v>
                </c:pt>
                <c:pt idx="7">
                  <c:v>-3.35316732683644</c:v>
                </c:pt>
                <c:pt idx="8">
                  <c:v>-3.39120581147163</c:v>
                </c:pt>
                <c:pt idx="9">
                  <c:v>-3.21604773101247</c:v>
                </c:pt>
                <c:pt idx="10">
                  <c:v>-3.0438264896253</c:v>
                </c:pt>
                <c:pt idx="11">
                  <c:v>-2.68148956846445</c:v>
                </c:pt>
                <c:pt idx="12">
                  <c:v>-2.4548626480423</c:v>
                </c:pt>
                <c:pt idx="13">
                  <c:v>-2.25063158945221</c:v>
                </c:pt>
                <c:pt idx="14">
                  <c:v>-2.10319725345719</c:v>
                </c:pt>
                <c:pt idx="15">
                  <c:v>-1.95994528562169</c:v>
                </c:pt>
                <c:pt idx="16">
                  <c:v>-2.0516349458796</c:v>
                </c:pt>
                <c:pt idx="17">
                  <c:v>-2.00489085007991</c:v>
                </c:pt>
                <c:pt idx="18">
                  <c:v>-1.97387761648138</c:v>
                </c:pt>
                <c:pt idx="19">
                  <c:v>-1.89444450468769</c:v>
                </c:pt>
                <c:pt idx="20">
                  <c:v>-1.97421944259046</c:v>
                </c:pt>
                <c:pt idx="21">
                  <c:v>-1.77029036693617</c:v>
                </c:pt>
                <c:pt idx="22">
                  <c:v>-1.78122221384251</c:v>
                </c:pt>
                <c:pt idx="23">
                  <c:v>-1.84095352416642</c:v>
                </c:pt>
                <c:pt idx="24">
                  <c:v>-1.79222797188575</c:v>
                </c:pt>
                <c:pt idx="25">
                  <c:v>-1.49674887905416</c:v>
                </c:pt>
                <c:pt idx="26">
                  <c:v>-1.18117815831117</c:v>
                </c:pt>
                <c:pt idx="27">
                  <c:v>-0.908751180492366</c:v>
                </c:pt>
                <c:pt idx="28">
                  <c:v>-0.611476255086371</c:v>
                </c:pt>
                <c:pt idx="29">
                  <c:v>-0.414525649463179</c:v>
                </c:pt>
                <c:pt idx="30">
                  <c:v>-0.442979112603739</c:v>
                </c:pt>
                <c:pt idx="31">
                  <c:v>-0.614272186156402</c:v>
                </c:pt>
                <c:pt idx="32">
                  <c:v>-0.580704843203822</c:v>
                </c:pt>
                <c:pt idx="33">
                  <c:v>-0.346144432195912</c:v>
                </c:pt>
                <c:pt idx="34">
                  <c:v>-0.288852762148824</c:v>
                </c:pt>
                <c:pt idx="35">
                  <c:v>-0.175671139381644</c:v>
                </c:pt>
                <c:pt idx="36">
                  <c:v>-0.119050549700192</c:v>
                </c:pt>
                <c:pt idx="37">
                  <c:v>-0.138765232244284</c:v>
                </c:pt>
                <c:pt idx="38">
                  <c:v>-0.346131216258577</c:v>
                </c:pt>
                <c:pt idx="39">
                  <c:v>-0.351347372147806</c:v>
                </c:pt>
                <c:pt idx="40">
                  <c:v>-0.273901350634847</c:v>
                </c:pt>
                <c:pt idx="41">
                  <c:v>-0.0575844947224695</c:v>
                </c:pt>
                <c:pt idx="42">
                  <c:v>0.34107548875839</c:v>
                </c:pt>
                <c:pt idx="43">
                  <c:v>0.622159885470543</c:v>
                </c:pt>
                <c:pt idx="44">
                  <c:v>1.03868911200759</c:v>
                </c:pt>
                <c:pt idx="45">
                  <c:v>1.427830252855</c:v>
                </c:pt>
                <c:pt idx="46">
                  <c:v>1.91017978368294</c:v>
                </c:pt>
                <c:pt idx="47">
                  <c:v>2.29049131355306</c:v>
                </c:pt>
                <c:pt idx="48">
                  <c:v>3.43724489693088</c:v>
                </c:pt>
                <c:pt idx="49">
                  <c:v>4.00379266772456</c:v>
                </c:pt>
                <c:pt idx="50">
                  <c:v>4.28646052467169</c:v>
                </c:pt>
                <c:pt idx="51">
                  <c:v>4.25496296992871</c:v>
                </c:pt>
                <c:pt idx="52">
                  <c:v>4.29394672498944</c:v>
                </c:pt>
                <c:pt idx="53">
                  <c:v>3.49883888427942</c:v>
                </c:pt>
                <c:pt idx="54">
                  <c:v>3.14699474502264</c:v>
                </c:pt>
                <c:pt idx="55">
                  <c:v>2.99633087357267</c:v>
                </c:pt>
                <c:pt idx="56">
                  <c:v>2.86490883012319</c:v>
                </c:pt>
                <c:pt idx="57">
                  <c:v>2.80249710157931</c:v>
                </c:pt>
                <c:pt idx="58">
                  <c:v>2.99795843148007</c:v>
                </c:pt>
                <c:pt idx="59">
                  <c:v>2.83857214787442</c:v>
                </c:pt>
                <c:pt idx="60">
                  <c:v>2.64852316053713</c:v>
                </c:pt>
                <c:pt idx="61">
                  <c:v>2.48544885586049</c:v>
                </c:pt>
                <c:pt idx="62">
                  <c:v>2.16268842814023</c:v>
                </c:pt>
                <c:pt idx="63">
                  <c:v>1.88982632720082</c:v>
                </c:pt>
                <c:pt idx="64">
                  <c:v>1.93821296311729</c:v>
                </c:pt>
                <c:pt idx="65">
                  <c:v>2.16480922674819</c:v>
                </c:pt>
                <c:pt idx="66">
                  <c:v>2.48028726731506</c:v>
                </c:pt>
                <c:pt idx="67">
                  <c:v>2.88847640137324</c:v>
                </c:pt>
                <c:pt idx="68">
                  <c:v>3.32875538848437</c:v>
                </c:pt>
                <c:pt idx="69">
                  <c:v>3.76033660777491</c:v>
                </c:pt>
                <c:pt idx="70">
                  <c:v>3.9922833833125</c:v>
                </c:pt>
                <c:pt idx="71">
                  <c:v>4.24156515063382</c:v>
                </c:pt>
                <c:pt idx="72">
                  <c:v>4.58912492903812</c:v>
                </c:pt>
                <c:pt idx="73">
                  <c:v>4.82404428291153</c:v>
                </c:pt>
                <c:pt idx="74">
                  <c:v>5.05303307818503</c:v>
                </c:pt>
                <c:pt idx="75">
                  <c:v>5.36851108009057</c:v>
                </c:pt>
                <c:pt idx="76">
                  <c:v>5.83624170580279</c:v>
                </c:pt>
                <c:pt idx="77">
                  <c:v>5.96365634844533</c:v>
                </c:pt>
                <c:pt idx="78">
                  <c:v>6.21448117267705</c:v>
                </c:pt>
                <c:pt idx="79">
                  <c:v>6.62170456135558</c:v>
                </c:pt>
                <c:pt idx="80">
                  <c:v>6.97155266298068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上证!$A$164:$A$244</c:f>
              <c:numCache>
                <c:formatCode>yyyy/m/d</c:formatCode>
                <c:ptCount val="81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</c:numCache>
            </c:numRef>
          </c:cat>
          <c:val>
            <c:numRef>
              <c:f>上证!$H$164:$H$244</c:f>
              <c:numCache>
                <c:formatCode>General</c:formatCode>
                <c:ptCount val="81"/>
                <c:pt idx="0">
                  <c:v>-3.40470447860261</c:v>
                </c:pt>
                <c:pt idx="1">
                  <c:v>-3.36575699971648</c:v>
                </c:pt>
                <c:pt idx="2">
                  <c:v>-3.10873782135672</c:v>
                </c:pt>
                <c:pt idx="3">
                  <c:v>-2.77030390007309</c:v>
                </c:pt>
                <c:pt idx="4">
                  <c:v>-2.64072187785991</c:v>
                </c:pt>
                <c:pt idx="5">
                  <c:v>-2.41308945626487</c:v>
                </c:pt>
                <c:pt idx="6">
                  <c:v>-2.21199566725895</c:v>
                </c:pt>
                <c:pt idx="7">
                  <c:v>-2.16696668860359</c:v>
                </c:pt>
                <c:pt idx="8">
                  <c:v>-2.07243720979255</c:v>
                </c:pt>
                <c:pt idx="9">
                  <c:v>-1.83786647689062</c:v>
                </c:pt>
                <c:pt idx="10">
                  <c:v>-1.58960955821436</c:v>
                </c:pt>
                <c:pt idx="11">
                  <c:v>-1.26746526402081</c:v>
                </c:pt>
                <c:pt idx="12">
                  <c:v>-1.07538475467044</c:v>
                </c:pt>
                <c:pt idx="13">
                  <c:v>-0.98742964422497</c:v>
                </c:pt>
                <c:pt idx="14">
                  <c:v>-0.899320703834432</c:v>
                </c:pt>
                <c:pt idx="15">
                  <c:v>-0.81432306300857</c:v>
                </c:pt>
                <c:pt idx="16">
                  <c:v>-0.887250896527707</c:v>
                </c:pt>
                <c:pt idx="17">
                  <c:v>-0.837801038088828</c:v>
                </c:pt>
                <c:pt idx="18">
                  <c:v>-0.769528880603231</c:v>
                </c:pt>
                <c:pt idx="19">
                  <c:v>-0.659913861768641</c:v>
                </c:pt>
                <c:pt idx="20">
                  <c:v>-0.701950823816412</c:v>
                </c:pt>
                <c:pt idx="21">
                  <c:v>-0.516285699155574</c:v>
                </c:pt>
                <c:pt idx="22">
                  <c:v>-0.436401572444341</c:v>
                </c:pt>
                <c:pt idx="23">
                  <c:v>-0.42807293404385</c:v>
                </c:pt>
                <c:pt idx="24">
                  <c:v>-0.379924932540493</c:v>
                </c:pt>
                <c:pt idx="25">
                  <c:v>-0.135431297055393</c:v>
                </c:pt>
                <c:pt idx="26">
                  <c:v>0.10697795935803</c:v>
                </c:pt>
                <c:pt idx="27">
                  <c:v>0.264353380560387</c:v>
                </c:pt>
                <c:pt idx="28">
                  <c:v>0.441098578880784</c:v>
                </c:pt>
                <c:pt idx="29">
                  <c:v>0.59811917679695</c:v>
                </c:pt>
                <c:pt idx="30">
                  <c:v>0.566176795265655</c:v>
                </c:pt>
                <c:pt idx="31">
                  <c:v>0.401038200823409</c:v>
                </c:pt>
                <c:pt idx="32">
                  <c:v>0.385384685651462</c:v>
                </c:pt>
                <c:pt idx="33">
                  <c:v>0.531935700869911</c:v>
                </c:pt>
                <c:pt idx="34">
                  <c:v>0.534764583442923</c:v>
                </c:pt>
                <c:pt idx="35">
                  <c:v>0.589211041712827</c:v>
                </c:pt>
                <c:pt idx="36">
                  <c:v>0.604367440529855</c:v>
                </c:pt>
                <c:pt idx="37">
                  <c:v>0.572514241838332</c:v>
                </c:pt>
                <c:pt idx="38">
                  <c:v>0.418581019107379</c:v>
                </c:pt>
                <c:pt idx="39">
                  <c:v>0.382685839359373</c:v>
                </c:pt>
                <c:pt idx="40">
                  <c:v>0.403931957147921</c:v>
                </c:pt>
                <c:pt idx="41">
                  <c:v>0.560403524731729</c:v>
                </c:pt>
                <c:pt idx="42">
                  <c:v>0.860344477069082</c:v>
                </c:pt>
                <c:pt idx="43">
                  <c:v>1.08069473748681</c:v>
                </c:pt>
                <c:pt idx="44">
                  <c:v>1.45441989528826</c:v>
                </c:pt>
                <c:pt idx="45">
                  <c:v>1.81487082377082</c:v>
                </c:pt>
                <c:pt idx="46">
                  <c:v>2.25107278414003</c:v>
                </c:pt>
                <c:pt idx="47">
                  <c:v>2.66316013014071</c:v>
                </c:pt>
                <c:pt idx="48">
                  <c:v>3.69402852353795</c:v>
                </c:pt>
                <c:pt idx="49">
                  <c:v>4.26605930998165</c:v>
                </c:pt>
                <c:pt idx="50">
                  <c:v>4.60497500637948</c:v>
                </c:pt>
                <c:pt idx="51">
                  <c:v>4.69170245537058</c:v>
                </c:pt>
                <c:pt idx="52">
                  <c:v>4.80543708684881</c:v>
                </c:pt>
                <c:pt idx="53">
                  <c:v>4.17537984885476</c:v>
                </c:pt>
                <c:pt idx="54">
                  <c:v>3.96272230816822</c:v>
                </c:pt>
                <c:pt idx="55">
                  <c:v>4.05804843877244</c:v>
                </c:pt>
                <c:pt idx="56">
                  <c:v>4.20871911767984</c:v>
                </c:pt>
                <c:pt idx="57">
                  <c:v>4.39263547755174</c:v>
                </c:pt>
                <c:pt idx="58">
                  <c:v>4.9068351775505</c:v>
                </c:pt>
                <c:pt idx="59">
                  <c:v>4.94984622058814</c:v>
                </c:pt>
                <c:pt idx="60">
                  <c:v>4.75744816946966</c:v>
                </c:pt>
                <c:pt idx="61">
                  <c:v>4.55143187878871</c:v>
                </c:pt>
                <c:pt idx="62">
                  <c:v>4.22615508376897</c:v>
                </c:pt>
                <c:pt idx="63">
                  <c:v>3.84556672577632</c:v>
                </c:pt>
                <c:pt idx="64">
                  <c:v>3.80838456272878</c:v>
                </c:pt>
                <c:pt idx="65">
                  <c:v>4.02425254504212</c:v>
                </c:pt>
                <c:pt idx="66">
                  <c:v>4.26048268670112</c:v>
                </c:pt>
                <c:pt idx="67">
                  <c:v>4.54601128639178</c:v>
                </c:pt>
                <c:pt idx="68">
                  <c:v>4.90416058590366</c:v>
                </c:pt>
                <c:pt idx="69">
                  <c:v>5.2694238589044</c:v>
                </c:pt>
                <c:pt idx="70">
                  <c:v>5.43951580456113</c:v>
                </c:pt>
                <c:pt idx="71">
                  <c:v>5.63760060993232</c:v>
                </c:pt>
                <c:pt idx="72">
                  <c:v>5.92904063789515</c:v>
                </c:pt>
                <c:pt idx="73">
                  <c:v>6.11687778701392</c:v>
                </c:pt>
                <c:pt idx="74">
                  <c:v>6.30812862953961</c:v>
                </c:pt>
                <c:pt idx="75">
                  <c:v>6.54238769121031</c:v>
                </c:pt>
                <c:pt idx="76">
                  <c:v>6.95831180413952</c:v>
                </c:pt>
                <c:pt idx="77">
                  <c:v>7.07785676731817</c:v>
                </c:pt>
                <c:pt idx="78">
                  <c:v>7.28313420226754</c:v>
                </c:pt>
                <c:pt idx="79">
                  <c:v>7.56827666509599</c:v>
                </c:pt>
                <c:pt idx="80">
                  <c:v>7.88522525792437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上证!$A$164:$A$244</c:f>
              <c:numCache>
                <c:formatCode>yyyy/m/d</c:formatCode>
                <c:ptCount val="81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</c:numCache>
            </c:numRef>
          </c:cat>
          <c:val>
            <c:numRef>
              <c:f>上证!$I$164:$I$244</c:f>
              <c:numCache>
                <c:formatCode>General</c:formatCode>
                <c:ptCount val="81"/>
                <c:pt idx="11">
                  <c:v>0.839328741483607</c:v>
                </c:pt>
                <c:pt idx="12">
                  <c:v>1.52624425704458</c:v>
                </c:pt>
                <c:pt idx="13">
                  <c:v>2.11713952704751</c:v>
                </c:pt>
                <c:pt idx="14">
                  <c:v>2.59949780638975</c:v>
                </c:pt>
                <c:pt idx="15">
                  <c:v>2.66557845737832</c:v>
                </c:pt>
                <c:pt idx="16">
                  <c:v>2.54434002891053</c:v>
                </c:pt>
                <c:pt idx="17">
                  <c:v>2.59312021201882</c:v>
                </c:pt>
                <c:pt idx="18">
                  <c:v>2.69284872494968</c:v>
                </c:pt>
                <c:pt idx="19">
                  <c:v>2.83660457434492</c:v>
                </c:pt>
                <c:pt idx="20">
                  <c:v>2.85542037346532</c:v>
                </c:pt>
                <c:pt idx="21">
                  <c:v>3.08569773252337</c:v>
                </c:pt>
                <c:pt idx="22">
                  <c:v>3.25723272373161</c:v>
                </c:pt>
                <c:pt idx="23">
                  <c:v>3.38152260383048</c:v>
                </c:pt>
                <c:pt idx="24">
                  <c:v>3.56670012820719</c:v>
                </c:pt>
                <c:pt idx="25">
                  <c:v>3.91646457872086</c:v>
                </c:pt>
                <c:pt idx="26">
                  <c:v>4.26951639005315</c:v>
                </c:pt>
                <c:pt idx="27">
                  <c:v>4.40115245338921</c:v>
                </c:pt>
                <c:pt idx="28">
                  <c:v>4.52995435180659</c:v>
                </c:pt>
                <c:pt idx="29">
                  <c:v>4.61738508900388</c:v>
                </c:pt>
                <c:pt idx="30">
                  <c:v>4.53628365075533</c:v>
                </c:pt>
                <c:pt idx="31">
                  <c:v>4.27226423088485</c:v>
                </c:pt>
                <c:pt idx="32">
                  <c:v>4.26289764005159</c:v>
                </c:pt>
                <c:pt idx="33">
                  <c:v>4.37429727942109</c:v>
                </c:pt>
                <c:pt idx="34">
                  <c:v>4.36442466092411</c:v>
                </c:pt>
                <c:pt idx="35">
                  <c:v>4.37350410255031</c:v>
                </c:pt>
                <c:pt idx="36">
                  <c:v>4.35263111884999</c:v>
                </c:pt>
                <c:pt idx="37">
                  <c:v>4.2779728238293</c:v>
                </c:pt>
                <c:pt idx="38">
                  <c:v>4.13892103664622</c:v>
                </c:pt>
                <c:pt idx="39">
                  <c:v>4.07323184843863</c:v>
                </c:pt>
                <c:pt idx="40">
                  <c:v>4.03225610586437</c:v>
                </c:pt>
                <c:pt idx="41">
                  <c:v>4.14610214014894</c:v>
                </c:pt>
                <c:pt idx="42">
                  <c:v>4.4001819157389</c:v>
                </c:pt>
                <c:pt idx="43">
                  <c:v>4.57069727578623</c:v>
                </c:pt>
                <c:pt idx="44">
                  <c:v>4.95800903993078</c:v>
                </c:pt>
                <c:pt idx="45">
                  <c:v>5.40637641779102</c:v>
                </c:pt>
                <c:pt idx="46">
                  <c:v>5.90400611027427</c:v>
                </c:pt>
                <c:pt idx="47">
                  <c:v>6.42177108300469</c:v>
                </c:pt>
                <c:pt idx="48">
                  <c:v>7.53711483421581</c:v>
                </c:pt>
                <c:pt idx="49">
                  <c:v>8.07118917053995</c:v>
                </c:pt>
                <c:pt idx="50">
                  <c:v>8.41981130635753</c:v>
                </c:pt>
                <c:pt idx="51">
                  <c:v>8.50604463073064</c:v>
                </c:pt>
                <c:pt idx="52">
                  <c:v>8.61029705435934</c:v>
                </c:pt>
                <c:pt idx="53">
                  <c:v>8.05167291884724</c:v>
                </c:pt>
                <c:pt idx="54">
                  <c:v>7.88022732479951</c:v>
                </c:pt>
                <c:pt idx="55">
                  <c:v>7.96906914722285</c:v>
                </c:pt>
                <c:pt idx="56">
                  <c:v>8.19894690683141</c:v>
                </c:pt>
                <c:pt idx="57">
                  <c:v>8.40988088181109</c:v>
                </c:pt>
                <c:pt idx="58">
                  <c:v>8.84641331927933</c:v>
                </c:pt>
                <c:pt idx="59">
                  <c:v>9.06765041200513</c:v>
                </c:pt>
                <c:pt idx="60">
                  <c:v>9.05277053747871</c:v>
                </c:pt>
                <c:pt idx="61">
                  <c:v>8.45813950430871</c:v>
                </c:pt>
                <c:pt idx="62">
                  <c:v>7.80355096141043</c:v>
                </c:pt>
                <c:pt idx="63">
                  <c:v>7.12810898435078</c:v>
                </c:pt>
                <c:pt idx="64">
                  <c:v>6.60557404756902</c:v>
                </c:pt>
                <c:pt idx="65">
                  <c:v>6.27546694168286</c:v>
                </c:pt>
                <c:pt idx="66">
                  <c:v>6.4484988670088</c:v>
                </c:pt>
                <c:pt idx="67">
                  <c:v>6.57982279923298</c:v>
                </c:pt>
                <c:pt idx="68">
                  <c:v>6.84752976837975</c:v>
                </c:pt>
                <c:pt idx="69">
                  <c:v>7.18152529522691</c:v>
                </c:pt>
                <c:pt idx="70">
                  <c:v>7.35736468964919</c:v>
                </c:pt>
                <c:pt idx="71">
                  <c:v>7.52790173054516</c:v>
                </c:pt>
                <c:pt idx="72">
                  <c:v>7.91285859974118</c:v>
                </c:pt>
                <c:pt idx="73">
                  <c:v>8.06652803456408</c:v>
                </c:pt>
                <c:pt idx="74">
                  <c:v>8.18077268984555</c:v>
                </c:pt>
                <c:pt idx="75">
                  <c:v>8.36864159207106</c:v>
                </c:pt>
                <c:pt idx="76">
                  <c:v>8.79101215296146</c:v>
                </c:pt>
                <c:pt idx="77">
                  <c:v>8.87888475957113</c:v>
                </c:pt>
                <c:pt idx="78">
                  <c:v>9.13827492182263</c:v>
                </c:pt>
                <c:pt idx="79">
                  <c:v>9.52228958295679</c:v>
                </c:pt>
                <c:pt idx="80">
                  <c:v>9.92752947958156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5625" y="168275"/>
        <a:ext cx="416242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616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>
      <xdr:nvGraphicFramePr>
        <xdr:cNvPr id="2" name="图表 1"/>
        <xdr:cNvGraphicFramePr/>
      </xdr:nvGraphicFramePr>
      <xdr:xfrm>
        <a:off x="43180" y="5976620"/>
        <a:ext cx="13329920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>
      <xdr:nvGraphicFramePr>
        <xdr:cNvPr id="3" name="图表 2"/>
        <xdr:cNvGraphicFramePr/>
      </xdr:nvGraphicFramePr>
      <xdr:xfrm>
        <a:off x="2057400" y="24393525"/>
        <a:ext cx="11658600" cy="607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topLeftCell="A4" workbookViewId="0">
      <selection activeCell="M158" sqref="M158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4" hidden="1" customWidth="1"/>
    <col min="5" max="5" width="32" hidden="1" customWidth="1"/>
    <col min="6" max="6" width="13.7272727272727" hidden="1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13.7272727272727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13.7272727272727" hidden="1" customWidth="1"/>
    <col min="17" max="17" width="9" style="36"/>
  </cols>
  <sheetData>
    <row r="1" ht="14.75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5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ht="14.75" spans="1:16">
      <c r="A2" s="67">
        <v>43101</v>
      </c>
      <c r="B2" s="56">
        <v>3.944</v>
      </c>
      <c r="C2" s="56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2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6"/>
      <c r="M2" s="32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68">
        <v>43132</v>
      </c>
      <c r="B3" s="56">
        <v>3.857</v>
      </c>
      <c r="C3" s="56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6">
        <f>F3+G2</f>
        <v>0.209315299873661</v>
      </c>
      <c r="H3" s="32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6">
        <f t="shared" ref="L3:L55" si="8">K3+L2</f>
        <v>0.366516350265686</v>
      </c>
      <c r="M3" s="32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6">
        <f t="shared" ref="Q3:Q55" si="9">P3+Q2</f>
        <v>0.130552580265668</v>
      </c>
    </row>
    <row r="4" ht="14.75" spans="1:17">
      <c r="A4" s="68">
        <v>43160</v>
      </c>
      <c r="B4" s="56">
        <v>3.778</v>
      </c>
      <c r="C4" s="56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6">
        <f t="shared" ref="G4:G35" si="11">F4+G3</f>
        <v>0.425587283189836</v>
      </c>
      <c r="H4" s="32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6">
        <f t="shared" si="8"/>
        <v>0.595184041220611</v>
      </c>
      <c r="M4" s="32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6">
        <f t="shared" si="9"/>
        <v>0.0910878968676756</v>
      </c>
    </row>
    <row r="5" ht="14.75" spans="1:17">
      <c r="A5" s="68">
        <v>43191</v>
      </c>
      <c r="B5" s="56">
        <v>3.653</v>
      </c>
      <c r="C5" s="56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6">
        <f t="shared" si="11"/>
        <v>1.09002378152844</v>
      </c>
      <c r="H5" s="32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6">
        <f t="shared" si="8"/>
        <v>0.861338514110419</v>
      </c>
      <c r="M5" s="32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6">
        <f t="shared" si="9"/>
        <v>0.405339722547727</v>
      </c>
    </row>
    <row r="6" ht="14.75" spans="1:17">
      <c r="A6" s="68">
        <v>43221</v>
      </c>
      <c r="B6" s="56">
        <v>3.646</v>
      </c>
      <c r="C6" s="56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6">
        <f t="shared" si="11"/>
        <v>1.14626620626171</v>
      </c>
      <c r="H6" s="32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6">
        <f t="shared" si="8"/>
        <v>1.68163109074406</v>
      </c>
      <c r="M6" s="32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6">
        <f t="shared" si="9"/>
        <v>0.460744825887472</v>
      </c>
    </row>
    <row r="7" ht="14.75" spans="1:17">
      <c r="A7" s="68">
        <v>43252</v>
      </c>
      <c r="B7" s="56">
        <v>3.543</v>
      </c>
      <c r="C7" s="56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6">
        <f t="shared" si="11"/>
        <v>1.6040721757135</v>
      </c>
      <c r="H7" s="32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6">
        <f t="shared" si="8"/>
        <v>2.30354209467646</v>
      </c>
      <c r="M7" s="32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6">
        <f t="shared" si="9"/>
        <v>0.770792000525168</v>
      </c>
    </row>
    <row r="8" ht="14.75" spans="1:17">
      <c r="A8" s="68">
        <v>43282</v>
      </c>
      <c r="B8" s="56">
        <v>3.533</v>
      </c>
      <c r="C8" s="56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6">
        <f t="shared" si="11"/>
        <v>1.68991461578748</v>
      </c>
      <c r="H8" s="32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6">
        <f t="shared" si="8"/>
        <v>2.2082813638462</v>
      </c>
      <c r="M8" s="32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6">
        <f t="shared" si="9"/>
        <v>0.849539917206292</v>
      </c>
    </row>
    <row r="9" ht="14.75" spans="1:17">
      <c r="A9" s="68">
        <v>43313</v>
      </c>
      <c r="B9" s="56">
        <v>3.6</v>
      </c>
      <c r="C9" s="56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6">
        <f t="shared" si="11"/>
        <v>1.97111111860894</v>
      </c>
      <c r="H9" s="32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6">
        <f t="shared" si="8"/>
        <v>2.51579897735754</v>
      </c>
      <c r="M9" s="32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6">
        <f t="shared" si="9"/>
        <v>1.01979047600708</v>
      </c>
    </row>
    <row r="10" ht="14.75" spans="1:17">
      <c r="A10" s="68">
        <v>43344</v>
      </c>
      <c r="B10" s="56">
        <v>3.655</v>
      </c>
      <c r="C10" s="56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6">
        <f t="shared" si="11"/>
        <v>1.94932180682427</v>
      </c>
      <c r="H10" s="32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6">
        <f t="shared" si="8"/>
        <v>2.20173161984459</v>
      </c>
      <c r="M10" s="32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6">
        <f t="shared" si="9"/>
        <v>1.01204812277491</v>
      </c>
    </row>
    <row r="11" ht="14.75" spans="1:17">
      <c r="A11" s="68">
        <v>43374</v>
      </c>
      <c r="B11" s="56">
        <v>3.533</v>
      </c>
      <c r="C11" s="56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6">
        <f t="shared" si="11"/>
        <v>2.54394474214811</v>
      </c>
      <c r="H11" s="32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6">
        <f t="shared" si="8"/>
        <v>2.91482652648474</v>
      </c>
      <c r="M11" s="32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6">
        <f t="shared" si="9"/>
        <v>1.4012654709527</v>
      </c>
    </row>
    <row r="12" ht="14.75" spans="1:17">
      <c r="A12" s="68">
        <v>43405</v>
      </c>
      <c r="B12" s="56">
        <v>3.398</v>
      </c>
      <c r="C12" s="56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6">
        <f t="shared" si="11"/>
        <v>2.52035839946401</v>
      </c>
      <c r="H12" s="32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6">
        <f t="shared" si="8"/>
        <v>3.07382637768566</v>
      </c>
      <c r="M12" s="32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6">
        <f t="shared" si="9"/>
        <v>1.38428798437861</v>
      </c>
    </row>
    <row r="13" ht="14.75" spans="1:17">
      <c r="A13" s="68">
        <v>43435</v>
      </c>
      <c r="B13" s="56">
        <v>3.27</v>
      </c>
      <c r="C13" s="56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6">
        <f t="shared" si="11"/>
        <v>2.89776457523598</v>
      </c>
      <c r="H13" s="32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6">
        <f t="shared" si="8"/>
        <v>3.48892676982735</v>
      </c>
      <c r="M13" s="32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6">
        <f t="shared" si="9"/>
        <v>1.65843164174388</v>
      </c>
    </row>
    <row r="14" ht="14.75" spans="1:17">
      <c r="A14" s="68">
        <v>43466</v>
      </c>
      <c r="B14" s="56">
        <v>3.13</v>
      </c>
      <c r="C14" s="56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6">
        <f t="shared" si="11"/>
        <v>2.97603618017425</v>
      </c>
      <c r="H14" s="32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6">
        <f t="shared" si="8"/>
        <v>3.32980786196034</v>
      </c>
      <c r="M14" s="32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6">
        <f t="shared" si="9"/>
        <v>1.88112015411777</v>
      </c>
    </row>
    <row r="15" ht="14.75" spans="1:17">
      <c r="A15" s="68">
        <v>43497</v>
      </c>
      <c r="B15" s="56">
        <v>3.208</v>
      </c>
      <c r="C15" s="56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6">
        <f t="shared" si="11"/>
        <v>2.031425813021</v>
      </c>
      <c r="H15" s="32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6">
        <f t="shared" si="8"/>
        <v>2.30859556542282</v>
      </c>
      <c r="M15" s="32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6">
        <f t="shared" si="9"/>
        <v>1.19785546233306</v>
      </c>
    </row>
    <row r="16" ht="14.75" spans="1:17">
      <c r="A16" s="68">
        <v>43525</v>
      </c>
      <c r="B16" s="56">
        <v>3.075</v>
      </c>
      <c r="C16" s="56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6">
        <f t="shared" si="11"/>
        <v>1.93006311706253</v>
      </c>
      <c r="H16" s="32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6">
        <f t="shared" si="8"/>
        <v>2.11136638637256</v>
      </c>
      <c r="M16" s="32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6">
        <f t="shared" si="9"/>
        <v>1.16006076528235</v>
      </c>
    </row>
    <row r="17" ht="14.75" spans="1:17">
      <c r="A17" s="68">
        <v>43556</v>
      </c>
      <c r="B17" s="56">
        <v>3.416</v>
      </c>
      <c r="C17" s="56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6">
        <f t="shared" si="11"/>
        <v>1.84174412533823</v>
      </c>
      <c r="H17" s="32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6">
        <f t="shared" si="8"/>
        <v>1.78295878308343</v>
      </c>
      <c r="M17" s="32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6">
        <f t="shared" si="9"/>
        <v>0.810876716309473</v>
      </c>
    </row>
    <row r="18" ht="14.75" spans="1:17">
      <c r="A18" s="68">
        <v>43586</v>
      </c>
      <c r="B18" s="56">
        <v>3.297</v>
      </c>
      <c r="C18" s="56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6">
        <f t="shared" si="11"/>
        <v>2.23186357218321</v>
      </c>
      <c r="H18" s="32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6">
        <f t="shared" si="8"/>
        <v>2.87399602806873</v>
      </c>
      <c r="M18" s="32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6">
        <f t="shared" si="9"/>
        <v>1.05940183914963</v>
      </c>
    </row>
    <row r="19" ht="14.75" spans="1:17">
      <c r="A19" s="68">
        <v>43617</v>
      </c>
      <c r="B19" s="56">
        <v>3.279</v>
      </c>
      <c r="C19" s="56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6">
        <f t="shared" si="11"/>
        <v>2.15861940017193</v>
      </c>
      <c r="H19" s="32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6">
        <f t="shared" si="8"/>
        <v>2.67076449145923</v>
      </c>
      <c r="M19" s="32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6">
        <f t="shared" si="9"/>
        <v>1.03291746892375</v>
      </c>
    </row>
    <row r="20" ht="14.75" spans="1:17">
      <c r="A20" s="68">
        <v>43647</v>
      </c>
      <c r="B20" s="56">
        <v>3.183</v>
      </c>
      <c r="C20" s="56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6">
        <f t="shared" si="11"/>
        <v>2.20952165170408</v>
      </c>
      <c r="H20" s="32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6">
        <f t="shared" si="8"/>
        <v>2.73548542799609</v>
      </c>
      <c r="M20" s="32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6">
        <f t="shared" si="9"/>
        <v>1.07934636909527</v>
      </c>
    </row>
    <row r="21" ht="14.75" spans="1:17">
      <c r="A21" s="68">
        <v>43678</v>
      </c>
      <c r="B21" s="56">
        <v>3.068</v>
      </c>
      <c r="C21" s="56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6">
        <f t="shared" si="11"/>
        <v>2.29968057691595</v>
      </c>
      <c r="H21" s="32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6">
        <f t="shared" si="8"/>
        <v>2.94514454998015</v>
      </c>
      <c r="M21" s="32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6">
        <f t="shared" si="9"/>
        <v>1.12046375635011</v>
      </c>
    </row>
    <row r="22" ht="14.75" spans="1:17">
      <c r="A22" s="68">
        <v>43709</v>
      </c>
      <c r="B22" s="56">
        <v>3.155</v>
      </c>
      <c r="C22" s="56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6">
        <f t="shared" si="11"/>
        <v>2.18987401550332</v>
      </c>
      <c r="H22" s="32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6">
        <f t="shared" si="8"/>
        <v>2.79476449145923</v>
      </c>
      <c r="M22" s="32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6">
        <f t="shared" si="9"/>
        <v>0.982126872123617</v>
      </c>
    </row>
    <row r="23" ht="14.75" spans="1:17">
      <c r="A23" s="68">
        <v>43739</v>
      </c>
      <c r="B23" s="56">
        <v>3.281</v>
      </c>
      <c r="C23" s="56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6">
        <f t="shared" si="11"/>
        <v>2.00368511866949</v>
      </c>
      <c r="H23" s="32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6">
        <f t="shared" si="8"/>
        <v>2.61162537433131</v>
      </c>
      <c r="M23" s="32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6">
        <f t="shared" si="9"/>
        <v>0.822068378470124</v>
      </c>
    </row>
    <row r="24" ht="14.75" spans="1:17">
      <c r="A24" s="68">
        <v>43770</v>
      </c>
      <c r="B24" s="56">
        <v>3.192</v>
      </c>
      <c r="C24" s="56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6">
        <f t="shared" si="11"/>
        <v>2.13722941085812</v>
      </c>
      <c r="H24" s="32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6">
        <f t="shared" si="8"/>
        <v>2.81582050178686</v>
      </c>
      <c r="M24" s="32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6">
        <f t="shared" si="9"/>
        <v>0.944047215896956</v>
      </c>
    </row>
    <row r="25" spans="1:17">
      <c r="A25" s="69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6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6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6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6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6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6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6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6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6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6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6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6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6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6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6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6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6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6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6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6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6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6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6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6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6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6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6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6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6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6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6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6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6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6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6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6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6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6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6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6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6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6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6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6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6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6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6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6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6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6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6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6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6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6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6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6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6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6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6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6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6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6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6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6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6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6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6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6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6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6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6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6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6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6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6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6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6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6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6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6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6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6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6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6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6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6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6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6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6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6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6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6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6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M158" sqref="M158"/>
    </sheetView>
  </sheetViews>
  <sheetFormatPr defaultColWidth="8.72727272727273" defaultRowHeight="14" outlineLevelCol="1"/>
  <cols>
    <col min="1" max="1" width="55.6363636363636" customWidth="1"/>
    <col min="2" max="2" width="17.7272727272727" customWidth="1"/>
  </cols>
  <sheetData>
    <row r="1" spans="2:2">
      <c r="B1" t="s">
        <v>91</v>
      </c>
    </row>
    <row r="2" spans="1:1">
      <c r="A2" t="s">
        <v>235</v>
      </c>
    </row>
    <row r="3" spans="1:1">
      <c r="A3" t="s">
        <v>236</v>
      </c>
    </row>
    <row r="4" spans="1:1">
      <c r="A4" t="s">
        <v>237</v>
      </c>
    </row>
    <row r="5" spans="1:1">
      <c r="A5" t="s">
        <v>238</v>
      </c>
    </row>
    <row r="6" spans="1:1">
      <c r="A6" t="s">
        <v>239</v>
      </c>
    </row>
    <row r="7" spans="1:1">
      <c r="A7" t="s">
        <v>240</v>
      </c>
    </row>
    <row r="8" spans="1:1">
      <c r="A8" t="s">
        <v>241</v>
      </c>
    </row>
    <row r="9" spans="1:1">
      <c r="A9" t="s">
        <v>242</v>
      </c>
    </row>
    <row r="10" spans="1:1">
      <c r="A10" t="s">
        <v>243</v>
      </c>
    </row>
    <row r="11" spans="1:1">
      <c r="A11" t="s">
        <v>244</v>
      </c>
    </row>
    <row r="12" spans="1:1">
      <c r="A12" t="s">
        <v>245</v>
      </c>
    </row>
    <row r="13" spans="1:1">
      <c r="A13" t="s">
        <v>246</v>
      </c>
    </row>
    <row r="14" spans="1:1">
      <c r="A14" t="s">
        <v>247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M158" sqref="M158"/>
    </sheetView>
  </sheetViews>
  <sheetFormatPr defaultColWidth="8.72727272727273" defaultRowHeight="14"/>
  <cols>
    <col min="1" max="1" width="14" customWidth="1"/>
    <col min="2" max="2" width="45.5454545454545" customWidth="1"/>
    <col min="3" max="3" width="21.4545454545455" customWidth="1"/>
  </cols>
  <sheetData>
    <row r="1" spans="1:12">
      <c r="A1" s="18"/>
      <c r="B1" s="18"/>
      <c r="C1" s="18" t="s">
        <v>248</v>
      </c>
      <c r="D1" s="18"/>
      <c r="E1" s="18"/>
      <c r="F1" s="18"/>
      <c r="G1" s="18"/>
      <c r="H1" s="18"/>
      <c r="I1" s="18"/>
      <c r="J1" s="18"/>
      <c r="K1" s="18"/>
      <c r="L1" s="18"/>
    </row>
    <row r="2" spans="1:12">
      <c r="A2" s="19" t="s">
        <v>99</v>
      </c>
      <c r="B2" s="19" t="s">
        <v>100</v>
      </c>
      <c r="C2" s="18" t="s">
        <v>101</v>
      </c>
      <c r="D2" s="18"/>
      <c r="E2" s="18"/>
      <c r="F2" s="18"/>
      <c r="G2" s="18"/>
      <c r="H2" s="18"/>
      <c r="I2" s="18"/>
      <c r="J2" s="18"/>
      <c r="K2" s="18"/>
      <c r="L2" s="18"/>
    </row>
    <row r="3" spans="1:12">
      <c r="A3" s="19"/>
      <c r="B3" s="19" t="s">
        <v>102</v>
      </c>
      <c r="C3" s="18" t="s">
        <v>249</v>
      </c>
      <c r="D3" s="18"/>
      <c r="E3" s="18"/>
      <c r="F3" s="18"/>
      <c r="G3" s="18"/>
      <c r="H3" s="18"/>
      <c r="I3" s="18"/>
      <c r="J3" s="18"/>
      <c r="K3" s="18"/>
      <c r="L3" s="18"/>
    </row>
    <row r="4" spans="1:12">
      <c r="A4" s="19"/>
      <c r="B4" s="19" t="s">
        <v>117</v>
      </c>
      <c r="C4" s="20">
        <v>3.5</v>
      </c>
      <c r="D4" s="20"/>
      <c r="E4" s="20"/>
      <c r="F4" s="20"/>
      <c r="G4" s="20"/>
      <c r="H4" s="20"/>
      <c r="I4" s="20"/>
      <c r="J4" s="20"/>
      <c r="K4" s="20"/>
      <c r="L4" s="20"/>
    </row>
    <row r="5" spans="1:12">
      <c r="A5" s="19"/>
      <c r="B5" s="19" t="s">
        <v>118</v>
      </c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12.63</v>
      </c>
      <c r="D6" s="18"/>
      <c r="E6" s="18"/>
      <c r="F6" s="18"/>
      <c r="G6" s="18"/>
      <c r="H6" s="18"/>
      <c r="I6" s="18"/>
      <c r="J6" s="18"/>
      <c r="K6" s="18"/>
      <c r="L6" s="18"/>
    </row>
    <row r="7" spans="1:12">
      <c r="A7" s="19"/>
      <c r="B7" s="19" t="s">
        <v>121</v>
      </c>
      <c r="C7" s="18" t="s">
        <v>101</v>
      </c>
      <c r="D7" s="18"/>
      <c r="E7" s="18"/>
      <c r="F7" s="18"/>
      <c r="G7" s="18"/>
      <c r="H7" s="18"/>
      <c r="I7" s="18"/>
      <c r="J7" s="18"/>
      <c r="K7" s="18"/>
      <c r="L7" s="18"/>
    </row>
    <row r="8" spans="1:12">
      <c r="A8" s="19"/>
      <c r="B8" s="19" t="s">
        <v>122</v>
      </c>
      <c r="C8" s="18" t="s">
        <v>101</v>
      </c>
      <c r="D8" s="18"/>
      <c r="E8" s="18"/>
      <c r="F8" s="18"/>
      <c r="G8" s="18"/>
      <c r="H8" s="18"/>
      <c r="I8" s="18"/>
      <c r="J8" s="18"/>
      <c r="K8" s="18"/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28" spans="1:12">
      <c r="A10" s="21" t="s">
        <v>127</v>
      </c>
      <c r="B10" s="19" t="s">
        <v>128</v>
      </c>
      <c r="C10" s="22" t="s">
        <v>250</v>
      </c>
      <c r="D10" s="22"/>
      <c r="E10" s="22"/>
      <c r="F10" s="22"/>
      <c r="G10" s="22"/>
      <c r="H10" s="22"/>
      <c r="I10" s="22"/>
      <c r="J10" s="22"/>
      <c r="K10" s="22"/>
      <c r="L10" s="22"/>
    </row>
    <row r="11" spans="1:12">
      <c r="A11" s="23"/>
      <c r="B11" s="19" t="s">
        <v>152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251</v>
      </c>
      <c r="D12" s="18"/>
      <c r="E12" s="18"/>
      <c r="F12" s="18"/>
      <c r="G12" s="18"/>
      <c r="H12" s="26"/>
      <c r="I12" s="18"/>
      <c r="J12" s="18"/>
      <c r="K12" s="18"/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/>
      <c r="E14" s="20"/>
      <c r="F14" s="20"/>
      <c r="G14" s="20"/>
      <c r="H14" s="20"/>
      <c r="I14" s="20"/>
      <c r="J14" s="20"/>
      <c r="K14" s="20"/>
      <c r="L14" s="20"/>
    </row>
    <row r="15" spans="1:12">
      <c r="A15" s="23"/>
      <c r="B15" s="19" t="s">
        <v>177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1:12">
      <c r="A16" s="23"/>
      <c r="B16" s="19" t="s">
        <v>178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/>
      <c r="D17" s="22"/>
      <c r="E17" s="22"/>
      <c r="F17" s="22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23"/>
      <c r="B19" s="19" t="s">
        <v>183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2">
      <c r="A22" s="25"/>
      <c r="B22" s="19" t="s">
        <v>253</v>
      </c>
      <c r="C22" s="27"/>
      <c r="D22" s="20" t="e">
        <f t="shared" ref="D22:L22" si="0">(D21-D6)/D6</f>
        <v>#DIV/0!</v>
      </c>
      <c r="E22" s="20" t="e">
        <f t="shared" si="0"/>
        <v>#DIV/0!</v>
      </c>
      <c r="F22" s="20" t="e">
        <f t="shared" si="0"/>
        <v>#DIV/0!</v>
      </c>
      <c r="G22" s="20" t="e">
        <f t="shared" si="0"/>
        <v>#DIV/0!</v>
      </c>
      <c r="H22" s="20" t="e">
        <f t="shared" si="0"/>
        <v>#DIV/0!</v>
      </c>
      <c r="I22" s="20" t="e">
        <f t="shared" si="0"/>
        <v>#DIV/0!</v>
      </c>
      <c r="J22" s="20" t="e">
        <f t="shared" si="0"/>
        <v>#DIV/0!</v>
      </c>
      <c r="K22" s="20" t="e">
        <f t="shared" si="0"/>
        <v>#DIV/0!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M158" sqref="M158"/>
    </sheetView>
  </sheetViews>
  <sheetFormatPr defaultColWidth="9" defaultRowHeight="14"/>
  <cols>
    <col min="1" max="1" width="12.9090909090909" customWidth="1"/>
    <col min="2" max="2" width="42.0909090909091" customWidth="1"/>
    <col min="3" max="3" width="16.6363636363636" hidden="1" customWidth="1"/>
    <col min="4" max="4" width="17.3636363636364" hidden="1" customWidth="1"/>
    <col min="5" max="9" width="21.4545454545455" hidden="1" customWidth="1"/>
    <col min="10" max="11" width="20.3636363636364" customWidth="1"/>
  </cols>
  <sheetData>
    <row r="1" spans="1:12">
      <c r="A1" s="18"/>
      <c r="B1" s="18"/>
      <c r="C1" s="18" t="s">
        <v>254</v>
      </c>
      <c r="D1" s="18" t="s">
        <v>255</v>
      </c>
      <c r="E1" s="18" t="s">
        <v>93</v>
      </c>
      <c r="F1" s="18" t="s">
        <v>95</v>
      </c>
      <c r="G1" s="18" t="s">
        <v>86</v>
      </c>
      <c r="H1" s="18" t="s">
        <v>84</v>
      </c>
      <c r="I1" s="18" t="s">
        <v>82</v>
      </c>
      <c r="J1" s="18" t="s">
        <v>256</v>
      </c>
      <c r="K1" s="18" t="s">
        <v>257</v>
      </c>
      <c r="L1" s="18"/>
    </row>
    <row r="2" spans="1:12">
      <c r="A2" s="19" t="s">
        <v>99</v>
      </c>
      <c r="B2" s="19" t="s">
        <v>100</v>
      </c>
      <c r="C2" s="18" t="s">
        <v>101</v>
      </c>
      <c r="D2" s="18" t="s">
        <v>101</v>
      </c>
      <c r="E2" s="18"/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/>
    </row>
    <row r="3" spans="1:12">
      <c r="A3" s="19"/>
      <c r="B3" s="19" t="s">
        <v>102</v>
      </c>
      <c r="C3" s="18" t="s">
        <v>101</v>
      </c>
      <c r="D3" s="18" t="s">
        <v>101</v>
      </c>
      <c r="E3" s="18" t="s">
        <v>109</v>
      </c>
      <c r="F3" s="18" t="s">
        <v>109</v>
      </c>
      <c r="G3" s="18" t="s">
        <v>109</v>
      </c>
      <c r="H3" s="18" t="s">
        <v>109</v>
      </c>
      <c r="I3" s="18" t="s">
        <v>109</v>
      </c>
      <c r="J3" s="18" t="s">
        <v>110</v>
      </c>
      <c r="K3" s="18" t="s">
        <v>258</v>
      </c>
      <c r="L3" s="18"/>
    </row>
    <row r="4" spans="1:12">
      <c r="A4" s="19"/>
      <c r="B4" s="19" t="s">
        <v>117</v>
      </c>
      <c r="C4" s="20">
        <v>2</v>
      </c>
      <c r="D4" s="20">
        <v>3.5</v>
      </c>
      <c r="E4" s="20">
        <v>8</v>
      </c>
      <c r="F4" s="20">
        <v>3</v>
      </c>
      <c r="G4" s="20">
        <v>4</v>
      </c>
      <c r="H4" s="20">
        <v>1.5</v>
      </c>
      <c r="I4" s="20">
        <v>6</v>
      </c>
      <c r="J4" s="20">
        <v>3</v>
      </c>
      <c r="K4" s="20">
        <v>2.5</v>
      </c>
      <c r="L4" s="20"/>
    </row>
    <row r="5" spans="1:12">
      <c r="A5" s="19"/>
      <c r="B5" s="19" t="s">
        <v>118</v>
      </c>
      <c r="C5" s="18"/>
      <c r="D5" s="18"/>
      <c r="E5" s="18" t="s">
        <v>119</v>
      </c>
      <c r="F5" s="18" t="s">
        <v>119</v>
      </c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43.04</v>
      </c>
      <c r="D6" s="18">
        <v>6.71</v>
      </c>
      <c r="E6" s="18">
        <v>5.79</v>
      </c>
      <c r="F6" s="18">
        <v>3.47</v>
      </c>
      <c r="G6" s="18">
        <v>4.79</v>
      </c>
      <c r="H6" s="18">
        <v>8.42</v>
      </c>
      <c r="I6" s="18">
        <v>6.47</v>
      </c>
      <c r="J6" s="18">
        <v>7.12</v>
      </c>
      <c r="K6" s="18">
        <v>6.21</v>
      </c>
      <c r="L6" s="18"/>
    </row>
    <row r="7" spans="1:12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/>
    </row>
    <row r="8" spans="1:12">
      <c r="A8" s="19"/>
      <c r="B8" s="19" t="s">
        <v>122</v>
      </c>
      <c r="C8" s="18" t="s">
        <v>101</v>
      </c>
      <c r="D8" s="18" t="s">
        <v>101</v>
      </c>
      <c r="E8" s="18" t="s">
        <v>101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70" spans="1:12">
      <c r="A10" s="21" t="s">
        <v>127</v>
      </c>
      <c r="B10" s="19" t="s">
        <v>128</v>
      </c>
      <c r="C10" s="22" t="s">
        <v>259</v>
      </c>
      <c r="D10" s="22" t="s">
        <v>260</v>
      </c>
      <c r="E10" s="22" t="s">
        <v>146</v>
      </c>
      <c r="F10" s="22" t="s">
        <v>148</v>
      </c>
      <c r="G10" s="22" t="s">
        <v>139</v>
      </c>
      <c r="H10" s="22" t="s">
        <v>137</v>
      </c>
      <c r="I10" s="22" t="s">
        <v>135</v>
      </c>
      <c r="J10" s="22" t="s">
        <v>261</v>
      </c>
      <c r="K10" s="22" t="s">
        <v>262</v>
      </c>
      <c r="L10" s="22"/>
    </row>
    <row r="11" spans="1:12">
      <c r="A11" s="23"/>
      <c r="B11" s="19" t="s">
        <v>152</v>
      </c>
      <c r="C11" s="18" t="s">
        <v>263</v>
      </c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264</v>
      </c>
      <c r="D12" s="18" t="s">
        <v>265</v>
      </c>
      <c r="E12" s="18" t="s">
        <v>165</v>
      </c>
      <c r="F12" s="18">
        <v>20</v>
      </c>
      <c r="G12" s="18" t="s">
        <v>163</v>
      </c>
      <c r="H12" s="18" t="s">
        <v>161</v>
      </c>
      <c r="I12" s="18" t="s">
        <v>159</v>
      </c>
      <c r="J12" s="18">
        <v>45.85</v>
      </c>
      <c r="K12" s="18" t="s">
        <v>266</v>
      </c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>
        <f>0.04/0.07</f>
        <v>0.571428571428571</v>
      </c>
      <c r="E14" s="20">
        <v>1.25</v>
      </c>
      <c r="F14" s="18">
        <f>0.04/0.03</f>
        <v>1.33333333333333</v>
      </c>
      <c r="G14" s="20">
        <v>0.5</v>
      </c>
      <c r="H14" s="20">
        <f>0.01/0.11</f>
        <v>0.0909090909090909</v>
      </c>
      <c r="I14" s="20">
        <v>3.37</v>
      </c>
      <c r="J14" s="20"/>
      <c r="K14" s="20">
        <v>0.5</v>
      </c>
      <c r="L14" s="20"/>
    </row>
    <row r="15" spans="1:12">
      <c r="A15" s="23"/>
      <c r="B15" s="19" t="s">
        <v>177</v>
      </c>
      <c r="C15" s="18" t="s">
        <v>123</v>
      </c>
      <c r="D15" s="18" t="s">
        <v>101</v>
      </c>
      <c r="E15" s="18" t="s">
        <v>101</v>
      </c>
      <c r="F15" s="18" t="s">
        <v>101</v>
      </c>
      <c r="G15" s="18" t="s">
        <v>123</v>
      </c>
      <c r="H15" s="18" t="s">
        <v>123</v>
      </c>
      <c r="I15" s="18" t="s">
        <v>123</v>
      </c>
      <c r="J15" s="18" t="s">
        <v>101</v>
      </c>
      <c r="K15" s="18" t="s">
        <v>101</v>
      </c>
      <c r="L15" s="18"/>
    </row>
    <row r="16" spans="1:12">
      <c r="A16" s="23"/>
      <c r="B16" s="19" t="s">
        <v>178</v>
      </c>
      <c r="C16" s="18" t="s">
        <v>267</v>
      </c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 t="s">
        <v>123</v>
      </c>
      <c r="D17" s="22"/>
      <c r="E17" s="18"/>
      <c r="F17" s="18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>
        <v>382</v>
      </c>
      <c r="D18" s="18">
        <v>60.81</v>
      </c>
      <c r="E18" s="18">
        <v>66</v>
      </c>
      <c r="F18" s="18">
        <v>155.6</v>
      </c>
      <c r="G18" s="18">
        <v>34.66</v>
      </c>
      <c r="H18" s="18">
        <v>33.17</v>
      </c>
      <c r="I18" s="18">
        <v>163</v>
      </c>
      <c r="J18" s="18">
        <v>26</v>
      </c>
      <c r="K18" s="18"/>
      <c r="L18" s="18"/>
    </row>
    <row r="19" spans="1:12">
      <c r="A19" s="23"/>
      <c r="B19" s="19" t="s">
        <v>183</v>
      </c>
      <c r="C19" s="18" t="s">
        <v>268</v>
      </c>
      <c r="D19" s="18" t="s">
        <v>269</v>
      </c>
      <c r="E19" s="18" t="s">
        <v>198</v>
      </c>
      <c r="F19" s="18"/>
      <c r="G19" s="18" t="s">
        <v>193</v>
      </c>
      <c r="H19" s="18" t="s">
        <v>191</v>
      </c>
      <c r="I19" s="18" t="s">
        <v>184</v>
      </c>
      <c r="J19" s="18" t="s">
        <v>270</v>
      </c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>
        <v>8.8</v>
      </c>
      <c r="E21" s="18">
        <v>7.2</v>
      </c>
      <c r="F21" s="18">
        <v>5.6</v>
      </c>
      <c r="G21" s="18">
        <v>4.8</v>
      </c>
      <c r="H21" s="18">
        <v>9.6</v>
      </c>
      <c r="I21" s="18">
        <v>11.2</v>
      </c>
      <c r="J21" s="18">
        <v>2.2</v>
      </c>
      <c r="K21" s="18">
        <f>30*0.24</f>
        <v>7.2</v>
      </c>
      <c r="L21" s="18"/>
    </row>
    <row r="22" spans="1:12">
      <c r="A22" s="25"/>
      <c r="B22" s="19" t="s">
        <v>253</v>
      </c>
      <c r="C22" s="20">
        <f>(C21-C6)/C6</f>
        <v>-1</v>
      </c>
      <c r="D22" s="20">
        <f t="shared" ref="D22:L22" si="0">(D21-D6)/D6</f>
        <v>0.311475409836066</v>
      </c>
      <c r="E22" s="20">
        <f t="shared" si="0"/>
        <v>0.243523316062176</v>
      </c>
      <c r="F22" s="20">
        <f t="shared" si="0"/>
        <v>0.613832853025936</v>
      </c>
      <c r="G22" s="20">
        <f t="shared" si="0"/>
        <v>0.00208768267223378</v>
      </c>
      <c r="H22" s="20">
        <f t="shared" si="0"/>
        <v>0.140142517814727</v>
      </c>
      <c r="I22" s="20">
        <f t="shared" si="0"/>
        <v>0.731066460587326</v>
      </c>
      <c r="J22" s="20">
        <f t="shared" si="0"/>
        <v>-0.691011235955056</v>
      </c>
      <c r="K22" s="20">
        <f t="shared" si="0"/>
        <v>0.159420289855072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"/>
  <sheetViews>
    <sheetView workbookViewId="0">
      <selection activeCell="M158" sqref="M158"/>
    </sheetView>
  </sheetViews>
  <sheetFormatPr defaultColWidth="9" defaultRowHeight="14"/>
  <cols>
    <col min="3" max="3" width="18.6363636363636" customWidth="1"/>
    <col min="4" max="4" width="10.6363636363636" customWidth="1"/>
    <col min="5" max="5" width="15.6363636363636" customWidth="1"/>
    <col min="6" max="6" width="17.0909090909091" customWidth="1"/>
    <col min="7" max="7" width="15.9090909090909" customWidth="1"/>
    <col min="8" max="8" width="19.0909090909091" customWidth="1"/>
    <col min="11" max="11" width="12.9090909090909" customWidth="1"/>
  </cols>
  <sheetData>
    <row r="1" ht="36" customHeight="1" spans="1:17">
      <c r="A1" s="4" t="s">
        <v>271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33</v>
      </c>
      <c r="C3" s="6">
        <v>43942</v>
      </c>
      <c r="D3" t="s">
        <v>272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8" spans="1:11">
      <c r="A4" t="s">
        <v>19</v>
      </c>
      <c r="B4">
        <v>36</v>
      </c>
      <c r="C4" s="7" t="s">
        <v>273</v>
      </c>
      <c r="K4" s="7" t="s">
        <v>274</v>
      </c>
    </row>
    <row r="5" ht="56" spans="1:9">
      <c r="A5" t="s">
        <v>275</v>
      </c>
      <c r="B5">
        <v>32</v>
      </c>
      <c r="D5" s="8" t="s">
        <v>276</v>
      </c>
      <c r="E5" s="7" t="s">
        <v>277</v>
      </c>
      <c r="F5" s="9" t="s">
        <v>278</v>
      </c>
      <c r="I5" s="7" t="s">
        <v>279</v>
      </c>
    </row>
    <row r="6" spans="1:2">
      <c r="A6" t="s">
        <v>280</v>
      </c>
      <c r="B6">
        <v>36</v>
      </c>
    </row>
    <row r="7" spans="1:3">
      <c r="A7" t="s">
        <v>281</v>
      </c>
      <c r="B7">
        <v>24</v>
      </c>
      <c r="C7" s="10"/>
    </row>
    <row r="8" spans="1:9">
      <c r="A8" t="s">
        <v>282</v>
      </c>
      <c r="B8">
        <v>18</v>
      </c>
      <c r="F8" s="11"/>
      <c r="I8" s="9"/>
    </row>
    <row r="9" ht="28" spans="1:11">
      <c r="A9" t="s">
        <v>283</v>
      </c>
      <c r="B9">
        <v>66</v>
      </c>
      <c r="F9" s="9" t="s">
        <v>284</v>
      </c>
      <c r="K9" s="7" t="s">
        <v>285</v>
      </c>
    </row>
    <row r="10" s="1" customFormat="1"/>
    <row r="11" s="2" customFormat="1" ht="14.75" spans="1:10">
      <c r="A11" s="2" t="s">
        <v>286</v>
      </c>
      <c r="B11" s="2">
        <v>18</v>
      </c>
      <c r="G11" s="12" t="s">
        <v>287</v>
      </c>
      <c r="H11" s="2" t="s">
        <v>288</v>
      </c>
      <c r="I11" s="14" t="s">
        <v>289</v>
      </c>
      <c r="J11" s="15"/>
    </row>
    <row r="12" ht="14.75" spans="1:9">
      <c r="A12" t="s">
        <v>290</v>
      </c>
      <c r="B12">
        <v>32</v>
      </c>
      <c r="E12" s="11"/>
      <c r="I12" s="16"/>
    </row>
    <row r="13" spans="1:11">
      <c r="A13" t="s">
        <v>291</v>
      </c>
      <c r="B13">
        <v>32</v>
      </c>
      <c r="K13" s="9"/>
    </row>
    <row r="14" ht="42" spans="1:13">
      <c r="A14" t="s">
        <v>292</v>
      </c>
      <c r="B14">
        <v>36</v>
      </c>
      <c r="J14" s="9"/>
      <c r="K14" t="s">
        <v>287</v>
      </c>
      <c r="M14" s="17" t="s">
        <v>293</v>
      </c>
    </row>
    <row r="15" spans="1:7">
      <c r="A15" t="s">
        <v>294</v>
      </c>
      <c r="B15">
        <v>30</v>
      </c>
      <c r="G15" s="9"/>
    </row>
    <row r="16" ht="28" spans="1:11">
      <c r="A16" t="s">
        <v>78</v>
      </c>
      <c r="B16">
        <v>36</v>
      </c>
      <c r="D16" s="11"/>
      <c r="H16" s="9" t="s">
        <v>287</v>
      </c>
      <c r="K16" s="7" t="s">
        <v>295</v>
      </c>
    </row>
    <row r="17" spans="1:5">
      <c r="A17" t="s">
        <v>296</v>
      </c>
      <c r="B17">
        <v>42</v>
      </c>
      <c r="E17" s="9"/>
    </row>
    <row r="18" ht="14.75" spans="1:5">
      <c r="A18" t="s">
        <v>297</v>
      </c>
      <c r="B18">
        <v>30</v>
      </c>
      <c r="E18" s="13"/>
    </row>
    <row r="19" s="3" customFormat="1" ht="14.75" spans="1:1">
      <c r="A19" s="1" t="s">
        <v>298</v>
      </c>
    </row>
    <row r="20" spans="1:12">
      <c r="A20" t="s">
        <v>299</v>
      </c>
      <c r="B20">
        <v>35</v>
      </c>
      <c r="K20" s="9" t="s">
        <v>300</v>
      </c>
      <c r="L20" t="s">
        <v>301</v>
      </c>
    </row>
  </sheetData>
  <mergeCells count="2">
    <mergeCell ref="A1:Q1"/>
    <mergeCell ref="D2:E2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topLeftCell="A28" workbookViewId="0">
      <selection activeCell="M158" sqref="M158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5.1818181818182" customWidth="1"/>
    <col min="5" max="5" width="34.2727272727273" customWidth="1"/>
    <col min="6" max="6" width="14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6.09090909090909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6.09090909090909" hidden="1" customWidth="1"/>
    <col min="17" max="17" width="9" style="36"/>
  </cols>
  <sheetData>
    <row r="1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10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spans="1:17">
      <c r="A2" s="64">
        <v>43511</v>
      </c>
      <c r="B2" s="56">
        <v>3.09</v>
      </c>
      <c r="C2" s="32">
        <v>22.0955513162746</v>
      </c>
      <c r="D2">
        <f t="shared" ref="D2:D43" si="0">1/C2*100</f>
        <v>4.52579791147119</v>
      </c>
      <c r="E2">
        <f t="shared" ref="E2:E43" si="1">D2-B2</f>
        <v>1.43579791147119</v>
      </c>
      <c r="F2" t="e">
        <f>E2-#REF!</f>
        <v>#REF!</v>
      </c>
      <c r="G2" s="3"/>
      <c r="H2" s="65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0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4">
        <v>43518</v>
      </c>
      <c r="B3" s="56">
        <v>3.148</v>
      </c>
      <c r="C3" s="32">
        <v>23.5247031365389</v>
      </c>
      <c r="D3">
        <f t="shared" si="0"/>
        <v>4.25085066619517</v>
      </c>
      <c r="E3">
        <f t="shared" si="1"/>
        <v>1.10285066619517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4">
        <v>43525</v>
      </c>
      <c r="B4" s="56">
        <v>3.195</v>
      </c>
      <c r="C4" s="32">
        <v>24.1155077390818</v>
      </c>
      <c r="D4">
        <f t="shared" si="0"/>
        <v>4.1467092910484</v>
      </c>
      <c r="E4">
        <f t="shared" si="1"/>
        <v>0.951709291048397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4">
        <v>43532</v>
      </c>
      <c r="B5" s="56">
        <v>3.159</v>
      </c>
      <c r="C5" s="32">
        <v>24.6312699684865</v>
      </c>
      <c r="D5">
        <f t="shared" si="0"/>
        <v>4.05987998702223</v>
      </c>
      <c r="E5">
        <f t="shared" si="1"/>
        <v>0.90087998702223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4">
        <v>43539</v>
      </c>
      <c r="B6" s="56">
        <v>3.155</v>
      </c>
      <c r="C6" s="32">
        <v>25.1227000684374</v>
      </c>
      <c r="D6">
        <f t="shared" si="0"/>
        <v>3.98046387241767</v>
      </c>
      <c r="E6">
        <f t="shared" si="1"/>
        <v>0.82546387241767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4">
        <v>43546</v>
      </c>
      <c r="B7" s="56">
        <v>3.138</v>
      </c>
      <c r="C7" s="32">
        <v>25.9872929666918</v>
      </c>
      <c r="D7">
        <f t="shared" si="0"/>
        <v>3.84803450394664</v>
      </c>
      <c r="E7">
        <f t="shared" si="1"/>
        <v>0.710034503946644</v>
      </c>
      <c r="F7">
        <f t="shared" si="8"/>
        <v>-0.725763407524541</v>
      </c>
      <c r="G7" s="36">
        <f t="shared" ref="G7:G54" si="11">F7+G6</f>
        <v>-0.725763407524541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63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6" t="e">
        <f t="shared" si="7"/>
        <v>#DIV/0!</v>
      </c>
    </row>
    <row r="8" spans="1:17">
      <c r="A8" s="64">
        <v>43553</v>
      </c>
      <c r="B8" s="56">
        <v>3.075</v>
      </c>
      <c r="C8" s="32">
        <v>26.06</v>
      </c>
      <c r="D8">
        <f t="shared" si="0"/>
        <v>3.83729854182655</v>
      </c>
      <c r="E8">
        <f t="shared" si="1"/>
        <v>0.762298541826554</v>
      </c>
      <c r="F8">
        <f t="shared" si="8"/>
        <v>-0.340552124368616</v>
      </c>
      <c r="G8" s="36">
        <f t="shared" si="11"/>
        <v>-1.06631553189316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63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6" t="e">
        <f t="shared" si="7"/>
        <v>#DIV/0!</v>
      </c>
    </row>
    <row r="9" spans="1:17">
      <c r="A9" s="64">
        <v>43559</v>
      </c>
      <c r="B9" s="56">
        <v>3.268</v>
      </c>
      <c r="C9" s="32">
        <v>26.3233779832199</v>
      </c>
      <c r="D9">
        <f t="shared" si="0"/>
        <v>3.79890453511498</v>
      </c>
      <c r="E9">
        <f t="shared" si="1"/>
        <v>0.530904535114985</v>
      </c>
      <c r="F9">
        <f t="shared" si="8"/>
        <v>-0.420804755933412</v>
      </c>
      <c r="G9" s="36">
        <f t="shared" si="11"/>
        <v>-1.48712028782657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63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6" t="e">
        <f t="shared" si="7"/>
        <v>#DIV/0!</v>
      </c>
    </row>
    <row r="10" spans="1:17">
      <c r="A10" s="64">
        <v>43567</v>
      </c>
      <c r="B10" s="56">
        <v>3.331</v>
      </c>
      <c r="C10" s="32">
        <v>25.6070024073521</v>
      </c>
      <c r="D10">
        <f t="shared" si="0"/>
        <v>3.9051818096166</v>
      </c>
      <c r="E10">
        <f t="shared" si="1"/>
        <v>0.574181809616604</v>
      </c>
      <c r="F10">
        <f t="shared" si="8"/>
        <v>-0.326698177405626</v>
      </c>
      <c r="G10" s="36">
        <f t="shared" si="11"/>
        <v>-1.81381846523219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63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6" t="e">
        <f t="shared" si="7"/>
        <v>#DIV/0!</v>
      </c>
    </row>
    <row r="11" spans="1:17">
      <c r="A11" s="64">
        <v>43574</v>
      </c>
      <c r="B11" s="56">
        <v>3.39</v>
      </c>
      <c r="C11" s="32">
        <v>26.3295444843315</v>
      </c>
      <c r="D11">
        <f t="shared" si="0"/>
        <v>3.79801481410015</v>
      </c>
      <c r="E11">
        <f t="shared" si="1"/>
        <v>0.408014814100153</v>
      </c>
      <c r="F11">
        <f t="shared" si="8"/>
        <v>-0.417449058317517</v>
      </c>
      <c r="G11" s="36">
        <f t="shared" si="11"/>
        <v>-2.23126752354971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63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6" t="e">
        <f t="shared" si="7"/>
        <v>#DIV/0!</v>
      </c>
    </row>
    <row r="12" spans="1:17">
      <c r="A12" s="64">
        <v>43581</v>
      </c>
      <c r="B12" s="56">
        <v>3.421</v>
      </c>
      <c r="C12" s="32">
        <v>24.7186218865413</v>
      </c>
      <c r="D12">
        <f t="shared" si="0"/>
        <v>4.04553297748559</v>
      </c>
      <c r="E12">
        <f t="shared" si="1"/>
        <v>0.624532977485595</v>
      </c>
      <c r="F12">
        <f t="shared" si="8"/>
        <v>-0.0855015264610497</v>
      </c>
      <c r="G12" s="36">
        <f t="shared" si="11"/>
        <v>-2.31676905001076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63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6" t="e">
        <f t="shared" si="7"/>
        <v>#DIV/0!</v>
      </c>
    </row>
    <row r="13" spans="1:17">
      <c r="A13" s="64">
        <v>43585</v>
      </c>
      <c r="B13" s="56">
        <v>3.416</v>
      </c>
      <c r="C13" s="32">
        <v>24.8621181392607</v>
      </c>
      <c r="D13">
        <f t="shared" si="0"/>
        <v>4.02218344550806</v>
      </c>
      <c r="E13">
        <f t="shared" si="1"/>
        <v>0.606183445508058</v>
      </c>
      <c r="F13">
        <f t="shared" si="8"/>
        <v>-0.156115096318496</v>
      </c>
      <c r="G13" s="36">
        <f t="shared" si="11"/>
        <v>-2.47288414632926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63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6" t="e">
        <f t="shared" si="7"/>
        <v>#DIV/0!</v>
      </c>
    </row>
    <row r="14" spans="1:17">
      <c r="A14" s="64">
        <v>43595</v>
      </c>
      <c r="B14" s="56">
        <v>3.314</v>
      </c>
      <c r="C14" s="32">
        <v>23.7335929747643</v>
      </c>
      <c r="D14">
        <f t="shared" si="0"/>
        <v>4.21343705128545</v>
      </c>
      <c r="E14">
        <f t="shared" si="1"/>
        <v>0.899437051285451</v>
      </c>
      <c r="F14">
        <f t="shared" si="8"/>
        <v>0.368532516170466</v>
      </c>
      <c r="G14" s="36">
        <f t="shared" si="11"/>
        <v>-2.10435163015879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63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6" t="e">
        <f t="shared" si="7"/>
        <v>#DIV/0!</v>
      </c>
    </row>
    <row r="15" spans="1:17">
      <c r="A15" s="64">
        <v>43602</v>
      </c>
      <c r="B15" s="56">
        <v>3.283</v>
      </c>
      <c r="C15" s="32">
        <v>23.129163593042</v>
      </c>
      <c r="D15">
        <f t="shared" si="0"/>
        <v>4.32354588170595</v>
      </c>
      <c r="E15">
        <f t="shared" si="1"/>
        <v>1.04054588170595</v>
      </c>
      <c r="F15">
        <f t="shared" si="8"/>
        <v>0.466364072089349</v>
      </c>
      <c r="G15" s="36">
        <f t="shared" si="11"/>
        <v>-1.63798755806944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63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6" t="e">
        <f t="shared" si="7"/>
        <v>#DIV/0!</v>
      </c>
    </row>
    <row r="16" spans="1:17">
      <c r="A16" s="64">
        <v>43609</v>
      </c>
      <c r="B16" s="56">
        <v>3.333</v>
      </c>
      <c r="C16" s="32">
        <v>22.5550070774621</v>
      </c>
      <c r="D16">
        <f t="shared" si="0"/>
        <v>4.43360534787525</v>
      </c>
      <c r="E16">
        <f t="shared" si="1"/>
        <v>1.10060534787525</v>
      </c>
      <c r="F16">
        <f t="shared" si="8"/>
        <v>0.692590533775093</v>
      </c>
      <c r="G16" s="36">
        <f t="shared" si="11"/>
        <v>-0.945397024294349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63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6" t="e">
        <f t="shared" si="7"/>
        <v>#DIV/0!</v>
      </c>
    </row>
    <row r="17" spans="1:17">
      <c r="A17" s="64">
        <v>43616</v>
      </c>
      <c r="B17" s="56">
        <v>3.297</v>
      </c>
      <c r="C17" s="32">
        <v>22.93</v>
      </c>
      <c r="D17">
        <f t="shared" si="0"/>
        <v>4.36109899694723</v>
      </c>
      <c r="E17">
        <f t="shared" si="1"/>
        <v>1.06409899694723</v>
      </c>
      <c r="F17">
        <f t="shared" si="8"/>
        <v>0.439566019461636</v>
      </c>
      <c r="G17" s="36">
        <f t="shared" si="11"/>
        <v>-0.505831004832713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63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6" t="e">
        <f t="shared" si="7"/>
        <v>#DIV/0!</v>
      </c>
    </row>
    <row r="18" spans="1:17">
      <c r="A18" s="64">
        <v>43622</v>
      </c>
      <c r="B18" s="56">
        <v>3.263</v>
      </c>
      <c r="C18" s="32">
        <v>21.9059167537379</v>
      </c>
      <c r="D18">
        <f t="shared" si="0"/>
        <v>4.56497671949459</v>
      </c>
      <c r="E18">
        <f t="shared" si="1"/>
        <v>1.30197671949459</v>
      </c>
      <c r="F18">
        <f t="shared" si="8"/>
        <v>0.695793273986531</v>
      </c>
      <c r="G18" s="36">
        <f t="shared" si="11"/>
        <v>0.189962269153817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63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6" t="e">
        <f t="shared" si="7"/>
        <v>#DIV/0!</v>
      </c>
    </row>
    <row r="19" spans="1:17">
      <c r="A19" s="64">
        <v>43630</v>
      </c>
      <c r="B19" s="56">
        <v>3.279</v>
      </c>
      <c r="C19" s="32">
        <v>22.4805268725942</v>
      </c>
      <c r="D19">
        <f t="shared" si="0"/>
        <v>4.44829432009038</v>
      </c>
      <c r="E19">
        <f t="shared" si="1"/>
        <v>1.16929432009038</v>
      </c>
      <c r="F19">
        <f t="shared" si="8"/>
        <v>0.269857268804931</v>
      </c>
      <c r="G19" s="36">
        <f t="shared" si="11"/>
        <v>0.459819537958749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63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6" t="e">
        <f t="shared" si="7"/>
        <v>#DIV/0!</v>
      </c>
    </row>
    <row r="20" spans="1:17">
      <c r="A20" s="64">
        <v>43637</v>
      </c>
      <c r="B20" s="56">
        <v>3.25</v>
      </c>
      <c r="C20" s="32">
        <v>23.5117579815892</v>
      </c>
      <c r="D20">
        <f t="shared" si="0"/>
        <v>4.25319110881903</v>
      </c>
      <c r="E20">
        <f t="shared" si="1"/>
        <v>1.00319110881903</v>
      </c>
      <c r="F20">
        <f t="shared" si="8"/>
        <v>-0.0373547728869252</v>
      </c>
      <c r="G20" s="36">
        <f t="shared" si="11"/>
        <v>0.422464765071823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63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6" t="e">
        <f t="shared" si="7"/>
        <v>#DIV/0!</v>
      </c>
    </row>
    <row r="21" spans="1:17">
      <c r="A21" s="64">
        <v>43644</v>
      </c>
      <c r="B21" s="56">
        <v>3.279</v>
      </c>
      <c r="C21" s="32">
        <v>23.42</v>
      </c>
      <c r="D21">
        <f t="shared" si="0"/>
        <v>4.26985482493595</v>
      </c>
      <c r="E21">
        <f t="shared" si="1"/>
        <v>0.990854824935952</v>
      </c>
      <c r="F21">
        <f t="shared" si="8"/>
        <v>-0.109750522939294</v>
      </c>
      <c r="G21" s="36">
        <f t="shared" si="11"/>
        <v>0.31271424213253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63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6" t="e">
        <f t="shared" si="7"/>
        <v>#DIV/0!</v>
      </c>
    </row>
    <row r="22" spans="1:17">
      <c r="A22" s="64">
        <v>43651</v>
      </c>
      <c r="B22" s="56">
        <v>3.188</v>
      </c>
      <c r="C22" s="32">
        <v>23.9659444750022</v>
      </c>
      <c r="D22">
        <f t="shared" si="0"/>
        <v>4.17258748572607</v>
      </c>
      <c r="E22">
        <f t="shared" si="1"/>
        <v>0.984587485726069</v>
      </c>
      <c r="F22">
        <f t="shared" si="8"/>
        <v>-0.0795115112211615</v>
      </c>
      <c r="G22" s="36">
        <f t="shared" si="11"/>
        <v>0.233202730911368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63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6" t="e">
        <f t="shared" si="7"/>
        <v>#DIV/0!</v>
      </c>
    </row>
    <row r="23" spans="1:17">
      <c r="A23" s="64">
        <v>43658</v>
      </c>
      <c r="B23" s="56">
        <v>3.189</v>
      </c>
      <c r="C23" s="32">
        <v>23.3826336257225</v>
      </c>
      <c r="D23">
        <f t="shared" si="0"/>
        <v>4.27667822199434</v>
      </c>
      <c r="E23">
        <f t="shared" si="1"/>
        <v>1.08767822199434</v>
      </c>
      <c r="F23">
        <f t="shared" si="8"/>
        <v>-0.214298497500248</v>
      </c>
      <c r="G23" s="36">
        <f t="shared" si="11"/>
        <v>0.0189042334111198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63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6" t="e">
        <f t="shared" si="7"/>
        <v>#DIV/0!</v>
      </c>
    </row>
    <row r="24" spans="1:17">
      <c r="A24" s="64">
        <v>43665</v>
      </c>
      <c r="B24" s="56">
        <v>3.173</v>
      </c>
      <c r="C24" s="32">
        <v>23.4211335629988</v>
      </c>
      <c r="D24">
        <f t="shared" si="0"/>
        <v>4.26964816758409</v>
      </c>
      <c r="E24">
        <f t="shared" si="1"/>
        <v>1.09664816758409</v>
      </c>
      <c r="F24">
        <f t="shared" si="8"/>
        <v>-0.0726461525062945</v>
      </c>
      <c r="G24" s="36">
        <f t="shared" si="11"/>
        <v>-0.0537419190951747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63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6" t="e">
        <f t="shared" si="7"/>
        <v>#DIV/0!</v>
      </c>
    </row>
    <row r="25" spans="1:17">
      <c r="A25" s="64">
        <v>43672</v>
      </c>
      <c r="B25" s="56">
        <v>3.175</v>
      </c>
      <c r="C25" s="32">
        <v>23.7268235725521</v>
      </c>
      <c r="D25">
        <f t="shared" si="0"/>
        <v>4.21463916963934</v>
      </c>
      <c r="E25">
        <f t="shared" si="1"/>
        <v>1.03963916963934</v>
      </c>
      <c r="F25">
        <f t="shared" si="8"/>
        <v>0.0364480608203079</v>
      </c>
      <c r="G25" s="36">
        <f t="shared" si="11"/>
        <v>-0.0172938582748667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63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6" t="e">
        <f t="shared" si="7"/>
        <v>#DIV/0!</v>
      </c>
    </row>
    <row r="26" spans="1:17">
      <c r="A26" s="64">
        <v>43679</v>
      </c>
      <c r="B26" s="56">
        <v>3.139</v>
      </c>
      <c r="C26" s="32">
        <v>23.2272630070641</v>
      </c>
      <c r="D26">
        <f t="shared" si="0"/>
        <v>4.30528555902549</v>
      </c>
      <c r="E26">
        <f t="shared" si="1"/>
        <v>1.16628555902549</v>
      </c>
      <c r="F26">
        <f t="shared" si="8"/>
        <v>0.175430734089536</v>
      </c>
      <c r="G26" s="36">
        <f t="shared" si="11"/>
        <v>0.158136875814669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63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6" t="e">
        <f t="shared" si="7"/>
        <v>#DIV/0!</v>
      </c>
    </row>
    <row r="27" spans="1:17">
      <c r="A27" s="64">
        <v>43686</v>
      </c>
      <c r="B27" s="56">
        <v>3.039</v>
      </c>
      <c r="C27" s="32">
        <v>22.3596402823927</v>
      </c>
      <c r="D27">
        <f t="shared" si="0"/>
        <v>4.47234386318576</v>
      </c>
      <c r="E27">
        <f t="shared" si="1"/>
        <v>1.43334386318576</v>
      </c>
      <c r="F27">
        <f t="shared" si="8"/>
        <v>0.448756377459686</v>
      </c>
      <c r="G27" s="36">
        <f t="shared" si="11"/>
        <v>0.606893253274355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63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6" t="e">
        <f t="shared" si="7"/>
        <v>#DIV/0!</v>
      </c>
    </row>
    <row r="28" spans="1:17">
      <c r="A28" s="64">
        <v>43693</v>
      </c>
      <c r="B28" s="56">
        <v>3.03</v>
      </c>
      <c r="C28" s="32">
        <v>23.0352206353409</v>
      </c>
      <c r="D28">
        <f t="shared" si="0"/>
        <v>4.34117830182963</v>
      </c>
      <c r="E28">
        <f t="shared" si="1"/>
        <v>1.31117830182963</v>
      </c>
      <c r="F28">
        <f t="shared" si="8"/>
        <v>0.223500079835287</v>
      </c>
      <c r="G28" s="36">
        <f t="shared" si="11"/>
        <v>0.830393333109642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63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6" t="e">
        <f t="shared" si="7"/>
        <v>#DIV/0!</v>
      </c>
    </row>
    <row r="29" spans="1:17">
      <c r="A29" s="64">
        <v>43700</v>
      </c>
      <c r="B29" s="56">
        <v>3.07</v>
      </c>
      <c r="C29" s="32">
        <v>23.8020427240734</v>
      </c>
      <c r="D29">
        <f t="shared" si="0"/>
        <v>4.20132007824942</v>
      </c>
      <c r="E29">
        <f t="shared" si="1"/>
        <v>1.13132007824942</v>
      </c>
      <c r="F29">
        <f t="shared" si="8"/>
        <v>0.0346719106653279</v>
      </c>
      <c r="G29" s="36">
        <f t="shared" si="11"/>
        <v>0.86506524377497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63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6" t="e">
        <f t="shared" si="7"/>
        <v>#DIV/0!</v>
      </c>
    </row>
    <row r="30" spans="1:17">
      <c r="A30" s="64">
        <v>43707</v>
      </c>
      <c r="B30" s="56">
        <v>3.068</v>
      </c>
      <c r="C30" s="32">
        <v>23.81</v>
      </c>
      <c r="D30">
        <f t="shared" si="0"/>
        <v>4.19991600167997</v>
      </c>
      <c r="E30">
        <f t="shared" si="1"/>
        <v>1.13191600167997</v>
      </c>
      <c r="F30">
        <f t="shared" si="8"/>
        <v>0.0922768320406306</v>
      </c>
      <c r="G30" s="36">
        <f t="shared" si="11"/>
        <v>0.957342075815601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63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6" t="e">
        <f t="shared" si="7"/>
        <v>#DIV/0!</v>
      </c>
    </row>
    <row r="31" spans="1:17">
      <c r="A31" s="64">
        <v>43714</v>
      </c>
      <c r="B31" s="56">
        <v>3.023</v>
      </c>
      <c r="C31" s="32">
        <v>24.8959030047934</v>
      </c>
      <c r="D31">
        <f t="shared" si="0"/>
        <v>4.01672516079237</v>
      </c>
      <c r="E31">
        <f t="shared" si="1"/>
        <v>0.993725160792369</v>
      </c>
      <c r="F31">
        <f>E31-E27</f>
        <v>-0.439618702393386</v>
      </c>
      <c r="G31" s="36">
        <f t="shared" si="11"/>
        <v>0.517723373422214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63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6" t="e">
        <f t="shared" si="7"/>
        <v>#DIV/0!</v>
      </c>
    </row>
    <row r="32" spans="1:17">
      <c r="A32" s="64">
        <v>43720</v>
      </c>
      <c r="B32" s="56">
        <v>3.094</v>
      </c>
      <c r="C32" s="32">
        <v>25.1401628584495</v>
      </c>
      <c r="D32">
        <f t="shared" si="0"/>
        <v>3.97769897367194</v>
      </c>
      <c r="E32">
        <f t="shared" si="1"/>
        <v>0.88369897367194</v>
      </c>
      <c r="F32">
        <f>E32-E28</f>
        <v>-0.427479328157687</v>
      </c>
      <c r="G32" s="36">
        <f t="shared" si="11"/>
        <v>0.090244045264527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63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6" t="e">
        <f t="shared" si="7"/>
        <v>#DIV/0!</v>
      </c>
    </row>
    <row r="33" spans="1:17">
      <c r="A33" s="64">
        <v>43728</v>
      </c>
      <c r="B33" s="56">
        <v>3.118</v>
      </c>
      <c r="C33" s="32">
        <v>25.0424639856705</v>
      </c>
      <c r="D33">
        <f t="shared" si="0"/>
        <v>3.99321728314038</v>
      </c>
      <c r="E33">
        <f t="shared" si="1"/>
        <v>0.875217283140381</v>
      </c>
      <c r="F33">
        <f>E33-E29</f>
        <v>-0.256102795109035</v>
      </c>
      <c r="G33" s="36">
        <f t="shared" si="11"/>
        <v>-0.165858749844508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63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6" t="e">
        <f t="shared" si="7"/>
        <v>#DIV/0!</v>
      </c>
    </row>
    <row r="34" spans="1:17">
      <c r="A34" s="64">
        <v>43735</v>
      </c>
      <c r="B34" s="56">
        <v>3.158</v>
      </c>
      <c r="C34" s="32">
        <v>24.2003275800742</v>
      </c>
      <c r="D34">
        <f t="shared" si="0"/>
        <v>4.13217547031623</v>
      </c>
      <c r="E34">
        <f t="shared" si="1"/>
        <v>0.974175470316232</v>
      </c>
      <c r="F34">
        <f>E34-E30</f>
        <v>-0.157740531363734</v>
      </c>
      <c r="G34" s="36">
        <f t="shared" si="11"/>
        <v>-0.323599281208242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63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6" t="e">
        <f t="shared" si="7"/>
        <v>#DIV/0!</v>
      </c>
    </row>
    <row r="35" spans="1:17">
      <c r="A35" s="64">
        <v>43738</v>
      </c>
      <c r="B35" s="56">
        <v>3.155</v>
      </c>
      <c r="C35" s="32">
        <v>23.94</v>
      </c>
      <c r="D35">
        <f t="shared" si="0"/>
        <v>4.17710944026734</v>
      </c>
      <c r="E35">
        <f t="shared" si="1"/>
        <v>1.02210944026734</v>
      </c>
      <c r="F35">
        <f>E35-E31</f>
        <v>0.0283842794749667</v>
      </c>
      <c r="G35" s="36">
        <f t="shared" si="11"/>
        <v>-0.295215001733275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63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6" t="e">
        <f>P35+#REF!</f>
        <v>#DIV/0!</v>
      </c>
    </row>
    <row r="36" spans="1:17">
      <c r="A36" s="64">
        <v>43749</v>
      </c>
      <c r="B36" s="56">
        <v>3.163</v>
      </c>
      <c r="C36" s="32">
        <v>24.3637219229807</v>
      </c>
      <c r="D36">
        <f t="shared" si="0"/>
        <v>4.10446319803365</v>
      </c>
      <c r="E36">
        <f t="shared" si="1"/>
        <v>0.941463198033654</v>
      </c>
      <c r="F36">
        <f t="shared" ref="F36:F54" si="12">E36-E31</f>
        <v>-0.0522619627587151</v>
      </c>
      <c r="G36" s="36">
        <f t="shared" si="11"/>
        <v>-0.34747696449199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63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6" t="e">
        <f>P36+Q35</f>
        <v>#DIV/0!</v>
      </c>
    </row>
    <row r="37" spans="1:17">
      <c r="A37" s="64">
        <v>43756</v>
      </c>
      <c r="B37" s="56">
        <v>3.193</v>
      </c>
      <c r="C37" s="32">
        <v>24.0307995886401</v>
      </c>
      <c r="D37">
        <f t="shared" si="0"/>
        <v>4.16132636915137</v>
      </c>
      <c r="E37">
        <f t="shared" si="1"/>
        <v>0.968326369151372</v>
      </c>
      <c r="F37">
        <f t="shared" si="12"/>
        <v>0.0846273954794321</v>
      </c>
      <c r="G37" s="36">
        <f t="shared" si="11"/>
        <v>-0.262849569012558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63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6" t="e">
        <f>P37+Q36</f>
        <v>#DIV/0!</v>
      </c>
    </row>
    <row r="38" spans="1:17">
      <c r="A38" s="64">
        <v>43763</v>
      </c>
      <c r="B38" s="56">
        <v>3.255</v>
      </c>
      <c r="C38" s="32">
        <v>24.3533005719576</v>
      </c>
      <c r="D38">
        <f t="shared" si="0"/>
        <v>4.10621959452791</v>
      </c>
      <c r="E38">
        <f t="shared" si="1"/>
        <v>0.851219594527908</v>
      </c>
      <c r="F38">
        <f t="shared" si="12"/>
        <v>-0.0239976886124729</v>
      </c>
      <c r="G38" s="36">
        <f t="shared" si="11"/>
        <v>-0.286847257625031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63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6" t="e">
        <f>P38+Q37</f>
        <v>#DIV/0!</v>
      </c>
    </row>
    <row r="39" spans="1:17">
      <c r="A39" s="64">
        <v>43770</v>
      </c>
      <c r="B39" s="56">
        <v>3.283</v>
      </c>
      <c r="C39" s="32">
        <v>24.5821390897251</v>
      </c>
      <c r="D39">
        <f t="shared" si="0"/>
        <v>4.06799423089255</v>
      </c>
      <c r="E39">
        <f t="shared" si="1"/>
        <v>0.784994230892552</v>
      </c>
      <c r="F39">
        <f t="shared" si="12"/>
        <v>-0.18918123942368</v>
      </c>
      <c r="G39" s="36">
        <f t="shared" si="11"/>
        <v>-0.476028497048711</v>
      </c>
      <c r="I39" t="e">
        <f t="shared" si="2"/>
        <v>#DIV/0!</v>
      </c>
      <c r="J39" t="e">
        <f t="shared" si="3"/>
        <v>#DIV/0!</v>
      </c>
      <c r="L39" s="66"/>
      <c r="N39" t="e">
        <f t="shared" si="5"/>
        <v>#DIV/0!</v>
      </c>
      <c r="O39" t="e">
        <f t="shared" si="6"/>
        <v>#DIV/0!</v>
      </c>
      <c r="Q39" s="30"/>
    </row>
    <row r="40" spans="1:17">
      <c r="A40" s="64">
        <v>43777</v>
      </c>
      <c r="B40" s="56">
        <v>3.29</v>
      </c>
      <c r="C40" s="32">
        <v>24.8153882005727</v>
      </c>
      <c r="D40">
        <f t="shared" si="0"/>
        <v>4.02975763231027</v>
      </c>
      <c r="E40">
        <f t="shared" si="1"/>
        <v>0.739757632310268</v>
      </c>
      <c r="F40">
        <f t="shared" si="12"/>
        <v>-0.282351807957067</v>
      </c>
      <c r="G40" s="36">
        <f t="shared" si="11"/>
        <v>-0.758380305005779</v>
      </c>
      <c r="I40" t="e">
        <f t="shared" si="2"/>
        <v>#DIV/0!</v>
      </c>
      <c r="J40" t="e">
        <f t="shared" si="3"/>
        <v>#DIV/0!</v>
      </c>
      <c r="L40" s="66"/>
      <c r="N40" t="e">
        <f t="shared" si="5"/>
        <v>#DIV/0!</v>
      </c>
      <c r="O40" t="e">
        <f t="shared" si="6"/>
        <v>#DIV/0!</v>
      </c>
      <c r="Q40" s="30"/>
    </row>
    <row r="41" spans="1:17">
      <c r="A41" s="64">
        <v>43784</v>
      </c>
      <c r="B41" s="56">
        <v>3.263</v>
      </c>
      <c r="C41" s="32">
        <v>24.195087506366</v>
      </c>
      <c r="D41">
        <f t="shared" si="0"/>
        <v>4.13307040008385</v>
      </c>
      <c r="E41">
        <f t="shared" si="1"/>
        <v>0.870070400083855</v>
      </c>
      <c r="F41">
        <f t="shared" si="12"/>
        <v>-0.0713927979497986</v>
      </c>
      <c r="G41" s="36">
        <f t="shared" si="11"/>
        <v>-0.829773102955577</v>
      </c>
      <c r="I41" t="e">
        <f t="shared" si="2"/>
        <v>#DIV/0!</v>
      </c>
      <c r="J41" t="e">
        <f t="shared" si="3"/>
        <v>#DIV/0!</v>
      </c>
      <c r="L41" s="66"/>
      <c r="N41" t="e">
        <f t="shared" si="5"/>
        <v>#DIV/0!</v>
      </c>
      <c r="O41" t="e">
        <f t="shared" si="6"/>
        <v>#DIV/0!</v>
      </c>
      <c r="Q41" s="30"/>
    </row>
    <row r="42" spans="1:17">
      <c r="A42" s="64">
        <v>43791</v>
      </c>
      <c r="B42" s="56">
        <v>3.188</v>
      </c>
      <c r="C42" s="32">
        <v>24.1401670082737</v>
      </c>
      <c r="D42">
        <f t="shared" si="0"/>
        <v>4.14247341228942</v>
      </c>
      <c r="E42">
        <f t="shared" si="1"/>
        <v>0.954473412289418</v>
      </c>
      <c r="F42">
        <f t="shared" si="12"/>
        <v>-0.0138529568619541</v>
      </c>
      <c r="G42" s="36">
        <f t="shared" si="11"/>
        <v>-0.843626059817531</v>
      </c>
      <c r="I42" t="e">
        <f t="shared" si="2"/>
        <v>#DIV/0!</v>
      </c>
      <c r="J42" t="e">
        <f t="shared" si="3"/>
        <v>#DIV/0!</v>
      </c>
      <c r="L42" s="66"/>
      <c r="N42" t="e">
        <f t="shared" si="5"/>
        <v>#DIV/0!</v>
      </c>
      <c r="O42" t="e">
        <f t="shared" si="6"/>
        <v>#DIV/0!</v>
      </c>
      <c r="Q42" s="30"/>
    </row>
    <row r="43" spans="1:17">
      <c r="A43" s="64">
        <v>43798</v>
      </c>
      <c r="B43" s="56">
        <v>3.192</v>
      </c>
      <c r="C43" s="32">
        <v>24.03</v>
      </c>
      <c r="D43">
        <f t="shared" si="0"/>
        <v>4.16146483562214</v>
      </c>
      <c r="E43">
        <f t="shared" si="1"/>
        <v>0.969464835622139</v>
      </c>
      <c r="F43">
        <f t="shared" si="12"/>
        <v>0.118245241094231</v>
      </c>
      <c r="G43" s="36">
        <f t="shared" si="11"/>
        <v>-0.725380818723301</v>
      </c>
      <c r="H43" s="9">
        <v>13.71</v>
      </c>
      <c r="I43">
        <f t="shared" si="2"/>
        <v>7.29394602479942</v>
      </c>
      <c r="J43">
        <f t="shared" si="3"/>
        <v>4.10194602479942</v>
      </c>
      <c r="L43" s="66"/>
      <c r="M43" s="9">
        <v>43.05</v>
      </c>
      <c r="N43">
        <f t="shared" si="5"/>
        <v>2.32288037166086</v>
      </c>
      <c r="O43">
        <f t="shared" si="6"/>
        <v>-0.869119628339141</v>
      </c>
      <c r="Q43" s="30"/>
    </row>
    <row r="44" spans="1:17">
      <c r="A44" s="40">
        <v>43805</v>
      </c>
      <c r="B44" s="56">
        <v>3.228</v>
      </c>
      <c r="C44" s="32">
        <v>24.5864274025898</v>
      </c>
      <c r="D44">
        <f t="shared" ref="D44:D54" si="13">1/C44*100</f>
        <v>4.06728469990994</v>
      </c>
      <c r="E44">
        <f t="shared" ref="E44:E54" si="14">D44-B44</f>
        <v>0.839284699909941</v>
      </c>
      <c r="F44">
        <f t="shared" si="12"/>
        <v>0.0542904690173893</v>
      </c>
      <c r="G44" s="36">
        <f t="shared" si="11"/>
        <v>-0.671090349705911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63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6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6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3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6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6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3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6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6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3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6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6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3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6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6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3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6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6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3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6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6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3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6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6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3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6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6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3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6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6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3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6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M158" sqref="M158"/>
    </sheetView>
  </sheetViews>
  <sheetFormatPr defaultColWidth="9" defaultRowHeight="14"/>
  <cols>
    <col min="1" max="1" width="11.8181818181818" style="52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6" t="s">
        <v>1</v>
      </c>
    </row>
    <row r="2" ht="14.75" spans="1:18">
      <c r="A2" s="52">
        <v>43102</v>
      </c>
      <c r="B2" s="57">
        <v>3.918</v>
      </c>
      <c r="C2" s="58" t="str">
        <f>YEAR(A2)&amp;MONTH(A2)&amp;DAY(A2)</f>
        <v>201812</v>
      </c>
      <c r="D2" s="57">
        <v>3.918</v>
      </c>
      <c r="E2" s="58"/>
      <c r="F2" s="59"/>
      <c r="G2" s="41"/>
      <c r="H2" s="52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3">
        <v>43101</v>
      </c>
      <c r="O2" s="53" t="str">
        <f t="shared" ref="O2:O25" si="0">YEAR(N2)&amp;MONTH(N2)</f>
        <v>20181</v>
      </c>
      <c r="P2" s="42">
        <v>36.02</v>
      </c>
      <c r="Q2" s="42">
        <v>11159.68</v>
      </c>
      <c r="R2">
        <f>P2/Q2</f>
        <v>0.00322769111659116</v>
      </c>
    </row>
    <row r="3" ht="14.75" spans="1:18">
      <c r="A3" s="52">
        <v>43103</v>
      </c>
      <c r="B3" s="57">
        <v>3.92</v>
      </c>
      <c r="C3" s="58" t="str">
        <f t="shared" ref="C3:C35" si="1">YEAR(A3)&amp;MONTH(A3)&amp;DAY(A3)</f>
        <v>201813</v>
      </c>
      <c r="D3" s="57">
        <v>3.92</v>
      </c>
      <c r="E3" s="58"/>
      <c r="F3" s="60"/>
      <c r="G3" s="41"/>
      <c r="H3" s="52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3">
        <v>43132</v>
      </c>
      <c r="O3" s="53" t="str">
        <f t="shared" si="0"/>
        <v>20182</v>
      </c>
      <c r="P3" s="54">
        <v>34.5</v>
      </c>
      <c r="Q3" s="54">
        <v>10828.73</v>
      </c>
      <c r="R3">
        <f t="shared" ref="R3:R25" si="4">P3/Q3</f>
        <v>0.00318596917644082</v>
      </c>
    </row>
    <row r="4" ht="14.75" spans="1:18">
      <c r="A4" s="52">
        <v>43104</v>
      </c>
      <c r="B4" s="57">
        <v>3.938</v>
      </c>
      <c r="C4" s="58" t="str">
        <f t="shared" si="1"/>
        <v>201814</v>
      </c>
      <c r="D4" s="57">
        <v>3.938</v>
      </c>
      <c r="E4" s="58"/>
      <c r="F4" s="60"/>
      <c r="G4" s="41"/>
      <c r="H4" s="52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3">
        <v>43160</v>
      </c>
      <c r="O4" s="53" t="str">
        <f t="shared" si="0"/>
        <v>20183</v>
      </c>
      <c r="P4" s="54">
        <v>32.94</v>
      </c>
      <c r="Q4" s="54">
        <v>10868.66</v>
      </c>
      <c r="R4">
        <f t="shared" si="4"/>
        <v>0.00303073239939422</v>
      </c>
    </row>
    <row r="5" ht="14.75" spans="1:18">
      <c r="A5" s="52">
        <v>43105</v>
      </c>
      <c r="B5" s="61">
        <v>3.935</v>
      </c>
      <c r="C5" s="58" t="str">
        <f t="shared" si="1"/>
        <v>201815</v>
      </c>
      <c r="D5" s="61">
        <v>3.935</v>
      </c>
      <c r="E5" s="58"/>
      <c r="F5" s="60"/>
      <c r="G5" s="41"/>
      <c r="H5" s="52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3">
        <v>43191</v>
      </c>
      <c r="O5" s="53" t="str">
        <f t="shared" si="0"/>
        <v>20184</v>
      </c>
      <c r="P5" s="54">
        <v>27.97</v>
      </c>
      <c r="Q5" s="54">
        <v>10324.47</v>
      </c>
      <c r="R5">
        <f t="shared" si="4"/>
        <v>0.00270909790042491</v>
      </c>
    </row>
    <row r="6" ht="14.75" spans="1:18">
      <c r="A6" s="52">
        <v>43108</v>
      </c>
      <c r="B6" s="61">
        <v>3.924</v>
      </c>
      <c r="C6" s="58" t="str">
        <f t="shared" si="1"/>
        <v>201818</v>
      </c>
      <c r="D6" s="61">
        <v>3.924</v>
      </c>
      <c r="E6" s="59"/>
      <c r="F6" s="60"/>
      <c r="G6" s="41"/>
      <c r="H6" s="52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3">
        <v>43221</v>
      </c>
      <c r="O6" s="53" t="str">
        <f t="shared" si="0"/>
        <v>20185</v>
      </c>
      <c r="P6" s="54">
        <v>27.59</v>
      </c>
      <c r="Q6" s="54">
        <v>10295.73</v>
      </c>
      <c r="R6">
        <f t="shared" si="4"/>
        <v>0.00267975170289042</v>
      </c>
    </row>
    <row r="7" ht="14.75" spans="1:18">
      <c r="A7" s="52">
        <v>43109</v>
      </c>
      <c r="B7" s="61">
        <v>3.92</v>
      </c>
      <c r="C7" s="58" t="str">
        <f t="shared" si="1"/>
        <v>201819</v>
      </c>
      <c r="D7" s="61">
        <v>3.92</v>
      </c>
      <c r="E7" s="58"/>
      <c r="F7" s="60"/>
      <c r="G7" s="41"/>
      <c r="H7" s="52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3">
        <v>43252</v>
      </c>
      <c r="O7" s="53" t="str">
        <f t="shared" si="0"/>
        <v>20186</v>
      </c>
      <c r="P7" s="54">
        <v>25.13</v>
      </c>
      <c r="Q7" s="54">
        <v>9379.48</v>
      </c>
      <c r="R7">
        <f t="shared" si="4"/>
        <v>0.00267925300762942</v>
      </c>
    </row>
    <row r="8" ht="14.75" spans="1:18">
      <c r="A8" s="52">
        <v>43110</v>
      </c>
      <c r="B8" s="57">
        <v>3.93</v>
      </c>
      <c r="C8" s="58" t="str">
        <f t="shared" si="1"/>
        <v>2018110</v>
      </c>
      <c r="D8" s="57">
        <v>3.93</v>
      </c>
      <c r="E8" s="58"/>
      <c r="F8" s="60"/>
      <c r="G8" s="41"/>
      <c r="H8" s="52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3">
        <v>43282</v>
      </c>
      <c r="O8" s="53" t="str">
        <f t="shared" si="0"/>
        <v>20187</v>
      </c>
      <c r="P8" s="54">
        <v>24.66</v>
      </c>
      <c r="Q8" s="54">
        <v>9178.78</v>
      </c>
      <c r="R8">
        <f t="shared" si="4"/>
        <v>0.00268663155669926</v>
      </c>
    </row>
    <row r="9" ht="14.75" spans="1:18">
      <c r="A9" s="52">
        <v>43111</v>
      </c>
      <c r="B9" s="57">
        <v>3.958</v>
      </c>
      <c r="C9" s="58" t="str">
        <f t="shared" si="1"/>
        <v>2018111</v>
      </c>
      <c r="D9" s="57">
        <v>3.958</v>
      </c>
      <c r="E9" s="58"/>
      <c r="F9" s="60"/>
      <c r="G9" s="41"/>
      <c r="H9" s="52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3">
        <v>43313</v>
      </c>
      <c r="O9" s="53" t="str">
        <f t="shared" si="0"/>
        <v>20188</v>
      </c>
      <c r="P9" s="54">
        <v>22.71</v>
      </c>
      <c r="Q9" s="54">
        <v>8465.47</v>
      </c>
      <c r="R9">
        <f t="shared" si="4"/>
        <v>0.00268266262830061</v>
      </c>
    </row>
    <row r="10" ht="14.75" spans="1:18">
      <c r="A10" s="52">
        <v>43112</v>
      </c>
      <c r="B10" s="57">
        <v>3.967</v>
      </c>
      <c r="C10" s="58" t="str">
        <f t="shared" si="1"/>
        <v>2018112</v>
      </c>
      <c r="D10" s="57">
        <v>3.967</v>
      </c>
      <c r="E10" s="58"/>
      <c r="F10" s="60"/>
      <c r="G10" s="41"/>
      <c r="H10" s="52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3">
        <v>43344</v>
      </c>
      <c r="O10" s="53" t="str">
        <f t="shared" si="0"/>
        <v>20189</v>
      </c>
      <c r="P10" s="54">
        <v>22.54</v>
      </c>
      <c r="Q10" s="54">
        <v>8401.09</v>
      </c>
      <c r="R10">
        <f t="shared" si="4"/>
        <v>0.0026829851840654</v>
      </c>
    </row>
    <row r="11" ht="14.75" spans="1:18">
      <c r="A11" s="52">
        <v>43115</v>
      </c>
      <c r="B11" s="57">
        <v>4.015</v>
      </c>
      <c r="C11" s="58" t="str">
        <f t="shared" si="1"/>
        <v>2018115</v>
      </c>
      <c r="D11" s="57">
        <v>4.015</v>
      </c>
      <c r="E11" s="58"/>
      <c r="F11" s="60"/>
      <c r="G11" s="41"/>
      <c r="H11" s="52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3">
        <v>43374</v>
      </c>
      <c r="O11" s="53" t="str">
        <f t="shared" si="0"/>
        <v>201810</v>
      </c>
      <c r="P11" s="54">
        <v>20.37</v>
      </c>
      <c r="Q11" s="54">
        <v>7482.83</v>
      </c>
      <c r="R11">
        <f t="shared" si="4"/>
        <v>0.00272223209668</v>
      </c>
    </row>
    <row r="12" ht="14.75" spans="1:18">
      <c r="A12" s="52">
        <v>43116</v>
      </c>
      <c r="B12" s="57">
        <v>4.024</v>
      </c>
      <c r="C12" s="58" t="str">
        <f t="shared" si="1"/>
        <v>2018116</v>
      </c>
      <c r="D12" s="57">
        <v>4.024</v>
      </c>
      <c r="E12" s="58"/>
      <c r="F12" s="60"/>
      <c r="G12" s="41"/>
      <c r="H12" s="52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3">
        <v>43405</v>
      </c>
      <c r="O12" s="53" t="str">
        <f t="shared" si="0"/>
        <v>201811</v>
      </c>
      <c r="P12" s="54">
        <v>21.05</v>
      </c>
      <c r="Q12" s="54">
        <v>7681.75</v>
      </c>
      <c r="R12">
        <f t="shared" si="4"/>
        <v>0.0027402610082338</v>
      </c>
    </row>
    <row r="13" ht="14.75" spans="1:18">
      <c r="A13" s="52">
        <v>43117</v>
      </c>
      <c r="B13" s="57">
        <v>4.03</v>
      </c>
      <c r="C13" s="58" t="str">
        <f t="shared" si="1"/>
        <v>2018117</v>
      </c>
      <c r="D13" s="57">
        <v>4.03</v>
      </c>
      <c r="E13" s="58"/>
      <c r="F13" s="60"/>
      <c r="G13" s="41"/>
      <c r="H13" s="52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3">
        <v>43435</v>
      </c>
      <c r="O13" s="53" t="str">
        <f t="shared" si="0"/>
        <v>201812</v>
      </c>
      <c r="P13" s="54">
        <v>20</v>
      </c>
      <c r="Q13" s="54">
        <v>7239.79</v>
      </c>
      <c r="R13">
        <f t="shared" si="4"/>
        <v>0.00276251106730996</v>
      </c>
    </row>
    <row r="14" ht="14.75" spans="1:18">
      <c r="A14" s="52">
        <v>43118</v>
      </c>
      <c r="B14" s="57">
        <v>4.039</v>
      </c>
      <c r="C14" s="58" t="str">
        <f t="shared" si="1"/>
        <v>2018118</v>
      </c>
      <c r="D14" s="57">
        <v>4.039</v>
      </c>
      <c r="E14" s="58"/>
      <c r="F14" s="60"/>
      <c r="G14" s="41"/>
      <c r="H14" s="52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3">
        <v>43466</v>
      </c>
      <c r="O14" s="53" t="str">
        <f t="shared" si="0"/>
        <v>20191</v>
      </c>
      <c r="P14" s="54">
        <v>20.25</v>
      </c>
      <c r="Q14" s="54">
        <v>7479.22</v>
      </c>
      <c r="R14">
        <f t="shared" si="4"/>
        <v>0.00270750158438982</v>
      </c>
    </row>
    <row r="15" ht="14.75" spans="1:18">
      <c r="A15" s="52">
        <v>43119</v>
      </c>
      <c r="B15" s="57">
        <v>4.06</v>
      </c>
      <c r="C15" s="58" t="str">
        <f t="shared" si="1"/>
        <v>2018119</v>
      </c>
      <c r="D15" s="57">
        <v>4.06</v>
      </c>
      <c r="E15" s="58"/>
      <c r="F15" s="60"/>
      <c r="G15" s="41"/>
      <c r="H15" s="52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3">
        <v>43497</v>
      </c>
      <c r="O15" s="53" t="str">
        <f t="shared" si="0"/>
        <v>20192</v>
      </c>
      <c r="P15" s="54">
        <v>24.56</v>
      </c>
      <c r="Q15" s="54">
        <v>9031.93</v>
      </c>
      <c r="R15">
        <f t="shared" si="4"/>
        <v>0.00271924162388327</v>
      </c>
    </row>
    <row r="16" ht="14.75" spans="1:18">
      <c r="A16" s="52">
        <v>43122</v>
      </c>
      <c r="B16" s="57">
        <v>4.071</v>
      </c>
      <c r="C16" s="58" t="str">
        <f t="shared" si="1"/>
        <v>2018122</v>
      </c>
      <c r="D16" s="57">
        <v>4.071</v>
      </c>
      <c r="E16" s="58"/>
      <c r="F16" s="60"/>
      <c r="G16" s="41"/>
      <c r="H16" s="52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3">
        <v>43525</v>
      </c>
      <c r="O16" s="53" t="str">
        <f t="shared" si="0"/>
        <v>20193</v>
      </c>
      <c r="P16" s="54">
        <v>26.06</v>
      </c>
      <c r="Q16" s="54">
        <v>9906.86</v>
      </c>
      <c r="R16">
        <f t="shared" si="4"/>
        <v>0.00263050048148455</v>
      </c>
    </row>
    <row r="17" ht="14.75" spans="1:18">
      <c r="A17" s="52">
        <v>43123</v>
      </c>
      <c r="B17" s="61">
        <v>3.97</v>
      </c>
      <c r="C17" s="58" t="str">
        <f t="shared" si="1"/>
        <v>2018123</v>
      </c>
      <c r="D17" s="61">
        <v>3.97</v>
      </c>
      <c r="E17" s="58"/>
      <c r="F17" s="60"/>
      <c r="G17" s="41"/>
      <c r="H17" s="52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3">
        <v>43556</v>
      </c>
      <c r="O17" s="53" t="str">
        <f t="shared" si="0"/>
        <v>20194</v>
      </c>
      <c r="P17" s="54">
        <v>24.45</v>
      </c>
      <c r="Q17" s="54">
        <v>9674.53</v>
      </c>
      <c r="R17">
        <f t="shared" si="4"/>
        <v>0.002527254553968</v>
      </c>
    </row>
    <row r="18" ht="14.75" spans="1:18">
      <c r="A18" s="52">
        <v>43124</v>
      </c>
      <c r="B18" s="61">
        <v>3.962</v>
      </c>
      <c r="C18" s="58" t="str">
        <f t="shared" si="1"/>
        <v>2018124</v>
      </c>
      <c r="D18" s="61">
        <v>3.962</v>
      </c>
      <c r="E18" s="58"/>
      <c r="F18" s="60"/>
      <c r="G18" s="41"/>
      <c r="H18" s="52">
        <v>43217</v>
      </c>
      <c r="I18" s="7">
        <v>10324.47</v>
      </c>
      <c r="J18">
        <f t="shared" si="2"/>
        <v>3.662</v>
      </c>
      <c r="K18">
        <f t="shared" si="3"/>
        <v>27.97</v>
      </c>
      <c r="N18" s="53">
        <v>43586</v>
      </c>
      <c r="O18" s="53" t="str">
        <f t="shared" si="0"/>
        <v>20195</v>
      </c>
      <c r="P18" s="54">
        <v>22.93</v>
      </c>
      <c r="Q18" s="54">
        <v>8922.69</v>
      </c>
      <c r="R18">
        <f t="shared" si="4"/>
        <v>0.00256985281344527</v>
      </c>
    </row>
    <row r="19" ht="14.75" spans="1:18">
      <c r="A19" s="52">
        <v>43125</v>
      </c>
      <c r="B19" s="61">
        <v>3.955</v>
      </c>
      <c r="C19" s="58" t="str">
        <f t="shared" si="1"/>
        <v>2018125</v>
      </c>
      <c r="D19" s="61">
        <v>3.955</v>
      </c>
      <c r="E19" s="58"/>
      <c r="F19" s="60"/>
      <c r="G19" s="41"/>
      <c r="H19" s="52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3">
        <v>43617</v>
      </c>
      <c r="O19" s="53" t="str">
        <f t="shared" si="0"/>
        <v>20196</v>
      </c>
      <c r="P19" s="54">
        <v>23.42</v>
      </c>
      <c r="Q19" s="54">
        <v>9178.31</v>
      </c>
      <c r="R19">
        <f t="shared" si="4"/>
        <v>0.00255166800859853</v>
      </c>
    </row>
    <row r="20" ht="14.75" spans="1:18">
      <c r="A20" s="52">
        <v>43126</v>
      </c>
      <c r="B20" s="61">
        <v>3.952</v>
      </c>
      <c r="C20" s="58" t="str">
        <f t="shared" si="1"/>
        <v>2018126</v>
      </c>
      <c r="D20" s="61">
        <v>3.952</v>
      </c>
      <c r="E20" s="58"/>
      <c r="F20" s="60"/>
      <c r="G20" s="41"/>
      <c r="H20" s="52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3">
        <v>43647</v>
      </c>
      <c r="O20" s="53" t="str">
        <f t="shared" si="0"/>
        <v>20197</v>
      </c>
      <c r="P20" s="54">
        <v>23.67</v>
      </c>
      <c r="Q20" s="54">
        <v>9326.61</v>
      </c>
      <c r="R20">
        <f t="shared" si="4"/>
        <v>0.00253789962269249</v>
      </c>
    </row>
    <row r="21" ht="14.75" spans="1:18">
      <c r="A21" s="52">
        <v>43129</v>
      </c>
      <c r="B21" s="57">
        <v>3.958</v>
      </c>
      <c r="C21" s="58" t="str">
        <f t="shared" si="1"/>
        <v>2018129</v>
      </c>
      <c r="D21" s="57">
        <v>3.958</v>
      </c>
      <c r="E21" s="58"/>
      <c r="F21" s="60"/>
      <c r="G21" s="41"/>
      <c r="H21" s="52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3">
        <v>43678</v>
      </c>
      <c r="O21" s="53" t="str">
        <f t="shared" si="0"/>
        <v>20198</v>
      </c>
      <c r="P21" s="54">
        <v>23.81</v>
      </c>
      <c r="Q21" s="54">
        <v>9365.68</v>
      </c>
      <c r="R21">
        <f t="shared" si="4"/>
        <v>0.00254226067941676</v>
      </c>
    </row>
    <row r="22" ht="14.75" spans="1:18">
      <c r="A22" s="52">
        <v>43130</v>
      </c>
      <c r="B22" s="61">
        <v>3.954</v>
      </c>
      <c r="C22" s="58" t="str">
        <f t="shared" si="1"/>
        <v>2018130</v>
      </c>
      <c r="D22" s="61">
        <v>3.954</v>
      </c>
      <c r="E22" s="58"/>
      <c r="F22" s="60"/>
      <c r="G22" s="41"/>
      <c r="H22" s="52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3">
        <v>43709</v>
      </c>
      <c r="O22" s="53" t="str">
        <f t="shared" si="0"/>
        <v>20199</v>
      </c>
      <c r="P22" s="54">
        <v>23.94</v>
      </c>
      <c r="Q22" s="54">
        <v>9446.24</v>
      </c>
      <c r="R22">
        <f t="shared" si="4"/>
        <v>0.00253434170632971</v>
      </c>
    </row>
    <row r="23" ht="14.75" spans="1:18">
      <c r="A23" s="52">
        <v>43131</v>
      </c>
      <c r="B23" s="61">
        <v>3.944</v>
      </c>
      <c r="C23" s="58" t="str">
        <f t="shared" si="1"/>
        <v>2018131</v>
      </c>
      <c r="D23" s="61">
        <v>3.944</v>
      </c>
      <c r="E23" s="58"/>
      <c r="F23" s="60"/>
      <c r="G23" s="41"/>
      <c r="H23" s="52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3">
        <v>43739</v>
      </c>
      <c r="O23" s="53" t="str">
        <f t="shared" si="0"/>
        <v>201910</v>
      </c>
      <c r="P23" s="54">
        <v>24.29</v>
      </c>
      <c r="Q23" s="54">
        <v>9635.33</v>
      </c>
      <c r="R23">
        <f t="shared" si="4"/>
        <v>0.0025209307828585</v>
      </c>
    </row>
    <row r="24" ht="14.75" spans="1:18">
      <c r="A24" s="52">
        <v>43132</v>
      </c>
      <c r="B24" s="61">
        <v>3.931</v>
      </c>
      <c r="C24" s="58" t="str">
        <f t="shared" si="1"/>
        <v>201821</v>
      </c>
      <c r="D24" s="61">
        <v>3.931</v>
      </c>
      <c r="E24" s="58"/>
      <c r="F24" s="60"/>
      <c r="G24" s="41"/>
      <c r="H24" s="52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3">
        <v>43770</v>
      </c>
      <c r="O24" s="53" t="str">
        <f t="shared" si="0"/>
        <v>201911</v>
      </c>
      <c r="P24" s="54">
        <v>24.03</v>
      </c>
      <c r="Q24" s="54">
        <v>9582.16</v>
      </c>
      <c r="R24">
        <f t="shared" si="4"/>
        <v>0.00250778530101772</v>
      </c>
    </row>
    <row r="25" ht="14.75" spans="1:18">
      <c r="A25" s="52">
        <v>43133</v>
      </c>
      <c r="B25" s="61">
        <v>3.925</v>
      </c>
      <c r="C25" s="58" t="str">
        <f t="shared" si="1"/>
        <v>201822</v>
      </c>
      <c r="D25" s="61">
        <v>3.925</v>
      </c>
      <c r="E25" s="58"/>
      <c r="F25" s="60"/>
      <c r="G25" s="41"/>
      <c r="H25" s="52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3">
        <v>43812</v>
      </c>
      <c r="O25" s="53" t="str">
        <f t="shared" si="0"/>
        <v>201912</v>
      </c>
      <c r="P25" s="54">
        <v>25.09</v>
      </c>
      <c r="Q25" s="54">
        <v>10004.62</v>
      </c>
      <c r="R25">
        <f t="shared" si="4"/>
        <v>0.00250784137728369</v>
      </c>
    </row>
    <row r="26" spans="1:11">
      <c r="A26" s="52">
        <v>43136</v>
      </c>
      <c r="B26" s="61">
        <v>3.925</v>
      </c>
      <c r="C26" s="58" t="str">
        <f t="shared" si="1"/>
        <v>201825</v>
      </c>
      <c r="D26" s="61">
        <v>3.925</v>
      </c>
      <c r="E26" s="58"/>
      <c r="F26" s="60"/>
      <c r="G26" s="41"/>
      <c r="H26" s="52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2">
        <v>43137</v>
      </c>
      <c r="B27" s="61">
        <v>3.917</v>
      </c>
      <c r="C27" s="58" t="str">
        <f t="shared" si="1"/>
        <v>201826</v>
      </c>
      <c r="D27" s="61">
        <v>3.917</v>
      </c>
      <c r="E27" s="58"/>
      <c r="F27" s="60"/>
      <c r="G27" s="41"/>
      <c r="H27" s="52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2">
        <v>43138</v>
      </c>
      <c r="B28" s="61">
        <v>3.903</v>
      </c>
      <c r="C28" s="58" t="str">
        <f t="shared" si="1"/>
        <v>201827</v>
      </c>
      <c r="D28" s="61">
        <v>3.903</v>
      </c>
      <c r="E28" s="58"/>
      <c r="F28" s="60"/>
      <c r="G28" s="41"/>
      <c r="H28" s="52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2">
        <v>43139</v>
      </c>
      <c r="B29" s="61">
        <v>3.898</v>
      </c>
      <c r="C29" s="58" t="str">
        <f t="shared" si="1"/>
        <v>201828</v>
      </c>
      <c r="D29" s="61">
        <v>3.898</v>
      </c>
      <c r="E29" s="58"/>
      <c r="F29" s="60"/>
      <c r="G29" s="41"/>
      <c r="H29" s="52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2">
        <v>43140</v>
      </c>
      <c r="B30" s="57">
        <v>3.902</v>
      </c>
      <c r="C30" s="58" t="str">
        <f t="shared" si="1"/>
        <v>201829</v>
      </c>
      <c r="D30" s="57">
        <v>3.902</v>
      </c>
      <c r="E30" s="58"/>
      <c r="F30" s="60"/>
      <c r="G30" s="41"/>
      <c r="H30" s="52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2">
        <v>43141</v>
      </c>
      <c r="B31" s="61">
        <v>3.902</v>
      </c>
      <c r="C31" s="58" t="str">
        <f t="shared" si="1"/>
        <v>2018210</v>
      </c>
      <c r="D31" s="61">
        <v>3.902</v>
      </c>
      <c r="E31" s="58"/>
      <c r="F31" s="60"/>
      <c r="G31" s="41"/>
      <c r="H31" s="52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2">
        <v>43142</v>
      </c>
      <c r="B32" s="57">
        <v>3.91</v>
      </c>
      <c r="C32" s="58" t="str">
        <f t="shared" si="1"/>
        <v>2018211</v>
      </c>
      <c r="D32" s="57">
        <v>3.91</v>
      </c>
      <c r="E32" s="58"/>
      <c r="F32" s="60"/>
      <c r="G32" s="41"/>
      <c r="H32" s="52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2">
        <v>43143</v>
      </c>
      <c r="B33" s="61">
        <v>3.907</v>
      </c>
      <c r="C33" s="58" t="str">
        <f t="shared" si="1"/>
        <v>2018212</v>
      </c>
      <c r="D33" s="61">
        <v>3.907</v>
      </c>
      <c r="E33" s="58"/>
      <c r="F33" s="60"/>
      <c r="G33" s="41"/>
      <c r="H33" s="52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2">
        <v>43144</v>
      </c>
      <c r="B34" s="57">
        <v>3.915</v>
      </c>
      <c r="C34" s="58" t="str">
        <f t="shared" si="1"/>
        <v>2018213</v>
      </c>
      <c r="D34" s="57">
        <v>3.915</v>
      </c>
      <c r="E34" s="58"/>
      <c r="F34" s="60"/>
      <c r="G34" s="41"/>
      <c r="H34" s="52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2">
        <v>43145</v>
      </c>
      <c r="B35" s="61">
        <v>3.9</v>
      </c>
      <c r="C35" s="58" t="str">
        <f t="shared" si="1"/>
        <v>2018214</v>
      </c>
      <c r="D35" s="61">
        <v>3.9</v>
      </c>
      <c r="E35" s="58"/>
      <c r="F35" s="60"/>
      <c r="G35" s="41"/>
      <c r="H35" s="52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2">
        <v>43149</v>
      </c>
      <c r="B36" s="61">
        <v>3.9</v>
      </c>
      <c r="C36" s="58" t="str">
        <f t="shared" ref="C36:C99" si="7">YEAR(A36)&amp;MONTH(A36)&amp;DAY(A36)</f>
        <v>2018218</v>
      </c>
      <c r="D36" s="61">
        <v>3.9</v>
      </c>
      <c r="E36" s="58"/>
      <c r="F36" s="60"/>
      <c r="G36" s="41"/>
      <c r="H36" s="52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2">
        <v>43153</v>
      </c>
      <c r="B37" s="61">
        <v>3.897</v>
      </c>
      <c r="C37" s="58" t="str">
        <f t="shared" si="7"/>
        <v>2018222</v>
      </c>
      <c r="D37" s="61">
        <v>3.897</v>
      </c>
      <c r="E37" s="58"/>
      <c r="F37" s="60"/>
      <c r="G37" s="41"/>
      <c r="H37" s="52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2">
        <v>43154</v>
      </c>
      <c r="B38" s="61">
        <v>3.895</v>
      </c>
      <c r="C38" s="58" t="str">
        <f t="shared" si="7"/>
        <v>2018223</v>
      </c>
      <c r="D38" s="61">
        <v>3.895</v>
      </c>
      <c r="E38" s="58"/>
      <c r="F38" s="60"/>
      <c r="G38" s="41"/>
      <c r="H38" s="52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2">
        <v>43155</v>
      </c>
      <c r="B39" s="57">
        <v>3.896</v>
      </c>
      <c r="C39" s="58" t="str">
        <f t="shared" si="7"/>
        <v>2018224</v>
      </c>
      <c r="D39" s="57">
        <v>3.896</v>
      </c>
      <c r="E39" s="58"/>
      <c r="F39" s="60"/>
      <c r="G39" s="41"/>
      <c r="H39" s="52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2">
        <v>43157</v>
      </c>
      <c r="B40" s="61">
        <v>3.887</v>
      </c>
      <c r="C40" s="58" t="str">
        <f t="shared" si="7"/>
        <v>2018226</v>
      </c>
      <c r="D40" s="61">
        <v>3.887</v>
      </c>
      <c r="E40" s="58"/>
      <c r="F40" s="60"/>
      <c r="G40" s="41"/>
      <c r="H40" s="52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2">
        <v>43158</v>
      </c>
      <c r="B41" s="61">
        <v>3.874</v>
      </c>
      <c r="C41" s="58" t="str">
        <f t="shared" si="7"/>
        <v>2018227</v>
      </c>
      <c r="D41" s="61">
        <v>3.874</v>
      </c>
      <c r="E41" s="58"/>
      <c r="F41" s="60"/>
      <c r="G41" s="41"/>
      <c r="H41" s="52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2">
        <v>43159</v>
      </c>
      <c r="B42" s="61">
        <v>3.857</v>
      </c>
      <c r="C42" s="58" t="str">
        <f t="shared" si="7"/>
        <v>2018228</v>
      </c>
      <c r="D42" s="61">
        <v>3.857</v>
      </c>
      <c r="E42" s="58"/>
      <c r="F42" s="60"/>
      <c r="G42" s="41"/>
      <c r="H42" s="52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2">
        <v>43160</v>
      </c>
      <c r="B43" s="61">
        <v>3.853</v>
      </c>
      <c r="C43" s="58" t="str">
        <f t="shared" si="7"/>
        <v>201831</v>
      </c>
      <c r="D43" s="61">
        <v>3.853</v>
      </c>
      <c r="E43" s="58"/>
      <c r="F43" s="60"/>
      <c r="G43" s="41"/>
      <c r="H43" s="52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2">
        <v>43161</v>
      </c>
      <c r="B44" s="57">
        <v>3.866</v>
      </c>
      <c r="C44" s="58" t="str">
        <f t="shared" si="7"/>
        <v>201832</v>
      </c>
      <c r="D44" s="57">
        <v>3.866</v>
      </c>
      <c r="E44" s="58"/>
      <c r="F44" s="60"/>
      <c r="G44" s="41"/>
      <c r="H44" s="52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2">
        <v>43164</v>
      </c>
      <c r="B45" s="61">
        <v>3.863</v>
      </c>
      <c r="C45" s="58" t="str">
        <f t="shared" si="7"/>
        <v>201835</v>
      </c>
      <c r="D45" s="61">
        <v>3.863</v>
      </c>
      <c r="E45" s="58"/>
      <c r="F45" s="60"/>
      <c r="G45" s="41"/>
      <c r="H45" s="52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2">
        <v>43165</v>
      </c>
      <c r="B46" s="57">
        <v>3.876</v>
      </c>
      <c r="C46" s="58" t="str">
        <f t="shared" si="7"/>
        <v>201836</v>
      </c>
      <c r="D46" s="57">
        <v>3.876</v>
      </c>
      <c r="E46" s="58"/>
      <c r="F46" s="60"/>
      <c r="G46" s="41"/>
      <c r="H46" s="52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2">
        <v>43166</v>
      </c>
      <c r="B47" s="61">
        <v>3.865</v>
      </c>
      <c r="C47" s="58" t="str">
        <f t="shared" si="7"/>
        <v>201837</v>
      </c>
      <c r="D47" s="61">
        <v>3.865</v>
      </c>
      <c r="E47" s="58"/>
      <c r="F47" s="60"/>
      <c r="G47" s="41"/>
      <c r="H47" s="52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2">
        <v>43167</v>
      </c>
      <c r="B48" s="61">
        <v>3.851</v>
      </c>
      <c r="C48" s="58" t="str">
        <f t="shared" si="7"/>
        <v>201838</v>
      </c>
      <c r="D48" s="61">
        <v>3.851</v>
      </c>
      <c r="E48" s="58"/>
      <c r="F48" s="60"/>
      <c r="G48" s="41"/>
      <c r="H48" s="52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2">
        <v>43168</v>
      </c>
      <c r="B49" s="61">
        <v>3.85</v>
      </c>
      <c r="C49" s="58" t="str">
        <f t="shared" si="7"/>
        <v>201839</v>
      </c>
      <c r="D49" s="61">
        <v>3.85</v>
      </c>
      <c r="E49" s="58"/>
      <c r="F49" s="60"/>
      <c r="G49" s="41"/>
      <c r="H49" s="52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2">
        <v>43171</v>
      </c>
      <c r="B50" s="61">
        <v>3.848</v>
      </c>
      <c r="C50" s="58" t="str">
        <f t="shared" si="7"/>
        <v>2018312</v>
      </c>
      <c r="D50" s="61">
        <v>3.848</v>
      </c>
      <c r="E50" s="58"/>
      <c r="F50" s="60"/>
      <c r="G50" s="41"/>
      <c r="H50" s="52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41"/>
    </row>
    <row r="51" spans="1:12">
      <c r="A51" s="52">
        <v>43172</v>
      </c>
      <c r="B51" s="57">
        <v>3.857</v>
      </c>
      <c r="C51" s="58" t="str">
        <f t="shared" si="7"/>
        <v>2018313</v>
      </c>
      <c r="D51" s="57">
        <v>3.857</v>
      </c>
      <c r="E51" s="58"/>
      <c r="F51" s="60"/>
      <c r="G51" s="41"/>
      <c r="H51" s="52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41"/>
    </row>
    <row r="52" spans="1:12">
      <c r="A52" s="52">
        <v>43173</v>
      </c>
      <c r="B52" s="57">
        <v>3.861</v>
      </c>
      <c r="C52" s="58" t="str">
        <f t="shared" si="7"/>
        <v>2018314</v>
      </c>
      <c r="D52" s="57">
        <v>3.861</v>
      </c>
      <c r="E52" s="58"/>
      <c r="F52" s="60"/>
      <c r="H52" s="52">
        <v>43462</v>
      </c>
      <c r="I52" s="7">
        <v>7239.79</v>
      </c>
      <c r="J52">
        <f t="shared" si="8"/>
        <v>3.273</v>
      </c>
      <c r="K52">
        <f t="shared" si="6"/>
        <v>20</v>
      </c>
      <c r="L52" s="41"/>
    </row>
    <row r="53" spans="1:12">
      <c r="A53" s="52">
        <v>43174</v>
      </c>
      <c r="B53" s="57">
        <v>3.863</v>
      </c>
      <c r="C53" s="58" t="str">
        <f t="shared" si="7"/>
        <v>2018315</v>
      </c>
      <c r="D53" s="57">
        <v>3.863</v>
      </c>
      <c r="E53" s="58"/>
      <c r="F53" s="60"/>
      <c r="H53" s="52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41"/>
    </row>
    <row r="54" spans="1:12">
      <c r="A54" s="52">
        <v>43175</v>
      </c>
      <c r="B54" s="61">
        <v>3.858</v>
      </c>
      <c r="C54" s="58" t="str">
        <f t="shared" si="7"/>
        <v>2018316</v>
      </c>
      <c r="D54" s="61">
        <v>3.858</v>
      </c>
      <c r="E54" s="58"/>
      <c r="F54" s="60"/>
      <c r="H54" s="52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41"/>
    </row>
    <row r="55" spans="1:12">
      <c r="A55" s="52">
        <v>43178</v>
      </c>
      <c r="B55" s="61">
        <v>3.828</v>
      </c>
      <c r="C55" s="58" t="str">
        <f t="shared" si="7"/>
        <v>2018319</v>
      </c>
      <c r="D55" s="61">
        <v>3.828</v>
      </c>
      <c r="E55" s="58"/>
      <c r="F55" s="60"/>
      <c r="H55" s="52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41"/>
    </row>
    <row r="56" spans="1:12">
      <c r="A56" s="52">
        <v>43179</v>
      </c>
      <c r="B56" s="61">
        <v>3.81</v>
      </c>
      <c r="C56" s="58" t="str">
        <f t="shared" si="7"/>
        <v>2018320</v>
      </c>
      <c r="D56" s="61">
        <v>3.81</v>
      </c>
      <c r="E56" s="58"/>
      <c r="F56" s="60"/>
      <c r="H56" s="52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41"/>
    </row>
    <row r="57" spans="1:12">
      <c r="A57" s="52">
        <v>43180</v>
      </c>
      <c r="B57" s="61">
        <v>3.804</v>
      </c>
      <c r="C57" s="58" t="str">
        <f t="shared" si="7"/>
        <v>2018321</v>
      </c>
      <c r="D57" s="61">
        <v>3.804</v>
      </c>
      <c r="E57" s="58"/>
      <c r="F57" s="60"/>
      <c r="H57" s="52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41"/>
    </row>
    <row r="58" spans="1:12">
      <c r="A58" s="52">
        <v>43181</v>
      </c>
      <c r="B58" s="61">
        <v>3.769</v>
      </c>
      <c r="C58" s="58" t="str">
        <f t="shared" si="7"/>
        <v>2018322</v>
      </c>
      <c r="D58" s="61">
        <v>3.769</v>
      </c>
      <c r="E58" s="58"/>
      <c r="F58" s="60"/>
      <c r="H58" s="52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41"/>
    </row>
    <row r="59" spans="1:12">
      <c r="A59" s="52">
        <v>43182</v>
      </c>
      <c r="B59" s="61">
        <v>3.762</v>
      </c>
      <c r="C59" s="58" t="str">
        <f t="shared" si="7"/>
        <v>2018323</v>
      </c>
      <c r="D59" s="61">
        <v>3.762</v>
      </c>
      <c r="E59" s="58"/>
      <c r="F59" s="60"/>
      <c r="H59" s="52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41"/>
    </row>
    <row r="60" spans="1:12">
      <c r="A60" s="52">
        <v>43185</v>
      </c>
      <c r="B60" s="61">
        <v>3.742</v>
      </c>
      <c r="C60" s="58" t="str">
        <f t="shared" si="7"/>
        <v>2018326</v>
      </c>
      <c r="D60" s="61">
        <v>3.742</v>
      </c>
      <c r="E60" s="58"/>
      <c r="F60" s="60"/>
      <c r="H60" s="52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41"/>
    </row>
    <row r="61" spans="1:12">
      <c r="A61" s="52">
        <v>43186</v>
      </c>
      <c r="B61" s="57">
        <v>3.773</v>
      </c>
      <c r="C61" s="58" t="str">
        <f t="shared" si="7"/>
        <v>2018327</v>
      </c>
      <c r="D61" s="57">
        <v>3.773</v>
      </c>
      <c r="E61" s="58"/>
      <c r="F61" s="60"/>
      <c r="H61" s="52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41"/>
    </row>
    <row r="62" spans="1:12">
      <c r="A62" s="52">
        <v>43187</v>
      </c>
      <c r="B62" s="61">
        <v>3.75</v>
      </c>
      <c r="C62" s="58" t="str">
        <f t="shared" si="7"/>
        <v>2018328</v>
      </c>
      <c r="D62" s="61">
        <v>3.75</v>
      </c>
      <c r="E62" s="58"/>
      <c r="F62" s="60"/>
      <c r="H62" s="52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41"/>
    </row>
    <row r="63" spans="1:12">
      <c r="A63" s="52">
        <v>43188</v>
      </c>
      <c r="B63" s="57">
        <v>3.77</v>
      </c>
      <c r="C63" s="58" t="str">
        <f t="shared" si="7"/>
        <v>2018329</v>
      </c>
      <c r="D63" s="57">
        <v>3.77</v>
      </c>
      <c r="E63" s="58"/>
      <c r="F63" s="60"/>
      <c r="H63" s="52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41"/>
    </row>
    <row r="64" spans="1:12">
      <c r="A64" s="52">
        <v>43189</v>
      </c>
      <c r="B64" s="57">
        <v>3.778</v>
      </c>
      <c r="C64" s="58" t="str">
        <f t="shared" si="7"/>
        <v>2018330</v>
      </c>
      <c r="D64" s="57">
        <v>3.778</v>
      </c>
      <c r="E64" s="58"/>
      <c r="F64" s="60"/>
      <c r="H64" s="52">
        <v>43553</v>
      </c>
      <c r="I64" s="7">
        <v>9906.86</v>
      </c>
      <c r="J64">
        <f t="shared" si="8"/>
        <v>3.075</v>
      </c>
      <c r="K64">
        <f t="shared" si="6"/>
        <v>26.06</v>
      </c>
      <c r="L64" s="41"/>
    </row>
    <row r="65" spans="1:12">
      <c r="A65" s="52">
        <v>43192</v>
      </c>
      <c r="B65" s="61">
        <v>3.747</v>
      </c>
      <c r="C65" s="58" t="str">
        <f t="shared" si="7"/>
        <v>201842</v>
      </c>
      <c r="D65" s="61">
        <v>3.747</v>
      </c>
      <c r="E65" s="58"/>
      <c r="F65" s="60"/>
      <c r="H65" s="52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41"/>
    </row>
    <row r="66" spans="1:12">
      <c r="A66" s="52">
        <v>43193</v>
      </c>
      <c r="B66" s="57">
        <v>3.748</v>
      </c>
      <c r="C66" s="58" t="str">
        <f t="shared" si="7"/>
        <v>201843</v>
      </c>
      <c r="D66" s="57">
        <v>3.748</v>
      </c>
      <c r="E66" s="58"/>
      <c r="F66" s="60"/>
      <c r="H66" s="52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41"/>
    </row>
    <row r="67" spans="1:12">
      <c r="A67" s="52">
        <v>43194</v>
      </c>
      <c r="B67" s="61">
        <v>3.745</v>
      </c>
      <c r="C67" s="58" t="str">
        <f t="shared" si="7"/>
        <v>201844</v>
      </c>
      <c r="D67" s="61">
        <v>3.745</v>
      </c>
      <c r="E67" s="58"/>
      <c r="F67" s="60"/>
      <c r="H67" s="52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41"/>
    </row>
    <row r="68" spans="1:12">
      <c r="A68" s="52">
        <v>43196</v>
      </c>
      <c r="B68" s="61">
        <v>3.74</v>
      </c>
      <c r="C68" s="58" t="str">
        <f t="shared" si="7"/>
        <v>201846</v>
      </c>
      <c r="D68" s="61">
        <v>3.74</v>
      </c>
      <c r="E68" s="58"/>
      <c r="F68" s="60"/>
      <c r="H68" s="52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41"/>
    </row>
    <row r="69" spans="1:12">
      <c r="A69" s="52">
        <v>43197</v>
      </c>
      <c r="B69" s="61">
        <v>3.74</v>
      </c>
      <c r="C69" s="58" t="str">
        <f t="shared" si="7"/>
        <v>201847</v>
      </c>
      <c r="D69" s="61">
        <v>3.74</v>
      </c>
      <c r="E69" s="58"/>
      <c r="F69" s="60"/>
      <c r="H69" s="52">
        <v>43585</v>
      </c>
      <c r="I69" s="7">
        <v>9674.53</v>
      </c>
      <c r="J69">
        <f t="shared" si="8"/>
        <v>3.416</v>
      </c>
      <c r="K69">
        <f t="shared" si="9"/>
        <v>24.45</v>
      </c>
      <c r="L69" s="41"/>
    </row>
    <row r="70" spans="1:12">
      <c r="A70" s="52">
        <v>43198</v>
      </c>
      <c r="B70" s="57">
        <v>3.75</v>
      </c>
      <c r="C70" s="58" t="str">
        <f t="shared" si="7"/>
        <v>201848</v>
      </c>
      <c r="D70" s="57">
        <v>3.75</v>
      </c>
      <c r="E70" s="58"/>
      <c r="F70" s="60"/>
      <c r="H70" s="52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41"/>
    </row>
    <row r="71" spans="1:12">
      <c r="A71" s="52">
        <v>43199</v>
      </c>
      <c r="B71" s="61">
        <v>3.733</v>
      </c>
      <c r="C71" s="58" t="str">
        <f t="shared" si="7"/>
        <v>201849</v>
      </c>
      <c r="D71" s="61">
        <v>3.733</v>
      </c>
      <c r="E71" s="58"/>
      <c r="F71" s="60"/>
      <c r="H71" s="52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41"/>
    </row>
    <row r="72" spans="1:12">
      <c r="A72" s="52">
        <v>43200</v>
      </c>
      <c r="B72" s="61">
        <v>3.728</v>
      </c>
      <c r="C72" s="58" t="str">
        <f t="shared" si="7"/>
        <v>2018410</v>
      </c>
      <c r="D72" s="61">
        <v>3.728</v>
      </c>
      <c r="E72" s="58"/>
      <c r="F72" s="60"/>
      <c r="H72" s="52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41"/>
    </row>
    <row r="73" spans="1:12">
      <c r="A73" s="52">
        <v>43201</v>
      </c>
      <c r="B73" s="57">
        <v>3.748</v>
      </c>
      <c r="C73" s="58" t="str">
        <f t="shared" si="7"/>
        <v>2018411</v>
      </c>
      <c r="D73" s="57">
        <v>3.748</v>
      </c>
      <c r="E73" s="58"/>
      <c r="F73" s="60"/>
      <c r="H73" s="52">
        <v>43616</v>
      </c>
      <c r="I73" s="7">
        <v>8922.69</v>
      </c>
      <c r="J73">
        <f t="shared" si="8"/>
        <v>3.297</v>
      </c>
      <c r="K73">
        <f t="shared" si="9"/>
        <v>22.93</v>
      </c>
      <c r="L73" s="41"/>
    </row>
    <row r="74" spans="1:12">
      <c r="A74" s="52">
        <v>43202</v>
      </c>
      <c r="B74" s="61">
        <v>3.735</v>
      </c>
      <c r="C74" s="58" t="str">
        <f t="shared" si="7"/>
        <v>2018412</v>
      </c>
      <c r="D74" s="61">
        <v>3.735</v>
      </c>
      <c r="E74" s="58"/>
      <c r="F74" s="60"/>
      <c r="H74" s="52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41"/>
    </row>
    <row r="75" spans="1:12">
      <c r="A75" s="52">
        <v>43203</v>
      </c>
      <c r="B75" s="57">
        <v>3.74</v>
      </c>
      <c r="C75" s="58" t="str">
        <f t="shared" si="7"/>
        <v>2018413</v>
      </c>
      <c r="D75" s="57">
        <v>3.74</v>
      </c>
      <c r="E75" s="58"/>
      <c r="F75" s="60"/>
      <c r="H75" s="52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41"/>
    </row>
    <row r="76" spans="1:12">
      <c r="A76" s="52">
        <v>43206</v>
      </c>
      <c r="B76" s="61">
        <v>3.718</v>
      </c>
      <c r="C76" s="58" t="str">
        <f t="shared" si="7"/>
        <v>2018416</v>
      </c>
      <c r="D76" s="61">
        <v>3.718</v>
      </c>
      <c r="E76" s="58"/>
      <c r="F76" s="60"/>
      <c r="H76" s="52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41"/>
    </row>
    <row r="77" spans="1:12">
      <c r="A77" s="52">
        <v>43207</v>
      </c>
      <c r="B77" s="61">
        <v>3.677</v>
      </c>
      <c r="C77" s="58" t="str">
        <f t="shared" si="7"/>
        <v>2018417</v>
      </c>
      <c r="D77" s="61">
        <v>3.677</v>
      </c>
      <c r="E77" s="58"/>
      <c r="F77" s="60"/>
      <c r="H77" s="52">
        <v>43644</v>
      </c>
      <c r="I77" s="7">
        <v>9178.31</v>
      </c>
      <c r="J77">
        <f t="shared" si="8"/>
        <v>3.279</v>
      </c>
      <c r="K77">
        <f t="shared" si="9"/>
        <v>23.42</v>
      </c>
      <c r="L77" s="41"/>
    </row>
    <row r="78" spans="1:12">
      <c r="A78" s="52">
        <v>43208</v>
      </c>
      <c r="B78" s="61">
        <v>3.607</v>
      </c>
      <c r="C78" s="58" t="str">
        <f t="shared" si="7"/>
        <v>2018418</v>
      </c>
      <c r="D78" s="61">
        <v>3.607</v>
      </c>
      <c r="E78" s="58"/>
      <c r="F78" s="60"/>
      <c r="H78" s="52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41"/>
    </row>
    <row r="79" spans="1:12">
      <c r="A79" s="52">
        <v>43209</v>
      </c>
      <c r="B79" s="61">
        <v>3.532</v>
      </c>
      <c r="C79" s="58" t="str">
        <f t="shared" si="7"/>
        <v>2018419</v>
      </c>
      <c r="D79" s="61">
        <v>3.532</v>
      </c>
      <c r="E79" s="58"/>
      <c r="F79" s="60"/>
      <c r="H79" s="52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41"/>
    </row>
    <row r="80" spans="1:12">
      <c r="A80" s="52">
        <v>43210</v>
      </c>
      <c r="B80" s="57">
        <v>3.54</v>
      </c>
      <c r="C80" s="58" t="str">
        <f t="shared" si="7"/>
        <v>2018420</v>
      </c>
      <c r="D80" s="57">
        <v>3.54</v>
      </c>
      <c r="E80" s="58"/>
      <c r="F80" s="60"/>
      <c r="H80" s="52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41"/>
    </row>
    <row r="81" spans="1:12">
      <c r="A81" s="52">
        <v>43213</v>
      </c>
      <c r="B81" s="57">
        <v>3.603</v>
      </c>
      <c r="C81" s="58" t="str">
        <f t="shared" si="7"/>
        <v>2018423</v>
      </c>
      <c r="D81" s="57">
        <v>3.603</v>
      </c>
      <c r="E81" s="58"/>
      <c r="F81" s="60"/>
      <c r="H81" s="52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41"/>
    </row>
    <row r="82" spans="1:12">
      <c r="A82" s="52">
        <v>43214</v>
      </c>
      <c r="B82" s="61">
        <v>3.597</v>
      </c>
      <c r="C82" s="58" t="str">
        <f t="shared" si="7"/>
        <v>2018424</v>
      </c>
      <c r="D82" s="61">
        <v>3.597</v>
      </c>
      <c r="E82" s="58"/>
      <c r="F82" s="60"/>
      <c r="H82" s="52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41"/>
    </row>
    <row r="83" spans="1:12">
      <c r="A83" s="52">
        <v>43215</v>
      </c>
      <c r="B83" s="57">
        <v>3.617</v>
      </c>
      <c r="C83" s="58" t="str">
        <f t="shared" si="7"/>
        <v>2018425</v>
      </c>
      <c r="D83" s="57">
        <v>3.617</v>
      </c>
      <c r="E83" s="58"/>
      <c r="F83" s="60"/>
      <c r="H83" s="52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41"/>
    </row>
    <row r="84" spans="1:12">
      <c r="A84" s="52">
        <v>43216</v>
      </c>
      <c r="B84" s="57">
        <v>3.64</v>
      </c>
      <c r="C84" s="58" t="str">
        <f t="shared" si="7"/>
        <v>2018426</v>
      </c>
      <c r="D84" s="57">
        <v>3.64</v>
      </c>
      <c r="E84" s="58"/>
      <c r="F84" s="60"/>
      <c r="H84" s="52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41"/>
    </row>
    <row r="85" spans="1:12">
      <c r="A85" s="52">
        <v>43217</v>
      </c>
      <c r="B85" s="57">
        <v>3.662</v>
      </c>
      <c r="C85" s="58" t="str">
        <f t="shared" si="7"/>
        <v>2018427</v>
      </c>
      <c r="D85" s="57">
        <v>3.662</v>
      </c>
      <c r="E85" s="58"/>
      <c r="F85" s="60"/>
      <c r="H85" s="52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41"/>
    </row>
    <row r="86" spans="1:12">
      <c r="A86" s="52">
        <v>43218</v>
      </c>
      <c r="B86" s="61">
        <v>3.653</v>
      </c>
      <c r="C86" s="58" t="str">
        <f t="shared" si="7"/>
        <v>2018428</v>
      </c>
      <c r="D86" s="61">
        <v>3.653</v>
      </c>
      <c r="E86" s="58"/>
      <c r="F86" s="60"/>
      <c r="H86" s="52">
        <v>43707</v>
      </c>
      <c r="I86" s="7">
        <v>9365.68</v>
      </c>
      <c r="J86">
        <f t="shared" si="10"/>
        <v>3.068</v>
      </c>
      <c r="K86">
        <f t="shared" si="9"/>
        <v>23.81</v>
      </c>
      <c r="L86" s="41"/>
    </row>
    <row r="87" spans="1:12">
      <c r="A87" s="52">
        <v>43222</v>
      </c>
      <c r="B87" s="57">
        <v>3.68</v>
      </c>
      <c r="C87" s="58" t="str">
        <f t="shared" si="7"/>
        <v>201852</v>
      </c>
      <c r="D87" s="57">
        <v>3.68</v>
      </c>
      <c r="E87" s="58"/>
      <c r="F87" s="60"/>
      <c r="H87" s="52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41"/>
    </row>
    <row r="88" spans="1:12">
      <c r="A88" s="52">
        <v>43223</v>
      </c>
      <c r="B88" s="61">
        <v>3.672</v>
      </c>
      <c r="C88" s="58" t="str">
        <f t="shared" si="7"/>
        <v>201853</v>
      </c>
      <c r="D88" s="61">
        <v>3.672</v>
      </c>
      <c r="E88" s="58"/>
      <c r="F88" s="60"/>
      <c r="H88" s="52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41"/>
    </row>
    <row r="89" spans="1:12">
      <c r="A89" s="52">
        <v>43224</v>
      </c>
      <c r="B89" s="61">
        <v>3.657</v>
      </c>
      <c r="C89" s="58" t="str">
        <f t="shared" si="7"/>
        <v>201854</v>
      </c>
      <c r="D89" s="61">
        <v>3.657</v>
      </c>
      <c r="E89" s="58"/>
      <c r="F89" s="60"/>
      <c r="H89" s="52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41"/>
    </row>
    <row r="90" spans="1:12">
      <c r="A90" s="52">
        <v>43227</v>
      </c>
      <c r="B90" s="57">
        <v>3.658</v>
      </c>
      <c r="C90" s="58" t="str">
        <f t="shared" si="7"/>
        <v>201857</v>
      </c>
      <c r="D90" s="57">
        <v>3.658</v>
      </c>
      <c r="E90" s="58"/>
      <c r="F90" s="60"/>
      <c r="H90" s="52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41"/>
    </row>
    <row r="91" spans="1:12">
      <c r="A91" s="52">
        <v>43228</v>
      </c>
      <c r="B91" s="57">
        <v>3.697</v>
      </c>
      <c r="C91" s="58" t="str">
        <f t="shared" si="7"/>
        <v>201858</v>
      </c>
      <c r="D91" s="57">
        <v>3.697</v>
      </c>
      <c r="E91" s="58"/>
      <c r="F91" s="60"/>
      <c r="H91" s="52">
        <v>43738</v>
      </c>
      <c r="I91" s="7">
        <v>9446.24</v>
      </c>
      <c r="J91">
        <f t="shared" si="10"/>
        <v>3.155</v>
      </c>
      <c r="K91">
        <f t="shared" si="9"/>
        <v>23.94</v>
      </c>
      <c r="L91" s="41"/>
    </row>
    <row r="92" spans="1:11">
      <c r="A92" s="52">
        <v>43229</v>
      </c>
      <c r="B92" s="57">
        <v>3.715</v>
      </c>
      <c r="C92" s="58" t="str">
        <f t="shared" si="7"/>
        <v>201859</v>
      </c>
      <c r="D92" s="57">
        <v>3.715</v>
      </c>
      <c r="E92" s="58"/>
      <c r="F92" s="60"/>
      <c r="H92" s="52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2">
        <v>43230</v>
      </c>
      <c r="B93" s="57">
        <v>3.721</v>
      </c>
      <c r="C93" s="58" t="str">
        <f t="shared" si="7"/>
        <v>2018510</v>
      </c>
      <c r="D93" s="57">
        <v>3.721</v>
      </c>
      <c r="E93" s="58"/>
      <c r="F93" s="60"/>
      <c r="H93" s="52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2">
        <v>43231</v>
      </c>
      <c r="B94" s="61">
        <v>3.71</v>
      </c>
      <c r="C94" s="58" t="str">
        <f t="shared" si="7"/>
        <v>2018511</v>
      </c>
      <c r="D94" s="61">
        <v>3.71</v>
      </c>
      <c r="E94" s="58"/>
      <c r="F94" s="60"/>
      <c r="H94" s="52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2">
        <v>43234</v>
      </c>
      <c r="B95" s="57">
        <v>3.713</v>
      </c>
      <c r="C95" s="58" t="str">
        <f t="shared" si="7"/>
        <v>2018514</v>
      </c>
      <c r="D95" s="57">
        <v>3.713</v>
      </c>
      <c r="E95" s="58"/>
      <c r="F95" s="60"/>
      <c r="H95" s="52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2">
        <v>43235</v>
      </c>
      <c r="B96" s="57">
        <v>3.723</v>
      </c>
      <c r="C96" s="58" t="str">
        <f t="shared" si="7"/>
        <v>2018515</v>
      </c>
      <c r="D96" s="57">
        <v>3.723</v>
      </c>
      <c r="E96" s="58"/>
      <c r="F96" s="60"/>
      <c r="H96" s="52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2">
        <v>43236</v>
      </c>
      <c r="B97" s="61">
        <v>3.723</v>
      </c>
      <c r="C97" s="58" t="str">
        <f t="shared" si="7"/>
        <v>2018516</v>
      </c>
      <c r="D97" s="61">
        <v>3.723</v>
      </c>
      <c r="E97" s="58"/>
      <c r="F97" s="60"/>
      <c r="H97" s="52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2">
        <v>43237</v>
      </c>
      <c r="B98" s="57">
        <v>3.731</v>
      </c>
      <c r="C98" s="58" t="str">
        <f t="shared" si="7"/>
        <v>2018517</v>
      </c>
      <c r="D98" s="57">
        <v>3.731</v>
      </c>
      <c r="E98" s="58"/>
      <c r="F98" s="60"/>
      <c r="H98" s="52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2">
        <v>43238</v>
      </c>
      <c r="B99" s="61">
        <v>3.722</v>
      </c>
      <c r="C99" s="58" t="str">
        <f t="shared" si="7"/>
        <v>2018518</v>
      </c>
      <c r="D99" s="61">
        <v>3.722</v>
      </c>
      <c r="E99" s="58"/>
      <c r="F99" s="60"/>
      <c r="H99" s="52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2">
        <v>43240</v>
      </c>
      <c r="B100" s="61">
        <v>3.722</v>
      </c>
      <c r="C100" s="58" t="str">
        <f t="shared" ref="C100:C163" si="11">YEAR(A100)&amp;MONTH(A100)&amp;DAY(A100)</f>
        <v>2018520</v>
      </c>
      <c r="D100" s="61">
        <v>3.722</v>
      </c>
      <c r="E100" s="58"/>
      <c r="F100" s="60"/>
      <c r="H100" s="52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2">
        <v>43241</v>
      </c>
      <c r="B101" s="61">
        <v>3.722</v>
      </c>
      <c r="C101" s="58" t="str">
        <f t="shared" si="11"/>
        <v>2018521</v>
      </c>
      <c r="D101" s="61">
        <v>3.722</v>
      </c>
      <c r="E101" s="58"/>
      <c r="F101" s="60"/>
      <c r="H101" s="52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2">
        <v>43242</v>
      </c>
      <c r="B102" s="61">
        <v>3.705</v>
      </c>
      <c r="C102" s="58" t="str">
        <f t="shared" si="11"/>
        <v>2018522</v>
      </c>
      <c r="D102" s="61">
        <v>3.705</v>
      </c>
      <c r="E102" s="58"/>
      <c r="F102" s="60"/>
    </row>
    <row r="103" spans="1:6">
      <c r="A103" s="52">
        <v>43243</v>
      </c>
      <c r="B103" s="61">
        <v>3.702</v>
      </c>
      <c r="C103" s="58" t="str">
        <f t="shared" si="11"/>
        <v>2018523</v>
      </c>
      <c r="D103" s="61">
        <v>3.702</v>
      </c>
      <c r="E103" s="58"/>
      <c r="F103" s="60"/>
    </row>
    <row r="104" spans="1:6">
      <c r="A104" s="52">
        <v>43244</v>
      </c>
      <c r="B104" s="61">
        <v>3.673</v>
      </c>
      <c r="C104" s="58" t="str">
        <f t="shared" si="11"/>
        <v>2018524</v>
      </c>
      <c r="D104" s="61">
        <v>3.673</v>
      </c>
      <c r="E104" s="58"/>
      <c r="F104" s="60"/>
    </row>
    <row r="105" spans="1:6">
      <c r="A105" s="52">
        <v>43245</v>
      </c>
      <c r="B105" s="57">
        <v>3.685</v>
      </c>
      <c r="C105" s="58" t="str">
        <f t="shared" si="11"/>
        <v>2018525</v>
      </c>
      <c r="D105" s="57">
        <v>3.685</v>
      </c>
      <c r="E105" s="58"/>
      <c r="F105" s="60"/>
    </row>
    <row r="106" spans="1:6">
      <c r="A106" s="52">
        <v>43248</v>
      </c>
      <c r="B106" s="61">
        <v>3.643</v>
      </c>
      <c r="C106" s="58" t="str">
        <f t="shared" si="11"/>
        <v>2018528</v>
      </c>
      <c r="D106" s="61">
        <v>3.643</v>
      </c>
      <c r="E106" s="58"/>
      <c r="F106" s="60"/>
    </row>
    <row r="107" spans="1:6">
      <c r="A107" s="52">
        <v>43249</v>
      </c>
      <c r="B107" s="61">
        <v>3.64</v>
      </c>
      <c r="C107" s="58" t="str">
        <f t="shared" si="11"/>
        <v>2018529</v>
      </c>
      <c r="D107" s="61">
        <v>3.64</v>
      </c>
      <c r="E107" s="58"/>
      <c r="F107" s="60"/>
    </row>
    <row r="108" spans="1:6">
      <c r="A108" s="52">
        <v>43250</v>
      </c>
      <c r="B108" s="61">
        <v>3.621</v>
      </c>
      <c r="C108" s="58" t="str">
        <f t="shared" si="11"/>
        <v>2018530</v>
      </c>
      <c r="D108" s="61">
        <v>3.621</v>
      </c>
      <c r="E108" s="58"/>
      <c r="F108" s="60"/>
    </row>
    <row r="109" spans="1:6">
      <c r="A109" s="52">
        <v>43251</v>
      </c>
      <c r="B109" s="57">
        <v>3.646</v>
      </c>
      <c r="C109" s="58" t="str">
        <f t="shared" si="11"/>
        <v>2018531</v>
      </c>
      <c r="D109" s="57">
        <v>3.646</v>
      </c>
      <c r="E109" s="58"/>
      <c r="F109" s="60"/>
    </row>
    <row r="110" spans="1:6">
      <c r="A110" s="52">
        <v>43252</v>
      </c>
      <c r="B110" s="57">
        <v>3.648</v>
      </c>
      <c r="C110" s="58" t="str">
        <f t="shared" si="11"/>
        <v>201861</v>
      </c>
      <c r="D110" s="57">
        <v>3.648</v>
      </c>
      <c r="E110" s="58"/>
      <c r="F110" s="60"/>
    </row>
    <row r="111" spans="1:6">
      <c r="A111" s="52">
        <v>43255</v>
      </c>
      <c r="B111" s="57">
        <v>3.667</v>
      </c>
      <c r="C111" s="58" t="str">
        <f t="shared" si="11"/>
        <v>201864</v>
      </c>
      <c r="D111" s="57">
        <v>3.667</v>
      </c>
      <c r="E111" s="58"/>
      <c r="F111" s="60"/>
    </row>
    <row r="112" spans="1:6">
      <c r="A112" s="52">
        <v>43256</v>
      </c>
      <c r="B112" s="57">
        <v>3.683</v>
      </c>
      <c r="C112" s="58" t="str">
        <f t="shared" si="11"/>
        <v>201865</v>
      </c>
      <c r="D112" s="57">
        <v>3.683</v>
      </c>
      <c r="E112" s="58"/>
      <c r="F112" s="60"/>
    </row>
    <row r="113" spans="1:6">
      <c r="A113" s="52">
        <v>43257</v>
      </c>
      <c r="B113" s="57">
        <v>3.693</v>
      </c>
      <c r="C113" s="58" t="str">
        <f t="shared" si="11"/>
        <v>201866</v>
      </c>
      <c r="D113" s="57">
        <v>3.693</v>
      </c>
      <c r="E113" s="58"/>
      <c r="F113" s="60"/>
    </row>
    <row r="114" spans="1:6">
      <c r="A114" s="52">
        <v>43258</v>
      </c>
      <c r="B114" s="61">
        <v>3.693</v>
      </c>
      <c r="C114" s="58" t="str">
        <f t="shared" si="11"/>
        <v>201867</v>
      </c>
      <c r="D114" s="61">
        <v>3.693</v>
      </c>
      <c r="E114" s="58"/>
      <c r="F114" s="60"/>
    </row>
    <row r="115" spans="1:6">
      <c r="A115" s="52">
        <v>43259</v>
      </c>
      <c r="B115" s="61">
        <v>3.688</v>
      </c>
      <c r="C115" s="58" t="str">
        <f t="shared" si="11"/>
        <v>201868</v>
      </c>
      <c r="D115" s="61">
        <v>3.688</v>
      </c>
      <c r="E115" s="58"/>
      <c r="F115" s="60"/>
    </row>
    <row r="116" spans="1:6">
      <c r="A116" s="52">
        <v>43262</v>
      </c>
      <c r="B116" s="61">
        <v>3.67</v>
      </c>
      <c r="C116" s="58" t="str">
        <f t="shared" si="11"/>
        <v>2018611</v>
      </c>
      <c r="D116" s="61">
        <v>3.67</v>
      </c>
      <c r="E116" s="58"/>
      <c r="F116" s="60"/>
    </row>
    <row r="117" spans="1:6">
      <c r="A117" s="52">
        <v>43263</v>
      </c>
      <c r="B117" s="57">
        <v>3.688</v>
      </c>
      <c r="C117" s="58" t="str">
        <f t="shared" si="11"/>
        <v>2018612</v>
      </c>
      <c r="D117" s="57">
        <v>3.688</v>
      </c>
      <c r="E117" s="58"/>
      <c r="F117" s="60"/>
    </row>
    <row r="118" spans="1:6">
      <c r="A118" s="52">
        <v>43264</v>
      </c>
      <c r="B118" s="57">
        <v>3.712</v>
      </c>
      <c r="C118" s="58" t="str">
        <f t="shared" si="11"/>
        <v>2018613</v>
      </c>
      <c r="D118" s="57">
        <v>3.712</v>
      </c>
      <c r="E118" s="58"/>
      <c r="F118" s="60"/>
    </row>
    <row r="119" spans="1:6">
      <c r="A119" s="52">
        <v>43265</v>
      </c>
      <c r="B119" s="61">
        <v>3.68</v>
      </c>
      <c r="C119" s="58" t="str">
        <f t="shared" si="11"/>
        <v>2018614</v>
      </c>
      <c r="D119" s="61">
        <v>3.68</v>
      </c>
      <c r="E119" s="58"/>
      <c r="F119" s="60"/>
    </row>
    <row r="120" spans="1:6">
      <c r="A120" s="52">
        <v>43266</v>
      </c>
      <c r="B120" s="61">
        <v>3.647</v>
      </c>
      <c r="C120" s="58" t="str">
        <f t="shared" si="11"/>
        <v>2018615</v>
      </c>
      <c r="D120" s="61">
        <v>3.647</v>
      </c>
      <c r="E120" s="58"/>
      <c r="F120" s="60"/>
    </row>
    <row r="121" spans="1:6">
      <c r="A121" s="52">
        <v>43270</v>
      </c>
      <c r="B121" s="61">
        <v>3.61</v>
      </c>
      <c r="C121" s="58" t="str">
        <f t="shared" si="11"/>
        <v>2018619</v>
      </c>
      <c r="D121" s="61">
        <v>3.61</v>
      </c>
      <c r="E121" s="58"/>
      <c r="F121" s="60"/>
    </row>
    <row r="122" spans="1:6">
      <c r="A122" s="52">
        <v>43271</v>
      </c>
      <c r="B122" s="57">
        <v>3.615</v>
      </c>
      <c r="C122" s="58" t="str">
        <f t="shared" si="11"/>
        <v>2018620</v>
      </c>
      <c r="D122" s="57">
        <v>3.615</v>
      </c>
      <c r="E122" s="58"/>
      <c r="F122" s="60"/>
    </row>
    <row r="123" spans="1:6">
      <c r="A123" s="52">
        <v>43272</v>
      </c>
      <c r="B123" s="61">
        <v>3.603</v>
      </c>
      <c r="C123" s="58" t="str">
        <f t="shared" si="11"/>
        <v>2018621</v>
      </c>
      <c r="D123" s="61">
        <v>3.603</v>
      </c>
      <c r="E123" s="58"/>
      <c r="F123" s="60"/>
    </row>
    <row r="124" spans="1:6">
      <c r="A124" s="52">
        <v>43273</v>
      </c>
      <c r="B124" s="61">
        <v>3.603</v>
      </c>
      <c r="C124" s="58" t="str">
        <f t="shared" si="11"/>
        <v>2018622</v>
      </c>
      <c r="D124" s="61">
        <v>3.603</v>
      </c>
      <c r="E124" s="58"/>
      <c r="F124" s="60"/>
    </row>
    <row r="125" spans="1:6">
      <c r="A125" s="52">
        <v>43276</v>
      </c>
      <c r="B125" s="57">
        <v>3.605</v>
      </c>
      <c r="C125" s="58" t="str">
        <f t="shared" si="11"/>
        <v>2018625</v>
      </c>
      <c r="D125" s="57">
        <v>3.605</v>
      </c>
      <c r="E125" s="58"/>
      <c r="F125" s="60"/>
    </row>
    <row r="126" spans="1:6">
      <c r="A126" s="52">
        <v>43277</v>
      </c>
      <c r="B126" s="61">
        <v>3.603</v>
      </c>
      <c r="C126" s="58" t="str">
        <f t="shared" si="11"/>
        <v>2018626</v>
      </c>
      <c r="D126" s="61">
        <v>3.603</v>
      </c>
      <c r="E126" s="58"/>
      <c r="F126" s="60"/>
    </row>
    <row r="127" spans="1:6">
      <c r="A127" s="52">
        <v>43278</v>
      </c>
      <c r="B127" s="61">
        <v>3.585</v>
      </c>
      <c r="C127" s="58" t="str">
        <f t="shared" si="11"/>
        <v>2018627</v>
      </c>
      <c r="D127" s="61">
        <v>3.585</v>
      </c>
      <c r="E127" s="58"/>
      <c r="F127" s="60"/>
    </row>
    <row r="128" spans="1:6">
      <c r="A128" s="52">
        <v>43279</v>
      </c>
      <c r="B128" s="61">
        <v>3.566</v>
      </c>
      <c r="C128" s="58" t="str">
        <f t="shared" si="11"/>
        <v>2018628</v>
      </c>
      <c r="D128" s="61">
        <v>3.566</v>
      </c>
      <c r="E128" s="58"/>
      <c r="F128" s="60"/>
    </row>
    <row r="129" spans="1:6">
      <c r="A129" s="52">
        <v>43280</v>
      </c>
      <c r="B129" s="61">
        <v>3.543</v>
      </c>
      <c r="C129" s="58" t="str">
        <f t="shared" si="11"/>
        <v>2018629</v>
      </c>
      <c r="D129" s="61">
        <v>3.543</v>
      </c>
      <c r="E129" s="58"/>
      <c r="F129" s="60"/>
    </row>
    <row r="130" spans="1:6">
      <c r="A130" s="52">
        <v>43283</v>
      </c>
      <c r="B130" s="61">
        <v>3.488</v>
      </c>
      <c r="C130" s="58" t="str">
        <f t="shared" si="11"/>
        <v>201872</v>
      </c>
      <c r="D130" s="61">
        <v>3.488</v>
      </c>
      <c r="E130" s="58"/>
      <c r="F130" s="60"/>
    </row>
    <row r="131" spans="1:6">
      <c r="A131" s="52">
        <v>43284</v>
      </c>
      <c r="B131" s="57">
        <v>3.511</v>
      </c>
      <c r="C131" s="58" t="str">
        <f t="shared" si="11"/>
        <v>201873</v>
      </c>
      <c r="D131" s="57">
        <v>3.511</v>
      </c>
      <c r="E131" s="58"/>
      <c r="F131" s="60"/>
    </row>
    <row r="132" spans="1:6">
      <c r="A132" s="52">
        <v>43285</v>
      </c>
      <c r="B132" s="57">
        <v>3.522</v>
      </c>
      <c r="C132" s="58" t="str">
        <f t="shared" si="11"/>
        <v>201874</v>
      </c>
      <c r="D132" s="57">
        <v>3.522</v>
      </c>
      <c r="E132" s="58"/>
      <c r="F132" s="60"/>
    </row>
    <row r="133" spans="1:6">
      <c r="A133" s="52">
        <v>43286</v>
      </c>
      <c r="B133" s="61">
        <v>3.52</v>
      </c>
      <c r="C133" s="58" t="str">
        <f t="shared" si="11"/>
        <v>201875</v>
      </c>
      <c r="D133" s="61">
        <v>3.52</v>
      </c>
      <c r="E133" s="58"/>
      <c r="F133" s="60"/>
    </row>
    <row r="134" spans="1:6">
      <c r="A134" s="52">
        <v>43287</v>
      </c>
      <c r="B134" s="57">
        <v>3.54</v>
      </c>
      <c r="C134" s="58" t="str">
        <f t="shared" si="11"/>
        <v>201876</v>
      </c>
      <c r="D134" s="57">
        <v>3.54</v>
      </c>
      <c r="E134" s="58"/>
      <c r="F134" s="60"/>
    </row>
    <row r="135" spans="1:6">
      <c r="A135" s="52">
        <v>43290</v>
      </c>
      <c r="B135" s="57">
        <v>3.548</v>
      </c>
      <c r="C135" s="58" t="str">
        <f t="shared" si="11"/>
        <v>201879</v>
      </c>
      <c r="D135" s="57">
        <v>3.548</v>
      </c>
      <c r="E135" s="58"/>
      <c r="F135" s="60"/>
    </row>
    <row r="136" spans="1:6">
      <c r="A136" s="52">
        <v>43291</v>
      </c>
      <c r="B136" s="57">
        <v>3.556</v>
      </c>
      <c r="C136" s="58" t="str">
        <f t="shared" si="11"/>
        <v>2018710</v>
      </c>
      <c r="D136" s="57">
        <v>3.556</v>
      </c>
      <c r="E136" s="58"/>
      <c r="F136" s="60"/>
    </row>
    <row r="137" spans="1:6">
      <c r="A137" s="52">
        <v>43292</v>
      </c>
      <c r="B137" s="61">
        <v>3.543</v>
      </c>
      <c r="C137" s="58" t="str">
        <f t="shared" si="11"/>
        <v>2018711</v>
      </c>
      <c r="D137" s="61">
        <v>3.543</v>
      </c>
      <c r="E137" s="58"/>
      <c r="F137" s="60"/>
    </row>
    <row r="138" spans="1:6">
      <c r="A138" s="52">
        <v>43293</v>
      </c>
      <c r="B138" s="61">
        <v>3.535</v>
      </c>
      <c r="C138" s="58" t="str">
        <f t="shared" si="11"/>
        <v>2018712</v>
      </c>
      <c r="D138" s="61">
        <v>3.535</v>
      </c>
      <c r="E138" s="58"/>
      <c r="F138" s="60"/>
    </row>
    <row r="139" spans="1:6">
      <c r="A139" s="52">
        <v>43294</v>
      </c>
      <c r="B139" s="61">
        <v>3.516</v>
      </c>
      <c r="C139" s="58" t="str">
        <f t="shared" si="11"/>
        <v>2018713</v>
      </c>
      <c r="D139" s="61">
        <v>3.516</v>
      </c>
      <c r="E139" s="58"/>
      <c r="F139" s="60"/>
    </row>
    <row r="140" spans="1:6">
      <c r="A140" s="52">
        <v>43297</v>
      </c>
      <c r="B140" s="61">
        <v>3.511</v>
      </c>
      <c r="C140" s="58" t="str">
        <f t="shared" si="11"/>
        <v>2018716</v>
      </c>
      <c r="D140" s="61">
        <v>3.511</v>
      </c>
      <c r="E140" s="58"/>
      <c r="F140" s="60"/>
    </row>
    <row r="141" spans="1:6">
      <c r="A141" s="52">
        <v>43298</v>
      </c>
      <c r="B141" s="61">
        <v>3.501</v>
      </c>
      <c r="C141" s="58" t="str">
        <f t="shared" si="11"/>
        <v>2018717</v>
      </c>
      <c r="D141" s="61">
        <v>3.501</v>
      </c>
      <c r="E141" s="58"/>
      <c r="F141" s="60"/>
    </row>
    <row r="142" spans="1:6">
      <c r="A142" s="52">
        <v>43299</v>
      </c>
      <c r="B142" s="61">
        <v>3.499</v>
      </c>
      <c r="C142" s="58" t="str">
        <f t="shared" si="11"/>
        <v>2018718</v>
      </c>
      <c r="D142" s="61">
        <v>3.499</v>
      </c>
      <c r="E142" s="58"/>
      <c r="F142" s="60"/>
    </row>
    <row r="143" spans="1:6">
      <c r="A143" s="52">
        <v>43300</v>
      </c>
      <c r="B143" s="61">
        <v>3.496</v>
      </c>
      <c r="C143" s="58" t="str">
        <f t="shared" si="11"/>
        <v>2018719</v>
      </c>
      <c r="D143" s="61">
        <v>3.496</v>
      </c>
      <c r="E143" s="58"/>
      <c r="F143" s="60"/>
    </row>
    <row r="144" spans="1:6">
      <c r="A144" s="52">
        <v>43301</v>
      </c>
      <c r="B144" s="57">
        <v>3.508</v>
      </c>
      <c r="C144" s="58" t="str">
        <f t="shared" si="11"/>
        <v>2018720</v>
      </c>
      <c r="D144" s="57">
        <v>3.508</v>
      </c>
      <c r="E144" s="58"/>
      <c r="F144" s="60"/>
    </row>
    <row r="145" spans="1:6">
      <c r="A145" s="52">
        <v>43304</v>
      </c>
      <c r="B145" s="57">
        <v>3.533</v>
      </c>
      <c r="C145" s="58" t="str">
        <f t="shared" si="11"/>
        <v>2018723</v>
      </c>
      <c r="D145" s="57">
        <v>3.533</v>
      </c>
      <c r="E145" s="58"/>
      <c r="F145" s="60"/>
    </row>
    <row r="146" spans="1:6">
      <c r="A146" s="52">
        <v>43305</v>
      </c>
      <c r="B146" s="57">
        <v>3.561</v>
      </c>
      <c r="C146" s="58" t="str">
        <f t="shared" si="11"/>
        <v>2018724</v>
      </c>
      <c r="D146" s="57">
        <v>3.561</v>
      </c>
      <c r="E146" s="58"/>
      <c r="F146" s="60"/>
    </row>
    <row r="147" spans="1:6">
      <c r="A147" s="52">
        <v>43306</v>
      </c>
      <c r="B147" s="57">
        <v>3.573</v>
      </c>
      <c r="C147" s="58" t="str">
        <f t="shared" si="11"/>
        <v>2018725</v>
      </c>
      <c r="D147" s="57">
        <v>3.573</v>
      </c>
      <c r="E147" s="58"/>
      <c r="F147" s="60"/>
    </row>
    <row r="148" spans="1:6">
      <c r="A148" s="52">
        <v>43307</v>
      </c>
      <c r="B148" s="61">
        <v>3.557</v>
      </c>
      <c r="C148" s="58" t="str">
        <f t="shared" si="11"/>
        <v>2018726</v>
      </c>
      <c r="D148" s="61">
        <v>3.557</v>
      </c>
      <c r="E148" s="58"/>
      <c r="F148" s="60"/>
    </row>
    <row r="149" spans="1:6">
      <c r="A149" s="52">
        <v>43308</v>
      </c>
      <c r="B149" s="61">
        <v>3.557</v>
      </c>
      <c r="C149" s="58" t="str">
        <f t="shared" si="11"/>
        <v>2018727</v>
      </c>
      <c r="D149" s="61">
        <v>3.557</v>
      </c>
      <c r="E149" s="58"/>
      <c r="F149" s="60"/>
    </row>
    <row r="150" spans="1:6">
      <c r="A150" s="52">
        <v>43311</v>
      </c>
      <c r="B150" s="61">
        <v>3.535</v>
      </c>
      <c r="C150" s="58" t="str">
        <f t="shared" si="11"/>
        <v>2018730</v>
      </c>
      <c r="D150" s="61">
        <v>3.535</v>
      </c>
      <c r="E150" s="58"/>
      <c r="F150" s="60"/>
    </row>
    <row r="151" spans="1:6">
      <c r="A151" s="52">
        <v>43312</v>
      </c>
      <c r="B151" s="61">
        <v>3.533</v>
      </c>
      <c r="C151" s="58" t="str">
        <f t="shared" si="11"/>
        <v>2018731</v>
      </c>
      <c r="D151" s="61">
        <v>3.533</v>
      </c>
      <c r="E151" s="58"/>
      <c r="F151" s="60"/>
    </row>
    <row r="152" spans="1:6">
      <c r="A152" s="52">
        <v>43313</v>
      </c>
      <c r="B152" s="61">
        <v>3.502</v>
      </c>
      <c r="C152" s="58" t="str">
        <f t="shared" si="11"/>
        <v>201881</v>
      </c>
      <c r="D152" s="61">
        <v>3.502</v>
      </c>
      <c r="E152" s="58"/>
      <c r="F152" s="60"/>
    </row>
    <row r="153" spans="1:6">
      <c r="A153" s="52">
        <v>43314</v>
      </c>
      <c r="B153" s="61">
        <v>3.487</v>
      </c>
      <c r="C153" s="58" t="str">
        <f t="shared" si="11"/>
        <v>201882</v>
      </c>
      <c r="D153" s="61">
        <v>3.487</v>
      </c>
      <c r="E153" s="58"/>
      <c r="F153" s="60"/>
    </row>
    <row r="154" spans="1:6">
      <c r="A154" s="52">
        <v>43315</v>
      </c>
      <c r="B154" s="57">
        <v>3.49</v>
      </c>
      <c r="C154" s="58" t="str">
        <f t="shared" si="11"/>
        <v>201883</v>
      </c>
      <c r="D154" s="57">
        <v>3.49</v>
      </c>
      <c r="E154" s="58"/>
      <c r="F154" s="60"/>
    </row>
    <row r="155" spans="1:6">
      <c r="A155" s="52">
        <v>43318</v>
      </c>
      <c r="B155" s="61">
        <v>3.472</v>
      </c>
      <c r="C155" s="58" t="str">
        <f t="shared" si="11"/>
        <v>201886</v>
      </c>
      <c r="D155" s="61">
        <v>3.472</v>
      </c>
      <c r="E155" s="58"/>
      <c r="F155" s="60"/>
    </row>
    <row r="156" spans="1:6">
      <c r="A156" s="52">
        <v>43319</v>
      </c>
      <c r="B156" s="57">
        <v>3.495</v>
      </c>
      <c r="C156" s="58" t="str">
        <f t="shared" si="11"/>
        <v>201887</v>
      </c>
      <c r="D156" s="57">
        <v>3.495</v>
      </c>
      <c r="E156" s="58"/>
      <c r="F156" s="60"/>
    </row>
    <row r="157" spans="1:6">
      <c r="A157" s="52">
        <v>43320</v>
      </c>
      <c r="B157" s="57">
        <v>3.526</v>
      </c>
      <c r="C157" s="58" t="str">
        <f t="shared" si="11"/>
        <v>201888</v>
      </c>
      <c r="D157" s="57">
        <v>3.526</v>
      </c>
      <c r="E157" s="58"/>
      <c r="F157" s="60"/>
    </row>
    <row r="158" spans="1:6">
      <c r="A158" s="52">
        <v>43321</v>
      </c>
      <c r="B158" s="57">
        <v>3.555</v>
      </c>
      <c r="C158" s="58" t="str">
        <f t="shared" si="11"/>
        <v>201889</v>
      </c>
      <c r="D158" s="57">
        <v>3.555</v>
      </c>
      <c r="E158" s="58"/>
      <c r="F158" s="60"/>
    </row>
    <row r="159" spans="1:6">
      <c r="A159" s="52">
        <v>43322</v>
      </c>
      <c r="B159" s="57">
        <v>3.574</v>
      </c>
      <c r="C159" s="58" t="str">
        <f t="shared" si="11"/>
        <v>2018810</v>
      </c>
      <c r="D159" s="57">
        <v>3.574</v>
      </c>
      <c r="E159" s="58"/>
      <c r="F159" s="60"/>
    </row>
    <row r="160" spans="1:6">
      <c r="A160" s="52">
        <v>43325</v>
      </c>
      <c r="B160" s="57">
        <v>3.596</v>
      </c>
      <c r="C160" s="58" t="str">
        <f t="shared" si="11"/>
        <v>2018813</v>
      </c>
      <c r="D160" s="57">
        <v>3.596</v>
      </c>
      <c r="E160" s="58"/>
      <c r="F160" s="60"/>
    </row>
    <row r="161" spans="1:6">
      <c r="A161" s="52">
        <v>43326</v>
      </c>
      <c r="B161" s="61">
        <v>3.577</v>
      </c>
      <c r="C161" s="58" t="str">
        <f t="shared" si="11"/>
        <v>2018814</v>
      </c>
      <c r="D161" s="61">
        <v>3.577</v>
      </c>
      <c r="E161" s="58"/>
      <c r="F161" s="60"/>
    </row>
    <row r="162" spans="1:6">
      <c r="A162" s="52">
        <v>43327</v>
      </c>
      <c r="B162" s="57">
        <v>3.589</v>
      </c>
      <c r="C162" s="58" t="str">
        <f t="shared" si="11"/>
        <v>2018815</v>
      </c>
      <c r="D162" s="57">
        <v>3.589</v>
      </c>
      <c r="E162" s="58"/>
      <c r="F162" s="60"/>
    </row>
    <row r="163" spans="1:6">
      <c r="A163" s="52">
        <v>43328</v>
      </c>
      <c r="B163" s="57">
        <v>3.614</v>
      </c>
      <c r="C163" s="58" t="str">
        <f t="shared" si="11"/>
        <v>2018816</v>
      </c>
      <c r="D163" s="57">
        <v>3.614</v>
      </c>
      <c r="E163" s="58"/>
      <c r="F163" s="60"/>
    </row>
    <row r="164" spans="1:6">
      <c r="A164" s="52">
        <v>43329</v>
      </c>
      <c r="B164" s="57">
        <v>3.656</v>
      </c>
      <c r="C164" s="58" t="str">
        <f t="shared" ref="C164:C227" si="12">YEAR(A164)&amp;MONTH(A164)&amp;DAY(A164)</f>
        <v>2018817</v>
      </c>
      <c r="D164" s="57">
        <v>3.656</v>
      </c>
      <c r="E164" s="58"/>
      <c r="F164" s="60"/>
    </row>
    <row r="165" spans="1:6">
      <c r="A165" s="52">
        <v>43332</v>
      </c>
      <c r="B165" s="57">
        <v>3.668</v>
      </c>
      <c r="C165" s="58" t="str">
        <f t="shared" si="12"/>
        <v>2018820</v>
      </c>
      <c r="D165" s="57">
        <v>3.668</v>
      </c>
      <c r="E165" s="58"/>
      <c r="F165" s="60"/>
    </row>
    <row r="166" spans="1:6">
      <c r="A166" s="52">
        <v>43333</v>
      </c>
      <c r="B166" s="57">
        <v>3.674</v>
      </c>
      <c r="C166" s="58" t="str">
        <f t="shared" si="12"/>
        <v>2018821</v>
      </c>
      <c r="D166" s="57">
        <v>3.674</v>
      </c>
      <c r="E166" s="58"/>
      <c r="F166" s="60"/>
    </row>
    <row r="167" spans="1:6">
      <c r="A167" s="52">
        <v>43334</v>
      </c>
      <c r="B167" s="61">
        <v>3.646</v>
      </c>
      <c r="C167" s="58" t="str">
        <f t="shared" si="12"/>
        <v>2018822</v>
      </c>
      <c r="D167" s="61">
        <v>3.646</v>
      </c>
      <c r="E167" s="58"/>
      <c r="F167" s="60"/>
    </row>
    <row r="168" spans="1:6">
      <c r="A168" s="52">
        <v>43335</v>
      </c>
      <c r="B168" s="61">
        <v>3.624</v>
      </c>
      <c r="C168" s="58" t="str">
        <f t="shared" si="12"/>
        <v>2018823</v>
      </c>
      <c r="D168" s="61">
        <v>3.624</v>
      </c>
      <c r="E168" s="58"/>
      <c r="F168" s="60"/>
    </row>
    <row r="169" spans="1:6">
      <c r="A169" s="52">
        <v>43336</v>
      </c>
      <c r="B169" s="57">
        <v>3.638</v>
      </c>
      <c r="C169" s="58" t="str">
        <f t="shared" si="12"/>
        <v>2018824</v>
      </c>
      <c r="D169" s="57">
        <v>3.638</v>
      </c>
      <c r="E169" s="58"/>
      <c r="F169" s="60"/>
    </row>
    <row r="170" spans="1:6">
      <c r="A170" s="52">
        <v>43339</v>
      </c>
      <c r="B170" s="57">
        <v>3.648</v>
      </c>
      <c r="C170" s="58" t="str">
        <f t="shared" si="12"/>
        <v>2018827</v>
      </c>
      <c r="D170" s="57">
        <v>3.648</v>
      </c>
      <c r="E170" s="58"/>
      <c r="F170" s="60"/>
    </row>
    <row r="171" spans="1:6">
      <c r="A171" s="52">
        <v>43340</v>
      </c>
      <c r="B171" s="61">
        <v>3.645</v>
      </c>
      <c r="C171" s="58" t="str">
        <f t="shared" si="12"/>
        <v>2018828</v>
      </c>
      <c r="D171" s="61">
        <v>3.645</v>
      </c>
      <c r="E171" s="58"/>
      <c r="F171" s="60"/>
    </row>
    <row r="172" spans="1:6">
      <c r="A172" s="52">
        <v>43341</v>
      </c>
      <c r="B172" s="61">
        <v>3.632</v>
      </c>
      <c r="C172" s="58" t="str">
        <f t="shared" si="12"/>
        <v>2018829</v>
      </c>
      <c r="D172" s="61">
        <v>3.632</v>
      </c>
      <c r="E172" s="58"/>
      <c r="F172" s="60"/>
    </row>
    <row r="173" spans="1:6">
      <c r="A173" s="52">
        <v>43342</v>
      </c>
      <c r="B173" s="57">
        <v>3.643</v>
      </c>
      <c r="C173" s="58" t="str">
        <f t="shared" si="12"/>
        <v>2018830</v>
      </c>
      <c r="D173" s="57">
        <v>3.643</v>
      </c>
      <c r="E173" s="58"/>
      <c r="F173" s="60"/>
    </row>
    <row r="174" spans="1:6">
      <c r="A174" s="52">
        <v>43343</v>
      </c>
      <c r="B174" s="61">
        <v>3.6</v>
      </c>
      <c r="C174" s="58" t="str">
        <f t="shared" si="12"/>
        <v>2018831</v>
      </c>
      <c r="D174" s="61">
        <v>3.6</v>
      </c>
      <c r="E174" s="58"/>
      <c r="F174" s="60"/>
    </row>
    <row r="175" spans="1:6">
      <c r="A175" s="52">
        <v>43346</v>
      </c>
      <c r="B175" s="57">
        <v>3.613</v>
      </c>
      <c r="C175" s="58" t="str">
        <f t="shared" si="12"/>
        <v>201893</v>
      </c>
      <c r="D175" s="57">
        <v>3.613</v>
      </c>
      <c r="E175" s="58"/>
      <c r="F175" s="60"/>
    </row>
    <row r="176" spans="1:6">
      <c r="A176" s="52">
        <v>43347</v>
      </c>
      <c r="B176" s="57">
        <v>3.629</v>
      </c>
      <c r="C176" s="58" t="str">
        <f t="shared" si="12"/>
        <v>201894</v>
      </c>
      <c r="D176" s="57">
        <v>3.629</v>
      </c>
      <c r="E176" s="58"/>
      <c r="F176" s="60"/>
    </row>
    <row r="177" spans="1:6">
      <c r="A177" s="52">
        <v>43348</v>
      </c>
      <c r="B177" s="57">
        <v>3.639</v>
      </c>
      <c r="C177" s="58" t="str">
        <f t="shared" si="12"/>
        <v>201895</v>
      </c>
      <c r="D177" s="57">
        <v>3.639</v>
      </c>
      <c r="E177" s="58"/>
      <c r="F177" s="60"/>
    </row>
    <row r="178" spans="1:6">
      <c r="A178" s="52">
        <v>43349</v>
      </c>
      <c r="B178" s="61">
        <v>3.631</v>
      </c>
      <c r="C178" s="58" t="str">
        <f t="shared" si="12"/>
        <v>201896</v>
      </c>
      <c r="D178" s="61">
        <v>3.631</v>
      </c>
      <c r="E178" s="58"/>
      <c r="F178" s="60"/>
    </row>
    <row r="179" spans="1:6">
      <c r="A179" s="52">
        <v>43350</v>
      </c>
      <c r="B179" s="57">
        <v>3.653</v>
      </c>
      <c r="C179" s="58" t="str">
        <f t="shared" si="12"/>
        <v>201897</v>
      </c>
      <c r="D179" s="57">
        <v>3.653</v>
      </c>
      <c r="E179" s="58"/>
      <c r="F179" s="60"/>
    </row>
    <row r="180" spans="1:6">
      <c r="A180" s="52">
        <v>43353</v>
      </c>
      <c r="B180" s="57">
        <v>3.67</v>
      </c>
      <c r="C180" s="58" t="str">
        <f t="shared" si="12"/>
        <v>2018910</v>
      </c>
      <c r="D180" s="57">
        <v>3.67</v>
      </c>
      <c r="E180" s="58"/>
      <c r="F180" s="60"/>
    </row>
    <row r="181" spans="1:6">
      <c r="A181" s="52">
        <v>43354</v>
      </c>
      <c r="B181" s="57">
        <v>3.688</v>
      </c>
      <c r="C181" s="58" t="str">
        <f t="shared" si="12"/>
        <v>2018911</v>
      </c>
      <c r="D181" s="57">
        <v>3.688</v>
      </c>
      <c r="E181" s="58"/>
      <c r="F181" s="60"/>
    </row>
    <row r="182" spans="1:6">
      <c r="A182" s="52">
        <v>43355</v>
      </c>
      <c r="B182" s="57">
        <v>3.696</v>
      </c>
      <c r="C182" s="58" t="str">
        <f t="shared" si="12"/>
        <v>2018912</v>
      </c>
      <c r="D182" s="57">
        <v>3.696</v>
      </c>
      <c r="E182" s="58"/>
      <c r="F182" s="60"/>
    </row>
    <row r="183" spans="1:6">
      <c r="A183" s="52">
        <v>43356</v>
      </c>
      <c r="B183" s="61">
        <v>3.683</v>
      </c>
      <c r="C183" s="58" t="str">
        <f t="shared" si="12"/>
        <v>2018913</v>
      </c>
      <c r="D183" s="61">
        <v>3.683</v>
      </c>
      <c r="E183" s="58"/>
      <c r="F183" s="60"/>
    </row>
    <row r="184" spans="1:6">
      <c r="A184" s="52">
        <v>43357</v>
      </c>
      <c r="B184" s="61">
        <v>3.675</v>
      </c>
      <c r="C184" s="58" t="str">
        <f t="shared" si="12"/>
        <v>2018914</v>
      </c>
      <c r="D184" s="61">
        <v>3.675</v>
      </c>
      <c r="E184" s="58"/>
      <c r="F184" s="60"/>
    </row>
    <row r="185" spans="1:6">
      <c r="A185" s="52">
        <v>43360</v>
      </c>
      <c r="B185" s="61">
        <v>3.663</v>
      </c>
      <c r="C185" s="58" t="str">
        <f t="shared" si="12"/>
        <v>2018917</v>
      </c>
      <c r="D185" s="61">
        <v>3.663</v>
      </c>
      <c r="E185" s="58"/>
      <c r="F185" s="60"/>
    </row>
    <row r="186" spans="1:6">
      <c r="A186" s="52">
        <v>43361</v>
      </c>
      <c r="B186" s="57">
        <v>3.667</v>
      </c>
      <c r="C186" s="58" t="str">
        <f t="shared" si="12"/>
        <v>2018918</v>
      </c>
      <c r="D186" s="57">
        <v>3.667</v>
      </c>
      <c r="E186" s="58"/>
      <c r="F186" s="60"/>
    </row>
    <row r="187" spans="1:6">
      <c r="A187" s="52">
        <v>43362</v>
      </c>
      <c r="B187" s="57">
        <v>3.689</v>
      </c>
      <c r="C187" s="58" t="str">
        <f t="shared" si="12"/>
        <v>2018919</v>
      </c>
      <c r="D187" s="57">
        <v>3.689</v>
      </c>
      <c r="E187" s="58"/>
      <c r="F187" s="60"/>
    </row>
    <row r="188" spans="1:6">
      <c r="A188" s="52">
        <v>43363</v>
      </c>
      <c r="B188" s="57">
        <v>3.694</v>
      </c>
      <c r="C188" s="58" t="str">
        <f t="shared" si="12"/>
        <v>2018920</v>
      </c>
      <c r="D188" s="57">
        <v>3.694</v>
      </c>
      <c r="E188" s="58"/>
      <c r="F188" s="60"/>
    </row>
    <row r="189" spans="1:6">
      <c r="A189" s="52">
        <v>43364</v>
      </c>
      <c r="B189" s="57">
        <v>3.713</v>
      </c>
      <c r="C189" s="58" t="str">
        <f t="shared" si="12"/>
        <v>2018921</v>
      </c>
      <c r="D189" s="57">
        <v>3.713</v>
      </c>
      <c r="E189" s="58"/>
      <c r="F189" s="60"/>
    </row>
    <row r="190" spans="1:6">
      <c r="A190" s="52">
        <v>43368</v>
      </c>
      <c r="B190" s="61">
        <v>3.696</v>
      </c>
      <c r="C190" s="58" t="str">
        <f t="shared" si="12"/>
        <v>2018925</v>
      </c>
      <c r="D190" s="61">
        <v>3.696</v>
      </c>
      <c r="E190" s="58"/>
      <c r="F190" s="60"/>
    </row>
    <row r="191" spans="1:6">
      <c r="A191" s="52">
        <v>43369</v>
      </c>
      <c r="B191" s="61">
        <v>3.681</v>
      </c>
      <c r="C191" s="58" t="str">
        <f t="shared" si="12"/>
        <v>2018926</v>
      </c>
      <c r="D191" s="61">
        <v>3.681</v>
      </c>
      <c r="E191" s="58"/>
      <c r="F191" s="60"/>
    </row>
    <row r="192" spans="1:6">
      <c r="A192" s="52">
        <v>43370</v>
      </c>
      <c r="B192" s="61">
        <v>3.662</v>
      </c>
      <c r="C192" s="58" t="str">
        <f t="shared" si="12"/>
        <v>2018927</v>
      </c>
      <c r="D192" s="61">
        <v>3.662</v>
      </c>
      <c r="E192" s="58"/>
      <c r="F192" s="60"/>
    </row>
    <row r="193" spans="1:6">
      <c r="A193" s="52">
        <v>43371</v>
      </c>
      <c r="B193" s="61">
        <v>3.653</v>
      </c>
      <c r="C193" s="58" t="str">
        <f t="shared" si="12"/>
        <v>2018928</v>
      </c>
      <c r="D193" s="61">
        <v>3.653</v>
      </c>
      <c r="E193" s="58"/>
      <c r="F193" s="60"/>
    </row>
    <row r="194" spans="1:6">
      <c r="A194" s="52">
        <v>43372</v>
      </c>
      <c r="B194" s="61">
        <v>3.645</v>
      </c>
      <c r="C194" s="58" t="str">
        <f t="shared" si="12"/>
        <v>2018929</v>
      </c>
      <c r="D194" s="61">
        <v>3.645</v>
      </c>
      <c r="E194" s="58"/>
      <c r="F194" s="60"/>
    </row>
    <row r="195" spans="1:6">
      <c r="A195" s="52">
        <v>43373</v>
      </c>
      <c r="B195" s="57">
        <v>3.655</v>
      </c>
      <c r="C195" s="58" t="str">
        <f t="shared" si="12"/>
        <v>2018930</v>
      </c>
      <c r="D195" s="57">
        <v>3.655</v>
      </c>
      <c r="E195" s="58"/>
      <c r="F195" s="60"/>
    </row>
    <row r="196" spans="1:6">
      <c r="A196" s="52">
        <v>43381</v>
      </c>
      <c r="B196" s="61">
        <v>3.627</v>
      </c>
      <c r="C196" s="58" t="str">
        <f t="shared" si="12"/>
        <v>2018108</v>
      </c>
      <c r="D196" s="61">
        <v>3.627</v>
      </c>
      <c r="E196" s="58"/>
      <c r="F196" s="60"/>
    </row>
    <row r="197" spans="1:6">
      <c r="A197" s="52">
        <v>43382</v>
      </c>
      <c r="B197" s="57">
        <v>3.648</v>
      </c>
      <c r="C197" s="58" t="str">
        <f t="shared" si="12"/>
        <v>2018109</v>
      </c>
      <c r="D197" s="57">
        <v>3.648</v>
      </c>
      <c r="E197" s="58"/>
      <c r="F197" s="60"/>
    </row>
    <row r="198" spans="1:6">
      <c r="A198" s="52">
        <v>43383</v>
      </c>
      <c r="B198" s="61">
        <v>3.628</v>
      </c>
      <c r="C198" s="58" t="str">
        <f t="shared" si="12"/>
        <v>20181010</v>
      </c>
      <c r="D198" s="61">
        <v>3.628</v>
      </c>
      <c r="E198" s="58"/>
      <c r="F198" s="60"/>
    </row>
    <row r="199" spans="1:6">
      <c r="A199" s="52">
        <v>43384</v>
      </c>
      <c r="B199" s="61">
        <v>3.62</v>
      </c>
      <c r="C199" s="58" t="str">
        <f t="shared" si="12"/>
        <v>20181011</v>
      </c>
      <c r="D199" s="61">
        <v>3.62</v>
      </c>
      <c r="E199" s="58"/>
      <c r="F199" s="60"/>
    </row>
    <row r="200" spans="1:6">
      <c r="A200" s="52">
        <v>43385</v>
      </c>
      <c r="B200" s="61">
        <v>3.605</v>
      </c>
      <c r="C200" s="58" t="str">
        <f t="shared" si="12"/>
        <v>20181012</v>
      </c>
      <c r="D200" s="61">
        <v>3.605</v>
      </c>
      <c r="E200" s="58"/>
      <c r="F200" s="60"/>
    </row>
    <row r="201" spans="1:6">
      <c r="A201" s="52">
        <v>43388</v>
      </c>
      <c r="B201" s="57">
        <v>3.617</v>
      </c>
      <c r="C201" s="58" t="str">
        <f t="shared" si="12"/>
        <v>20181015</v>
      </c>
      <c r="D201" s="57">
        <v>3.617</v>
      </c>
      <c r="E201" s="58"/>
      <c r="F201" s="60"/>
    </row>
    <row r="202" spans="1:6">
      <c r="A202" s="52">
        <v>43389</v>
      </c>
      <c r="B202" s="61">
        <v>3.607</v>
      </c>
      <c r="C202" s="58" t="str">
        <f t="shared" si="12"/>
        <v>20181016</v>
      </c>
      <c r="D202" s="61">
        <v>3.607</v>
      </c>
      <c r="E202" s="58"/>
      <c r="F202" s="60"/>
    </row>
    <row r="203" spans="1:6">
      <c r="A203" s="52">
        <v>43390</v>
      </c>
      <c r="B203" s="61">
        <v>3.596</v>
      </c>
      <c r="C203" s="58" t="str">
        <f t="shared" si="12"/>
        <v>20181017</v>
      </c>
      <c r="D203" s="61">
        <v>3.596</v>
      </c>
      <c r="E203" s="58"/>
      <c r="F203" s="60"/>
    </row>
    <row r="204" spans="1:6">
      <c r="A204" s="52">
        <v>43391</v>
      </c>
      <c r="B204" s="61">
        <v>3.578</v>
      </c>
      <c r="C204" s="58" t="str">
        <f t="shared" si="12"/>
        <v>20181018</v>
      </c>
      <c r="D204" s="61">
        <v>3.578</v>
      </c>
      <c r="E204" s="58"/>
      <c r="F204" s="60"/>
    </row>
    <row r="205" spans="1:6">
      <c r="A205" s="52">
        <v>43392</v>
      </c>
      <c r="B205" s="57">
        <v>3.583</v>
      </c>
      <c r="C205" s="58" t="str">
        <f t="shared" si="12"/>
        <v>20181019</v>
      </c>
      <c r="D205" s="57">
        <v>3.583</v>
      </c>
      <c r="E205" s="58"/>
      <c r="F205" s="60"/>
    </row>
    <row r="206" spans="1:6">
      <c r="A206" s="52">
        <v>43395</v>
      </c>
      <c r="B206" s="57">
        <v>3.593</v>
      </c>
      <c r="C206" s="58" t="str">
        <f t="shared" si="12"/>
        <v>20181022</v>
      </c>
      <c r="D206" s="57">
        <v>3.593</v>
      </c>
      <c r="E206" s="58"/>
      <c r="F206" s="60"/>
    </row>
    <row r="207" spans="1:6">
      <c r="A207" s="52">
        <v>43396</v>
      </c>
      <c r="B207" s="57">
        <v>3.601</v>
      </c>
      <c r="C207" s="58" t="str">
        <f t="shared" si="12"/>
        <v>20181023</v>
      </c>
      <c r="D207" s="57">
        <v>3.601</v>
      </c>
      <c r="E207" s="58"/>
      <c r="F207" s="60"/>
    </row>
    <row r="208" spans="1:6">
      <c r="A208" s="52">
        <v>43397</v>
      </c>
      <c r="B208" s="61">
        <v>3.57</v>
      </c>
      <c r="C208" s="58" t="str">
        <f t="shared" si="12"/>
        <v>20181024</v>
      </c>
      <c r="D208" s="61">
        <v>3.57</v>
      </c>
      <c r="E208" s="58"/>
      <c r="F208" s="60"/>
    </row>
    <row r="209" spans="1:6">
      <c r="A209" s="52">
        <v>43398</v>
      </c>
      <c r="B209" s="61">
        <v>3.567</v>
      </c>
      <c r="C209" s="58" t="str">
        <f t="shared" si="12"/>
        <v>20181025</v>
      </c>
      <c r="D209" s="61">
        <v>3.567</v>
      </c>
      <c r="E209" s="58"/>
      <c r="F209" s="60"/>
    </row>
    <row r="210" spans="1:6">
      <c r="A210" s="52">
        <v>43399</v>
      </c>
      <c r="B210" s="61">
        <v>3.552</v>
      </c>
      <c r="C210" s="58" t="str">
        <f t="shared" si="12"/>
        <v>20181026</v>
      </c>
      <c r="D210" s="61">
        <v>3.552</v>
      </c>
      <c r="E210" s="58"/>
      <c r="F210" s="60"/>
    </row>
    <row r="211" spans="1:6">
      <c r="A211" s="52">
        <v>43402</v>
      </c>
      <c r="B211" s="61">
        <v>3.54</v>
      </c>
      <c r="C211" s="58" t="str">
        <f t="shared" si="12"/>
        <v>20181029</v>
      </c>
      <c r="D211" s="61">
        <v>3.54</v>
      </c>
      <c r="E211" s="58"/>
      <c r="F211" s="60"/>
    </row>
    <row r="212" spans="1:6">
      <c r="A212" s="52">
        <v>43403</v>
      </c>
      <c r="B212" s="57">
        <v>3.544</v>
      </c>
      <c r="C212" s="58" t="str">
        <f t="shared" si="12"/>
        <v>20181030</v>
      </c>
      <c r="D212" s="57">
        <v>3.544</v>
      </c>
      <c r="E212" s="58"/>
      <c r="F212" s="60"/>
    </row>
    <row r="213" spans="1:6">
      <c r="A213" s="52">
        <v>43404</v>
      </c>
      <c r="B213" s="61">
        <v>3.533</v>
      </c>
      <c r="C213" s="58" t="str">
        <f t="shared" si="12"/>
        <v>20181031</v>
      </c>
      <c r="D213" s="61">
        <v>3.533</v>
      </c>
      <c r="E213" s="58"/>
      <c r="F213" s="60"/>
    </row>
    <row r="214" spans="1:6">
      <c r="A214" s="52">
        <v>43405</v>
      </c>
      <c r="B214" s="61">
        <v>3.522</v>
      </c>
      <c r="C214" s="58" t="str">
        <f t="shared" si="12"/>
        <v>2018111</v>
      </c>
      <c r="D214" s="61">
        <v>3.522</v>
      </c>
      <c r="E214" s="58"/>
      <c r="F214" s="60"/>
    </row>
    <row r="215" spans="1:6">
      <c r="A215" s="52">
        <v>43406</v>
      </c>
      <c r="B215" s="57">
        <v>3.551</v>
      </c>
      <c r="C215" s="58" t="str">
        <f t="shared" si="12"/>
        <v>2018112</v>
      </c>
      <c r="D215" s="57">
        <v>3.551</v>
      </c>
      <c r="E215" s="58"/>
      <c r="F215" s="60"/>
    </row>
    <row r="216" spans="1:6">
      <c r="A216" s="52">
        <v>43409</v>
      </c>
      <c r="B216" s="57">
        <v>3.558</v>
      </c>
      <c r="C216" s="58" t="str">
        <f t="shared" si="12"/>
        <v>2018115</v>
      </c>
      <c r="D216" s="57">
        <v>3.558</v>
      </c>
      <c r="E216" s="58"/>
      <c r="F216" s="60"/>
    </row>
    <row r="217" spans="1:6">
      <c r="A217" s="52">
        <v>43410</v>
      </c>
      <c r="B217" s="61">
        <v>3.542</v>
      </c>
      <c r="C217" s="58" t="str">
        <f t="shared" si="12"/>
        <v>2018116</v>
      </c>
      <c r="D217" s="61">
        <v>3.542</v>
      </c>
      <c r="E217" s="58"/>
      <c r="F217" s="60"/>
    </row>
    <row r="218" spans="1:6">
      <c r="A218" s="52">
        <v>43411</v>
      </c>
      <c r="B218" s="61">
        <v>3.521</v>
      </c>
      <c r="C218" s="58" t="str">
        <f t="shared" si="12"/>
        <v>2018117</v>
      </c>
      <c r="D218" s="61">
        <v>3.521</v>
      </c>
      <c r="E218" s="58"/>
      <c r="F218" s="60"/>
    </row>
    <row r="219" spans="1:6">
      <c r="A219" s="52">
        <v>43412</v>
      </c>
      <c r="B219" s="61">
        <v>3.51</v>
      </c>
      <c r="C219" s="58" t="str">
        <f t="shared" si="12"/>
        <v>2018118</v>
      </c>
      <c r="D219" s="61">
        <v>3.51</v>
      </c>
      <c r="E219" s="58"/>
      <c r="F219" s="60"/>
    </row>
    <row r="220" spans="1:6">
      <c r="A220" s="52">
        <v>43413</v>
      </c>
      <c r="B220" s="61">
        <v>3.5</v>
      </c>
      <c r="C220" s="58" t="str">
        <f t="shared" si="12"/>
        <v>2018119</v>
      </c>
      <c r="D220" s="61">
        <v>3.5</v>
      </c>
      <c r="E220" s="58"/>
      <c r="F220" s="60"/>
    </row>
    <row r="221" spans="1:6">
      <c r="A221" s="52">
        <v>43416</v>
      </c>
      <c r="B221" s="61">
        <v>3.496</v>
      </c>
      <c r="C221" s="58" t="str">
        <f t="shared" si="12"/>
        <v>20181112</v>
      </c>
      <c r="D221" s="61">
        <v>3.496</v>
      </c>
      <c r="E221" s="58"/>
      <c r="F221" s="60"/>
    </row>
    <row r="222" spans="1:6">
      <c r="A222" s="52">
        <v>43417</v>
      </c>
      <c r="B222" s="57">
        <v>3.502</v>
      </c>
      <c r="C222" s="58" t="str">
        <f t="shared" si="12"/>
        <v>20181113</v>
      </c>
      <c r="D222" s="57">
        <v>3.502</v>
      </c>
      <c r="E222" s="58"/>
      <c r="F222" s="60"/>
    </row>
    <row r="223" spans="1:6">
      <c r="A223" s="52">
        <v>43418</v>
      </c>
      <c r="B223" s="61">
        <v>3.457</v>
      </c>
      <c r="C223" s="58" t="str">
        <f t="shared" si="12"/>
        <v>20181114</v>
      </c>
      <c r="D223" s="61">
        <v>3.457</v>
      </c>
      <c r="E223" s="58"/>
      <c r="F223" s="60"/>
    </row>
    <row r="224" spans="1:6">
      <c r="A224" s="52">
        <v>43419</v>
      </c>
      <c r="B224" s="61">
        <v>3.427</v>
      </c>
      <c r="C224" s="58" t="str">
        <f t="shared" si="12"/>
        <v>20181115</v>
      </c>
      <c r="D224" s="61">
        <v>3.427</v>
      </c>
      <c r="E224" s="58"/>
      <c r="F224" s="60"/>
    </row>
    <row r="225" spans="1:6">
      <c r="A225" s="52">
        <v>43420</v>
      </c>
      <c r="B225" s="61">
        <v>3.366</v>
      </c>
      <c r="C225" s="58" t="str">
        <f t="shared" si="12"/>
        <v>20181116</v>
      </c>
      <c r="D225" s="61">
        <v>3.366</v>
      </c>
      <c r="E225" s="58"/>
      <c r="F225" s="60"/>
    </row>
    <row r="226" spans="1:6">
      <c r="A226" s="52">
        <v>43421</v>
      </c>
      <c r="B226" s="61">
        <v>3.364</v>
      </c>
      <c r="C226" s="58" t="str">
        <f t="shared" si="12"/>
        <v>20181117</v>
      </c>
      <c r="D226" s="61">
        <v>3.364</v>
      </c>
      <c r="E226" s="58"/>
      <c r="F226" s="60"/>
    </row>
    <row r="227" spans="1:6">
      <c r="A227" s="52">
        <v>43422</v>
      </c>
      <c r="B227" s="57">
        <v>3.365</v>
      </c>
      <c r="C227" s="58" t="str">
        <f t="shared" si="12"/>
        <v>20181118</v>
      </c>
      <c r="D227" s="57">
        <v>3.365</v>
      </c>
      <c r="E227" s="58"/>
      <c r="F227" s="60"/>
    </row>
    <row r="228" spans="1:6">
      <c r="A228" s="52">
        <v>43423</v>
      </c>
      <c r="B228" s="57">
        <v>3.383</v>
      </c>
      <c r="C228" s="58" t="str">
        <f t="shared" ref="C228:C291" si="13">YEAR(A228)&amp;MONTH(A228)&amp;DAY(A228)</f>
        <v>20181119</v>
      </c>
      <c r="D228" s="57">
        <v>3.383</v>
      </c>
      <c r="E228" s="58"/>
      <c r="F228" s="60"/>
    </row>
    <row r="229" spans="1:6">
      <c r="A229" s="52">
        <v>43424</v>
      </c>
      <c r="B229" s="57">
        <v>3.394</v>
      </c>
      <c r="C229" s="58" t="str">
        <f t="shared" si="13"/>
        <v>20181120</v>
      </c>
      <c r="D229" s="57">
        <v>3.394</v>
      </c>
      <c r="E229" s="58"/>
      <c r="F229" s="60"/>
    </row>
    <row r="230" spans="1:6">
      <c r="A230" s="52">
        <v>43425</v>
      </c>
      <c r="B230" s="57">
        <v>3.396</v>
      </c>
      <c r="C230" s="58" t="str">
        <f t="shared" si="13"/>
        <v>20181121</v>
      </c>
      <c r="D230" s="57">
        <v>3.396</v>
      </c>
      <c r="E230" s="58"/>
      <c r="F230" s="60"/>
    </row>
    <row r="231" spans="1:6">
      <c r="A231" s="52">
        <v>43426</v>
      </c>
      <c r="B231" s="57">
        <v>3.403</v>
      </c>
      <c r="C231" s="58" t="str">
        <f t="shared" si="13"/>
        <v>20181122</v>
      </c>
      <c r="D231" s="57">
        <v>3.403</v>
      </c>
      <c r="E231" s="58"/>
      <c r="F231" s="60"/>
    </row>
    <row r="232" spans="1:6">
      <c r="A232" s="52">
        <v>43427</v>
      </c>
      <c r="B232" s="57">
        <v>3.42</v>
      </c>
      <c r="C232" s="58" t="str">
        <f t="shared" si="13"/>
        <v>20181123</v>
      </c>
      <c r="D232" s="57">
        <v>3.42</v>
      </c>
      <c r="E232" s="58"/>
      <c r="F232" s="60"/>
    </row>
    <row r="233" spans="1:6">
      <c r="A233" s="52">
        <v>43430</v>
      </c>
      <c r="B233" s="57">
        <v>3.425</v>
      </c>
      <c r="C233" s="58" t="str">
        <f t="shared" si="13"/>
        <v>20181126</v>
      </c>
      <c r="D233" s="57">
        <v>3.425</v>
      </c>
      <c r="E233" s="58"/>
      <c r="F233" s="60"/>
    </row>
    <row r="234" spans="1:6">
      <c r="A234" s="52">
        <v>43431</v>
      </c>
      <c r="B234" s="57">
        <v>3.442</v>
      </c>
      <c r="C234" s="58" t="str">
        <f t="shared" si="13"/>
        <v>20181127</v>
      </c>
      <c r="D234" s="57">
        <v>3.442</v>
      </c>
      <c r="E234" s="58"/>
      <c r="F234" s="60"/>
    </row>
    <row r="235" spans="1:6">
      <c r="A235" s="52">
        <v>43432</v>
      </c>
      <c r="B235" s="61">
        <v>3.408</v>
      </c>
      <c r="C235" s="58" t="str">
        <f t="shared" si="13"/>
        <v>20181128</v>
      </c>
      <c r="D235" s="61">
        <v>3.408</v>
      </c>
      <c r="E235" s="58"/>
      <c r="F235" s="60"/>
    </row>
    <row r="236" spans="1:6">
      <c r="A236" s="52">
        <v>43433</v>
      </c>
      <c r="B236" s="61">
        <v>3.403</v>
      </c>
      <c r="C236" s="58" t="str">
        <f t="shared" si="13"/>
        <v>20181129</v>
      </c>
      <c r="D236" s="61">
        <v>3.403</v>
      </c>
      <c r="E236" s="58"/>
      <c r="F236" s="60"/>
    </row>
    <row r="237" spans="1:6">
      <c r="A237" s="52">
        <v>43434</v>
      </c>
      <c r="B237" s="61">
        <v>3.398</v>
      </c>
      <c r="C237" s="58" t="str">
        <f t="shared" si="13"/>
        <v>20181130</v>
      </c>
      <c r="D237" s="61">
        <v>3.398</v>
      </c>
      <c r="E237" s="58"/>
      <c r="F237" s="60"/>
    </row>
    <row r="238" spans="1:6">
      <c r="A238" s="52">
        <v>43435</v>
      </c>
      <c r="B238" s="57">
        <v>3.405</v>
      </c>
      <c r="C238" s="58" t="str">
        <f t="shared" si="13"/>
        <v>2018121</v>
      </c>
      <c r="D238" s="57">
        <v>3.405</v>
      </c>
      <c r="E238" s="58"/>
      <c r="F238" s="60"/>
    </row>
    <row r="239" spans="1:6">
      <c r="A239" s="52">
        <v>43436</v>
      </c>
      <c r="B239" s="61">
        <v>3.38</v>
      </c>
      <c r="C239" s="58" t="str">
        <f t="shared" si="13"/>
        <v>2018122</v>
      </c>
      <c r="D239" s="61">
        <v>3.38</v>
      </c>
      <c r="E239" s="58"/>
      <c r="F239" s="60"/>
    </row>
    <row r="240" spans="1:6">
      <c r="A240" s="52">
        <v>43437</v>
      </c>
      <c r="B240" s="57">
        <v>3.397</v>
      </c>
      <c r="C240" s="58" t="str">
        <f t="shared" si="13"/>
        <v>2018123</v>
      </c>
      <c r="D240" s="57">
        <v>3.397</v>
      </c>
      <c r="E240" s="58"/>
      <c r="F240" s="60"/>
    </row>
    <row r="241" spans="1:6">
      <c r="A241" s="52">
        <v>43438</v>
      </c>
      <c r="B241" s="61">
        <v>3.345</v>
      </c>
      <c r="C241" s="58" t="str">
        <f t="shared" si="13"/>
        <v>2018124</v>
      </c>
      <c r="D241" s="61">
        <v>3.345</v>
      </c>
      <c r="E241" s="58"/>
      <c r="F241" s="60"/>
    </row>
    <row r="242" spans="1:6">
      <c r="A242" s="52">
        <v>43439</v>
      </c>
      <c r="B242" s="61">
        <v>3.345</v>
      </c>
      <c r="C242" s="58" t="str">
        <f t="shared" si="13"/>
        <v>2018125</v>
      </c>
      <c r="D242" s="61">
        <v>3.345</v>
      </c>
      <c r="E242" s="58"/>
      <c r="F242" s="60"/>
    </row>
    <row r="243" spans="1:6">
      <c r="A243" s="52">
        <v>43440</v>
      </c>
      <c r="B243" s="61">
        <v>3.329</v>
      </c>
      <c r="C243" s="58" t="str">
        <f t="shared" si="13"/>
        <v>2018126</v>
      </c>
      <c r="D243" s="61">
        <v>3.329</v>
      </c>
      <c r="E243" s="58"/>
      <c r="F243" s="60"/>
    </row>
    <row r="244" spans="1:6">
      <c r="A244" s="52">
        <v>43441</v>
      </c>
      <c r="B244" s="61">
        <v>3.314</v>
      </c>
      <c r="C244" s="58" t="str">
        <f t="shared" si="13"/>
        <v>2018127</v>
      </c>
      <c r="D244" s="61">
        <v>3.314</v>
      </c>
      <c r="E244" s="58"/>
      <c r="F244" s="60"/>
    </row>
    <row r="245" spans="1:6">
      <c r="A245" s="52">
        <v>43442</v>
      </c>
      <c r="B245" s="57">
        <v>3.324</v>
      </c>
      <c r="C245" s="58" t="str">
        <f t="shared" si="13"/>
        <v>2018128</v>
      </c>
      <c r="D245" s="57">
        <v>3.324</v>
      </c>
      <c r="E245" s="58"/>
      <c r="F245" s="60"/>
    </row>
    <row r="246" spans="1:6">
      <c r="A246" s="52">
        <v>43444</v>
      </c>
      <c r="B246" s="61">
        <v>3.309</v>
      </c>
      <c r="C246" s="58" t="str">
        <f t="shared" si="13"/>
        <v>20181210</v>
      </c>
      <c r="D246" s="61">
        <v>3.309</v>
      </c>
      <c r="E246" s="58"/>
      <c r="F246" s="60"/>
    </row>
    <row r="247" spans="1:6">
      <c r="A247" s="52">
        <v>43445</v>
      </c>
      <c r="B247" s="61">
        <v>3.299</v>
      </c>
      <c r="C247" s="58" t="str">
        <f t="shared" si="13"/>
        <v>20181211</v>
      </c>
      <c r="D247" s="61">
        <v>3.299</v>
      </c>
      <c r="E247" s="58"/>
      <c r="F247" s="60"/>
    </row>
    <row r="248" spans="1:6">
      <c r="A248" s="52">
        <v>43446</v>
      </c>
      <c r="B248" s="61">
        <v>3.296</v>
      </c>
      <c r="C248" s="58" t="str">
        <f t="shared" si="13"/>
        <v>20181212</v>
      </c>
      <c r="D248" s="61">
        <v>3.296</v>
      </c>
      <c r="E248" s="58"/>
      <c r="F248" s="60"/>
    </row>
    <row r="249" spans="1:6">
      <c r="A249" s="52">
        <v>43447</v>
      </c>
      <c r="B249" s="57">
        <v>3.34</v>
      </c>
      <c r="C249" s="58" t="str">
        <f t="shared" si="13"/>
        <v>20181213</v>
      </c>
      <c r="D249" s="57">
        <v>3.34</v>
      </c>
      <c r="E249" s="58"/>
      <c r="F249" s="60"/>
    </row>
    <row r="250" spans="1:6">
      <c r="A250" s="52">
        <v>43448</v>
      </c>
      <c r="B250" s="57">
        <v>3.369</v>
      </c>
      <c r="C250" s="58" t="str">
        <f t="shared" si="13"/>
        <v>20181214</v>
      </c>
      <c r="D250" s="57">
        <v>3.369</v>
      </c>
      <c r="E250" s="58"/>
      <c r="F250" s="60"/>
    </row>
    <row r="251" spans="1:6">
      <c r="A251" s="52">
        <v>43451</v>
      </c>
      <c r="B251" s="57">
        <v>3.402</v>
      </c>
      <c r="C251" s="58" t="str">
        <f t="shared" si="13"/>
        <v>20181217</v>
      </c>
      <c r="D251" s="57">
        <v>3.402</v>
      </c>
      <c r="E251" s="58"/>
      <c r="F251" s="60"/>
    </row>
    <row r="252" spans="1:6">
      <c r="A252" s="52">
        <v>43452</v>
      </c>
      <c r="B252" s="57">
        <v>3.409</v>
      </c>
      <c r="C252" s="58" t="str">
        <f t="shared" si="13"/>
        <v>20181218</v>
      </c>
      <c r="D252" s="57">
        <v>3.409</v>
      </c>
      <c r="E252" s="58"/>
      <c r="F252" s="60"/>
    </row>
    <row r="253" spans="1:6">
      <c r="A253" s="52">
        <v>43453</v>
      </c>
      <c r="B253" s="61">
        <v>3.381</v>
      </c>
      <c r="C253" s="58" t="str">
        <f t="shared" si="13"/>
        <v>20181219</v>
      </c>
      <c r="D253" s="61">
        <v>3.381</v>
      </c>
      <c r="E253" s="58"/>
      <c r="F253" s="60"/>
    </row>
    <row r="254" spans="1:6">
      <c r="A254" s="52">
        <v>43454</v>
      </c>
      <c r="B254" s="61">
        <v>3.342</v>
      </c>
      <c r="C254" s="58" t="str">
        <f t="shared" si="13"/>
        <v>20181220</v>
      </c>
      <c r="D254" s="61">
        <v>3.342</v>
      </c>
      <c r="E254" s="58"/>
      <c r="F254" s="60"/>
    </row>
    <row r="255" spans="1:6">
      <c r="A255" s="52">
        <v>43455</v>
      </c>
      <c r="B255" s="57">
        <v>3.355</v>
      </c>
      <c r="C255" s="58" t="str">
        <f t="shared" si="13"/>
        <v>20181221</v>
      </c>
      <c r="D255" s="57">
        <v>3.355</v>
      </c>
      <c r="E255" s="58"/>
      <c r="F255" s="60"/>
    </row>
    <row r="256" spans="1:6">
      <c r="A256" s="52">
        <v>43458</v>
      </c>
      <c r="B256" s="57">
        <v>3.36</v>
      </c>
      <c r="C256" s="58" t="str">
        <f t="shared" si="13"/>
        <v>20181224</v>
      </c>
      <c r="D256" s="57">
        <v>3.36</v>
      </c>
      <c r="E256" s="58"/>
      <c r="F256" s="60"/>
    </row>
    <row r="257" spans="1:6">
      <c r="A257" s="52">
        <v>43459</v>
      </c>
      <c r="B257" s="61">
        <v>3.357</v>
      </c>
      <c r="C257" s="58" t="str">
        <f t="shared" si="13"/>
        <v>20181225</v>
      </c>
      <c r="D257" s="61">
        <v>3.357</v>
      </c>
      <c r="E257" s="58"/>
      <c r="F257" s="60"/>
    </row>
    <row r="258" spans="1:6">
      <c r="A258" s="52">
        <v>43460</v>
      </c>
      <c r="B258" s="61">
        <v>3.339</v>
      </c>
      <c r="C258" s="58" t="str">
        <f t="shared" si="13"/>
        <v>20181226</v>
      </c>
      <c r="D258" s="61">
        <v>3.339</v>
      </c>
      <c r="E258" s="58"/>
      <c r="F258" s="60"/>
    </row>
    <row r="259" spans="1:6">
      <c r="A259" s="52">
        <v>43461</v>
      </c>
      <c r="B259" s="61">
        <v>3.299</v>
      </c>
      <c r="C259" s="58" t="str">
        <f t="shared" si="13"/>
        <v>20181227</v>
      </c>
      <c r="D259" s="61">
        <v>3.299</v>
      </c>
      <c r="E259" s="58"/>
      <c r="F259" s="60"/>
    </row>
    <row r="260" spans="1:6">
      <c r="A260" s="52">
        <v>43462</v>
      </c>
      <c r="B260" s="61">
        <v>3.273</v>
      </c>
      <c r="C260" s="58" t="str">
        <f t="shared" si="13"/>
        <v>20181228</v>
      </c>
      <c r="D260" s="61">
        <v>3.273</v>
      </c>
      <c r="E260" s="58"/>
      <c r="F260" s="60"/>
    </row>
    <row r="261" spans="1:6">
      <c r="A261" s="52">
        <v>43463</v>
      </c>
      <c r="B261" s="61">
        <v>3.27</v>
      </c>
      <c r="C261" s="58" t="str">
        <f t="shared" si="13"/>
        <v>20181229</v>
      </c>
      <c r="D261" s="61">
        <v>3.27</v>
      </c>
      <c r="E261" s="58"/>
      <c r="F261" s="60"/>
    </row>
    <row r="262" spans="1:6">
      <c r="A262" s="52">
        <v>43467</v>
      </c>
      <c r="B262" s="61">
        <v>3.203</v>
      </c>
      <c r="C262" s="58" t="str">
        <f t="shared" si="13"/>
        <v>201912</v>
      </c>
      <c r="D262" s="61">
        <v>3.203</v>
      </c>
      <c r="E262" s="58"/>
      <c r="F262" s="60"/>
    </row>
    <row r="263" spans="1:6">
      <c r="A263" s="52">
        <v>43468</v>
      </c>
      <c r="B263" s="61">
        <v>3.191</v>
      </c>
      <c r="C263" s="58" t="str">
        <f t="shared" si="13"/>
        <v>201913</v>
      </c>
      <c r="D263" s="61">
        <v>3.191</v>
      </c>
      <c r="E263" s="58"/>
      <c r="F263" s="60"/>
    </row>
    <row r="264" spans="1:6">
      <c r="A264" s="52">
        <v>43469</v>
      </c>
      <c r="B264" s="61">
        <v>3.176</v>
      </c>
      <c r="C264" s="58" t="str">
        <f t="shared" si="13"/>
        <v>201914</v>
      </c>
      <c r="D264" s="61">
        <v>3.176</v>
      </c>
      <c r="E264" s="58"/>
      <c r="F264" s="60"/>
    </row>
    <row r="265" spans="1:6">
      <c r="A265" s="52">
        <v>43472</v>
      </c>
      <c r="B265" s="61">
        <v>3.169</v>
      </c>
      <c r="C265" s="58" t="str">
        <f t="shared" si="13"/>
        <v>201917</v>
      </c>
      <c r="D265" s="61">
        <v>3.169</v>
      </c>
      <c r="E265" s="58"/>
      <c r="F265" s="60"/>
    </row>
    <row r="266" spans="1:6">
      <c r="A266" s="52">
        <v>43473</v>
      </c>
      <c r="B266" s="61">
        <v>3.148</v>
      </c>
      <c r="C266" s="58" t="str">
        <f t="shared" si="13"/>
        <v>201918</v>
      </c>
      <c r="D266" s="61">
        <v>3.148</v>
      </c>
      <c r="E266" s="58"/>
      <c r="F266" s="60"/>
    </row>
    <row r="267" spans="1:6">
      <c r="A267" s="52">
        <v>43474</v>
      </c>
      <c r="B267" s="61">
        <v>3.13</v>
      </c>
      <c r="C267" s="58" t="str">
        <f t="shared" si="13"/>
        <v>201919</v>
      </c>
      <c r="D267" s="61">
        <v>3.13</v>
      </c>
      <c r="E267" s="58"/>
      <c r="F267" s="60"/>
    </row>
    <row r="268" spans="1:6">
      <c r="A268" s="52">
        <v>43475</v>
      </c>
      <c r="B268" s="57">
        <v>3.14</v>
      </c>
      <c r="C268" s="58" t="str">
        <f t="shared" si="13"/>
        <v>2019110</v>
      </c>
      <c r="D268" s="57">
        <v>3.14</v>
      </c>
      <c r="E268" s="58"/>
      <c r="F268" s="60"/>
    </row>
    <row r="269" spans="1:6">
      <c r="A269" s="52">
        <v>43476</v>
      </c>
      <c r="B269" s="61">
        <v>3.138</v>
      </c>
      <c r="C269" s="58" t="str">
        <f t="shared" si="13"/>
        <v>2019111</v>
      </c>
      <c r="D269" s="61">
        <v>3.138</v>
      </c>
      <c r="E269" s="58"/>
      <c r="F269" s="60"/>
    </row>
    <row r="270" spans="1:6">
      <c r="A270" s="52">
        <v>43479</v>
      </c>
      <c r="B270" s="57">
        <v>3.142</v>
      </c>
      <c r="C270" s="58" t="str">
        <f t="shared" si="13"/>
        <v>2019114</v>
      </c>
      <c r="D270" s="57">
        <v>3.142</v>
      </c>
      <c r="E270" s="58"/>
      <c r="F270" s="60"/>
    </row>
    <row r="271" spans="1:6">
      <c r="A271" s="52">
        <v>43480</v>
      </c>
      <c r="B271" s="57">
        <v>3.151</v>
      </c>
      <c r="C271" s="58" t="str">
        <f t="shared" si="13"/>
        <v>2019115</v>
      </c>
      <c r="D271" s="57">
        <v>3.151</v>
      </c>
      <c r="E271" s="58"/>
      <c r="F271" s="60"/>
    </row>
    <row r="272" spans="1:6">
      <c r="A272" s="52">
        <v>43481</v>
      </c>
      <c r="B272" s="61">
        <v>3.113</v>
      </c>
      <c r="C272" s="58" t="str">
        <f t="shared" si="13"/>
        <v>2019116</v>
      </c>
      <c r="D272" s="61">
        <v>3.113</v>
      </c>
      <c r="E272" s="58"/>
      <c r="F272" s="60"/>
    </row>
    <row r="273" spans="1:6">
      <c r="A273" s="52">
        <v>43482</v>
      </c>
      <c r="B273" s="61">
        <v>3.091</v>
      </c>
      <c r="C273" s="58" t="str">
        <f t="shared" si="13"/>
        <v>2019117</v>
      </c>
      <c r="D273" s="61">
        <v>3.091</v>
      </c>
      <c r="E273" s="58"/>
      <c r="F273" s="60"/>
    </row>
    <row r="274" spans="1:6">
      <c r="A274" s="52">
        <v>43483</v>
      </c>
      <c r="B274" s="57">
        <v>3.118</v>
      </c>
      <c r="C274" s="58" t="str">
        <f t="shared" si="13"/>
        <v>2019118</v>
      </c>
      <c r="D274" s="57">
        <v>3.118</v>
      </c>
      <c r="E274" s="58"/>
      <c r="F274" s="60"/>
    </row>
    <row r="275" spans="1:6">
      <c r="A275" s="52">
        <v>43486</v>
      </c>
      <c r="B275" s="61">
        <v>3.11</v>
      </c>
      <c r="C275" s="58" t="str">
        <f t="shared" si="13"/>
        <v>2019121</v>
      </c>
      <c r="D275" s="61">
        <v>3.11</v>
      </c>
      <c r="E275" s="58"/>
      <c r="F275" s="60"/>
    </row>
    <row r="276" spans="1:6">
      <c r="A276" s="52">
        <v>43487</v>
      </c>
      <c r="B276" s="57">
        <v>3.13</v>
      </c>
      <c r="C276" s="58" t="str">
        <f t="shared" si="13"/>
        <v>2019122</v>
      </c>
      <c r="D276" s="57">
        <v>3.13</v>
      </c>
      <c r="E276" s="58"/>
      <c r="F276" s="60"/>
    </row>
    <row r="277" spans="1:6">
      <c r="A277" s="52">
        <v>43488</v>
      </c>
      <c r="B277" s="57">
        <v>3.148</v>
      </c>
      <c r="C277" s="58" t="str">
        <f t="shared" si="13"/>
        <v>2019123</v>
      </c>
      <c r="D277" s="57">
        <v>3.148</v>
      </c>
      <c r="E277" s="58"/>
      <c r="F277" s="60"/>
    </row>
    <row r="278" spans="1:6">
      <c r="A278" s="52">
        <v>43489</v>
      </c>
      <c r="B278" s="61">
        <v>3.146</v>
      </c>
      <c r="C278" s="58" t="str">
        <f t="shared" si="13"/>
        <v>2019124</v>
      </c>
      <c r="D278" s="61">
        <v>3.146</v>
      </c>
      <c r="E278" s="58"/>
      <c r="F278" s="60"/>
    </row>
    <row r="279" spans="1:6">
      <c r="A279" s="52">
        <v>43490</v>
      </c>
      <c r="B279" s="57">
        <v>3.157</v>
      </c>
      <c r="C279" s="58" t="str">
        <f t="shared" si="13"/>
        <v>2019125</v>
      </c>
      <c r="D279" s="57">
        <v>3.157</v>
      </c>
      <c r="E279" s="58"/>
      <c r="F279" s="60"/>
    </row>
    <row r="280" spans="1:6">
      <c r="A280" s="52">
        <v>43493</v>
      </c>
      <c r="B280" s="57">
        <v>3.159</v>
      </c>
      <c r="C280" s="58" t="str">
        <f t="shared" si="13"/>
        <v>2019128</v>
      </c>
      <c r="D280" s="57">
        <v>3.159</v>
      </c>
      <c r="E280" s="58"/>
      <c r="F280" s="60"/>
    </row>
    <row r="281" spans="1:6">
      <c r="A281" s="52">
        <v>43494</v>
      </c>
      <c r="B281" s="61">
        <v>3.156</v>
      </c>
      <c r="C281" s="58" t="str">
        <f t="shared" si="13"/>
        <v>2019129</v>
      </c>
      <c r="D281" s="61">
        <v>3.156</v>
      </c>
      <c r="E281" s="58"/>
      <c r="F281" s="60"/>
    </row>
    <row r="282" spans="1:6">
      <c r="A282" s="52">
        <v>43495</v>
      </c>
      <c r="B282" s="61">
        <v>3.144</v>
      </c>
      <c r="C282" s="58" t="str">
        <f t="shared" si="13"/>
        <v>2019130</v>
      </c>
      <c r="D282" s="61">
        <v>3.144</v>
      </c>
      <c r="E282" s="58"/>
      <c r="F282" s="60"/>
    </row>
    <row r="283" spans="1:6">
      <c r="A283" s="52">
        <v>43496</v>
      </c>
      <c r="B283" s="61">
        <v>3.13</v>
      </c>
      <c r="C283" s="58" t="str">
        <f t="shared" si="13"/>
        <v>2019131</v>
      </c>
      <c r="D283" s="61">
        <v>3.13</v>
      </c>
      <c r="E283" s="58"/>
      <c r="F283" s="60"/>
    </row>
    <row r="284" spans="1:6">
      <c r="A284" s="52">
        <v>43497</v>
      </c>
      <c r="B284" s="57">
        <v>3.145</v>
      </c>
      <c r="C284" s="58" t="str">
        <f t="shared" si="13"/>
        <v>201921</v>
      </c>
      <c r="D284" s="57">
        <v>3.145</v>
      </c>
      <c r="E284" s="58"/>
      <c r="F284" s="60"/>
    </row>
    <row r="285" spans="1:6">
      <c r="A285" s="52">
        <v>43498</v>
      </c>
      <c r="B285" s="61">
        <v>3.135</v>
      </c>
      <c r="C285" s="58" t="str">
        <f t="shared" si="13"/>
        <v>201922</v>
      </c>
      <c r="D285" s="61">
        <v>3.135</v>
      </c>
      <c r="E285" s="58"/>
      <c r="F285" s="60"/>
    </row>
    <row r="286" spans="1:6">
      <c r="A286" s="52">
        <v>43499</v>
      </c>
      <c r="B286" s="57">
        <v>3.15</v>
      </c>
      <c r="C286" s="58" t="str">
        <f t="shared" si="13"/>
        <v>201923</v>
      </c>
      <c r="D286" s="57">
        <v>3.15</v>
      </c>
      <c r="E286" s="58"/>
      <c r="F286" s="60"/>
    </row>
    <row r="287" spans="1:6">
      <c r="A287" s="52">
        <v>43507</v>
      </c>
      <c r="B287" s="61">
        <v>3.09</v>
      </c>
      <c r="C287" s="58" t="str">
        <f t="shared" si="13"/>
        <v>2019211</v>
      </c>
      <c r="D287" s="61">
        <v>3.09</v>
      </c>
      <c r="E287" s="58"/>
      <c r="F287" s="60"/>
    </row>
    <row r="288" spans="1:6">
      <c r="A288" s="52">
        <v>43508</v>
      </c>
      <c r="B288" s="57">
        <v>3.093</v>
      </c>
      <c r="C288" s="58" t="str">
        <f t="shared" si="13"/>
        <v>2019212</v>
      </c>
      <c r="D288" s="57">
        <v>3.093</v>
      </c>
      <c r="E288" s="58"/>
      <c r="F288" s="60"/>
    </row>
    <row r="289" spans="1:6">
      <c r="A289" s="52">
        <v>43509</v>
      </c>
      <c r="B289" s="61">
        <v>3.093</v>
      </c>
      <c r="C289" s="58" t="str">
        <f t="shared" si="13"/>
        <v>2019213</v>
      </c>
      <c r="D289" s="61">
        <v>3.093</v>
      </c>
      <c r="E289" s="58"/>
      <c r="F289" s="60"/>
    </row>
    <row r="290" spans="1:6">
      <c r="A290" s="52">
        <v>43510</v>
      </c>
      <c r="B290" s="57">
        <v>3.095</v>
      </c>
      <c r="C290" s="58" t="str">
        <f t="shared" si="13"/>
        <v>2019214</v>
      </c>
      <c r="D290" s="57">
        <v>3.095</v>
      </c>
      <c r="E290" s="58"/>
      <c r="F290" s="60"/>
    </row>
    <row r="291" spans="1:6">
      <c r="A291" s="52">
        <v>43511</v>
      </c>
      <c r="B291" s="61">
        <v>3.09</v>
      </c>
      <c r="C291" s="58" t="str">
        <f t="shared" si="13"/>
        <v>2019215</v>
      </c>
      <c r="D291" s="61">
        <v>3.09</v>
      </c>
      <c r="E291" s="58"/>
      <c r="F291" s="60"/>
    </row>
    <row r="292" spans="1:6">
      <c r="A292" s="52">
        <v>43514</v>
      </c>
      <c r="B292" s="57">
        <v>3.115</v>
      </c>
      <c r="C292" s="58" t="str">
        <f t="shared" ref="C292:C355" si="14">YEAR(A292)&amp;MONTH(A292)&amp;DAY(A292)</f>
        <v>2019218</v>
      </c>
      <c r="D292" s="57">
        <v>3.115</v>
      </c>
      <c r="E292" s="58"/>
      <c r="F292" s="60"/>
    </row>
    <row r="293" spans="1:6">
      <c r="A293" s="52">
        <v>43515</v>
      </c>
      <c r="B293" s="57">
        <v>3.134</v>
      </c>
      <c r="C293" s="58" t="str">
        <f t="shared" si="14"/>
        <v>2019219</v>
      </c>
      <c r="D293" s="57">
        <v>3.134</v>
      </c>
      <c r="E293" s="58"/>
      <c r="F293" s="60"/>
    </row>
    <row r="294" spans="1:6">
      <c r="A294" s="52">
        <v>43516</v>
      </c>
      <c r="B294" s="57">
        <v>3.145</v>
      </c>
      <c r="C294" s="58" t="str">
        <f t="shared" si="14"/>
        <v>2019220</v>
      </c>
      <c r="D294" s="57">
        <v>3.145</v>
      </c>
      <c r="E294" s="58"/>
      <c r="F294" s="60"/>
    </row>
    <row r="295" spans="1:6">
      <c r="A295" s="52">
        <v>43517</v>
      </c>
      <c r="B295" s="61">
        <v>3.143</v>
      </c>
      <c r="C295" s="58" t="str">
        <f t="shared" si="14"/>
        <v>2019221</v>
      </c>
      <c r="D295" s="61">
        <v>3.143</v>
      </c>
      <c r="E295" s="58"/>
      <c r="F295" s="60"/>
    </row>
    <row r="296" spans="1:6">
      <c r="A296" s="52">
        <v>43518</v>
      </c>
      <c r="B296" s="57">
        <v>3.148</v>
      </c>
      <c r="C296" s="58" t="str">
        <f t="shared" si="14"/>
        <v>2019222</v>
      </c>
      <c r="D296" s="57">
        <v>3.148</v>
      </c>
      <c r="E296" s="58"/>
      <c r="F296" s="60"/>
    </row>
    <row r="297" spans="1:6">
      <c r="A297" s="52">
        <v>43521</v>
      </c>
      <c r="B297" s="57">
        <v>3.178</v>
      </c>
      <c r="C297" s="58" t="str">
        <f t="shared" si="14"/>
        <v>2019225</v>
      </c>
      <c r="D297" s="57">
        <v>3.178</v>
      </c>
      <c r="E297" s="58"/>
      <c r="F297" s="60"/>
    </row>
    <row r="298" spans="1:6">
      <c r="A298" s="52">
        <v>43522</v>
      </c>
      <c r="B298" s="57">
        <v>3.21</v>
      </c>
      <c r="C298" s="58" t="str">
        <f t="shared" si="14"/>
        <v>2019226</v>
      </c>
      <c r="D298" s="57">
        <v>3.21</v>
      </c>
      <c r="E298" s="58"/>
      <c r="F298" s="60"/>
    </row>
    <row r="299" spans="1:6">
      <c r="A299" s="52">
        <v>43523</v>
      </c>
      <c r="B299" s="61">
        <v>3.187</v>
      </c>
      <c r="C299" s="58" t="str">
        <f t="shared" si="14"/>
        <v>2019227</v>
      </c>
      <c r="D299" s="61">
        <v>3.187</v>
      </c>
      <c r="E299" s="58"/>
      <c r="F299" s="60"/>
    </row>
    <row r="300" spans="1:6">
      <c r="A300" s="52">
        <v>43524</v>
      </c>
      <c r="B300" s="57">
        <v>3.208</v>
      </c>
      <c r="C300" s="58" t="str">
        <f t="shared" si="14"/>
        <v>2019228</v>
      </c>
      <c r="D300" s="57">
        <v>3.208</v>
      </c>
      <c r="E300" s="58"/>
      <c r="F300" s="60"/>
    </row>
    <row r="301" spans="1:6">
      <c r="A301" s="52">
        <v>43525</v>
      </c>
      <c r="B301" s="61">
        <v>3.195</v>
      </c>
      <c r="C301" s="58" t="str">
        <f t="shared" si="14"/>
        <v>201931</v>
      </c>
      <c r="D301" s="61">
        <v>3.195</v>
      </c>
      <c r="E301" s="58"/>
      <c r="F301" s="60"/>
    </row>
    <row r="302" spans="1:6">
      <c r="A302" s="52">
        <v>43528</v>
      </c>
      <c r="B302" s="57">
        <v>3.213</v>
      </c>
      <c r="C302" s="58" t="str">
        <f t="shared" si="14"/>
        <v>201934</v>
      </c>
      <c r="D302" s="57">
        <v>3.213</v>
      </c>
      <c r="E302" s="58"/>
      <c r="F302" s="60"/>
    </row>
    <row r="303" spans="1:6">
      <c r="A303" s="52">
        <v>43529</v>
      </c>
      <c r="B303" s="57">
        <v>3.228</v>
      </c>
      <c r="C303" s="58" t="str">
        <f t="shared" si="14"/>
        <v>201935</v>
      </c>
      <c r="D303" s="57">
        <v>3.228</v>
      </c>
      <c r="E303" s="58"/>
      <c r="F303" s="60"/>
    </row>
    <row r="304" spans="1:6">
      <c r="A304" s="52">
        <v>43530</v>
      </c>
      <c r="B304" s="61">
        <v>3.224</v>
      </c>
      <c r="C304" s="58" t="str">
        <f t="shared" si="14"/>
        <v>201936</v>
      </c>
      <c r="D304" s="61">
        <v>3.224</v>
      </c>
      <c r="E304" s="58"/>
      <c r="F304" s="60"/>
    </row>
    <row r="305" spans="1:6">
      <c r="A305" s="52">
        <v>43531</v>
      </c>
      <c r="B305" s="61">
        <v>3.187</v>
      </c>
      <c r="C305" s="58" t="str">
        <f t="shared" si="14"/>
        <v>201937</v>
      </c>
      <c r="D305" s="61">
        <v>3.187</v>
      </c>
      <c r="E305" s="58"/>
      <c r="F305" s="60"/>
    </row>
    <row r="306" spans="1:6">
      <c r="A306" s="52">
        <v>43532</v>
      </c>
      <c r="B306" s="61">
        <v>3.159</v>
      </c>
      <c r="C306" s="58" t="str">
        <f t="shared" si="14"/>
        <v>201938</v>
      </c>
      <c r="D306" s="61">
        <v>3.159</v>
      </c>
      <c r="E306" s="58"/>
      <c r="F306" s="60"/>
    </row>
    <row r="307" spans="1:6">
      <c r="A307" s="52">
        <v>43535</v>
      </c>
      <c r="B307" s="57">
        <v>3.17</v>
      </c>
      <c r="C307" s="58" t="str">
        <f t="shared" si="14"/>
        <v>2019311</v>
      </c>
      <c r="D307" s="57">
        <v>3.17</v>
      </c>
      <c r="E307" s="58"/>
      <c r="F307" s="60"/>
    </row>
    <row r="308" spans="1:6">
      <c r="A308" s="52">
        <v>43536</v>
      </c>
      <c r="B308" s="61">
        <v>3.163</v>
      </c>
      <c r="C308" s="58" t="str">
        <f t="shared" si="14"/>
        <v>2019312</v>
      </c>
      <c r="D308" s="61">
        <v>3.163</v>
      </c>
      <c r="E308" s="58"/>
      <c r="F308" s="60"/>
    </row>
    <row r="309" spans="1:6">
      <c r="A309" s="52">
        <v>43537</v>
      </c>
      <c r="B309" s="61">
        <v>3.159</v>
      </c>
      <c r="C309" s="58" t="str">
        <f t="shared" si="14"/>
        <v>2019313</v>
      </c>
      <c r="D309" s="61">
        <v>3.159</v>
      </c>
      <c r="E309" s="58"/>
      <c r="F309" s="60"/>
    </row>
    <row r="310" spans="1:6">
      <c r="A310" s="52">
        <v>43538</v>
      </c>
      <c r="B310" s="57">
        <v>3.164</v>
      </c>
      <c r="C310" s="58" t="str">
        <f t="shared" si="14"/>
        <v>2019314</v>
      </c>
      <c r="D310" s="57">
        <v>3.164</v>
      </c>
      <c r="E310" s="58"/>
      <c r="F310" s="60"/>
    </row>
    <row r="311" spans="1:6">
      <c r="A311" s="52">
        <v>43539</v>
      </c>
      <c r="B311" s="61">
        <v>3.155</v>
      </c>
      <c r="C311" s="58" t="str">
        <f t="shared" si="14"/>
        <v>2019315</v>
      </c>
      <c r="D311" s="61">
        <v>3.155</v>
      </c>
      <c r="E311" s="58"/>
      <c r="F311" s="60"/>
    </row>
    <row r="312" spans="1:6">
      <c r="A312" s="52">
        <v>43542</v>
      </c>
      <c r="B312" s="61">
        <v>3.153</v>
      </c>
      <c r="C312" s="58" t="str">
        <f t="shared" si="14"/>
        <v>2019318</v>
      </c>
      <c r="D312" s="61">
        <v>3.153</v>
      </c>
      <c r="E312" s="58"/>
      <c r="F312" s="60"/>
    </row>
    <row r="313" spans="1:6">
      <c r="A313" s="52">
        <v>43543</v>
      </c>
      <c r="B313" s="57">
        <v>3.158</v>
      </c>
      <c r="C313" s="58" t="str">
        <f t="shared" si="14"/>
        <v>2019319</v>
      </c>
      <c r="D313" s="57">
        <v>3.158</v>
      </c>
      <c r="E313" s="58"/>
      <c r="F313" s="60"/>
    </row>
    <row r="314" spans="1:6">
      <c r="A314" s="52">
        <v>43544</v>
      </c>
      <c r="B314" s="61">
        <v>3.154</v>
      </c>
      <c r="C314" s="58" t="str">
        <f t="shared" si="14"/>
        <v>2019320</v>
      </c>
      <c r="D314" s="61">
        <v>3.154</v>
      </c>
      <c r="E314" s="58"/>
      <c r="F314" s="60"/>
    </row>
    <row r="315" spans="1:6">
      <c r="A315" s="52">
        <v>43545</v>
      </c>
      <c r="B315" s="57">
        <v>3.163</v>
      </c>
      <c r="C315" s="58" t="str">
        <f t="shared" si="14"/>
        <v>2019321</v>
      </c>
      <c r="D315" s="57">
        <v>3.163</v>
      </c>
      <c r="E315" s="58"/>
      <c r="F315" s="60"/>
    </row>
    <row r="316" spans="1:6">
      <c r="A316" s="52">
        <v>43546</v>
      </c>
      <c r="B316" s="61">
        <v>3.138</v>
      </c>
      <c r="C316" s="58" t="str">
        <f t="shared" si="14"/>
        <v>2019322</v>
      </c>
      <c r="D316" s="61">
        <v>3.138</v>
      </c>
      <c r="E316" s="58"/>
      <c r="F316" s="60"/>
    </row>
    <row r="317" spans="1:6">
      <c r="A317" s="52">
        <v>43549</v>
      </c>
      <c r="B317" s="61">
        <v>3.114</v>
      </c>
      <c r="C317" s="58" t="str">
        <f t="shared" si="14"/>
        <v>2019325</v>
      </c>
      <c r="D317" s="61">
        <v>3.114</v>
      </c>
      <c r="E317" s="58"/>
      <c r="F317" s="60"/>
    </row>
    <row r="318" spans="1:6">
      <c r="A318" s="52">
        <v>43550</v>
      </c>
      <c r="B318" s="61">
        <v>3.086</v>
      </c>
      <c r="C318" s="58" t="str">
        <f t="shared" si="14"/>
        <v>2019326</v>
      </c>
      <c r="D318" s="61">
        <v>3.086</v>
      </c>
      <c r="E318" s="58"/>
      <c r="F318" s="60"/>
    </row>
    <row r="319" spans="1:6">
      <c r="A319" s="52">
        <v>43551</v>
      </c>
      <c r="B319" s="57">
        <v>3.097</v>
      </c>
      <c r="C319" s="58" t="str">
        <f t="shared" si="14"/>
        <v>2019327</v>
      </c>
      <c r="D319" s="57">
        <v>3.097</v>
      </c>
      <c r="E319" s="58"/>
      <c r="F319" s="60"/>
    </row>
    <row r="320" spans="1:6">
      <c r="A320" s="52">
        <v>43552</v>
      </c>
      <c r="B320" s="61">
        <v>3.089</v>
      </c>
      <c r="C320" s="58" t="str">
        <f t="shared" si="14"/>
        <v>2019328</v>
      </c>
      <c r="D320" s="61">
        <v>3.089</v>
      </c>
      <c r="E320" s="58"/>
      <c r="F320" s="60"/>
    </row>
    <row r="321" spans="1:6">
      <c r="A321" s="52">
        <v>43553</v>
      </c>
      <c r="B321" s="61">
        <v>3.075</v>
      </c>
      <c r="C321" s="58" t="str">
        <f t="shared" si="14"/>
        <v>2019329</v>
      </c>
      <c r="D321" s="61">
        <v>3.075</v>
      </c>
      <c r="E321" s="58"/>
      <c r="F321" s="60"/>
    </row>
    <row r="322" spans="1:6">
      <c r="A322" s="52">
        <v>43556</v>
      </c>
      <c r="B322" s="57">
        <v>3.132</v>
      </c>
      <c r="C322" s="58" t="str">
        <f t="shared" si="14"/>
        <v>201941</v>
      </c>
      <c r="D322" s="57">
        <v>3.132</v>
      </c>
      <c r="E322" s="58"/>
      <c r="F322" s="60"/>
    </row>
    <row r="323" spans="1:6">
      <c r="A323" s="52">
        <v>43557</v>
      </c>
      <c r="B323" s="57">
        <v>3.168</v>
      </c>
      <c r="C323" s="58" t="str">
        <f t="shared" si="14"/>
        <v>201942</v>
      </c>
      <c r="D323" s="57">
        <v>3.168</v>
      </c>
      <c r="E323" s="58"/>
      <c r="F323" s="60"/>
    </row>
    <row r="324" spans="1:6">
      <c r="A324" s="52">
        <v>43558</v>
      </c>
      <c r="B324" s="57">
        <v>3.242</v>
      </c>
      <c r="C324" s="58" t="str">
        <f t="shared" si="14"/>
        <v>201943</v>
      </c>
      <c r="D324" s="57">
        <v>3.242</v>
      </c>
      <c r="E324" s="58"/>
      <c r="F324" s="60"/>
    </row>
    <row r="325" spans="1:6">
      <c r="A325" s="52">
        <v>43559</v>
      </c>
      <c r="B325" s="57">
        <v>3.268</v>
      </c>
      <c r="C325" s="58" t="str">
        <f t="shared" si="14"/>
        <v>201944</v>
      </c>
      <c r="D325" s="57">
        <v>3.268</v>
      </c>
      <c r="E325" s="58"/>
      <c r="F325" s="60"/>
    </row>
    <row r="326" spans="1:6">
      <c r="A326" s="52">
        <v>43563</v>
      </c>
      <c r="B326" s="57">
        <v>3.287</v>
      </c>
      <c r="C326" s="58" t="str">
        <f t="shared" si="14"/>
        <v>201948</v>
      </c>
      <c r="D326" s="57">
        <v>3.287</v>
      </c>
      <c r="E326" s="58"/>
      <c r="F326" s="60"/>
    </row>
    <row r="327" spans="1:6">
      <c r="A327" s="52">
        <v>43564</v>
      </c>
      <c r="B327" s="57">
        <v>3.292</v>
      </c>
      <c r="C327" s="58" t="str">
        <f t="shared" si="14"/>
        <v>201949</v>
      </c>
      <c r="D327" s="57">
        <v>3.292</v>
      </c>
      <c r="E327" s="58"/>
      <c r="F327" s="60"/>
    </row>
    <row r="328" spans="1:6">
      <c r="A328" s="52">
        <v>43565</v>
      </c>
      <c r="B328" s="57">
        <v>3.319</v>
      </c>
      <c r="C328" s="58" t="str">
        <f t="shared" si="14"/>
        <v>2019410</v>
      </c>
      <c r="D328" s="57">
        <v>3.319</v>
      </c>
      <c r="E328" s="58"/>
      <c r="F328" s="60"/>
    </row>
    <row r="329" spans="1:6">
      <c r="A329" s="52">
        <v>43566</v>
      </c>
      <c r="B329" s="61">
        <v>3.293</v>
      </c>
      <c r="C329" s="58" t="str">
        <f t="shared" si="14"/>
        <v>2019411</v>
      </c>
      <c r="D329" s="61">
        <v>3.293</v>
      </c>
      <c r="E329" s="58"/>
      <c r="F329" s="60"/>
    </row>
    <row r="330" spans="1:6">
      <c r="A330" s="52">
        <v>43567</v>
      </c>
      <c r="B330" s="57">
        <v>3.331</v>
      </c>
      <c r="C330" s="58" t="str">
        <f t="shared" si="14"/>
        <v>2019412</v>
      </c>
      <c r="D330" s="57">
        <v>3.331</v>
      </c>
      <c r="E330" s="58"/>
      <c r="F330" s="60"/>
    </row>
    <row r="331" spans="1:6">
      <c r="A331" s="52">
        <v>43570</v>
      </c>
      <c r="B331" s="57">
        <v>3.375</v>
      </c>
      <c r="C331" s="58" t="str">
        <f t="shared" si="14"/>
        <v>2019415</v>
      </c>
      <c r="D331" s="57">
        <v>3.375</v>
      </c>
      <c r="E331" s="58"/>
      <c r="F331" s="60"/>
    </row>
    <row r="332" spans="1:6">
      <c r="A332" s="52">
        <v>43571</v>
      </c>
      <c r="B332" s="57">
        <v>3.404</v>
      </c>
      <c r="C332" s="58" t="str">
        <f t="shared" si="14"/>
        <v>2019416</v>
      </c>
      <c r="D332" s="57">
        <v>3.404</v>
      </c>
      <c r="E332" s="58"/>
      <c r="F332" s="60"/>
    </row>
    <row r="333" spans="1:6">
      <c r="A333" s="52">
        <v>43572</v>
      </c>
      <c r="B333" s="57">
        <v>3.427</v>
      </c>
      <c r="C333" s="58" t="str">
        <f t="shared" si="14"/>
        <v>2019417</v>
      </c>
      <c r="D333" s="57">
        <v>3.427</v>
      </c>
      <c r="E333" s="58"/>
      <c r="F333" s="60"/>
    </row>
    <row r="334" spans="1:6">
      <c r="A334" s="52">
        <v>43573</v>
      </c>
      <c r="B334" s="61">
        <v>3.386</v>
      </c>
      <c r="C334" s="58" t="str">
        <f t="shared" si="14"/>
        <v>2019418</v>
      </c>
      <c r="D334" s="61">
        <v>3.386</v>
      </c>
      <c r="E334" s="58"/>
      <c r="F334" s="60"/>
    </row>
    <row r="335" spans="1:6">
      <c r="A335" s="52">
        <v>43574</v>
      </c>
      <c r="B335" s="57">
        <v>3.39</v>
      </c>
      <c r="C335" s="58" t="str">
        <f t="shared" si="14"/>
        <v>2019419</v>
      </c>
      <c r="D335" s="57">
        <v>3.39</v>
      </c>
      <c r="E335" s="58"/>
      <c r="F335" s="60"/>
    </row>
    <row r="336" spans="1:6">
      <c r="A336" s="52">
        <v>43577</v>
      </c>
      <c r="B336" s="57">
        <v>3.419</v>
      </c>
      <c r="C336" s="58" t="str">
        <f t="shared" si="14"/>
        <v>2019422</v>
      </c>
      <c r="D336" s="57">
        <v>3.419</v>
      </c>
      <c r="E336" s="58"/>
      <c r="F336" s="60"/>
    </row>
    <row r="337" spans="1:6">
      <c r="A337" s="52">
        <v>43578</v>
      </c>
      <c r="B337" s="57">
        <v>3.434</v>
      </c>
      <c r="C337" s="58" t="str">
        <f t="shared" si="14"/>
        <v>2019423</v>
      </c>
      <c r="D337" s="57">
        <v>3.434</v>
      </c>
      <c r="E337" s="58"/>
      <c r="F337" s="60"/>
    </row>
    <row r="338" spans="1:6">
      <c r="A338" s="52">
        <v>43579</v>
      </c>
      <c r="B338" s="57">
        <v>3.435</v>
      </c>
      <c r="C338" s="58" t="str">
        <f t="shared" si="14"/>
        <v>2019424</v>
      </c>
      <c r="D338" s="57">
        <v>3.435</v>
      </c>
      <c r="E338" s="58"/>
      <c r="F338" s="60"/>
    </row>
    <row r="339" spans="1:6">
      <c r="A339" s="52">
        <v>43580</v>
      </c>
      <c r="B339" s="61">
        <v>3.433</v>
      </c>
      <c r="C339" s="58" t="str">
        <f t="shared" si="14"/>
        <v>2019425</v>
      </c>
      <c r="D339" s="61">
        <v>3.433</v>
      </c>
      <c r="E339" s="58"/>
      <c r="F339" s="60"/>
    </row>
    <row r="340" spans="1:6">
      <c r="A340" s="52">
        <v>43581</v>
      </c>
      <c r="B340" s="61">
        <v>3.421</v>
      </c>
      <c r="C340" s="58" t="str">
        <f t="shared" si="14"/>
        <v>2019426</v>
      </c>
      <c r="D340" s="61">
        <v>3.421</v>
      </c>
      <c r="E340" s="58"/>
      <c r="F340" s="60"/>
    </row>
    <row r="341" spans="1:6">
      <c r="A341" s="52">
        <v>43583</v>
      </c>
      <c r="B341" s="61">
        <v>3.415</v>
      </c>
      <c r="C341" s="58" t="str">
        <f t="shared" si="14"/>
        <v>2019428</v>
      </c>
      <c r="D341" s="61">
        <v>3.415</v>
      </c>
      <c r="E341" s="58"/>
      <c r="F341" s="60"/>
    </row>
    <row r="342" spans="1:6">
      <c r="A342" s="52">
        <v>43584</v>
      </c>
      <c r="B342" s="57">
        <v>3.43</v>
      </c>
      <c r="C342" s="58" t="str">
        <f t="shared" si="14"/>
        <v>2019429</v>
      </c>
      <c r="D342" s="57">
        <v>3.43</v>
      </c>
      <c r="E342" s="58"/>
      <c r="F342" s="60"/>
    </row>
    <row r="343" spans="1:6">
      <c r="A343" s="52">
        <v>43585</v>
      </c>
      <c r="B343" s="61">
        <v>3.416</v>
      </c>
      <c r="C343" s="58" t="str">
        <f t="shared" si="14"/>
        <v>2019430</v>
      </c>
      <c r="D343" s="61">
        <v>3.416</v>
      </c>
      <c r="E343" s="58"/>
      <c r="F343" s="60"/>
    </row>
    <row r="344" spans="1:6">
      <c r="A344" s="52">
        <v>43590</v>
      </c>
      <c r="B344" s="61">
        <v>3.405</v>
      </c>
      <c r="C344" s="58" t="str">
        <f t="shared" si="14"/>
        <v>201955</v>
      </c>
      <c r="D344" s="61">
        <v>3.405</v>
      </c>
      <c r="E344" s="58"/>
      <c r="F344" s="60"/>
    </row>
    <row r="345" spans="1:6">
      <c r="A345" s="52">
        <v>43591</v>
      </c>
      <c r="B345" s="61">
        <v>3.378</v>
      </c>
      <c r="C345" s="58" t="str">
        <f t="shared" si="14"/>
        <v>201956</v>
      </c>
      <c r="D345" s="61">
        <v>3.378</v>
      </c>
      <c r="E345" s="58"/>
      <c r="F345" s="60"/>
    </row>
    <row r="346" spans="1:6">
      <c r="A346" s="52">
        <v>43592</v>
      </c>
      <c r="B346" s="61">
        <v>3.364</v>
      </c>
      <c r="C346" s="58" t="str">
        <f t="shared" si="14"/>
        <v>201957</v>
      </c>
      <c r="D346" s="61">
        <v>3.364</v>
      </c>
      <c r="E346" s="58"/>
      <c r="F346" s="60"/>
    </row>
    <row r="347" spans="1:6">
      <c r="A347" s="52">
        <v>43593</v>
      </c>
      <c r="B347" s="61">
        <v>3.355</v>
      </c>
      <c r="C347" s="58" t="str">
        <f t="shared" si="14"/>
        <v>201958</v>
      </c>
      <c r="D347" s="61">
        <v>3.355</v>
      </c>
      <c r="E347" s="58"/>
      <c r="F347" s="60"/>
    </row>
    <row r="348" spans="1:6">
      <c r="A348" s="52">
        <v>43594</v>
      </c>
      <c r="B348" s="61">
        <v>3.33</v>
      </c>
      <c r="C348" s="58" t="str">
        <f t="shared" si="14"/>
        <v>201959</v>
      </c>
      <c r="D348" s="61">
        <v>3.33</v>
      </c>
      <c r="E348" s="58"/>
      <c r="F348" s="60"/>
    </row>
    <row r="349" spans="1:6">
      <c r="A349" s="52">
        <v>43595</v>
      </c>
      <c r="B349" s="61">
        <v>3.314</v>
      </c>
      <c r="C349" s="58" t="str">
        <f t="shared" si="14"/>
        <v>2019510</v>
      </c>
      <c r="D349" s="61">
        <v>3.314</v>
      </c>
      <c r="E349" s="58"/>
      <c r="F349" s="60"/>
    </row>
    <row r="350" spans="1:6">
      <c r="A350" s="52">
        <v>43598</v>
      </c>
      <c r="B350" s="57">
        <v>3.315</v>
      </c>
      <c r="C350" s="58" t="str">
        <f t="shared" si="14"/>
        <v>2019513</v>
      </c>
      <c r="D350" s="57">
        <v>3.315</v>
      </c>
      <c r="E350" s="58"/>
      <c r="F350" s="60"/>
    </row>
    <row r="351" spans="1:6">
      <c r="A351" s="52">
        <v>43599</v>
      </c>
      <c r="B351" s="61">
        <v>3.296</v>
      </c>
      <c r="C351" s="58" t="str">
        <f t="shared" si="14"/>
        <v>2019514</v>
      </c>
      <c r="D351" s="61">
        <v>3.296</v>
      </c>
      <c r="E351" s="58"/>
      <c r="F351" s="60"/>
    </row>
    <row r="352" spans="1:6">
      <c r="A352" s="52">
        <v>43600</v>
      </c>
      <c r="B352" s="57">
        <v>3.32</v>
      </c>
      <c r="C352" s="58" t="str">
        <f t="shared" si="14"/>
        <v>2019515</v>
      </c>
      <c r="D352" s="57">
        <v>3.32</v>
      </c>
      <c r="E352" s="58"/>
      <c r="F352" s="60"/>
    </row>
    <row r="353" spans="1:6">
      <c r="A353" s="52">
        <v>43601</v>
      </c>
      <c r="B353" s="61">
        <v>3.289</v>
      </c>
      <c r="C353" s="58" t="str">
        <f t="shared" si="14"/>
        <v>2019516</v>
      </c>
      <c r="D353" s="61">
        <v>3.289</v>
      </c>
      <c r="E353" s="58"/>
      <c r="F353" s="60"/>
    </row>
    <row r="354" spans="1:6">
      <c r="A354" s="52">
        <v>43602</v>
      </c>
      <c r="B354" s="61">
        <v>3.283</v>
      </c>
      <c r="C354" s="58" t="str">
        <f t="shared" si="14"/>
        <v>2019517</v>
      </c>
      <c r="D354" s="61">
        <v>3.283</v>
      </c>
      <c r="E354" s="58"/>
      <c r="F354" s="60"/>
    </row>
    <row r="355" spans="1:6">
      <c r="A355" s="52">
        <v>43605</v>
      </c>
      <c r="B355" s="57">
        <v>3.298</v>
      </c>
      <c r="C355" s="58" t="str">
        <f t="shared" si="14"/>
        <v>2019520</v>
      </c>
      <c r="D355" s="57">
        <v>3.298</v>
      </c>
      <c r="E355" s="58"/>
      <c r="F355" s="60"/>
    </row>
    <row r="356" spans="1:6">
      <c r="A356" s="52">
        <v>43606</v>
      </c>
      <c r="B356" s="57">
        <v>3.308</v>
      </c>
      <c r="C356" s="58" t="str">
        <f t="shared" ref="C356:C419" si="15">YEAR(A356)&amp;MONTH(A356)&amp;DAY(A356)</f>
        <v>2019521</v>
      </c>
      <c r="D356" s="57">
        <v>3.308</v>
      </c>
      <c r="E356" s="58"/>
      <c r="F356" s="60"/>
    </row>
    <row r="357" spans="1:6">
      <c r="A357" s="52">
        <v>43607</v>
      </c>
      <c r="B357" s="57">
        <v>3.317</v>
      </c>
      <c r="C357" s="58" t="str">
        <f t="shared" si="15"/>
        <v>2019522</v>
      </c>
      <c r="D357" s="57">
        <v>3.317</v>
      </c>
      <c r="E357" s="58"/>
      <c r="F357" s="60"/>
    </row>
    <row r="358" spans="1:6">
      <c r="A358" s="52">
        <v>43608</v>
      </c>
      <c r="B358" s="57">
        <v>3.339</v>
      </c>
      <c r="C358" s="58" t="str">
        <f t="shared" si="15"/>
        <v>2019523</v>
      </c>
      <c r="D358" s="57">
        <v>3.339</v>
      </c>
      <c r="E358" s="58"/>
      <c r="F358" s="60"/>
    </row>
    <row r="359" spans="1:6">
      <c r="A359" s="52">
        <v>43609</v>
      </c>
      <c r="B359" s="61">
        <v>3.333</v>
      </c>
      <c r="C359" s="58" t="str">
        <f t="shared" si="15"/>
        <v>2019524</v>
      </c>
      <c r="D359" s="61">
        <v>3.333</v>
      </c>
      <c r="E359" s="58"/>
      <c r="F359" s="60"/>
    </row>
    <row r="360" spans="1:6">
      <c r="A360" s="52">
        <v>43612</v>
      </c>
      <c r="B360" s="57">
        <v>3.35</v>
      </c>
      <c r="C360" s="58" t="str">
        <f t="shared" si="15"/>
        <v>2019527</v>
      </c>
      <c r="D360" s="57">
        <v>3.35</v>
      </c>
      <c r="E360" s="58"/>
      <c r="F360" s="60"/>
    </row>
    <row r="361" spans="1:6">
      <c r="A361" s="52">
        <v>43613</v>
      </c>
      <c r="B361" s="57">
        <v>3.358</v>
      </c>
      <c r="C361" s="58" t="str">
        <f t="shared" si="15"/>
        <v>2019528</v>
      </c>
      <c r="D361" s="57">
        <v>3.358</v>
      </c>
      <c r="E361" s="58"/>
      <c r="F361" s="60"/>
    </row>
    <row r="362" spans="1:6">
      <c r="A362" s="52">
        <v>43614</v>
      </c>
      <c r="B362" s="61">
        <v>3.328</v>
      </c>
      <c r="C362" s="58" t="str">
        <f t="shared" si="15"/>
        <v>2019529</v>
      </c>
      <c r="D362" s="61">
        <v>3.328</v>
      </c>
      <c r="E362" s="58"/>
      <c r="F362" s="60"/>
    </row>
    <row r="363" spans="1:6">
      <c r="A363" s="52">
        <v>43615</v>
      </c>
      <c r="B363" s="61">
        <v>3.323</v>
      </c>
      <c r="C363" s="58" t="str">
        <f t="shared" si="15"/>
        <v>2019530</v>
      </c>
      <c r="D363" s="61">
        <v>3.323</v>
      </c>
      <c r="E363" s="58"/>
      <c r="F363" s="60"/>
    </row>
    <row r="364" spans="1:6">
      <c r="A364" s="52">
        <v>43616</v>
      </c>
      <c r="B364" s="61">
        <v>3.297</v>
      </c>
      <c r="C364" s="58" t="str">
        <f t="shared" si="15"/>
        <v>2019531</v>
      </c>
      <c r="D364" s="61">
        <v>3.297</v>
      </c>
      <c r="E364" s="58"/>
      <c r="F364" s="60"/>
    </row>
    <row r="365" spans="1:6">
      <c r="A365" s="52">
        <v>43619</v>
      </c>
      <c r="B365" s="61">
        <v>3.288</v>
      </c>
      <c r="C365" s="58" t="str">
        <f t="shared" si="15"/>
        <v>201963</v>
      </c>
      <c r="D365" s="61">
        <v>3.288</v>
      </c>
      <c r="E365" s="58"/>
      <c r="F365" s="60"/>
    </row>
    <row r="366" spans="1:6">
      <c r="A366" s="52">
        <v>43620</v>
      </c>
      <c r="B366" s="61">
        <v>3.259</v>
      </c>
      <c r="C366" s="58" t="str">
        <f t="shared" si="15"/>
        <v>201964</v>
      </c>
      <c r="D366" s="61">
        <v>3.259</v>
      </c>
      <c r="E366" s="58"/>
      <c r="F366" s="60"/>
    </row>
    <row r="367" spans="1:6">
      <c r="A367" s="52">
        <v>43621</v>
      </c>
      <c r="B367" s="61">
        <v>3.247</v>
      </c>
      <c r="C367" s="58" t="str">
        <f t="shared" si="15"/>
        <v>201965</v>
      </c>
      <c r="D367" s="61">
        <v>3.247</v>
      </c>
      <c r="E367" s="58"/>
      <c r="F367" s="60"/>
    </row>
    <row r="368" spans="1:6">
      <c r="A368" s="52">
        <v>43622</v>
      </c>
      <c r="B368" s="57">
        <v>3.263</v>
      </c>
      <c r="C368" s="58" t="str">
        <f t="shared" si="15"/>
        <v>201966</v>
      </c>
      <c r="D368" s="57">
        <v>3.263</v>
      </c>
      <c r="E368" s="58"/>
      <c r="F368" s="60"/>
    </row>
    <row r="369" spans="1:6">
      <c r="A369" s="52">
        <v>43626</v>
      </c>
      <c r="B369" s="57">
        <v>3.273</v>
      </c>
      <c r="C369" s="58" t="str">
        <f t="shared" si="15"/>
        <v>2019610</v>
      </c>
      <c r="D369" s="57">
        <v>3.273</v>
      </c>
      <c r="E369" s="58"/>
      <c r="F369" s="60"/>
    </row>
    <row r="370" spans="1:6">
      <c r="A370" s="52">
        <v>43627</v>
      </c>
      <c r="B370" s="57">
        <v>3.286</v>
      </c>
      <c r="C370" s="58" t="str">
        <f t="shared" si="15"/>
        <v>2019611</v>
      </c>
      <c r="D370" s="57">
        <v>3.286</v>
      </c>
      <c r="E370" s="58"/>
      <c r="F370" s="60"/>
    </row>
    <row r="371" spans="1:6">
      <c r="A371" s="52">
        <v>43628</v>
      </c>
      <c r="B371" s="57">
        <v>3.302</v>
      </c>
      <c r="C371" s="58" t="str">
        <f t="shared" si="15"/>
        <v>2019612</v>
      </c>
      <c r="D371" s="57">
        <v>3.302</v>
      </c>
      <c r="E371" s="58"/>
      <c r="F371" s="60"/>
    </row>
    <row r="372" spans="1:6">
      <c r="A372" s="52">
        <v>43629</v>
      </c>
      <c r="B372" s="61">
        <v>3.29</v>
      </c>
      <c r="C372" s="58" t="str">
        <f t="shared" si="15"/>
        <v>2019613</v>
      </c>
      <c r="D372" s="61">
        <v>3.29</v>
      </c>
      <c r="E372" s="58"/>
      <c r="F372" s="60"/>
    </row>
    <row r="373" spans="1:6">
      <c r="A373" s="52">
        <v>43630</v>
      </c>
      <c r="B373" s="61">
        <v>3.279</v>
      </c>
      <c r="C373" s="58" t="str">
        <f t="shared" si="15"/>
        <v>2019614</v>
      </c>
      <c r="D373" s="61">
        <v>3.279</v>
      </c>
      <c r="E373" s="58"/>
      <c r="F373" s="60"/>
    </row>
    <row r="374" spans="1:6">
      <c r="A374" s="52">
        <v>43633</v>
      </c>
      <c r="B374" s="61">
        <v>3.267</v>
      </c>
      <c r="C374" s="58" t="str">
        <f t="shared" si="15"/>
        <v>2019617</v>
      </c>
      <c r="D374" s="61">
        <v>3.267</v>
      </c>
      <c r="E374" s="58"/>
      <c r="F374" s="60"/>
    </row>
    <row r="375" spans="1:6">
      <c r="A375" s="52">
        <v>43634</v>
      </c>
      <c r="B375" s="61">
        <v>3.259</v>
      </c>
      <c r="C375" s="58" t="str">
        <f t="shared" si="15"/>
        <v>2019618</v>
      </c>
      <c r="D375" s="61">
        <v>3.259</v>
      </c>
      <c r="E375" s="58"/>
      <c r="F375" s="60"/>
    </row>
    <row r="376" spans="1:6">
      <c r="A376" s="52">
        <v>43635</v>
      </c>
      <c r="B376" s="61">
        <v>3.255</v>
      </c>
      <c r="C376" s="58" t="str">
        <f t="shared" si="15"/>
        <v>2019619</v>
      </c>
      <c r="D376" s="61">
        <v>3.255</v>
      </c>
      <c r="E376" s="58"/>
      <c r="F376" s="60"/>
    </row>
    <row r="377" spans="1:6">
      <c r="A377" s="52">
        <v>43636</v>
      </c>
      <c r="B377" s="57">
        <v>3.277</v>
      </c>
      <c r="C377" s="58" t="str">
        <f t="shared" si="15"/>
        <v>2019620</v>
      </c>
      <c r="D377" s="57">
        <v>3.277</v>
      </c>
      <c r="E377" s="58"/>
      <c r="F377" s="60"/>
    </row>
    <row r="378" spans="1:6">
      <c r="A378" s="52">
        <v>43637</v>
      </c>
      <c r="B378" s="61">
        <v>3.25</v>
      </c>
      <c r="C378" s="58" t="str">
        <f t="shared" si="15"/>
        <v>2019621</v>
      </c>
      <c r="D378" s="61">
        <v>3.25</v>
      </c>
      <c r="E378" s="58"/>
      <c r="F378" s="60"/>
    </row>
    <row r="379" spans="1:6">
      <c r="A379" s="52">
        <v>43640</v>
      </c>
      <c r="B379" s="57">
        <v>3.266</v>
      </c>
      <c r="C379" s="58" t="str">
        <f t="shared" si="15"/>
        <v>2019624</v>
      </c>
      <c r="D379" s="57">
        <v>3.266</v>
      </c>
      <c r="E379" s="58"/>
      <c r="F379" s="60"/>
    </row>
    <row r="380" spans="1:6">
      <c r="A380" s="52">
        <v>43641</v>
      </c>
      <c r="B380" s="57">
        <v>3.271</v>
      </c>
      <c r="C380" s="58" t="str">
        <f t="shared" si="15"/>
        <v>2019625</v>
      </c>
      <c r="D380" s="57">
        <v>3.271</v>
      </c>
      <c r="E380" s="58"/>
      <c r="F380" s="60"/>
    </row>
    <row r="381" spans="1:6">
      <c r="A381" s="52">
        <v>43642</v>
      </c>
      <c r="B381" s="57">
        <v>3.278</v>
      </c>
      <c r="C381" s="58" t="str">
        <f t="shared" si="15"/>
        <v>2019626</v>
      </c>
      <c r="D381" s="57">
        <v>3.278</v>
      </c>
      <c r="E381" s="58"/>
      <c r="F381" s="60"/>
    </row>
    <row r="382" spans="1:6">
      <c r="A382" s="52">
        <v>43643</v>
      </c>
      <c r="B382" s="57">
        <v>3.282</v>
      </c>
      <c r="C382" s="58" t="str">
        <f t="shared" si="15"/>
        <v>2019627</v>
      </c>
      <c r="D382" s="57">
        <v>3.282</v>
      </c>
      <c r="E382" s="58"/>
      <c r="F382" s="60"/>
    </row>
    <row r="383" spans="1:6">
      <c r="A383" s="52">
        <v>43644</v>
      </c>
      <c r="B383" s="61">
        <v>3.279</v>
      </c>
      <c r="C383" s="58" t="str">
        <f t="shared" si="15"/>
        <v>2019628</v>
      </c>
      <c r="D383" s="61">
        <v>3.279</v>
      </c>
      <c r="E383" s="58"/>
      <c r="F383" s="60"/>
    </row>
    <row r="384" spans="1:6">
      <c r="A384" s="52">
        <v>43647</v>
      </c>
      <c r="B384" s="61">
        <v>3.262</v>
      </c>
      <c r="C384" s="58" t="str">
        <f t="shared" si="15"/>
        <v>201971</v>
      </c>
      <c r="D384" s="61">
        <v>3.262</v>
      </c>
      <c r="E384" s="58"/>
      <c r="F384" s="60"/>
    </row>
    <row r="385" spans="1:6">
      <c r="A385" s="52">
        <v>43648</v>
      </c>
      <c r="B385" s="61">
        <v>3.229</v>
      </c>
      <c r="C385" s="58" t="str">
        <f t="shared" si="15"/>
        <v>201972</v>
      </c>
      <c r="D385" s="61">
        <v>3.229</v>
      </c>
      <c r="E385" s="58"/>
      <c r="F385" s="60"/>
    </row>
    <row r="386" spans="1:6">
      <c r="A386" s="52">
        <v>43649</v>
      </c>
      <c r="B386" s="61">
        <v>3.193</v>
      </c>
      <c r="C386" s="58" t="str">
        <f t="shared" si="15"/>
        <v>201973</v>
      </c>
      <c r="D386" s="61">
        <v>3.193</v>
      </c>
      <c r="E386" s="58"/>
      <c r="F386" s="60"/>
    </row>
    <row r="387" spans="1:6">
      <c r="A387" s="52">
        <v>43650</v>
      </c>
      <c r="B387" s="61">
        <v>3.176</v>
      </c>
      <c r="C387" s="58" t="str">
        <f t="shared" si="15"/>
        <v>201974</v>
      </c>
      <c r="D387" s="61">
        <v>3.176</v>
      </c>
      <c r="E387" s="58"/>
      <c r="F387" s="60"/>
    </row>
    <row r="388" spans="1:6">
      <c r="A388" s="52">
        <v>43651</v>
      </c>
      <c r="B388" s="57">
        <v>3.188</v>
      </c>
      <c r="C388" s="58" t="str">
        <f t="shared" si="15"/>
        <v>201975</v>
      </c>
      <c r="D388" s="57">
        <v>3.188</v>
      </c>
      <c r="E388" s="58"/>
      <c r="F388" s="60"/>
    </row>
    <row r="389" spans="1:6">
      <c r="A389" s="52">
        <v>43654</v>
      </c>
      <c r="B389" s="57">
        <v>3.195</v>
      </c>
      <c r="C389" s="58" t="str">
        <f t="shared" si="15"/>
        <v>201978</v>
      </c>
      <c r="D389" s="57">
        <v>3.195</v>
      </c>
      <c r="E389" s="58"/>
      <c r="F389" s="60"/>
    </row>
    <row r="390" spans="1:6">
      <c r="A390" s="52">
        <v>43655</v>
      </c>
      <c r="B390" s="61">
        <v>3.192</v>
      </c>
      <c r="C390" s="58" t="str">
        <f t="shared" si="15"/>
        <v>201979</v>
      </c>
      <c r="D390" s="61">
        <v>3.192</v>
      </c>
      <c r="E390" s="58"/>
      <c r="F390" s="60"/>
    </row>
    <row r="391" spans="1:6">
      <c r="A391" s="52">
        <v>43656</v>
      </c>
      <c r="B391" s="61">
        <v>3.187</v>
      </c>
      <c r="C391" s="58" t="str">
        <f t="shared" si="15"/>
        <v>2019710</v>
      </c>
      <c r="D391" s="61">
        <v>3.187</v>
      </c>
      <c r="E391" s="58"/>
      <c r="F391" s="60"/>
    </row>
    <row r="392" spans="1:6">
      <c r="A392" s="52">
        <v>43657</v>
      </c>
      <c r="B392" s="61">
        <v>3.178</v>
      </c>
      <c r="C392" s="58" t="str">
        <f t="shared" si="15"/>
        <v>2019711</v>
      </c>
      <c r="D392" s="61">
        <v>3.178</v>
      </c>
      <c r="E392" s="58"/>
      <c r="F392" s="60"/>
    </row>
    <row r="393" spans="1:6">
      <c r="A393" s="52">
        <v>43658</v>
      </c>
      <c r="B393" s="57">
        <v>3.189</v>
      </c>
      <c r="C393" s="58" t="str">
        <f t="shared" si="15"/>
        <v>2019712</v>
      </c>
      <c r="D393" s="57">
        <v>3.189</v>
      </c>
      <c r="E393" s="58"/>
      <c r="F393" s="60"/>
    </row>
    <row r="394" spans="1:6">
      <c r="A394" s="52">
        <v>43661</v>
      </c>
      <c r="B394" s="61">
        <v>3.187</v>
      </c>
      <c r="C394" s="58" t="str">
        <f t="shared" si="15"/>
        <v>2019715</v>
      </c>
      <c r="D394" s="61">
        <v>3.187</v>
      </c>
      <c r="E394" s="58"/>
      <c r="F394" s="60"/>
    </row>
    <row r="395" spans="1:6">
      <c r="A395" s="52">
        <v>43662</v>
      </c>
      <c r="B395" s="57">
        <v>3.188</v>
      </c>
      <c r="C395" s="58" t="str">
        <f t="shared" si="15"/>
        <v>2019716</v>
      </c>
      <c r="D395" s="57">
        <v>3.188</v>
      </c>
      <c r="E395" s="58"/>
      <c r="F395" s="60"/>
    </row>
    <row r="396" spans="1:6">
      <c r="A396" s="52">
        <v>43663</v>
      </c>
      <c r="B396" s="57">
        <v>3.194</v>
      </c>
      <c r="C396" s="58" t="str">
        <f t="shared" si="15"/>
        <v>2019717</v>
      </c>
      <c r="D396" s="57">
        <v>3.194</v>
      </c>
      <c r="E396" s="58"/>
      <c r="F396" s="60"/>
    </row>
    <row r="397" spans="1:6">
      <c r="A397" s="52">
        <v>43664</v>
      </c>
      <c r="B397" s="61">
        <v>3.191</v>
      </c>
      <c r="C397" s="58" t="str">
        <f t="shared" si="15"/>
        <v>2019718</v>
      </c>
      <c r="D397" s="61">
        <v>3.191</v>
      </c>
      <c r="E397" s="58"/>
      <c r="F397" s="60"/>
    </row>
    <row r="398" spans="1:6">
      <c r="A398" s="52">
        <v>43665</v>
      </c>
      <c r="B398" s="61">
        <v>3.173</v>
      </c>
      <c r="C398" s="58" t="str">
        <f t="shared" si="15"/>
        <v>2019719</v>
      </c>
      <c r="D398" s="61">
        <v>3.173</v>
      </c>
      <c r="E398" s="58"/>
      <c r="F398" s="60"/>
    </row>
    <row r="399" spans="1:6">
      <c r="A399" s="52">
        <v>43668</v>
      </c>
      <c r="B399" s="61">
        <v>3.157</v>
      </c>
      <c r="C399" s="58" t="str">
        <f t="shared" si="15"/>
        <v>2019722</v>
      </c>
      <c r="D399" s="61">
        <v>3.157</v>
      </c>
      <c r="E399" s="58"/>
      <c r="F399" s="60"/>
    </row>
    <row r="400" spans="1:6">
      <c r="A400" s="52">
        <v>43669</v>
      </c>
      <c r="B400" s="57">
        <v>3.162</v>
      </c>
      <c r="C400" s="58" t="str">
        <f t="shared" si="15"/>
        <v>2019723</v>
      </c>
      <c r="D400" s="57">
        <v>3.162</v>
      </c>
      <c r="E400" s="58"/>
      <c r="F400" s="60"/>
    </row>
    <row r="401" spans="1:6">
      <c r="A401" s="52">
        <v>43670</v>
      </c>
      <c r="B401" s="57">
        <v>3.178</v>
      </c>
      <c r="C401" s="58" t="str">
        <f t="shared" si="15"/>
        <v>2019724</v>
      </c>
      <c r="D401" s="57">
        <v>3.178</v>
      </c>
      <c r="E401" s="58"/>
      <c r="F401" s="60"/>
    </row>
    <row r="402" spans="1:6">
      <c r="A402" s="52">
        <v>43671</v>
      </c>
      <c r="B402" s="57">
        <v>3.182</v>
      </c>
      <c r="C402" s="58" t="str">
        <f t="shared" si="15"/>
        <v>2019725</v>
      </c>
      <c r="D402" s="57">
        <v>3.182</v>
      </c>
      <c r="E402" s="58"/>
      <c r="F402" s="60"/>
    </row>
    <row r="403" spans="1:6">
      <c r="A403" s="52">
        <v>43672</v>
      </c>
      <c r="B403" s="61">
        <v>3.175</v>
      </c>
      <c r="C403" s="58" t="str">
        <f t="shared" si="15"/>
        <v>2019726</v>
      </c>
      <c r="D403" s="61">
        <v>3.175</v>
      </c>
      <c r="E403" s="58"/>
      <c r="F403" s="60"/>
    </row>
    <row r="404" spans="1:6">
      <c r="A404" s="52">
        <v>43675</v>
      </c>
      <c r="B404" s="57">
        <v>3.205</v>
      </c>
      <c r="C404" s="58" t="str">
        <f t="shared" si="15"/>
        <v>2019729</v>
      </c>
      <c r="D404" s="57">
        <v>3.205</v>
      </c>
      <c r="E404" s="58"/>
      <c r="F404" s="60"/>
    </row>
    <row r="405" spans="1:6">
      <c r="A405" s="52">
        <v>43676</v>
      </c>
      <c r="B405" s="61">
        <v>3.196</v>
      </c>
      <c r="C405" s="58" t="str">
        <f t="shared" si="15"/>
        <v>2019730</v>
      </c>
      <c r="D405" s="61">
        <v>3.196</v>
      </c>
      <c r="E405" s="58"/>
      <c r="F405" s="60"/>
    </row>
    <row r="406" spans="1:6">
      <c r="A406" s="52">
        <v>43677</v>
      </c>
      <c r="B406" s="61">
        <v>3.183</v>
      </c>
      <c r="C406" s="58" t="str">
        <f t="shared" si="15"/>
        <v>2019731</v>
      </c>
      <c r="D406" s="61">
        <v>3.183</v>
      </c>
      <c r="E406" s="58"/>
      <c r="F406" s="60"/>
    </row>
    <row r="407" spans="1:6">
      <c r="A407" s="52">
        <v>43678</v>
      </c>
      <c r="B407" s="61">
        <v>3.168</v>
      </c>
      <c r="C407" s="58" t="str">
        <f t="shared" si="15"/>
        <v>201981</v>
      </c>
      <c r="D407" s="61">
        <v>3.168</v>
      </c>
      <c r="E407" s="58"/>
      <c r="F407" s="60"/>
    </row>
    <row r="408" spans="1:6">
      <c r="A408" s="52">
        <v>43679</v>
      </c>
      <c r="B408" s="61">
        <v>3.139</v>
      </c>
      <c r="C408" s="58" t="str">
        <f t="shared" si="15"/>
        <v>201982</v>
      </c>
      <c r="D408" s="61">
        <v>3.139</v>
      </c>
      <c r="E408" s="58"/>
      <c r="F408" s="60"/>
    </row>
    <row r="409" spans="1:6">
      <c r="A409" s="52">
        <v>43680</v>
      </c>
      <c r="B409" s="61">
        <v>3.1</v>
      </c>
      <c r="C409" s="58" t="str">
        <f t="shared" si="15"/>
        <v>201983</v>
      </c>
      <c r="D409" s="61">
        <v>3.1</v>
      </c>
      <c r="E409" s="58"/>
      <c r="F409" s="60"/>
    </row>
    <row r="410" spans="1:6">
      <c r="A410" s="52">
        <v>43682</v>
      </c>
      <c r="B410" s="61">
        <v>3.066</v>
      </c>
      <c r="C410" s="58" t="str">
        <f t="shared" si="15"/>
        <v>201985</v>
      </c>
      <c r="D410" s="61">
        <v>3.066</v>
      </c>
      <c r="E410" s="58"/>
      <c r="F410" s="60"/>
    </row>
    <row r="411" spans="1:6">
      <c r="A411" s="52">
        <v>43683</v>
      </c>
      <c r="B411" s="57">
        <v>3.078</v>
      </c>
      <c r="C411" s="58" t="str">
        <f t="shared" si="15"/>
        <v>201986</v>
      </c>
      <c r="D411" s="57">
        <v>3.078</v>
      </c>
      <c r="E411" s="58"/>
      <c r="F411" s="60"/>
    </row>
    <row r="412" spans="1:6">
      <c r="A412" s="52">
        <v>43684</v>
      </c>
      <c r="B412" s="61">
        <v>3.073</v>
      </c>
      <c r="C412" s="58" t="str">
        <f t="shared" si="15"/>
        <v>201987</v>
      </c>
      <c r="D412" s="61">
        <v>3.073</v>
      </c>
      <c r="E412" s="58"/>
      <c r="F412" s="60"/>
    </row>
    <row r="413" spans="1:6">
      <c r="A413" s="52">
        <v>43685</v>
      </c>
      <c r="B413" s="61">
        <v>3.051</v>
      </c>
      <c r="C413" s="58" t="str">
        <f t="shared" si="15"/>
        <v>201988</v>
      </c>
      <c r="D413" s="61">
        <v>3.051</v>
      </c>
      <c r="E413" s="58"/>
      <c r="F413" s="60"/>
    </row>
    <row r="414" spans="1:6">
      <c r="A414" s="52">
        <v>43686</v>
      </c>
      <c r="B414" s="61">
        <v>3.039</v>
      </c>
      <c r="C414" s="58" t="str">
        <f t="shared" si="15"/>
        <v>201989</v>
      </c>
      <c r="D414" s="61">
        <v>3.039</v>
      </c>
      <c r="E414" s="58"/>
      <c r="F414" s="60"/>
    </row>
    <row r="415" spans="1:6">
      <c r="A415" s="52">
        <v>43689</v>
      </c>
      <c r="B415" s="57">
        <v>3.047</v>
      </c>
      <c r="C415" s="58" t="str">
        <f t="shared" si="15"/>
        <v>2019812</v>
      </c>
      <c r="D415" s="57">
        <v>3.047</v>
      </c>
      <c r="E415" s="58"/>
      <c r="F415" s="60"/>
    </row>
    <row r="416" spans="1:6">
      <c r="A416" s="52">
        <v>43690</v>
      </c>
      <c r="B416" s="61">
        <v>3.023</v>
      </c>
      <c r="C416" s="58" t="str">
        <f t="shared" si="15"/>
        <v>2019813</v>
      </c>
      <c r="D416" s="61">
        <v>3.023</v>
      </c>
      <c r="E416" s="58"/>
      <c r="F416" s="60"/>
    </row>
    <row r="417" spans="1:6">
      <c r="A417" s="52">
        <v>43691</v>
      </c>
      <c r="B417" s="57">
        <v>3.028</v>
      </c>
      <c r="C417" s="58" t="str">
        <f t="shared" si="15"/>
        <v>2019814</v>
      </c>
      <c r="D417" s="57">
        <v>3.028</v>
      </c>
      <c r="E417" s="58"/>
      <c r="F417" s="60"/>
    </row>
    <row r="418" spans="1:6">
      <c r="A418" s="52">
        <v>43692</v>
      </c>
      <c r="B418" s="61">
        <v>3.027</v>
      </c>
      <c r="C418" s="58" t="str">
        <f t="shared" si="15"/>
        <v>2019815</v>
      </c>
      <c r="D418" s="61">
        <v>3.027</v>
      </c>
      <c r="E418" s="58"/>
      <c r="F418" s="60"/>
    </row>
    <row r="419" spans="1:6">
      <c r="A419" s="52">
        <v>43693</v>
      </c>
      <c r="B419" s="57">
        <v>3.03</v>
      </c>
      <c r="C419" s="58" t="str">
        <f t="shared" si="15"/>
        <v>2019816</v>
      </c>
      <c r="D419" s="57">
        <v>3.03</v>
      </c>
      <c r="E419" s="58"/>
      <c r="F419" s="60"/>
    </row>
    <row r="420" spans="1:6">
      <c r="A420" s="52">
        <v>43696</v>
      </c>
      <c r="B420" s="57">
        <v>3.041</v>
      </c>
      <c r="C420" s="58" t="str">
        <f t="shared" ref="C420:C483" si="16">YEAR(A420)&amp;MONTH(A420)&amp;DAY(A420)</f>
        <v>2019819</v>
      </c>
      <c r="D420" s="57">
        <v>3.041</v>
      </c>
      <c r="E420" s="58"/>
      <c r="F420" s="60"/>
    </row>
    <row r="421" spans="1:6">
      <c r="A421" s="52">
        <v>43697</v>
      </c>
      <c r="B421" s="61">
        <v>3.038</v>
      </c>
      <c r="C421" s="58" t="str">
        <f t="shared" si="16"/>
        <v>2019820</v>
      </c>
      <c r="D421" s="61">
        <v>3.038</v>
      </c>
      <c r="E421" s="58"/>
      <c r="F421" s="60"/>
    </row>
    <row r="422" spans="1:6">
      <c r="A422" s="52">
        <v>43698</v>
      </c>
      <c r="B422" s="57">
        <v>3.062</v>
      </c>
      <c r="C422" s="58" t="str">
        <f t="shared" si="16"/>
        <v>2019821</v>
      </c>
      <c r="D422" s="57">
        <v>3.062</v>
      </c>
      <c r="E422" s="58"/>
      <c r="F422" s="60"/>
    </row>
    <row r="423" spans="1:6">
      <c r="A423" s="52">
        <v>43699</v>
      </c>
      <c r="B423" s="57">
        <v>3.077</v>
      </c>
      <c r="C423" s="58" t="str">
        <f t="shared" si="16"/>
        <v>2019822</v>
      </c>
      <c r="D423" s="57">
        <v>3.077</v>
      </c>
      <c r="E423" s="58"/>
      <c r="F423" s="60"/>
    </row>
    <row r="424" spans="1:6">
      <c r="A424" s="52">
        <v>43700</v>
      </c>
      <c r="B424" s="61">
        <v>3.07</v>
      </c>
      <c r="C424" s="58" t="str">
        <f t="shared" si="16"/>
        <v>2019823</v>
      </c>
      <c r="D424" s="61">
        <v>3.07</v>
      </c>
      <c r="E424" s="58"/>
      <c r="F424" s="60"/>
    </row>
    <row r="425" spans="1:6">
      <c r="A425" s="52">
        <v>43703</v>
      </c>
      <c r="B425" s="57">
        <v>3.081</v>
      </c>
      <c r="C425" s="58" t="str">
        <f t="shared" si="16"/>
        <v>2019826</v>
      </c>
      <c r="D425" s="57">
        <v>3.081</v>
      </c>
      <c r="E425" s="58"/>
      <c r="F425" s="60"/>
    </row>
    <row r="426" spans="1:6">
      <c r="A426" s="52">
        <v>43704</v>
      </c>
      <c r="B426" s="61">
        <v>3.075</v>
      </c>
      <c r="C426" s="58" t="str">
        <f t="shared" si="16"/>
        <v>2019827</v>
      </c>
      <c r="D426" s="61">
        <v>3.075</v>
      </c>
      <c r="E426" s="58"/>
      <c r="F426" s="60"/>
    </row>
    <row r="427" spans="1:6">
      <c r="A427" s="52">
        <v>43705</v>
      </c>
      <c r="B427" s="61">
        <v>3.07</v>
      </c>
      <c r="C427" s="58" t="str">
        <f t="shared" si="16"/>
        <v>2019828</v>
      </c>
      <c r="D427" s="61">
        <v>3.07</v>
      </c>
      <c r="E427" s="58"/>
      <c r="F427" s="60"/>
    </row>
    <row r="428" spans="1:6">
      <c r="A428" s="52">
        <v>43706</v>
      </c>
      <c r="B428" s="61">
        <v>3.049</v>
      </c>
      <c r="C428" s="58" t="str">
        <f t="shared" si="16"/>
        <v>2019829</v>
      </c>
      <c r="D428" s="61">
        <v>3.049</v>
      </c>
      <c r="E428" s="58"/>
      <c r="F428" s="60"/>
    </row>
    <row r="429" spans="1:6">
      <c r="A429" s="52">
        <v>43707</v>
      </c>
      <c r="B429" s="57">
        <v>3.068</v>
      </c>
      <c r="C429" s="58" t="str">
        <f t="shared" si="16"/>
        <v>2019830</v>
      </c>
      <c r="D429" s="57">
        <v>3.068</v>
      </c>
      <c r="E429" s="58"/>
      <c r="F429" s="60"/>
    </row>
    <row r="430" spans="1:6">
      <c r="A430" s="52">
        <v>43710</v>
      </c>
      <c r="B430" s="57">
        <v>3.078</v>
      </c>
      <c r="C430" s="58" t="str">
        <f t="shared" si="16"/>
        <v>201992</v>
      </c>
      <c r="D430" s="57">
        <v>3.078</v>
      </c>
      <c r="E430" s="58"/>
      <c r="F430" s="60"/>
    </row>
    <row r="431" spans="1:6">
      <c r="A431" s="52">
        <v>43711</v>
      </c>
      <c r="B431" s="61">
        <v>3.077</v>
      </c>
      <c r="C431" s="58" t="str">
        <f t="shared" si="16"/>
        <v>201993</v>
      </c>
      <c r="D431" s="61">
        <v>3.077</v>
      </c>
      <c r="E431" s="58"/>
      <c r="F431" s="60"/>
    </row>
    <row r="432" spans="1:6">
      <c r="A432" s="52">
        <v>43712</v>
      </c>
      <c r="B432" s="57">
        <v>3.081</v>
      </c>
      <c r="C432" s="58" t="str">
        <f t="shared" si="16"/>
        <v>201994</v>
      </c>
      <c r="D432" s="57">
        <v>3.081</v>
      </c>
      <c r="E432" s="58"/>
      <c r="F432" s="60"/>
    </row>
    <row r="433" spans="1:6">
      <c r="A433" s="52">
        <v>43713</v>
      </c>
      <c r="B433" s="61">
        <v>3.047</v>
      </c>
      <c r="C433" s="58" t="str">
        <f t="shared" si="16"/>
        <v>201995</v>
      </c>
      <c r="D433" s="61">
        <v>3.047</v>
      </c>
      <c r="E433" s="58"/>
      <c r="F433" s="60"/>
    </row>
    <row r="434" spans="1:6">
      <c r="A434" s="52">
        <v>43714</v>
      </c>
      <c r="B434" s="61">
        <v>3.023</v>
      </c>
      <c r="C434" s="58" t="str">
        <f t="shared" si="16"/>
        <v>201996</v>
      </c>
      <c r="D434" s="61">
        <v>3.023</v>
      </c>
      <c r="E434" s="58"/>
      <c r="F434" s="60"/>
    </row>
    <row r="435" spans="1:6">
      <c r="A435" s="52">
        <v>43717</v>
      </c>
      <c r="B435" s="57">
        <v>3.037</v>
      </c>
      <c r="C435" s="58" t="str">
        <f t="shared" si="16"/>
        <v>201999</v>
      </c>
      <c r="D435" s="57">
        <v>3.037</v>
      </c>
      <c r="E435" s="58"/>
      <c r="F435" s="60"/>
    </row>
    <row r="436" spans="1:6">
      <c r="A436" s="52">
        <v>43718</v>
      </c>
      <c r="B436" s="57">
        <v>3.052</v>
      </c>
      <c r="C436" s="58" t="str">
        <f t="shared" si="16"/>
        <v>2019910</v>
      </c>
      <c r="D436" s="57">
        <v>3.052</v>
      </c>
      <c r="E436" s="58"/>
      <c r="F436" s="60"/>
    </row>
    <row r="437" spans="1:6">
      <c r="A437" s="52">
        <v>43719</v>
      </c>
      <c r="B437" s="57">
        <v>3.06</v>
      </c>
      <c r="C437" s="58" t="str">
        <f t="shared" si="16"/>
        <v>2019911</v>
      </c>
      <c r="D437" s="57">
        <v>3.06</v>
      </c>
      <c r="E437" s="58"/>
      <c r="F437" s="60"/>
    </row>
    <row r="438" spans="1:6">
      <c r="A438" s="52">
        <v>43720</v>
      </c>
      <c r="B438" s="57">
        <v>3.094</v>
      </c>
      <c r="C438" s="58" t="str">
        <f t="shared" si="16"/>
        <v>2019912</v>
      </c>
      <c r="D438" s="57">
        <v>3.094</v>
      </c>
      <c r="E438" s="58"/>
      <c r="F438" s="60"/>
    </row>
    <row r="439" spans="1:6">
      <c r="A439" s="52">
        <v>43724</v>
      </c>
      <c r="B439" s="57">
        <v>3.108</v>
      </c>
      <c r="C439" s="58" t="str">
        <f t="shared" si="16"/>
        <v>2019916</v>
      </c>
      <c r="D439" s="57">
        <v>3.108</v>
      </c>
      <c r="E439" s="58"/>
      <c r="F439" s="60"/>
    </row>
    <row r="440" spans="1:6">
      <c r="A440" s="52">
        <v>43725</v>
      </c>
      <c r="B440" s="57">
        <v>3.117</v>
      </c>
      <c r="C440" s="58" t="str">
        <f t="shared" si="16"/>
        <v>2019917</v>
      </c>
      <c r="D440" s="57">
        <v>3.117</v>
      </c>
      <c r="E440" s="58"/>
      <c r="F440" s="60"/>
    </row>
    <row r="441" spans="1:6">
      <c r="A441" s="52">
        <v>43726</v>
      </c>
      <c r="B441" s="57">
        <v>3.136</v>
      </c>
      <c r="C441" s="58" t="str">
        <f t="shared" si="16"/>
        <v>2019918</v>
      </c>
      <c r="D441" s="57">
        <v>3.136</v>
      </c>
      <c r="E441" s="58"/>
      <c r="F441" s="60"/>
    </row>
    <row r="442" spans="1:6">
      <c r="A442" s="52">
        <v>43727</v>
      </c>
      <c r="B442" s="57">
        <v>3.137</v>
      </c>
      <c r="C442" s="58" t="str">
        <f t="shared" si="16"/>
        <v>2019919</v>
      </c>
      <c r="D442" s="57">
        <v>3.137</v>
      </c>
      <c r="E442" s="58"/>
      <c r="F442" s="60"/>
    </row>
    <row r="443" spans="1:6">
      <c r="A443" s="52">
        <v>43728</v>
      </c>
      <c r="B443" s="61">
        <v>3.118</v>
      </c>
      <c r="C443" s="58" t="str">
        <f t="shared" si="16"/>
        <v>2019920</v>
      </c>
      <c r="D443" s="61">
        <v>3.118</v>
      </c>
      <c r="E443" s="58"/>
      <c r="F443" s="60"/>
    </row>
    <row r="444" spans="1:6">
      <c r="A444" s="52">
        <v>43729</v>
      </c>
      <c r="B444" s="61">
        <v>3.118</v>
      </c>
      <c r="C444" s="58" t="str">
        <f t="shared" si="16"/>
        <v>2019921</v>
      </c>
      <c r="D444" s="61">
        <v>3.118</v>
      </c>
      <c r="E444" s="58"/>
      <c r="F444" s="60"/>
    </row>
    <row r="445" spans="1:6">
      <c r="A445" s="52">
        <v>43731</v>
      </c>
      <c r="B445" s="61">
        <v>3.112</v>
      </c>
      <c r="C445" s="58" t="str">
        <f t="shared" si="16"/>
        <v>2019923</v>
      </c>
      <c r="D445" s="61">
        <v>3.112</v>
      </c>
      <c r="E445" s="58"/>
      <c r="F445" s="60"/>
    </row>
    <row r="446" spans="1:6">
      <c r="A446" s="52">
        <v>43732</v>
      </c>
      <c r="B446" s="57">
        <v>3.127</v>
      </c>
      <c r="C446" s="58" t="str">
        <f t="shared" si="16"/>
        <v>2019924</v>
      </c>
      <c r="D446" s="57">
        <v>3.127</v>
      </c>
      <c r="E446" s="58"/>
      <c r="F446" s="60"/>
    </row>
    <row r="447" spans="1:6">
      <c r="A447" s="52">
        <v>43733</v>
      </c>
      <c r="B447" s="57">
        <v>3.141</v>
      </c>
      <c r="C447" s="58" t="str">
        <f t="shared" si="16"/>
        <v>2019925</v>
      </c>
      <c r="D447" s="57">
        <v>3.141</v>
      </c>
      <c r="E447" s="58"/>
      <c r="F447" s="60"/>
    </row>
    <row r="448" spans="1:6">
      <c r="A448" s="52">
        <v>43734</v>
      </c>
      <c r="B448" s="57">
        <v>3.145</v>
      </c>
      <c r="C448" s="58" t="str">
        <f t="shared" si="16"/>
        <v>2019926</v>
      </c>
      <c r="D448" s="57">
        <v>3.145</v>
      </c>
      <c r="E448" s="58"/>
      <c r="F448" s="60"/>
    </row>
    <row r="449" spans="1:6">
      <c r="A449" s="52">
        <v>43735</v>
      </c>
      <c r="B449" s="57">
        <v>3.158</v>
      </c>
      <c r="C449" s="58" t="str">
        <f t="shared" si="16"/>
        <v>2019927</v>
      </c>
      <c r="D449" s="57">
        <v>3.158</v>
      </c>
      <c r="E449" s="58"/>
      <c r="F449" s="60"/>
    </row>
    <row r="450" spans="1:6">
      <c r="A450" s="52">
        <v>43737</v>
      </c>
      <c r="B450" s="57">
        <v>3.163</v>
      </c>
      <c r="C450" s="58" t="str">
        <f t="shared" si="16"/>
        <v>2019929</v>
      </c>
      <c r="D450" s="57">
        <v>3.163</v>
      </c>
      <c r="E450" s="58"/>
      <c r="F450" s="60"/>
    </row>
    <row r="451" spans="1:6">
      <c r="A451" s="52">
        <v>43738</v>
      </c>
      <c r="B451" s="61">
        <v>3.155</v>
      </c>
      <c r="C451" s="58" t="str">
        <f t="shared" si="16"/>
        <v>2019930</v>
      </c>
      <c r="D451" s="61">
        <v>3.155</v>
      </c>
      <c r="E451" s="58"/>
      <c r="F451" s="60"/>
    </row>
    <row r="452" spans="1:6">
      <c r="A452" s="52">
        <v>43746</v>
      </c>
      <c r="B452" s="61">
        <v>3.139</v>
      </c>
      <c r="C452" s="58" t="str">
        <f t="shared" si="16"/>
        <v>2019108</v>
      </c>
      <c r="D452" s="61">
        <v>3.139</v>
      </c>
      <c r="E452" s="58"/>
      <c r="F452" s="60"/>
    </row>
    <row r="453" spans="1:6">
      <c r="A453" s="52">
        <v>43747</v>
      </c>
      <c r="B453" s="61">
        <v>3.119</v>
      </c>
      <c r="C453" s="58" t="str">
        <f t="shared" si="16"/>
        <v>2019109</v>
      </c>
      <c r="D453" s="61">
        <v>3.119</v>
      </c>
      <c r="E453" s="58"/>
      <c r="F453" s="60"/>
    </row>
    <row r="454" spans="1:6">
      <c r="A454" s="52">
        <v>43748</v>
      </c>
      <c r="B454" s="57">
        <v>3.141</v>
      </c>
      <c r="C454" s="58" t="str">
        <f t="shared" si="16"/>
        <v>20191010</v>
      </c>
      <c r="D454" s="57">
        <v>3.141</v>
      </c>
      <c r="E454" s="58"/>
      <c r="F454" s="60"/>
    </row>
    <row r="455" spans="1:6">
      <c r="A455" s="52">
        <v>43749</v>
      </c>
      <c r="B455" s="57">
        <v>3.163</v>
      </c>
      <c r="C455" s="58" t="str">
        <f t="shared" si="16"/>
        <v>20191011</v>
      </c>
      <c r="D455" s="57">
        <v>3.163</v>
      </c>
      <c r="E455" s="58"/>
      <c r="F455" s="60"/>
    </row>
    <row r="456" spans="1:6">
      <c r="A456" s="52">
        <v>43750</v>
      </c>
      <c r="B456" s="57">
        <v>3.173</v>
      </c>
      <c r="C456" s="58" t="str">
        <f t="shared" si="16"/>
        <v>20191012</v>
      </c>
      <c r="D456" s="57">
        <v>3.173</v>
      </c>
      <c r="E456" s="58"/>
      <c r="F456" s="60"/>
    </row>
    <row r="457" spans="1:6">
      <c r="A457" s="52">
        <v>43752</v>
      </c>
      <c r="B457" s="57">
        <v>3.194</v>
      </c>
      <c r="C457" s="58" t="str">
        <f t="shared" si="16"/>
        <v>20191014</v>
      </c>
      <c r="D457" s="57">
        <v>3.194</v>
      </c>
      <c r="E457" s="58"/>
      <c r="F457" s="60"/>
    </row>
    <row r="458" spans="1:6">
      <c r="A458" s="52">
        <v>43753</v>
      </c>
      <c r="B458" s="61">
        <v>3.181</v>
      </c>
      <c r="C458" s="58" t="str">
        <f t="shared" si="16"/>
        <v>20191015</v>
      </c>
      <c r="D458" s="61">
        <v>3.181</v>
      </c>
      <c r="E458" s="58"/>
      <c r="F458" s="60"/>
    </row>
    <row r="459" spans="1:6">
      <c r="A459" s="52">
        <v>43754</v>
      </c>
      <c r="B459" s="57">
        <v>3.189</v>
      </c>
      <c r="C459" s="58" t="str">
        <f t="shared" si="16"/>
        <v>20191016</v>
      </c>
      <c r="D459" s="57">
        <v>3.189</v>
      </c>
      <c r="E459" s="58"/>
      <c r="F459" s="60"/>
    </row>
    <row r="460" spans="1:6">
      <c r="A460" s="52">
        <v>43755</v>
      </c>
      <c r="B460" s="61">
        <v>3.189</v>
      </c>
      <c r="C460" s="58" t="str">
        <f t="shared" si="16"/>
        <v>20191017</v>
      </c>
      <c r="D460" s="61">
        <v>3.189</v>
      </c>
      <c r="E460" s="58"/>
      <c r="F460" s="60"/>
    </row>
    <row r="461" spans="1:6">
      <c r="A461" s="52">
        <v>43756</v>
      </c>
      <c r="B461" s="57">
        <v>3.193</v>
      </c>
      <c r="C461" s="58" t="str">
        <f t="shared" si="16"/>
        <v>20191018</v>
      </c>
      <c r="D461" s="57">
        <v>3.193</v>
      </c>
      <c r="E461" s="58"/>
      <c r="F461" s="60"/>
    </row>
    <row r="462" spans="1:6">
      <c r="A462" s="52">
        <v>43759</v>
      </c>
      <c r="B462" s="57">
        <v>3.215</v>
      </c>
      <c r="C462" s="58" t="str">
        <f t="shared" si="16"/>
        <v>20191021</v>
      </c>
      <c r="D462" s="57">
        <v>3.215</v>
      </c>
      <c r="E462" s="58"/>
      <c r="F462" s="60"/>
    </row>
    <row r="463" spans="1:6">
      <c r="A463" s="52">
        <v>43760</v>
      </c>
      <c r="B463" s="57">
        <v>3.233</v>
      </c>
      <c r="C463" s="58" t="str">
        <f t="shared" si="16"/>
        <v>20191022</v>
      </c>
      <c r="D463" s="57">
        <v>3.233</v>
      </c>
      <c r="E463" s="58"/>
      <c r="F463" s="60"/>
    </row>
    <row r="464" spans="1:6">
      <c r="A464" s="52">
        <v>43761</v>
      </c>
      <c r="B464" s="57">
        <v>3.234</v>
      </c>
      <c r="C464" s="58" t="str">
        <f t="shared" si="16"/>
        <v>20191023</v>
      </c>
      <c r="D464" s="57">
        <v>3.234</v>
      </c>
      <c r="E464" s="58"/>
      <c r="F464" s="60"/>
    </row>
    <row r="465" spans="1:6">
      <c r="A465" s="52">
        <v>43762</v>
      </c>
      <c r="B465" s="61">
        <v>3.234</v>
      </c>
      <c r="C465" s="58" t="str">
        <f t="shared" si="16"/>
        <v>20191024</v>
      </c>
      <c r="D465" s="61">
        <v>3.234</v>
      </c>
      <c r="E465" s="58"/>
      <c r="F465" s="60"/>
    </row>
    <row r="466" spans="1:6">
      <c r="A466" s="52">
        <v>43763</v>
      </c>
      <c r="B466" s="57">
        <v>3.255</v>
      </c>
      <c r="C466" s="58" t="str">
        <f t="shared" si="16"/>
        <v>20191025</v>
      </c>
      <c r="D466" s="57">
        <v>3.255</v>
      </c>
      <c r="E466" s="58"/>
      <c r="F466" s="60"/>
    </row>
    <row r="467" spans="1:6">
      <c r="A467" s="52">
        <v>43766</v>
      </c>
      <c r="B467" s="57">
        <v>3.287</v>
      </c>
      <c r="C467" s="58" t="str">
        <f t="shared" si="16"/>
        <v>20191028</v>
      </c>
      <c r="D467" s="57">
        <v>3.287</v>
      </c>
      <c r="E467" s="58"/>
      <c r="F467" s="60"/>
    </row>
    <row r="468" spans="1:6">
      <c r="A468" s="52">
        <v>43767</v>
      </c>
      <c r="B468" s="57">
        <v>3.317</v>
      </c>
      <c r="C468" s="58" t="str">
        <f t="shared" si="16"/>
        <v>20191029</v>
      </c>
      <c r="D468" s="57">
        <v>3.317</v>
      </c>
      <c r="E468" s="58"/>
      <c r="F468" s="60"/>
    </row>
    <row r="469" spans="1:6">
      <c r="A469" s="52">
        <v>43768</v>
      </c>
      <c r="B469" s="57">
        <v>3.325</v>
      </c>
      <c r="C469" s="58" t="str">
        <f t="shared" si="16"/>
        <v>20191030</v>
      </c>
      <c r="D469" s="57">
        <v>3.325</v>
      </c>
      <c r="E469" s="58"/>
      <c r="F469" s="60"/>
    </row>
    <row r="470" spans="1:6">
      <c r="A470" s="52">
        <v>43769</v>
      </c>
      <c r="B470" s="61">
        <v>3.281</v>
      </c>
      <c r="C470" s="58" t="str">
        <f t="shared" si="16"/>
        <v>20191031</v>
      </c>
      <c r="D470" s="61">
        <v>3.281</v>
      </c>
      <c r="E470" s="58"/>
      <c r="F470" s="60"/>
    </row>
    <row r="471" spans="1:6">
      <c r="A471" s="52">
        <v>43770</v>
      </c>
      <c r="B471" s="57">
        <v>3.283</v>
      </c>
      <c r="C471" s="58" t="str">
        <f t="shared" si="16"/>
        <v>2019111</v>
      </c>
      <c r="D471" s="57">
        <v>3.283</v>
      </c>
      <c r="E471" s="58"/>
      <c r="F471" s="60"/>
    </row>
    <row r="472" spans="1:6">
      <c r="A472" s="52">
        <v>43773</v>
      </c>
      <c r="B472" s="57">
        <v>3.299</v>
      </c>
      <c r="C472" s="58" t="str">
        <f t="shared" si="16"/>
        <v>2019114</v>
      </c>
      <c r="D472" s="57">
        <v>3.299</v>
      </c>
      <c r="E472" s="58"/>
      <c r="F472" s="60"/>
    </row>
    <row r="473" spans="1:6">
      <c r="A473" s="52">
        <v>43774</v>
      </c>
      <c r="B473" s="61">
        <v>3.283</v>
      </c>
      <c r="C473" s="58" t="str">
        <f t="shared" si="16"/>
        <v>2019115</v>
      </c>
      <c r="D473" s="61">
        <v>3.283</v>
      </c>
      <c r="E473" s="58"/>
      <c r="F473" s="60"/>
    </row>
    <row r="474" spans="1:6">
      <c r="A474" s="52">
        <v>43775</v>
      </c>
      <c r="B474" s="61">
        <v>3.269</v>
      </c>
      <c r="C474" s="58" t="str">
        <f t="shared" si="16"/>
        <v>2019116</v>
      </c>
      <c r="D474" s="61">
        <v>3.269</v>
      </c>
      <c r="E474" s="58"/>
      <c r="F474" s="60"/>
    </row>
    <row r="475" spans="1:6">
      <c r="A475" s="52">
        <v>43776</v>
      </c>
      <c r="B475" s="57">
        <v>3.278</v>
      </c>
      <c r="C475" s="58" t="str">
        <f t="shared" si="16"/>
        <v>2019117</v>
      </c>
      <c r="D475" s="57">
        <v>3.278</v>
      </c>
      <c r="E475" s="58"/>
      <c r="F475" s="60"/>
    </row>
    <row r="476" spans="1:6">
      <c r="A476" s="52">
        <v>43777</v>
      </c>
      <c r="B476" s="57">
        <v>3.29</v>
      </c>
      <c r="C476" s="58" t="str">
        <f t="shared" si="16"/>
        <v>2019118</v>
      </c>
      <c r="D476" s="57">
        <v>3.29</v>
      </c>
      <c r="E476" s="58"/>
      <c r="F476" s="60"/>
    </row>
    <row r="477" spans="1:6">
      <c r="A477" s="52">
        <v>43780</v>
      </c>
      <c r="B477" s="61">
        <v>3.254</v>
      </c>
      <c r="C477" s="58" t="str">
        <f t="shared" si="16"/>
        <v>20191111</v>
      </c>
      <c r="D477" s="61">
        <v>3.254</v>
      </c>
      <c r="E477" s="58"/>
      <c r="F477" s="60"/>
    </row>
    <row r="478" spans="1:6">
      <c r="A478" s="52">
        <v>43781</v>
      </c>
      <c r="B478" s="57">
        <v>3.257</v>
      </c>
      <c r="C478" s="58" t="str">
        <f t="shared" si="16"/>
        <v>20191112</v>
      </c>
      <c r="D478" s="57">
        <v>3.257</v>
      </c>
      <c r="E478" s="58"/>
      <c r="F478" s="60"/>
    </row>
    <row r="479" spans="1:6">
      <c r="A479" s="52">
        <v>43782</v>
      </c>
      <c r="B479" s="57">
        <v>3.261</v>
      </c>
      <c r="C479" s="58" t="str">
        <f t="shared" si="16"/>
        <v>20191113</v>
      </c>
      <c r="D479" s="57">
        <v>3.261</v>
      </c>
      <c r="E479" s="58"/>
      <c r="F479" s="60"/>
    </row>
    <row r="480" spans="1:6">
      <c r="A480" s="52">
        <v>43783</v>
      </c>
      <c r="B480" s="57">
        <v>3.265</v>
      </c>
      <c r="C480" s="58" t="str">
        <f t="shared" si="16"/>
        <v>20191114</v>
      </c>
      <c r="D480" s="57">
        <v>3.265</v>
      </c>
      <c r="E480" s="58"/>
      <c r="F480" s="60"/>
    </row>
    <row r="481" spans="1:6">
      <c r="A481" s="52">
        <v>43784</v>
      </c>
      <c r="B481" s="61">
        <v>3.263</v>
      </c>
      <c r="C481" s="58" t="str">
        <f t="shared" si="16"/>
        <v>20191115</v>
      </c>
      <c r="D481" s="61">
        <v>3.263</v>
      </c>
      <c r="E481" s="58"/>
      <c r="F481" s="60"/>
    </row>
    <row r="482" spans="1:6">
      <c r="A482" s="52">
        <v>43787</v>
      </c>
      <c r="B482" s="61">
        <v>3.223</v>
      </c>
      <c r="C482" s="58" t="str">
        <f t="shared" si="16"/>
        <v>20191118</v>
      </c>
      <c r="D482" s="61">
        <v>3.223</v>
      </c>
      <c r="E482" s="58"/>
      <c r="F482" s="60"/>
    </row>
    <row r="483" spans="1:6">
      <c r="A483" s="52">
        <v>43788</v>
      </c>
      <c r="B483" s="57">
        <v>3.231</v>
      </c>
      <c r="C483" s="58" t="str">
        <f t="shared" si="16"/>
        <v>20191119</v>
      </c>
      <c r="D483" s="57">
        <v>3.231</v>
      </c>
      <c r="E483" s="58"/>
      <c r="F483" s="60"/>
    </row>
    <row r="484" spans="1:6">
      <c r="A484" s="52">
        <v>43789</v>
      </c>
      <c r="B484" s="61">
        <v>3.199</v>
      </c>
      <c r="C484" s="58" t="str">
        <f t="shared" ref="C484:C547" si="17">YEAR(A484)&amp;MONTH(A484)&amp;DAY(A484)</f>
        <v>20191120</v>
      </c>
      <c r="D484" s="61">
        <v>3.199</v>
      </c>
      <c r="E484" s="58"/>
      <c r="F484" s="60"/>
    </row>
    <row r="485" spans="1:6">
      <c r="A485" s="52">
        <v>43790</v>
      </c>
      <c r="B485" s="61">
        <v>3.173</v>
      </c>
      <c r="C485" s="58" t="str">
        <f t="shared" si="17"/>
        <v>20191121</v>
      </c>
      <c r="D485" s="61">
        <v>3.173</v>
      </c>
      <c r="E485" s="58"/>
      <c r="F485" s="60"/>
    </row>
    <row r="486" spans="1:6">
      <c r="A486" s="52">
        <v>43791</v>
      </c>
      <c r="B486" s="57">
        <v>3.188</v>
      </c>
      <c r="C486" s="58" t="str">
        <f t="shared" si="17"/>
        <v>20191122</v>
      </c>
      <c r="D486" s="57">
        <v>3.188</v>
      </c>
      <c r="E486" s="58"/>
      <c r="F486" s="60"/>
    </row>
    <row r="487" spans="1:6">
      <c r="A487" s="52">
        <v>43794</v>
      </c>
      <c r="B487" s="57">
        <v>3.204</v>
      </c>
      <c r="C487" s="58" t="str">
        <f t="shared" si="17"/>
        <v>20191125</v>
      </c>
      <c r="D487" s="57">
        <v>3.204</v>
      </c>
      <c r="E487" s="58"/>
      <c r="F487" s="60"/>
    </row>
    <row r="488" spans="1:6">
      <c r="A488" s="52">
        <v>43795</v>
      </c>
      <c r="B488" s="57">
        <v>3.208</v>
      </c>
      <c r="C488" s="58" t="str">
        <f t="shared" si="17"/>
        <v>20191126</v>
      </c>
      <c r="D488" s="57">
        <v>3.208</v>
      </c>
      <c r="E488" s="58"/>
      <c r="F488" s="60"/>
    </row>
    <row r="489" spans="1:6">
      <c r="A489" s="52">
        <v>43796</v>
      </c>
      <c r="B489" s="61">
        <v>3.206</v>
      </c>
      <c r="C489" s="58" t="str">
        <f t="shared" si="17"/>
        <v>20191127</v>
      </c>
      <c r="D489" s="61">
        <v>3.206</v>
      </c>
      <c r="E489" s="58"/>
      <c r="F489" s="60"/>
    </row>
    <row r="490" spans="1:6">
      <c r="A490" s="52">
        <v>43797</v>
      </c>
      <c r="B490" s="61">
        <v>3.201</v>
      </c>
      <c r="C490" s="58" t="str">
        <f t="shared" si="17"/>
        <v>20191128</v>
      </c>
      <c r="D490" s="61">
        <v>3.201</v>
      </c>
      <c r="E490" s="58"/>
      <c r="F490" s="60"/>
    </row>
    <row r="491" spans="1:6">
      <c r="A491" s="52">
        <v>43798</v>
      </c>
      <c r="B491" s="61">
        <v>3.192</v>
      </c>
      <c r="C491" s="58" t="str">
        <f t="shared" si="17"/>
        <v>20191129</v>
      </c>
      <c r="D491" s="61">
        <v>3.192</v>
      </c>
      <c r="E491" s="58"/>
      <c r="F491" s="60"/>
    </row>
    <row r="492" spans="1:6">
      <c r="A492" s="52">
        <v>43801</v>
      </c>
      <c r="B492" s="57">
        <v>3.216</v>
      </c>
      <c r="C492" s="58" t="str">
        <f t="shared" si="17"/>
        <v>2019122</v>
      </c>
      <c r="D492" s="57">
        <v>3.216</v>
      </c>
      <c r="E492" s="58"/>
      <c r="F492" s="60"/>
    </row>
    <row r="493" spans="1:6">
      <c r="A493" s="52">
        <v>43802</v>
      </c>
      <c r="B493" s="57">
        <v>3.243</v>
      </c>
      <c r="C493" s="58" t="str">
        <f t="shared" si="17"/>
        <v>2019123</v>
      </c>
      <c r="D493" s="57">
        <v>3.243</v>
      </c>
      <c r="E493" s="58"/>
      <c r="F493" s="60"/>
    </row>
    <row r="494" spans="1:6">
      <c r="A494" s="52">
        <v>43803</v>
      </c>
      <c r="B494" s="61">
        <v>3.198</v>
      </c>
      <c r="C494" s="58" t="str">
        <f t="shared" si="17"/>
        <v>2019124</v>
      </c>
      <c r="D494" s="61">
        <v>3.198</v>
      </c>
      <c r="E494" s="58"/>
      <c r="F494" s="60"/>
    </row>
    <row r="495" spans="1:6">
      <c r="A495" s="52">
        <v>43804</v>
      </c>
      <c r="B495" s="57">
        <v>3.207</v>
      </c>
      <c r="C495" s="58" t="str">
        <f t="shared" si="17"/>
        <v>2019125</v>
      </c>
      <c r="D495" s="57">
        <v>3.207</v>
      </c>
      <c r="E495" s="58"/>
      <c r="F495" s="60"/>
    </row>
    <row r="496" spans="1:6">
      <c r="A496" s="52">
        <v>43805</v>
      </c>
      <c r="B496" s="57">
        <v>3.212</v>
      </c>
      <c r="C496" s="58" t="str">
        <f t="shared" si="17"/>
        <v>2019126</v>
      </c>
      <c r="D496" s="57">
        <v>3.212</v>
      </c>
      <c r="E496" s="58"/>
      <c r="F496" s="60"/>
    </row>
    <row r="497" spans="1:6">
      <c r="A497" s="52">
        <v>43808</v>
      </c>
      <c r="B497" s="61">
        <v>3.208</v>
      </c>
      <c r="C497" s="58" t="str">
        <f t="shared" si="17"/>
        <v>2019129</v>
      </c>
      <c r="D497" s="61">
        <v>3.208</v>
      </c>
      <c r="E497" s="58"/>
      <c r="F497" s="60"/>
    </row>
    <row r="498" spans="1:6">
      <c r="A498" s="52">
        <v>43809</v>
      </c>
      <c r="B498" s="57">
        <v>3.223</v>
      </c>
      <c r="C498" s="58" t="str">
        <f t="shared" si="17"/>
        <v>20191210</v>
      </c>
      <c r="D498" s="57">
        <v>3.223</v>
      </c>
      <c r="E498" s="58"/>
      <c r="F498" s="60"/>
    </row>
    <row r="499" spans="1:6">
      <c r="A499" s="52">
        <v>43810</v>
      </c>
      <c r="B499" s="61">
        <v>3.208</v>
      </c>
      <c r="C499" s="58" t="str">
        <f t="shared" si="17"/>
        <v>20191211</v>
      </c>
      <c r="D499" s="61">
        <v>3.208</v>
      </c>
      <c r="E499" s="58"/>
      <c r="F499" s="60"/>
    </row>
    <row r="500" spans="1:6">
      <c r="A500" s="52">
        <v>43811</v>
      </c>
      <c r="B500" s="61">
        <v>3.194</v>
      </c>
      <c r="C500" s="58" t="str">
        <f t="shared" si="17"/>
        <v>20191212</v>
      </c>
      <c r="D500" s="61">
        <v>3.194</v>
      </c>
      <c r="E500" s="58"/>
      <c r="F500" s="60"/>
    </row>
    <row r="501" spans="1:4">
      <c r="A501" s="52">
        <v>43812</v>
      </c>
      <c r="B501" s="57">
        <v>3.22</v>
      </c>
      <c r="C501" s="58" t="str">
        <f t="shared" si="17"/>
        <v>20191213</v>
      </c>
      <c r="D501" s="57">
        <v>3.22</v>
      </c>
    </row>
    <row r="502" spans="3:3">
      <c r="C502" s="58" t="str">
        <f t="shared" si="17"/>
        <v>190010</v>
      </c>
    </row>
    <row r="503" spans="3:3">
      <c r="C503" s="58" t="str">
        <f t="shared" si="17"/>
        <v>190010</v>
      </c>
    </row>
    <row r="504" spans="3:3">
      <c r="C504" s="58" t="str">
        <f t="shared" si="17"/>
        <v>190010</v>
      </c>
    </row>
    <row r="505" spans="3:3">
      <c r="C505" s="58" t="str">
        <f t="shared" si="17"/>
        <v>190010</v>
      </c>
    </row>
    <row r="506" spans="3:3">
      <c r="C506" s="58" t="str">
        <f t="shared" si="17"/>
        <v>190010</v>
      </c>
    </row>
    <row r="507" spans="3:3">
      <c r="C507" s="58" t="str">
        <f t="shared" si="17"/>
        <v>190010</v>
      </c>
    </row>
    <row r="508" spans="3:3">
      <c r="C508" s="58" t="str">
        <f t="shared" si="17"/>
        <v>190010</v>
      </c>
    </row>
    <row r="509" spans="3:3">
      <c r="C509" s="58" t="str">
        <f t="shared" si="17"/>
        <v>190010</v>
      </c>
    </row>
    <row r="510" spans="3:3">
      <c r="C510" s="58" t="str">
        <f t="shared" si="17"/>
        <v>190010</v>
      </c>
    </row>
    <row r="511" spans="3:3">
      <c r="C511" s="58" t="str">
        <f t="shared" si="17"/>
        <v>190010</v>
      </c>
    </row>
    <row r="512" spans="3:3">
      <c r="C512" s="58" t="str">
        <f t="shared" si="17"/>
        <v>190010</v>
      </c>
    </row>
    <row r="513" spans="3:3">
      <c r="C513" s="58" t="str">
        <f t="shared" si="17"/>
        <v>190010</v>
      </c>
    </row>
    <row r="514" spans="3:3">
      <c r="C514" s="58" t="str">
        <f t="shared" si="17"/>
        <v>190010</v>
      </c>
    </row>
    <row r="515" spans="3:3">
      <c r="C515" s="58" t="str">
        <f t="shared" si="17"/>
        <v>190010</v>
      </c>
    </row>
    <row r="516" spans="3:3">
      <c r="C516" s="58" t="str">
        <f t="shared" si="17"/>
        <v>190010</v>
      </c>
    </row>
    <row r="517" spans="3:3">
      <c r="C517" s="58" t="str">
        <f t="shared" si="17"/>
        <v>190010</v>
      </c>
    </row>
    <row r="518" spans="3:3">
      <c r="C518" s="58" t="str">
        <f t="shared" si="17"/>
        <v>190010</v>
      </c>
    </row>
    <row r="519" spans="3:3">
      <c r="C519" s="58" t="str">
        <f t="shared" si="17"/>
        <v>190010</v>
      </c>
    </row>
    <row r="520" spans="3:3">
      <c r="C520" s="58" t="str">
        <f t="shared" si="17"/>
        <v>190010</v>
      </c>
    </row>
    <row r="521" spans="3:3">
      <c r="C521" s="58" t="str">
        <f t="shared" si="17"/>
        <v>190010</v>
      </c>
    </row>
    <row r="522" spans="3:3">
      <c r="C522" s="58" t="str">
        <f t="shared" si="17"/>
        <v>190010</v>
      </c>
    </row>
    <row r="523" spans="3:3">
      <c r="C523" s="58" t="str">
        <f t="shared" si="17"/>
        <v>190010</v>
      </c>
    </row>
    <row r="524" spans="3:3">
      <c r="C524" s="58" t="str">
        <f t="shared" si="17"/>
        <v>190010</v>
      </c>
    </row>
    <row r="525" spans="3:3">
      <c r="C525" s="58" t="str">
        <f t="shared" si="17"/>
        <v>190010</v>
      </c>
    </row>
    <row r="526" spans="3:3">
      <c r="C526" s="58" t="str">
        <f t="shared" si="17"/>
        <v>190010</v>
      </c>
    </row>
    <row r="527" spans="3:3">
      <c r="C527" s="58" t="str">
        <f t="shared" si="17"/>
        <v>190010</v>
      </c>
    </row>
    <row r="528" spans="3:3">
      <c r="C528" s="58" t="str">
        <f t="shared" si="17"/>
        <v>190010</v>
      </c>
    </row>
    <row r="529" spans="3:3">
      <c r="C529" s="58" t="str">
        <f t="shared" si="17"/>
        <v>190010</v>
      </c>
    </row>
    <row r="530" spans="3:3">
      <c r="C530" s="58" t="str">
        <f t="shared" si="17"/>
        <v>190010</v>
      </c>
    </row>
    <row r="531" spans="3:3">
      <c r="C531" s="58" t="str">
        <f t="shared" si="17"/>
        <v>190010</v>
      </c>
    </row>
    <row r="532" spans="3:3">
      <c r="C532" s="58" t="str">
        <f t="shared" si="17"/>
        <v>190010</v>
      </c>
    </row>
    <row r="533" spans="3:3">
      <c r="C533" s="58" t="str">
        <f t="shared" si="17"/>
        <v>190010</v>
      </c>
    </row>
    <row r="534" spans="3:3">
      <c r="C534" s="58" t="str">
        <f t="shared" si="17"/>
        <v>190010</v>
      </c>
    </row>
    <row r="535" spans="3:3">
      <c r="C535" s="58" t="str">
        <f t="shared" si="17"/>
        <v>190010</v>
      </c>
    </row>
    <row r="536" spans="3:3">
      <c r="C536" s="58" t="str">
        <f t="shared" si="17"/>
        <v>190010</v>
      </c>
    </row>
    <row r="537" spans="3:3">
      <c r="C537" s="58" t="str">
        <f t="shared" si="17"/>
        <v>190010</v>
      </c>
    </row>
    <row r="538" spans="3:3">
      <c r="C538" s="58" t="str">
        <f t="shared" si="17"/>
        <v>190010</v>
      </c>
    </row>
    <row r="539" spans="3:3">
      <c r="C539" s="58" t="str">
        <f t="shared" si="17"/>
        <v>190010</v>
      </c>
    </row>
    <row r="540" spans="3:3">
      <c r="C540" s="58" t="str">
        <f t="shared" si="17"/>
        <v>190010</v>
      </c>
    </row>
    <row r="541" spans="3:3">
      <c r="C541" s="58" t="str">
        <f t="shared" si="17"/>
        <v>190010</v>
      </c>
    </row>
    <row r="542" spans="3:3">
      <c r="C542" s="58" t="str">
        <f t="shared" si="17"/>
        <v>190010</v>
      </c>
    </row>
    <row r="543" spans="3:3">
      <c r="C543" s="58" t="str">
        <f t="shared" si="17"/>
        <v>190010</v>
      </c>
    </row>
    <row r="544" spans="3:3">
      <c r="C544" s="58" t="str">
        <f t="shared" si="17"/>
        <v>190010</v>
      </c>
    </row>
    <row r="545" spans="3:3">
      <c r="C545" s="58" t="str">
        <f t="shared" si="17"/>
        <v>190010</v>
      </c>
    </row>
    <row r="546" spans="3:3">
      <c r="C546" s="58" t="str">
        <f t="shared" si="17"/>
        <v>190010</v>
      </c>
    </row>
    <row r="547" spans="3:3">
      <c r="C547" s="58" t="str">
        <f t="shared" si="17"/>
        <v>190010</v>
      </c>
    </row>
    <row r="548" spans="3:3">
      <c r="C548" s="58" t="str">
        <f t="shared" ref="C548:C580" si="18">YEAR(A548)&amp;MONTH(A548)&amp;DAY(A548)</f>
        <v>190010</v>
      </c>
    </row>
    <row r="549" spans="3:3">
      <c r="C549" s="58" t="str">
        <f t="shared" si="18"/>
        <v>190010</v>
      </c>
    </row>
    <row r="550" spans="3:3">
      <c r="C550" s="58" t="str">
        <f t="shared" si="18"/>
        <v>190010</v>
      </c>
    </row>
    <row r="551" spans="3:3">
      <c r="C551" s="58" t="str">
        <f t="shared" si="18"/>
        <v>190010</v>
      </c>
    </row>
    <row r="552" spans="3:3">
      <c r="C552" s="58" t="str">
        <f t="shared" si="18"/>
        <v>190010</v>
      </c>
    </row>
    <row r="553" spans="3:3">
      <c r="C553" s="58" t="str">
        <f t="shared" si="18"/>
        <v>190010</v>
      </c>
    </row>
    <row r="554" spans="3:3">
      <c r="C554" s="58" t="str">
        <f t="shared" si="18"/>
        <v>190010</v>
      </c>
    </row>
    <row r="555" spans="3:3">
      <c r="C555" s="58" t="str">
        <f t="shared" si="18"/>
        <v>190010</v>
      </c>
    </row>
    <row r="556" spans="3:3">
      <c r="C556" s="58" t="str">
        <f t="shared" si="18"/>
        <v>190010</v>
      </c>
    </row>
    <row r="557" spans="3:3">
      <c r="C557" s="58" t="str">
        <f t="shared" si="18"/>
        <v>190010</v>
      </c>
    </row>
    <row r="558" spans="3:3">
      <c r="C558" s="58" t="str">
        <f t="shared" si="18"/>
        <v>190010</v>
      </c>
    </row>
    <row r="559" spans="3:3">
      <c r="C559" s="58" t="str">
        <f t="shared" si="18"/>
        <v>190010</v>
      </c>
    </row>
    <row r="560" spans="3:3">
      <c r="C560" s="58" t="str">
        <f t="shared" si="18"/>
        <v>190010</v>
      </c>
    </row>
    <row r="561" spans="3:3">
      <c r="C561" s="58" t="str">
        <f t="shared" si="18"/>
        <v>190010</v>
      </c>
    </row>
    <row r="562" spans="3:3">
      <c r="C562" s="58" t="str">
        <f t="shared" si="18"/>
        <v>190010</v>
      </c>
    </row>
    <row r="563" spans="3:3">
      <c r="C563" s="58" t="str">
        <f t="shared" si="18"/>
        <v>190010</v>
      </c>
    </row>
    <row r="564" spans="3:3">
      <c r="C564" s="58" t="str">
        <f t="shared" si="18"/>
        <v>190010</v>
      </c>
    </row>
    <row r="565" spans="3:3">
      <c r="C565" s="58" t="str">
        <f t="shared" si="18"/>
        <v>190010</v>
      </c>
    </row>
    <row r="566" spans="3:3">
      <c r="C566" s="58" t="str">
        <f t="shared" si="18"/>
        <v>190010</v>
      </c>
    </row>
    <row r="567" spans="3:3">
      <c r="C567" s="58" t="str">
        <f t="shared" si="18"/>
        <v>190010</v>
      </c>
    </row>
    <row r="568" spans="3:3">
      <c r="C568" s="58" t="str">
        <f t="shared" si="18"/>
        <v>190010</v>
      </c>
    </row>
    <row r="569" spans="3:3">
      <c r="C569" s="58" t="str">
        <f t="shared" si="18"/>
        <v>190010</v>
      </c>
    </row>
    <row r="570" spans="3:3">
      <c r="C570" s="58" t="str">
        <f t="shared" si="18"/>
        <v>190010</v>
      </c>
    </row>
    <row r="571" spans="3:3">
      <c r="C571" s="58" t="str">
        <f t="shared" si="18"/>
        <v>190010</v>
      </c>
    </row>
    <row r="572" spans="3:3">
      <c r="C572" s="58" t="str">
        <f t="shared" si="18"/>
        <v>190010</v>
      </c>
    </row>
    <row r="573" spans="3:3">
      <c r="C573" s="58" t="str">
        <f t="shared" si="18"/>
        <v>190010</v>
      </c>
    </row>
    <row r="574" spans="3:3">
      <c r="C574" s="58" t="str">
        <f t="shared" si="18"/>
        <v>190010</v>
      </c>
    </row>
    <row r="575" spans="3:3">
      <c r="C575" s="58" t="str">
        <f t="shared" si="18"/>
        <v>190010</v>
      </c>
    </row>
    <row r="576" spans="3:3">
      <c r="C576" s="58" t="str">
        <f t="shared" si="18"/>
        <v>190010</v>
      </c>
    </row>
    <row r="577" spans="3:3">
      <c r="C577" s="58" t="str">
        <f t="shared" si="18"/>
        <v>190010</v>
      </c>
    </row>
    <row r="578" spans="3:3">
      <c r="C578" s="58" t="str">
        <f t="shared" si="18"/>
        <v>190010</v>
      </c>
    </row>
    <row r="579" spans="3:3">
      <c r="C579" s="58" t="str">
        <f t="shared" si="18"/>
        <v>190010</v>
      </c>
    </row>
    <row r="580" spans="3:3">
      <c r="C580" s="58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4"/>
  <sheetViews>
    <sheetView topLeftCell="A226" workbookViewId="0">
      <selection activeCell="M158" sqref="M15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363636363636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  <c r="I1" t="s">
        <v>14</v>
      </c>
      <c r="J1" t="s">
        <v>15</v>
      </c>
    </row>
    <row r="2" hidden="1" spans="1:8">
      <c r="A2" s="52">
        <v>43105</v>
      </c>
      <c r="B2">
        <v>3.935</v>
      </c>
      <c r="C2">
        <v>36.611216181826</v>
      </c>
      <c r="D2">
        <f t="shared" ref="D2:D7" si="0">1/C2*100</f>
        <v>2.73140339024412</v>
      </c>
      <c r="E2">
        <f>D2-B2</f>
        <v>-1.20359660975588</v>
      </c>
      <c r="F2" t="e">
        <f>E2-#REF!</f>
        <v>#REF!</v>
      </c>
      <c r="G2" s="3"/>
      <c r="H2">
        <v>11342.85</v>
      </c>
    </row>
    <row r="3" hidden="1" spans="1:8">
      <c r="A3" s="52">
        <v>43112</v>
      </c>
      <c r="B3">
        <v>3.967</v>
      </c>
      <c r="C3">
        <v>36.9957633014567</v>
      </c>
      <c r="D3">
        <f t="shared" si="0"/>
        <v>2.70301221210545</v>
      </c>
      <c r="E3">
        <f t="shared" ref="E3:E7" si="1">D3-B3</f>
        <v>-1.26398778789455</v>
      </c>
      <c r="F3" t="e">
        <f>E3-#REF!</f>
        <v>#REF!</v>
      </c>
      <c r="G3" s="3"/>
      <c r="H3">
        <v>11461.99</v>
      </c>
    </row>
    <row r="4" hidden="1" spans="1:8">
      <c r="A4" s="52">
        <v>43119</v>
      </c>
      <c r="B4">
        <v>4.06</v>
      </c>
      <c r="C4">
        <v>36.4608703296152</v>
      </c>
      <c r="D4">
        <f t="shared" si="0"/>
        <v>2.74266629117669</v>
      </c>
      <c r="E4">
        <f t="shared" si="1"/>
        <v>-1.31733370882331</v>
      </c>
      <c r="F4" t="e">
        <f>E4-#REF!</f>
        <v>#REF!</v>
      </c>
      <c r="G4" s="3"/>
      <c r="H4">
        <v>11296.27</v>
      </c>
    </row>
    <row r="5" hidden="1" spans="1:8">
      <c r="A5" s="52">
        <v>43126</v>
      </c>
      <c r="B5">
        <v>3.952</v>
      </c>
      <c r="C5">
        <v>37.3050729411596</v>
      </c>
      <c r="D5">
        <f t="shared" si="0"/>
        <v>2.68060057563023</v>
      </c>
      <c r="E5">
        <f t="shared" si="1"/>
        <v>-1.27139942436977</v>
      </c>
      <c r="F5" t="e">
        <f>E5-#REF!</f>
        <v>#REF!</v>
      </c>
      <c r="G5" s="3"/>
      <c r="H5">
        <v>11557.82</v>
      </c>
    </row>
    <row r="6" hidden="1" spans="1:8">
      <c r="A6" s="52">
        <v>43133</v>
      </c>
      <c r="B6">
        <v>3.925</v>
      </c>
      <c r="C6">
        <v>34.8072230076842</v>
      </c>
      <c r="D6">
        <f t="shared" si="0"/>
        <v>2.87296691200914</v>
      </c>
      <c r="E6">
        <f t="shared" si="1"/>
        <v>-1.05203308799086</v>
      </c>
      <c r="F6" t="e">
        <f>E6-E1</f>
        <v>#VALUE!</v>
      </c>
      <c r="G6" s="3"/>
      <c r="H6">
        <v>10925.16</v>
      </c>
    </row>
    <row r="7" hidden="1" spans="1:9">
      <c r="A7" s="52">
        <v>43140</v>
      </c>
      <c r="B7">
        <v>3.902</v>
      </c>
      <c r="C7">
        <v>31.8636105064952</v>
      </c>
      <c r="D7">
        <f t="shared" si="0"/>
        <v>3.13837629855586</v>
      </c>
      <c r="E7">
        <f t="shared" si="1"/>
        <v>-0.76362370144414</v>
      </c>
      <c r="F7">
        <f>E7-E2</f>
        <v>0.439972908311737</v>
      </c>
      <c r="G7" s="36">
        <f>F7+G6</f>
        <v>0.439972908311737</v>
      </c>
      <c r="H7">
        <v>10001.23</v>
      </c>
      <c r="I7">
        <v>0.37483572630632</v>
      </c>
    </row>
    <row r="8" hidden="1" spans="1:9">
      <c r="A8" s="52">
        <v>43145</v>
      </c>
      <c r="B8">
        <v>3.9</v>
      </c>
      <c r="C8">
        <v>33.2357437114048</v>
      </c>
      <c r="D8">
        <f t="shared" ref="D8:D48" si="2">1/C8*100</f>
        <v>3.00880885556008</v>
      </c>
      <c r="E8">
        <f t="shared" ref="E8:E48" si="3">D8-B8</f>
        <v>-0.89119114443992</v>
      </c>
      <c r="F8">
        <f t="shared" ref="F8:F37" si="4">E8-E3</f>
        <v>0.372796643454632</v>
      </c>
      <c r="G8" s="36">
        <f t="shared" ref="G8:G13" si="5">F8+G7</f>
        <v>0.81276955176637</v>
      </c>
      <c r="H8">
        <v>10431.91</v>
      </c>
      <c r="I8">
        <v>0.6679368649602</v>
      </c>
    </row>
    <row r="9" hidden="1" spans="1:9">
      <c r="A9" s="52">
        <v>43154</v>
      </c>
      <c r="B9">
        <v>3.895</v>
      </c>
      <c r="C9">
        <v>33.9713202748614</v>
      </c>
      <c r="D9">
        <f t="shared" si="2"/>
        <v>2.94365951016627</v>
      </c>
      <c r="E9">
        <f t="shared" si="3"/>
        <v>-0.95134048983373</v>
      </c>
      <c r="F9">
        <f t="shared" si="4"/>
        <v>0.365993218989578</v>
      </c>
      <c r="G9" s="36">
        <f t="shared" si="5"/>
        <v>1.17876277075595</v>
      </c>
      <c r="H9">
        <v>10662.79</v>
      </c>
      <c r="I9">
        <v>0.938578666163572</v>
      </c>
    </row>
    <row r="10" hidden="1" spans="1:9">
      <c r="A10" s="52">
        <v>43161</v>
      </c>
      <c r="B10">
        <v>3.866</v>
      </c>
      <c r="C10">
        <v>32.9023886109235</v>
      </c>
      <c r="D10">
        <f t="shared" si="2"/>
        <v>3.03929301858651</v>
      </c>
      <c r="E10">
        <f t="shared" si="3"/>
        <v>-0.826706981413493</v>
      </c>
      <c r="F10">
        <f t="shared" si="4"/>
        <v>0.44469244295628</v>
      </c>
      <c r="G10" s="36">
        <f t="shared" si="5"/>
        <v>1.62345521371223</v>
      </c>
      <c r="H10">
        <v>10856.25</v>
      </c>
      <c r="I10">
        <v>1.18558232423859</v>
      </c>
    </row>
    <row r="11" hidden="1" spans="1:9">
      <c r="A11" s="52">
        <v>43168</v>
      </c>
      <c r="B11">
        <v>3.85</v>
      </c>
      <c r="C11">
        <v>33.9287764453024</v>
      </c>
      <c r="D11">
        <f t="shared" si="2"/>
        <v>2.94735061139658</v>
      </c>
      <c r="E11">
        <f t="shared" si="3"/>
        <v>-0.902649388603417</v>
      </c>
      <c r="F11">
        <f t="shared" si="4"/>
        <v>0.149383699387442</v>
      </c>
      <c r="G11" s="36">
        <f t="shared" si="5"/>
        <v>1.77283891309967</v>
      </c>
      <c r="H11">
        <v>11194.91</v>
      </c>
      <c r="I11">
        <v>1.12201570888003</v>
      </c>
    </row>
    <row r="12" hidden="1" spans="1:9">
      <c r="A12" s="52">
        <v>43175</v>
      </c>
      <c r="B12">
        <v>3.858</v>
      </c>
      <c r="C12">
        <v>33.4929874335935</v>
      </c>
      <c r="D12">
        <f t="shared" si="2"/>
        <v>2.98569962438465</v>
      </c>
      <c r="E12">
        <f t="shared" si="3"/>
        <v>-0.872300375615347</v>
      </c>
      <c r="F12">
        <f t="shared" si="4"/>
        <v>-0.108676674171207</v>
      </c>
      <c r="G12" s="36">
        <f t="shared" si="5"/>
        <v>1.66416223892846</v>
      </c>
      <c r="H12">
        <v>11051.12</v>
      </c>
      <c r="I12">
        <v>0.892461754605702</v>
      </c>
    </row>
    <row r="13" hidden="1" spans="1:9">
      <c r="A13" s="52">
        <v>43182</v>
      </c>
      <c r="B13">
        <v>3.762</v>
      </c>
      <c r="C13">
        <v>31.6408159423517</v>
      </c>
      <c r="D13">
        <f t="shared" si="2"/>
        <v>3.16047475457637</v>
      </c>
      <c r="E13">
        <f t="shared" si="3"/>
        <v>-0.601525245423633</v>
      </c>
      <c r="F13">
        <f t="shared" si="4"/>
        <v>0.289665899016287</v>
      </c>
      <c r="G13" s="36">
        <f t="shared" si="5"/>
        <v>1.95382813794475</v>
      </c>
      <c r="H13">
        <v>10439.99</v>
      </c>
      <c r="I13">
        <v>0.992568265147249</v>
      </c>
    </row>
    <row r="14" hidden="1" spans="1:9">
      <c r="A14" s="52">
        <v>43189</v>
      </c>
      <c r="B14">
        <v>3.778</v>
      </c>
      <c r="C14">
        <v>32.939969692676</v>
      </c>
      <c r="D14">
        <f t="shared" si="2"/>
        <v>3.03582550114593</v>
      </c>
      <c r="E14">
        <f t="shared" si="3"/>
        <v>-0.742174498854066</v>
      </c>
      <c r="F14">
        <f t="shared" si="4"/>
        <v>0.209165990979664</v>
      </c>
      <c r="G14" s="36">
        <f t="shared" ref="G14:G46" si="6">F14+G13</f>
        <v>2.16299412892441</v>
      </c>
      <c r="H14">
        <v>10868.65</v>
      </c>
      <c r="I14">
        <v>0.859013408806357</v>
      </c>
    </row>
    <row r="15" hidden="1" spans="1:9">
      <c r="A15" s="52">
        <v>43194</v>
      </c>
      <c r="B15">
        <v>3.745</v>
      </c>
      <c r="C15">
        <v>28.945519062964</v>
      </c>
      <c r="D15">
        <f t="shared" si="2"/>
        <v>3.45476616890076</v>
      </c>
      <c r="E15">
        <f t="shared" si="3"/>
        <v>-0.290233831099242</v>
      </c>
      <c r="F15">
        <f t="shared" si="4"/>
        <v>0.536473150314251</v>
      </c>
      <c r="G15" s="36">
        <f t="shared" si="6"/>
        <v>2.69946727923867</v>
      </c>
      <c r="H15">
        <v>10684.56</v>
      </c>
      <c r="I15">
        <v>1.0215209512429</v>
      </c>
    </row>
    <row r="16" hidden="1" spans="1:9">
      <c r="A16" s="52">
        <v>43203</v>
      </c>
      <c r="B16">
        <v>3.74</v>
      </c>
      <c r="C16">
        <v>28.9521834437991</v>
      </c>
      <c r="D16">
        <f t="shared" si="2"/>
        <v>3.45397093086662</v>
      </c>
      <c r="E16">
        <f t="shared" si="3"/>
        <v>-0.286029069133378</v>
      </c>
      <c r="F16">
        <f t="shared" si="4"/>
        <v>0.616620319470039</v>
      </c>
      <c r="G16" s="36">
        <f t="shared" si="6"/>
        <v>3.3160875987087</v>
      </c>
      <c r="H16">
        <v>10687.02</v>
      </c>
      <c r="I16">
        <v>1.31120112340175</v>
      </c>
    </row>
    <row r="17" hidden="1" spans="1:9">
      <c r="A17" s="52">
        <v>43210</v>
      </c>
      <c r="B17">
        <v>3.54</v>
      </c>
      <c r="C17">
        <v>28.1987562267119</v>
      </c>
      <c r="D17">
        <f t="shared" si="2"/>
        <v>3.54625569993306</v>
      </c>
      <c r="E17">
        <f t="shared" si="3"/>
        <v>0.00625569993306163</v>
      </c>
      <c r="F17">
        <f t="shared" si="4"/>
        <v>0.878556075548409</v>
      </c>
      <c r="G17" s="36">
        <f t="shared" si="6"/>
        <v>4.19464367425711</v>
      </c>
      <c r="H17">
        <v>10408.91</v>
      </c>
      <c r="I17">
        <v>1.82353668463481</v>
      </c>
    </row>
    <row r="18" hidden="1" spans="1:9">
      <c r="A18" s="52">
        <v>43217</v>
      </c>
      <c r="B18">
        <v>3.662</v>
      </c>
      <c r="C18">
        <v>27.97</v>
      </c>
      <c r="D18">
        <f t="shared" si="2"/>
        <v>3.57525920629246</v>
      </c>
      <c r="E18">
        <f t="shared" si="3"/>
        <v>-0.086740793707544</v>
      </c>
      <c r="F18">
        <f t="shared" si="4"/>
        <v>0.514784451716089</v>
      </c>
      <c r="G18" s="36">
        <f t="shared" si="6"/>
        <v>4.7094281259732</v>
      </c>
      <c r="H18">
        <v>10324.47</v>
      </c>
      <c r="I18">
        <v>1.94102968606188</v>
      </c>
    </row>
    <row r="19" hidden="1" spans="1:9">
      <c r="A19" s="52">
        <v>43224</v>
      </c>
      <c r="B19">
        <v>3.657</v>
      </c>
      <c r="C19">
        <v>27.9396004071591</v>
      </c>
      <c r="D19">
        <f t="shared" si="2"/>
        <v>3.57914925563418</v>
      </c>
      <c r="E19">
        <f t="shared" si="3"/>
        <v>-0.0778507443658172</v>
      </c>
      <c r="F19">
        <f t="shared" si="4"/>
        <v>0.664323754488249</v>
      </c>
      <c r="G19" s="36">
        <f t="shared" si="6"/>
        <v>5.37375188046145</v>
      </c>
      <c r="H19">
        <v>10426.19</v>
      </c>
      <c r="I19">
        <v>2.28195812118182</v>
      </c>
    </row>
    <row r="20" hidden="1" spans="1:9">
      <c r="A20" s="52">
        <v>43231</v>
      </c>
      <c r="B20">
        <v>3.71</v>
      </c>
      <c r="C20">
        <v>28.4972835340476</v>
      </c>
      <c r="D20">
        <f t="shared" si="2"/>
        <v>3.50910639887915</v>
      </c>
      <c r="E20">
        <f t="shared" si="3"/>
        <v>-0.200893601120845</v>
      </c>
      <c r="F20">
        <f t="shared" si="4"/>
        <v>0.0893402299783967</v>
      </c>
      <c r="G20" s="36">
        <f t="shared" si="6"/>
        <v>5.46309211043985</v>
      </c>
      <c r="H20">
        <v>10634.3</v>
      </c>
      <c r="I20">
        <v>2.28761203269225</v>
      </c>
    </row>
    <row r="21" hidden="1" spans="1:9">
      <c r="A21" s="52">
        <v>43238</v>
      </c>
      <c r="B21">
        <v>3.722</v>
      </c>
      <c r="C21">
        <v>28.5997036441321</v>
      </c>
      <c r="D21">
        <f t="shared" si="2"/>
        <v>3.49653972797433</v>
      </c>
      <c r="E21">
        <f t="shared" si="3"/>
        <v>-0.225460272025674</v>
      </c>
      <c r="F21">
        <f t="shared" si="4"/>
        <v>0.0605687971077042</v>
      </c>
      <c r="G21" s="36">
        <f t="shared" si="6"/>
        <v>5.52366090754755</v>
      </c>
      <c r="H21">
        <v>10672.52</v>
      </c>
      <c r="I21">
        <v>2.25544433117406</v>
      </c>
    </row>
    <row r="22" hidden="1" spans="1:9">
      <c r="A22" s="52">
        <v>43245</v>
      </c>
      <c r="B22">
        <v>3.685</v>
      </c>
      <c r="C22">
        <v>27.9986353371738</v>
      </c>
      <c r="D22">
        <f t="shared" si="2"/>
        <v>3.57160264404851</v>
      </c>
      <c r="E22">
        <f t="shared" si="3"/>
        <v>-0.11339735595149</v>
      </c>
      <c r="F22">
        <f t="shared" si="4"/>
        <v>-0.119653055884551</v>
      </c>
      <c r="G22" s="36">
        <f t="shared" si="6"/>
        <v>5.404007851663</v>
      </c>
      <c r="H22">
        <v>10448.22</v>
      </c>
      <c r="I22">
        <v>2.04427538768325</v>
      </c>
    </row>
    <row r="23" hidden="1" spans="1:9">
      <c r="A23" s="52">
        <v>43252</v>
      </c>
      <c r="B23">
        <v>3.648</v>
      </c>
      <c r="C23">
        <v>27.2462615731363</v>
      </c>
      <c r="D23">
        <f t="shared" si="2"/>
        <v>3.67022828917549</v>
      </c>
      <c r="E23">
        <f t="shared" si="3"/>
        <v>0.0222282891754921</v>
      </c>
      <c r="F23">
        <f t="shared" si="4"/>
        <v>0.108969082883036</v>
      </c>
      <c r="G23" s="36">
        <f t="shared" si="6"/>
        <v>5.51297693454604</v>
      </c>
      <c r="H23">
        <v>10169.35</v>
      </c>
      <c r="I23">
        <v>2.16541769682723</v>
      </c>
    </row>
    <row r="24" hidden="1" spans="1:9">
      <c r="A24" s="52">
        <v>43259</v>
      </c>
      <c r="B24">
        <v>3.688</v>
      </c>
      <c r="C24">
        <v>27.3431701544222</v>
      </c>
      <c r="D24">
        <f t="shared" si="2"/>
        <v>3.65722041135845</v>
      </c>
      <c r="E24">
        <f t="shared" si="3"/>
        <v>-0.0307795886415523</v>
      </c>
      <c r="F24">
        <f t="shared" si="4"/>
        <v>0.0470711557242649</v>
      </c>
      <c r="G24" s="36">
        <f t="shared" si="6"/>
        <v>5.5600480902703</v>
      </c>
      <c r="H24">
        <v>10205.52</v>
      </c>
      <c r="I24">
        <v>2.28487990840945</v>
      </c>
    </row>
    <row r="25" hidden="1" spans="1:9">
      <c r="A25" s="52">
        <v>43266</v>
      </c>
      <c r="B25">
        <v>3.647</v>
      </c>
      <c r="C25">
        <v>26.6401609577503</v>
      </c>
      <c r="D25">
        <f t="shared" si="2"/>
        <v>3.75373107386979</v>
      </c>
      <c r="E25">
        <f t="shared" si="3"/>
        <v>0.106731073869787</v>
      </c>
      <c r="F25">
        <f t="shared" si="4"/>
        <v>0.307624674990632</v>
      </c>
      <c r="G25" s="36">
        <f t="shared" si="6"/>
        <v>5.86767276526093</v>
      </c>
      <c r="H25">
        <v>9943.13</v>
      </c>
      <c r="I25">
        <v>2.64809539978438</v>
      </c>
    </row>
    <row r="26" hidden="1" spans="1:9">
      <c r="A26" s="52">
        <v>43273</v>
      </c>
      <c r="B26">
        <v>3.603</v>
      </c>
      <c r="C26">
        <v>25.2116368391425</v>
      </c>
      <c r="D26">
        <f t="shared" si="2"/>
        <v>3.96642235639157</v>
      </c>
      <c r="E26">
        <f t="shared" si="3"/>
        <v>0.363422356391566</v>
      </c>
      <c r="F26">
        <f t="shared" si="4"/>
        <v>0.588882628417239</v>
      </c>
      <c r="G26" s="36">
        <f t="shared" si="6"/>
        <v>6.45655539367817</v>
      </c>
      <c r="H26">
        <v>9409.95</v>
      </c>
      <c r="I26">
        <v>3.24557124330821</v>
      </c>
    </row>
    <row r="27" hidden="1" spans="1:9">
      <c r="A27" s="52">
        <v>43280</v>
      </c>
      <c r="B27">
        <v>3.543</v>
      </c>
      <c r="C27">
        <v>25.1299732074699</v>
      </c>
      <c r="D27">
        <f t="shared" si="2"/>
        <v>3.97931184304944</v>
      </c>
      <c r="E27">
        <f t="shared" si="3"/>
        <v>0.436311843049436</v>
      </c>
      <c r="F27">
        <f t="shared" si="4"/>
        <v>0.549709199000926</v>
      </c>
      <c r="G27" s="36">
        <f t="shared" si="6"/>
        <v>7.0062645926791</v>
      </c>
      <c r="H27">
        <v>9379.47</v>
      </c>
      <c r="I27">
        <v>3.70759065779004</v>
      </c>
    </row>
    <row r="28" hidden="1" spans="1:9">
      <c r="A28" s="52">
        <v>43287</v>
      </c>
      <c r="B28">
        <v>3.54</v>
      </c>
      <c r="C28">
        <v>23.9414872564763</v>
      </c>
      <c r="D28">
        <f t="shared" si="2"/>
        <v>4.17684995625948</v>
      </c>
      <c r="E28">
        <f t="shared" si="3"/>
        <v>0.636849956259483</v>
      </c>
      <c r="F28">
        <f t="shared" si="4"/>
        <v>0.614621667083991</v>
      </c>
      <c r="G28" s="36">
        <f t="shared" si="6"/>
        <v>7.62088625976309</v>
      </c>
      <c r="H28">
        <v>8911.34</v>
      </c>
      <c r="I28">
        <v>4.11946584772962</v>
      </c>
    </row>
    <row r="29" hidden="1" spans="1:9">
      <c r="A29" s="52">
        <v>43294</v>
      </c>
      <c r="B29">
        <v>3.516</v>
      </c>
      <c r="C29">
        <v>25.0581319303873</v>
      </c>
      <c r="D29">
        <f t="shared" si="2"/>
        <v>3.99072046862092</v>
      </c>
      <c r="E29">
        <f t="shared" si="3"/>
        <v>0.474720468620918</v>
      </c>
      <c r="F29">
        <f t="shared" si="4"/>
        <v>0.50550005726247</v>
      </c>
      <c r="G29" s="36">
        <f t="shared" si="6"/>
        <v>8.12638631702556</v>
      </c>
      <c r="H29">
        <v>9326.97</v>
      </c>
      <c r="I29">
        <v>4.44886865874846</v>
      </c>
    </row>
    <row r="30" hidden="1" spans="1:15">
      <c r="A30" s="52">
        <v>43301</v>
      </c>
      <c r="B30">
        <v>3.508</v>
      </c>
      <c r="C30">
        <v>24.855318114172</v>
      </c>
      <c r="D30">
        <f t="shared" si="2"/>
        <v>4.02328385179597</v>
      </c>
      <c r="E30">
        <f t="shared" si="3"/>
        <v>0.515283851795966</v>
      </c>
      <c r="F30">
        <f t="shared" si="4"/>
        <v>0.40855277792618</v>
      </c>
      <c r="G30" s="36">
        <f t="shared" si="6"/>
        <v>8.53493909495174</v>
      </c>
      <c r="H30">
        <v>9251.48</v>
      </c>
      <c r="I30">
        <v>4.64122855941601</v>
      </c>
      <c r="O30" t="s">
        <v>16</v>
      </c>
    </row>
    <row r="31" hidden="1" spans="1:9">
      <c r="A31" s="52">
        <v>43308</v>
      </c>
      <c r="B31">
        <v>3.557</v>
      </c>
      <c r="C31">
        <v>24.9747388868673</v>
      </c>
      <c r="D31">
        <f t="shared" si="2"/>
        <v>4.00404586622461</v>
      </c>
      <c r="E31">
        <f t="shared" si="3"/>
        <v>0.447045866224608</v>
      </c>
      <c r="F31">
        <f t="shared" si="4"/>
        <v>0.0836235098330427</v>
      </c>
      <c r="G31" s="36">
        <f t="shared" si="6"/>
        <v>8.61856260478478</v>
      </c>
      <c r="H31">
        <v>9295.93</v>
      </c>
      <c r="I31">
        <v>4.59343387027257</v>
      </c>
    </row>
    <row r="32" hidden="1" spans="1:9">
      <c r="A32" s="52">
        <v>43315</v>
      </c>
      <c r="B32">
        <v>3.49</v>
      </c>
      <c r="C32">
        <v>23.0765858481573</v>
      </c>
      <c r="D32">
        <f t="shared" si="2"/>
        <v>4.33339665832696</v>
      </c>
      <c r="E32">
        <f t="shared" si="3"/>
        <v>0.843396658326957</v>
      </c>
      <c r="F32">
        <f t="shared" si="4"/>
        <v>0.40708481527752</v>
      </c>
      <c r="G32" s="36">
        <f t="shared" si="6"/>
        <v>9.0256474200623</v>
      </c>
      <c r="H32">
        <v>8602.12</v>
      </c>
      <c r="I32">
        <v>4.90907941365855</v>
      </c>
    </row>
    <row r="33" hidden="1" spans="1:9">
      <c r="A33" s="52">
        <v>43322</v>
      </c>
      <c r="B33">
        <v>3.574</v>
      </c>
      <c r="C33">
        <v>23.6436202479012</v>
      </c>
      <c r="D33">
        <f t="shared" si="2"/>
        <v>4.22947073889316</v>
      </c>
      <c r="E33">
        <f t="shared" si="3"/>
        <v>0.655470738893161</v>
      </c>
      <c r="F33">
        <f t="shared" si="4"/>
        <v>0.0186207826336782</v>
      </c>
      <c r="G33" s="36">
        <f t="shared" si="6"/>
        <v>9.04426820269598</v>
      </c>
      <c r="H33">
        <v>8813.49</v>
      </c>
      <c r="I33">
        <v>4.95011794222682</v>
      </c>
    </row>
    <row r="34" hidden="1" spans="1:9">
      <c r="A34" s="52">
        <v>43329</v>
      </c>
      <c r="B34">
        <v>3.656</v>
      </c>
      <c r="C34">
        <v>22.4191188912134</v>
      </c>
      <c r="D34">
        <f t="shared" si="2"/>
        <v>4.46047859798774</v>
      </c>
      <c r="E34">
        <f t="shared" si="3"/>
        <v>0.804478597987739</v>
      </c>
      <c r="F34">
        <f t="shared" si="4"/>
        <v>0.329758129366821</v>
      </c>
      <c r="G34" s="36">
        <f t="shared" si="6"/>
        <v>9.3740263320628</v>
      </c>
      <c r="H34">
        <v>8357.04</v>
      </c>
      <c r="I34">
        <v>5.2084545540853</v>
      </c>
    </row>
    <row r="35" hidden="1" spans="1:9">
      <c r="A35" s="52">
        <v>43336</v>
      </c>
      <c r="B35">
        <v>3.638</v>
      </c>
      <c r="C35">
        <v>22.7616949088474</v>
      </c>
      <c r="D35">
        <f t="shared" si="2"/>
        <v>4.39334594372102</v>
      </c>
      <c r="E35">
        <f t="shared" si="3"/>
        <v>0.755345943721015</v>
      </c>
      <c r="F35">
        <f t="shared" si="4"/>
        <v>0.240062091925049</v>
      </c>
      <c r="G35" s="36">
        <f t="shared" si="6"/>
        <v>9.61408842398785</v>
      </c>
      <c r="H35">
        <v>8484.74</v>
      </c>
      <c r="I35">
        <v>5.42334286226516</v>
      </c>
    </row>
    <row r="36" hidden="1" spans="1:9">
      <c r="A36" s="52">
        <v>43343</v>
      </c>
      <c r="B36">
        <v>3.6</v>
      </c>
      <c r="C36">
        <v>22.71</v>
      </c>
      <c r="D36">
        <f t="shared" si="2"/>
        <v>4.40334654337296</v>
      </c>
      <c r="E36">
        <f t="shared" si="3"/>
        <v>0.803346543372963</v>
      </c>
      <c r="F36">
        <f t="shared" si="4"/>
        <v>0.356300677148354</v>
      </c>
      <c r="G36" s="36">
        <f t="shared" si="6"/>
        <v>9.97038910113621</v>
      </c>
      <c r="H36">
        <v>8465.47</v>
      </c>
      <c r="I36">
        <v>5.73175866150239</v>
      </c>
    </row>
    <row r="37" hidden="1" spans="1:9">
      <c r="A37" s="52">
        <v>43350</v>
      </c>
      <c r="B37">
        <v>3.653</v>
      </c>
      <c r="C37">
        <v>22.3287685764585</v>
      </c>
      <c r="D37">
        <f t="shared" si="2"/>
        <v>4.47852731589646</v>
      </c>
      <c r="E37">
        <f t="shared" si="3"/>
        <v>0.825527315896464</v>
      </c>
      <c r="F37">
        <f t="shared" si="4"/>
        <v>-0.0178693424304925</v>
      </c>
      <c r="G37" s="36">
        <f t="shared" si="6"/>
        <v>9.95251975870571</v>
      </c>
      <c r="H37">
        <v>8322.36</v>
      </c>
      <c r="I37">
        <v>5.71146169950269</v>
      </c>
    </row>
    <row r="38" hidden="1" spans="1:9">
      <c r="A38" s="52">
        <v>43357</v>
      </c>
      <c r="B38">
        <v>3.675</v>
      </c>
      <c r="C38">
        <v>21.7694198252846</v>
      </c>
      <c r="D38">
        <f t="shared" si="2"/>
        <v>4.59359968260857</v>
      </c>
      <c r="E38">
        <f t="shared" si="3"/>
        <v>0.918599682608568</v>
      </c>
      <c r="F38">
        <f t="shared" ref="F38:F66" si="7">E38-E33</f>
        <v>0.263128943715407</v>
      </c>
      <c r="G38" s="36">
        <f t="shared" si="6"/>
        <v>10.2156487024211</v>
      </c>
      <c r="H38">
        <v>8113.88</v>
      </c>
      <c r="I38">
        <v>5.96549371291322</v>
      </c>
    </row>
    <row r="39" hidden="1" spans="1:9">
      <c r="A39" s="52">
        <v>43364</v>
      </c>
      <c r="B39">
        <v>3.713</v>
      </c>
      <c r="C39">
        <v>22.5617053501391</v>
      </c>
      <c r="D39">
        <f t="shared" si="2"/>
        <v>4.43228906893705</v>
      </c>
      <c r="E39">
        <f t="shared" si="3"/>
        <v>0.719289068937046</v>
      </c>
      <c r="F39">
        <f t="shared" si="7"/>
        <v>-0.0851895290506932</v>
      </c>
      <c r="G39" s="36">
        <f t="shared" si="6"/>
        <v>10.1304591733704</v>
      </c>
      <c r="H39">
        <v>8409.18</v>
      </c>
      <c r="I39">
        <v>5.97721776161873</v>
      </c>
    </row>
    <row r="40" hidden="1" spans="1:9">
      <c r="A40" s="52">
        <v>43371</v>
      </c>
      <c r="B40">
        <v>3.653</v>
      </c>
      <c r="C40">
        <v>22.54</v>
      </c>
      <c r="D40">
        <f t="shared" si="2"/>
        <v>4.43655723158829</v>
      </c>
      <c r="E40">
        <f t="shared" si="3"/>
        <v>0.783557231588288</v>
      </c>
      <c r="F40">
        <f t="shared" si="7"/>
        <v>0.0282112878672724</v>
      </c>
      <c r="G40" s="36">
        <f t="shared" si="6"/>
        <v>10.1586704612377</v>
      </c>
      <c r="H40">
        <v>8401.09</v>
      </c>
      <c r="I40">
        <v>6.06729100779539</v>
      </c>
    </row>
    <row r="41" hidden="1" spans="1:9">
      <c r="A41" s="52">
        <v>43385</v>
      </c>
      <c r="B41">
        <v>3.605</v>
      </c>
      <c r="C41">
        <v>20.5753924116945</v>
      </c>
      <c r="D41">
        <f t="shared" si="2"/>
        <v>4.8601746202013</v>
      </c>
      <c r="E41">
        <f t="shared" si="3"/>
        <v>1.2551746202013</v>
      </c>
      <c r="F41">
        <f t="shared" si="7"/>
        <v>0.451828076828336</v>
      </c>
      <c r="G41" s="36">
        <f t="shared" si="6"/>
        <v>10.610498538066</v>
      </c>
      <c r="H41">
        <v>7558.28</v>
      </c>
      <c r="I41">
        <v>6.42874364025783</v>
      </c>
    </row>
    <row r="42" hidden="1" spans="1:9">
      <c r="A42" s="52">
        <v>43392</v>
      </c>
      <c r="B42">
        <v>3.583</v>
      </c>
      <c r="C42">
        <v>20.1111429499267</v>
      </c>
      <c r="D42">
        <f t="shared" si="2"/>
        <v>4.97236781862587</v>
      </c>
      <c r="E42">
        <f t="shared" si="3"/>
        <v>1.38936781862587</v>
      </c>
      <c r="F42">
        <f t="shared" si="7"/>
        <v>0.563840502729402</v>
      </c>
      <c r="G42" s="36">
        <f t="shared" si="6"/>
        <v>11.1743390407954</v>
      </c>
      <c r="H42">
        <v>7387.74</v>
      </c>
      <c r="I42">
        <v>6.88423696179931</v>
      </c>
    </row>
    <row r="43" hidden="1" spans="1:9">
      <c r="A43" s="52">
        <v>43399</v>
      </c>
      <c r="B43">
        <v>3.552</v>
      </c>
      <c r="C43">
        <v>20.4295896605963</v>
      </c>
      <c r="D43">
        <f t="shared" si="2"/>
        <v>4.89486091797897</v>
      </c>
      <c r="E43">
        <f t="shared" si="3"/>
        <v>1.34286091797897</v>
      </c>
      <c r="F43">
        <f t="shared" si="7"/>
        <v>0.424261235370398</v>
      </c>
      <c r="G43" s="36">
        <f t="shared" si="6"/>
        <v>11.5986002761658</v>
      </c>
      <c r="H43">
        <v>7504.72</v>
      </c>
      <c r="I43">
        <v>7.20562904651081</v>
      </c>
    </row>
    <row r="44" hidden="1" spans="1:9">
      <c r="A44" s="52">
        <v>43406</v>
      </c>
      <c r="B44">
        <v>3.551</v>
      </c>
      <c r="C44">
        <v>21.5591130927198</v>
      </c>
      <c r="D44">
        <f t="shared" si="2"/>
        <v>4.63840973280893</v>
      </c>
      <c r="E44">
        <f t="shared" si="3"/>
        <v>1.08740973280893</v>
      </c>
      <c r="F44">
        <f t="shared" si="7"/>
        <v>0.368120663871886</v>
      </c>
      <c r="G44" s="36">
        <f t="shared" si="6"/>
        <v>11.9667209400377</v>
      </c>
      <c r="H44">
        <v>7867.54</v>
      </c>
      <c r="I44">
        <v>7.43068150713228</v>
      </c>
    </row>
    <row r="45" hidden="1" spans="1:9">
      <c r="A45" s="52">
        <v>43413</v>
      </c>
      <c r="B45">
        <v>3.5</v>
      </c>
      <c r="C45">
        <v>20.9590233345266</v>
      </c>
      <c r="D45">
        <f t="shared" si="2"/>
        <v>4.77121468896245</v>
      </c>
      <c r="E45">
        <f t="shared" si="3"/>
        <v>1.27121468896245</v>
      </c>
      <c r="F45">
        <f t="shared" si="7"/>
        <v>0.48765745737416</v>
      </c>
      <c r="G45" s="36">
        <f t="shared" si="6"/>
        <v>12.4543783974119</v>
      </c>
      <c r="H45">
        <v>7648.55</v>
      </c>
      <c r="I45">
        <v>7.71502530096081</v>
      </c>
    </row>
    <row r="46" hidden="1" spans="1:9">
      <c r="A46" s="52">
        <v>43420</v>
      </c>
      <c r="B46">
        <v>3.366</v>
      </c>
      <c r="C46">
        <v>22.0927789240733</v>
      </c>
      <c r="D46">
        <f t="shared" si="2"/>
        <v>4.52636584757726</v>
      </c>
      <c r="E46">
        <f t="shared" si="3"/>
        <v>1.16036584757726</v>
      </c>
      <c r="F46">
        <f t="shared" si="7"/>
        <v>-0.0948087726240416</v>
      </c>
      <c r="G46" s="36">
        <f t="shared" si="6"/>
        <v>12.3595696247878</v>
      </c>
      <c r="H46">
        <v>8062.29</v>
      </c>
      <c r="I46">
        <v>7.5834261742555</v>
      </c>
    </row>
    <row r="47" hidden="1" spans="1:9">
      <c r="A47" s="52">
        <v>43427</v>
      </c>
      <c r="B47">
        <v>3.42</v>
      </c>
      <c r="C47">
        <v>20.9265512415791</v>
      </c>
      <c r="D47">
        <f t="shared" si="2"/>
        <v>4.77861826564663</v>
      </c>
      <c r="E47">
        <f t="shared" si="3"/>
        <v>1.35861826564663</v>
      </c>
      <c r="F47">
        <f t="shared" si="7"/>
        <v>-0.0307495529792394</v>
      </c>
      <c r="G47" s="36">
        <f t="shared" ref="G47:G75" si="8">F47+G46</f>
        <v>12.3288200718086</v>
      </c>
      <c r="H47">
        <v>7636.7</v>
      </c>
      <c r="I47">
        <v>7.56462089656508</v>
      </c>
    </row>
    <row r="48" hidden="1" spans="1:9">
      <c r="A48" s="52">
        <v>43434</v>
      </c>
      <c r="B48">
        <v>3.398</v>
      </c>
      <c r="C48">
        <v>21.05</v>
      </c>
      <c r="D48">
        <f t="shared" si="2"/>
        <v>4.75059382422803</v>
      </c>
      <c r="E48">
        <f t="shared" si="3"/>
        <v>1.35259382422803</v>
      </c>
      <c r="F48">
        <f t="shared" si="7"/>
        <v>0.00973290624906209</v>
      </c>
      <c r="G48" s="36">
        <f t="shared" si="8"/>
        <v>12.3385529780577</v>
      </c>
      <c r="H48">
        <v>7681.75</v>
      </c>
      <c r="I48">
        <v>7.52057338746246</v>
      </c>
    </row>
    <row r="49" hidden="1" spans="1:9">
      <c r="A49" s="52">
        <v>43441</v>
      </c>
      <c r="B49">
        <v>3.314</v>
      </c>
      <c r="C49">
        <v>21.3649567183579</v>
      </c>
      <c r="D49">
        <f t="shared" ref="D49:D80" si="9">1/C49*100</f>
        <v>4.68056178714721</v>
      </c>
      <c r="E49">
        <f t="shared" ref="E49:E80" si="10">D49-B49</f>
        <v>1.36656178714721</v>
      </c>
      <c r="F49">
        <f t="shared" si="7"/>
        <v>0.279152054338277</v>
      </c>
      <c r="G49" s="36">
        <f t="shared" si="8"/>
        <v>12.6177050323959</v>
      </c>
      <c r="H49">
        <v>7733.89</v>
      </c>
      <c r="I49">
        <v>7.7597963637095</v>
      </c>
    </row>
    <row r="50" hidden="1" spans="1:9">
      <c r="A50" s="52">
        <v>43448</v>
      </c>
      <c r="B50">
        <v>3.369</v>
      </c>
      <c r="C50">
        <v>21.0769925647015</v>
      </c>
      <c r="D50">
        <f t="shared" si="9"/>
        <v>4.74450990543471</v>
      </c>
      <c r="E50">
        <f t="shared" si="10"/>
        <v>1.37550990543471</v>
      </c>
      <c r="F50">
        <f t="shared" si="7"/>
        <v>0.104295216472262</v>
      </c>
      <c r="G50" s="36">
        <f t="shared" si="8"/>
        <v>12.7220002488682</v>
      </c>
      <c r="H50">
        <v>7629.65</v>
      </c>
      <c r="I50">
        <v>7.9074428197666</v>
      </c>
    </row>
    <row r="51" hidden="1" spans="1:9">
      <c r="A51" s="52">
        <v>43455</v>
      </c>
      <c r="B51">
        <v>3.355</v>
      </c>
      <c r="C51">
        <v>20.2702012074936</v>
      </c>
      <c r="D51">
        <f t="shared" si="9"/>
        <v>4.93335014173571</v>
      </c>
      <c r="E51">
        <f t="shared" si="10"/>
        <v>1.57835014173571</v>
      </c>
      <c r="F51">
        <f t="shared" si="7"/>
        <v>0.417984294158458</v>
      </c>
      <c r="G51" s="36">
        <f t="shared" si="8"/>
        <v>13.1399845430267</v>
      </c>
      <c r="H51">
        <v>7337.6</v>
      </c>
      <c r="I51">
        <v>8.25486865695528</v>
      </c>
    </row>
    <row r="52" hidden="1" spans="1:9">
      <c r="A52" s="52">
        <v>43462</v>
      </c>
      <c r="B52">
        <v>3.273</v>
      </c>
      <c r="C52">
        <v>20</v>
      </c>
      <c r="D52">
        <f t="shared" si="9"/>
        <v>5</v>
      </c>
      <c r="E52">
        <f t="shared" si="10"/>
        <v>1.727</v>
      </c>
      <c r="F52">
        <f t="shared" si="7"/>
        <v>0.368381734353373</v>
      </c>
      <c r="G52" s="36">
        <f t="shared" si="8"/>
        <v>13.50836627738</v>
      </c>
      <c r="H52">
        <v>7239.79</v>
      </c>
      <c r="I52">
        <v>8.55268450128466</v>
      </c>
    </row>
    <row r="53" hidden="1" spans="1:9">
      <c r="A53" s="52">
        <v>43469</v>
      </c>
      <c r="B53">
        <v>3.176</v>
      </c>
      <c r="C53">
        <v>19.7237158420263</v>
      </c>
      <c r="D53">
        <f t="shared" si="9"/>
        <v>5.07003856681635</v>
      </c>
      <c r="E53">
        <f t="shared" si="10"/>
        <v>1.89403856681635</v>
      </c>
      <c r="F53">
        <f t="shared" si="7"/>
        <v>0.541444742588323</v>
      </c>
      <c r="G53" s="36">
        <f t="shared" si="8"/>
        <v>14.0498110199684</v>
      </c>
      <c r="H53">
        <v>7284.84</v>
      </c>
      <c r="I53">
        <v>8.99065750479703</v>
      </c>
    </row>
    <row r="54" hidden="1" spans="1:9">
      <c r="A54" s="52">
        <v>43476</v>
      </c>
      <c r="B54">
        <v>3.138</v>
      </c>
      <c r="C54">
        <v>20.2358939167453</v>
      </c>
      <c r="D54">
        <f t="shared" si="9"/>
        <v>4.94171398661314</v>
      </c>
      <c r="E54">
        <f t="shared" si="10"/>
        <v>1.80371398661314</v>
      </c>
      <c r="F54">
        <f t="shared" si="7"/>
        <v>0.437152199465931</v>
      </c>
      <c r="G54" s="36">
        <f t="shared" si="8"/>
        <v>14.4869632194343</v>
      </c>
      <c r="H54">
        <v>7474.01</v>
      </c>
      <c r="I54">
        <v>9.38120965999007</v>
      </c>
    </row>
    <row r="55" hidden="1" spans="1:9">
      <c r="A55" s="52">
        <v>43483</v>
      </c>
      <c r="B55">
        <v>3.118</v>
      </c>
      <c r="C55">
        <v>20.5266254368771</v>
      </c>
      <c r="D55">
        <f t="shared" si="9"/>
        <v>4.87172137999581</v>
      </c>
      <c r="E55">
        <f t="shared" si="10"/>
        <v>1.75372137999581</v>
      </c>
      <c r="F55">
        <f t="shared" si="7"/>
        <v>0.3782114745611</v>
      </c>
      <c r="G55" s="36">
        <f t="shared" si="8"/>
        <v>14.8651746939954</v>
      </c>
      <c r="H55">
        <v>7581.39</v>
      </c>
      <c r="I55">
        <v>9.74120472644231</v>
      </c>
    </row>
    <row r="56" hidden="1" spans="1:9">
      <c r="A56" s="52">
        <v>43490</v>
      </c>
      <c r="B56">
        <v>3.157</v>
      </c>
      <c r="C56">
        <v>20.5646929091536</v>
      </c>
      <c r="D56">
        <f t="shared" si="9"/>
        <v>4.8627032964586</v>
      </c>
      <c r="E56">
        <f t="shared" si="10"/>
        <v>1.7057032964586</v>
      </c>
      <c r="F56">
        <f t="shared" si="7"/>
        <v>0.127353154722885</v>
      </c>
      <c r="G56" s="36">
        <f t="shared" si="8"/>
        <v>14.9925278487183</v>
      </c>
      <c r="H56">
        <v>7595.45</v>
      </c>
      <c r="I56">
        <v>9.94596955078243</v>
      </c>
    </row>
    <row r="57" hidden="1" spans="1:9">
      <c r="A57" s="52">
        <v>43497</v>
      </c>
      <c r="B57">
        <v>3.145</v>
      </c>
      <c r="C57">
        <v>20.894652637919</v>
      </c>
      <c r="D57">
        <f t="shared" si="9"/>
        <v>4.78591349341328</v>
      </c>
      <c r="E57">
        <f t="shared" si="10"/>
        <v>1.64091349341328</v>
      </c>
      <c r="F57">
        <f t="shared" si="7"/>
        <v>-0.0860865065867165</v>
      </c>
      <c r="G57" s="36">
        <f t="shared" si="8"/>
        <v>14.9064413421316</v>
      </c>
      <c r="H57">
        <v>7684</v>
      </c>
      <c r="I57">
        <v>10.0437265208757</v>
      </c>
    </row>
    <row r="58" hidden="1" spans="1:9">
      <c r="A58" s="52">
        <v>43511</v>
      </c>
      <c r="B58">
        <v>3.09</v>
      </c>
      <c r="C58">
        <v>22.0955513162746</v>
      </c>
      <c r="D58">
        <f t="shared" si="9"/>
        <v>4.52579791147119</v>
      </c>
      <c r="E58">
        <f t="shared" si="10"/>
        <v>1.43579791147119</v>
      </c>
      <c r="F58">
        <f t="shared" si="7"/>
        <v>-0.458240655345166</v>
      </c>
      <c r="G58" s="36">
        <f t="shared" si="8"/>
        <v>14.4482006867864</v>
      </c>
      <c r="H58">
        <v>8125.63</v>
      </c>
      <c r="I58">
        <v>9.85168920848099</v>
      </c>
    </row>
    <row r="59" hidden="1" spans="1:9">
      <c r="A59" s="52">
        <v>43518</v>
      </c>
      <c r="B59">
        <v>3.148</v>
      </c>
      <c r="C59">
        <v>23.5247031365389</v>
      </c>
      <c r="D59">
        <f t="shared" si="9"/>
        <v>4.25085066619517</v>
      </c>
      <c r="E59">
        <f t="shared" si="10"/>
        <v>1.10285066619517</v>
      </c>
      <c r="F59">
        <f t="shared" si="7"/>
        <v>-0.70086332041797</v>
      </c>
      <c r="G59" s="36">
        <f t="shared" si="8"/>
        <v>13.7473373663684</v>
      </c>
      <c r="H59">
        <v>8651.2</v>
      </c>
      <c r="I59">
        <v>9.37560879204022</v>
      </c>
    </row>
    <row r="60" hidden="1" spans="1:9">
      <c r="A60" s="52">
        <v>43525</v>
      </c>
      <c r="B60">
        <v>3.195</v>
      </c>
      <c r="C60">
        <v>24.1155077390818</v>
      </c>
      <c r="D60">
        <f t="shared" si="9"/>
        <v>4.1467092910484</v>
      </c>
      <c r="E60">
        <f t="shared" si="10"/>
        <v>0.951709291048397</v>
      </c>
      <c r="F60">
        <f t="shared" si="7"/>
        <v>-0.802012088947413</v>
      </c>
      <c r="G60" s="36">
        <f t="shared" si="8"/>
        <v>12.945325277421</v>
      </c>
      <c r="H60">
        <v>9167.65</v>
      </c>
      <c r="I60">
        <v>8.70998863948615</v>
      </c>
    </row>
    <row r="61" hidden="1" spans="1:9">
      <c r="A61" s="52">
        <v>43532</v>
      </c>
      <c r="B61">
        <v>3.159</v>
      </c>
      <c r="C61">
        <v>24.6312699684865</v>
      </c>
      <c r="D61">
        <f t="shared" si="9"/>
        <v>4.05987998702223</v>
      </c>
      <c r="E61">
        <f t="shared" si="10"/>
        <v>0.90087998702223</v>
      </c>
      <c r="F61">
        <f t="shared" si="7"/>
        <v>-0.80482330943637</v>
      </c>
      <c r="G61" s="36">
        <f t="shared" si="8"/>
        <v>12.1405019679846</v>
      </c>
      <c r="H61">
        <v>9363.72</v>
      </c>
      <c r="I61">
        <v>7.94391705847734</v>
      </c>
    </row>
    <row r="62" hidden="1" spans="1:9">
      <c r="A62" s="52">
        <v>43539</v>
      </c>
      <c r="B62">
        <v>3.155</v>
      </c>
      <c r="C62">
        <v>25.1227000684374</v>
      </c>
      <c r="D62">
        <f t="shared" si="9"/>
        <v>3.98046387241767</v>
      </c>
      <c r="E62">
        <f t="shared" si="10"/>
        <v>0.82546387241767</v>
      </c>
      <c r="F62">
        <f t="shared" si="7"/>
        <v>-0.815449620995613</v>
      </c>
      <c r="G62" s="36">
        <f t="shared" si="8"/>
        <v>11.325052346989</v>
      </c>
      <c r="H62">
        <v>9550.54</v>
      </c>
      <c r="I62">
        <v>7.1335555871435</v>
      </c>
    </row>
    <row r="63" hidden="1" spans="1:9">
      <c r="A63" s="52">
        <v>43546</v>
      </c>
      <c r="B63">
        <v>3.138</v>
      </c>
      <c r="C63">
        <v>25.9872929666918</v>
      </c>
      <c r="D63">
        <f t="shared" si="9"/>
        <v>3.84803450394664</v>
      </c>
      <c r="E63">
        <f t="shared" si="10"/>
        <v>0.710034503946644</v>
      </c>
      <c r="F63">
        <f t="shared" si="7"/>
        <v>-0.725763407524541</v>
      </c>
      <c r="G63" s="36">
        <f t="shared" si="8"/>
        <v>10.5992889394645</v>
      </c>
      <c r="H63" s="36">
        <v>9879.22</v>
      </c>
      <c r="I63">
        <v>6.46979539024561</v>
      </c>
    </row>
    <row r="64" hidden="1" spans="1:9">
      <c r="A64" s="52">
        <v>43553</v>
      </c>
      <c r="B64">
        <v>3.075</v>
      </c>
      <c r="C64">
        <v>26.06</v>
      </c>
      <c r="D64">
        <f t="shared" si="9"/>
        <v>3.83729854182655</v>
      </c>
      <c r="E64">
        <f t="shared" si="10"/>
        <v>0.762298541826554</v>
      </c>
      <c r="F64">
        <f t="shared" si="7"/>
        <v>-0.340552124368616</v>
      </c>
      <c r="G64" s="36">
        <f t="shared" si="8"/>
        <v>10.2587368150959</v>
      </c>
      <c r="H64" s="36">
        <v>9906.86</v>
      </c>
      <c r="I64">
        <v>6.16486319144063</v>
      </c>
    </row>
    <row r="65" hidden="1" spans="1:9">
      <c r="A65" s="52">
        <v>43559</v>
      </c>
      <c r="B65">
        <v>3.268</v>
      </c>
      <c r="C65">
        <v>26.3233779832199</v>
      </c>
      <c r="D65">
        <f t="shared" si="9"/>
        <v>3.79890453511498</v>
      </c>
      <c r="E65">
        <f t="shared" si="10"/>
        <v>0.530904535114985</v>
      </c>
      <c r="F65">
        <f t="shared" si="7"/>
        <v>-0.420804755933412</v>
      </c>
      <c r="G65" s="36">
        <f t="shared" si="8"/>
        <v>9.83793205916245</v>
      </c>
      <c r="H65" s="36">
        <v>10415.8</v>
      </c>
      <c r="I65">
        <v>5.58350185659716</v>
      </c>
    </row>
    <row r="66" hidden="1" spans="1:9">
      <c r="A66" s="52">
        <v>43567</v>
      </c>
      <c r="B66">
        <v>3.331</v>
      </c>
      <c r="C66">
        <v>25.6070024073521</v>
      </c>
      <c r="D66">
        <f t="shared" si="9"/>
        <v>3.9051818096166</v>
      </c>
      <c r="E66">
        <f t="shared" si="10"/>
        <v>0.574181809616604</v>
      </c>
      <c r="F66">
        <f t="shared" si="7"/>
        <v>-0.326698177405626</v>
      </c>
      <c r="G66" s="36">
        <f t="shared" si="8"/>
        <v>9.51123388175683</v>
      </c>
      <c r="H66" s="36">
        <v>10132.34</v>
      </c>
      <c r="I66">
        <v>5.19269297466532</v>
      </c>
    </row>
    <row r="67" hidden="1" spans="1:9">
      <c r="A67" s="52">
        <v>43574</v>
      </c>
      <c r="B67">
        <v>3.39</v>
      </c>
      <c r="C67">
        <v>26.3295444843315</v>
      </c>
      <c r="D67">
        <f t="shared" si="9"/>
        <v>3.79801481410015</v>
      </c>
      <c r="E67">
        <f t="shared" si="10"/>
        <v>0.408014814100153</v>
      </c>
      <c r="F67">
        <f t="shared" ref="F67:F130" si="11">E67-E62</f>
        <v>-0.417449058317517</v>
      </c>
      <c r="G67" s="36">
        <f t="shared" si="8"/>
        <v>9.09378482343931</v>
      </c>
      <c r="H67" s="36">
        <v>10418.24</v>
      </c>
      <c r="I67">
        <v>4.72127562091388</v>
      </c>
    </row>
    <row r="68" hidden="1" spans="1:9">
      <c r="A68" s="52">
        <v>43581</v>
      </c>
      <c r="B68">
        <v>3.421</v>
      </c>
      <c r="C68">
        <v>24.7186218865413</v>
      </c>
      <c r="D68">
        <f t="shared" si="9"/>
        <v>4.04553297748559</v>
      </c>
      <c r="E68">
        <f t="shared" si="10"/>
        <v>0.624532977485595</v>
      </c>
      <c r="F68">
        <f t="shared" si="11"/>
        <v>-0.0855015264610497</v>
      </c>
      <c r="G68" s="36">
        <f t="shared" si="8"/>
        <v>9.00828329697826</v>
      </c>
      <c r="H68" s="36">
        <v>9780.82</v>
      </c>
      <c r="I68">
        <v>4.35109039816107</v>
      </c>
    </row>
    <row r="69" hidden="1" spans="1:9">
      <c r="A69" s="52">
        <v>43585</v>
      </c>
      <c r="B69">
        <v>3.416</v>
      </c>
      <c r="C69">
        <v>24.45</v>
      </c>
      <c r="D69">
        <f t="shared" si="9"/>
        <v>4.08997955010225</v>
      </c>
      <c r="E69">
        <f t="shared" si="10"/>
        <v>0.67397955010225</v>
      </c>
      <c r="F69">
        <f t="shared" si="11"/>
        <v>-0.0883189917243046</v>
      </c>
      <c r="G69" s="36">
        <f t="shared" si="8"/>
        <v>8.91996430525396</v>
      </c>
      <c r="H69" s="36">
        <v>9674.53</v>
      </c>
      <c r="I69">
        <v>3.98119493988512</v>
      </c>
    </row>
    <row r="70" hidden="1" spans="1:9">
      <c r="A70" s="52">
        <v>43595</v>
      </c>
      <c r="B70">
        <v>3.314</v>
      </c>
      <c r="C70">
        <v>23.7335929747643</v>
      </c>
      <c r="D70">
        <f t="shared" si="9"/>
        <v>4.21343705128545</v>
      </c>
      <c r="E70">
        <f t="shared" si="10"/>
        <v>0.899437051285451</v>
      </c>
      <c r="F70">
        <f t="shared" si="11"/>
        <v>0.368532516170466</v>
      </c>
      <c r="G70" s="36">
        <f t="shared" si="8"/>
        <v>9.28849682142443</v>
      </c>
      <c r="H70" s="36">
        <v>9235.39</v>
      </c>
      <c r="I70">
        <v>4.31853952049149</v>
      </c>
    </row>
    <row r="71" hidden="1" spans="1:9">
      <c r="A71" s="52">
        <v>43602</v>
      </c>
      <c r="B71">
        <v>3.283</v>
      </c>
      <c r="C71">
        <v>23.129163593042</v>
      </c>
      <c r="D71">
        <f t="shared" si="9"/>
        <v>4.32354588170595</v>
      </c>
      <c r="E71">
        <f t="shared" si="10"/>
        <v>1.04054588170595</v>
      </c>
      <c r="F71">
        <f t="shared" si="11"/>
        <v>0.466364072089349</v>
      </c>
      <c r="G71" s="36">
        <f t="shared" si="8"/>
        <v>9.75486089351377</v>
      </c>
      <c r="H71" s="36">
        <v>9000.19</v>
      </c>
      <c r="I71">
        <v>4.73588592641175</v>
      </c>
    </row>
    <row r="72" hidden="1" spans="1:9">
      <c r="A72" s="52">
        <v>43609</v>
      </c>
      <c r="B72">
        <v>3.333</v>
      </c>
      <c r="C72">
        <v>22.5550070774621</v>
      </c>
      <c r="D72">
        <f t="shared" si="9"/>
        <v>4.43360534787525</v>
      </c>
      <c r="E72">
        <f t="shared" si="10"/>
        <v>1.10060534787525</v>
      </c>
      <c r="F72">
        <f t="shared" si="11"/>
        <v>0.692590533775093</v>
      </c>
      <c r="G72" s="36">
        <f t="shared" si="8"/>
        <v>10.4474514272889</v>
      </c>
      <c r="H72" s="36">
        <v>8776.77</v>
      </c>
      <c r="I72">
        <v>5.26980021228386</v>
      </c>
    </row>
    <row r="73" hidden="1" spans="1:9">
      <c r="A73" s="52">
        <v>43616</v>
      </c>
      <c r="B73">
        <v>3.297</v>
      </c>
      <c r="C73">
        <v>22.93</v>
      </c>
      <c r="D73">
        <f t="shared" si="9"/>
        <v>4.36109899694723</v>
      </c>
      <c r="E73">
        <f t="shared" si="10"/>
        <v>1.06409899694723</v>
      </c>
      <c r="F73">
        <f t="shared" si="11"/>
        <v>0.439566019461636</v>
      </c>
      <c r="G73" s="36">
        <f t="shared" si="8"/>
        <v>10.8870174467505</v>
      </c>
      <c r="H73" s="36">
        <v>8922.69</v>
      </c>
      <c r="I73">
        <v>5.69009833782461</v>
      </c>
    </row>
    <row r="74" hidden="1" spans="1:9">
      <c r="A74" s="52">
        <v>43622</v>
      </c>
      <c r="B74">
        <v>3.263</v>
      </c>
      <c r="C74">
        <v>21.9059167537379</v>
      </c>
      <c r="D74">
        <f t="shared" si="9"/>
        <v>4.56497671949459</v>
      </c>
      <c r="E74">
        <f t="shared" si="10"/>
        <v>1.30197671949459</v>
      </c>
      <c r="F74">
        <f t="shared" si="11"/>
        <v>0.627997169392339</v>
      </c>
      <c r="G74" s="36">
        <f t="shared" si="8"/>
        <v>11.5150146161428</v>
      </c>
      <c r="H74" s="36">
        <v>8584.94</v>
      </c>
      <c r="I74">
        <v>6.21487841221488</v>
      </c>
    </row>
    <row r="75" hidden="1" spans="1:9">
      <c r="A75" s="52">
        <v>43630</v>
      </c>
      <c r="B75">
        <v>3.279</v>
      </c>
      <c r="C75">
        <v>22.4805268725942</v>
      </c>
      <c r="D75">
        <f t="shared" si="9"/>
        <v>4.44829432009038</v>
      </c>
      <c r="E75">
        <f t="shared" si="10"/>
        <v>1.16929432009038</v>
      </c>
      <c r="F75">
        <f t="shared" si="11"/>
        <v>0.269857268804931</v>
      </c>
      <c r="G75" s="36">
        <f t="shared" si="8"/>
        <v>11.7848718849478</v>
      </c>
      <c r="H75" s="36">
        <v>8810.13</v>
      </c>
      <c r="I75">
        <v>6.40138428872513</v>
      </c>
    </row>
    <row r="76" hidden="1" spans="1:9">
      <c r="A76" s="52">
        <v>43637</v>
      </c>
      <c r="B76">
        <v>3.25</v>
      </c>
      <c r="C76">
        <v>23.5117579815892</v>
      </c>
      <c r="D76">
        <f t="shared" si="9"/>
        <v>4.25319110881903</v>
      </c>
      <c r="E76">
        <f t="shared" si="10"/>
        <v>1.00319110881903</v>
      </c>
      <c r="F76">
        <f t="shared" si="11"/>
        <v>-0.0373547728869252</v>
      </c>
      <c r="G76" s="36">
        <f t="shared" ref="G76:G139" si="12">F76+G75</f>
        <v>11.7475171120608</v>
      </c>
      <c r="H76" s="36">
        <v>9214.27</v>
      </c>
      <c r="I76">
        <v>6.32949137864843</v>
      </c>
    </row>
    <row r="77" hidden="1" spans="1:9">
      <c r="A77" s="52">
        <v>43644</v>
      </c>
      <c r="B77">
        <v>3.279</v>
      </c>
      <c r="C77">
        <v>23.42</v>
      </c>
      <c r="D77">
        <f t="shared" si="9"/>
        <v>4.26985482493595</v>
      </c>
      <c r="E77">
        <f t="shared" si="10"/>
        <v>0.990854824935952</v>
      </c>
      <c r="F77">
        <f t="shared" si="11"/>
        <v>-0.109750522939294</v>
      </c>
      <c r="G77" s="36">
        <f t="shared" si="12"/>
        <v>11.6377665891216</v>
      </c>
      <c r="H77" s="36">
        <v>9178.31</v>
      </c>
      <c r="I77">
        <v>6.22760675587942</v>
      </c>
    </row>
    <row r="78" hidden="1" spans="1:9">
      <c r="A78" s="52">
        <v>43651</v>
      </c>
      <c r="B78">
        <v>3.188</v>
      </c>
      <c r="C78">
        <v>23.9659444750022</v>
      </c>
      <c r="D78">
        <f t="shared" si="9"/>
        <v>4.17258748572607</v>
      </c>
      <c r="E78">
        <f t="shared" si="10"/>
        <v>0.984587485726069</v>
      </c>
      <c r="F78">
        <f t="shared" si="11"/>
        <v>-0.0795115112211615</v>
      </c>
      <c r="G78" s="36">
        <f t="shared" si="12"/>
        <v>11.5582550779004</v>
      </c>
      <c r="H78" s="36">
        <v>9443.22</v>
      </c>
      <c r="I78">
        <v>6.17064186245879</v>
      </c>
    </row>
    <row r="79" hidden="1" spans="1:9">
      <c r="A79" s="52">
        <v>43658</v>
      </c>
      <c r="B79">
        <v>3.189</v>
      </c>
      <c r="C79">
        <v>23.3826336257225</v>
      </c>
      <c r="D79">
        <f t="shared" si="9"/>
        <v>4.27667822199434</v>
      </c>
      <c r="E79">
        <f t="shared" si="10"/>
        <v>1.08767822199434</v>
      </c>
      <c r="F79">
        <f t="shared" si="11"/>
        <v>-0.214298497500248</v>
      </c>
      <c r="G79" s="36">
        <f t="shared" si="12"/>
        <v>11.3439565804001</v>
      </c>
      <c r="H79" s="36">
        <v>9213.38</v>
      </c>
      <c r="I79">
        <v>6.00176006273449</v>
      </c>
    </row>
    <row r="80" hidden="1" spans="1:9">
      <c r="A80" s="52">
        <v>43665</v>
      </c>
      <c r="B80">
        <v>3.173</v>
      </c>
      <c r="C80">
        <v>23.4211335629988</v>
      </c>
      <c r="D80">
        <f t="shared" si="9"/>
        <v>4.26964816758409</v>
      </c>
      <c r="E80">
        <f t="shared" si="10"/>
        <v>1.09664816758409</v>
      </c>
      <c r="F80">
        <f t="shared" si="11"/>
        <v>-0.0726461525062945</v>
      </c>
      <c r="G80" s="36">
        <f t="shared" si="12"/>
        <v>11.2713104278938</v>
      </c>
      <c r="H80" s="36">
        <v>9228.55</v>
      </c>
      <c r="I80">
        <v>5.90283198247859</v>
      </c>
    </row>
    <row r="81" hidden="1" spans="1:9">
      <c r="A81" s="52">
        <v>43672</v>
      </c>
      <c r="B81">
        <v>3.175</v>
      </c>
      <c r="C81">
        <v>23.7268235725521</v>
      </c>
      <c r="D81">
        <f t="shared" ref="D81:D144" si="13">1/C81*100</f>
        <v>4.21463916963934</v>
      </c>
      <c r="E81">
        <f t="shared" ref="E81:E144" si="14">D81-B81</f>
        <v>1.03963916963934</v>
      </c>
      <c r="F81">
        <f t="shared" si="11"/>
        <v>0.0364480608203079</v>
      </c>
      <c r="G81" s="36">
        <f t="shared" si="12"/>
        <v>11.3077584887142</v>
      </c>
      <c r="H81" s="36">
        <v>9349</v>
      </c>
      <c r="I81">
        <v>5.87990552088106</v>
      </c>
    </row>
    <row r="82" hidden="1" spans="1:9">
      <c r="A82" s="52">
        <v>43679</v>
      </c>
      <c r="B82">
        <v>3.139</v>
      </c>
      <c r="C82">
        <v>23.2272630070641</v>
      </c>
      <c r="D82">
        <f t="shared" si="13"/>
        <v>4.30528555902549</v>
      </c>
      <c r="E82">
        <f t="shared" si="14"/>
        <v>1.16628555902549</v>
      </c>
      <c r="F82">
        <f t="shared" si="11"/>
        <v>0.175430734089536</v>
      </c>
      <c r="G82" s="36">
        <f t="shared" si="12"/>
        <v>11.4831892228037</v>
      </c>
      <c r="H82" s="36">
        <v>9136.46</v>
      </c>
      <c r="I82">
        <v>5.86637750736788</v>
      </c>
    </row>
    <row r="83" hidden="1" spans="1:9">
      <c r="A83" s="52">
        <v>43686</v>
      </c>
      <c r="B83">
        <v>3.039</v>
      </c>
      <c r="C83">
        <v>22.3596402823927</v>
      </c>
      <c r="D83">
        <f t="shared" si="13"/>
        <v>4.47234386318576</v>
      </c>
      <c r="E83">
        <f t="shared" si="14"/>
        <v>1.43334386318576</v>
      </c>
      <c r="F83">
        <f t="shared" si="11"/>
        <v>0.448756377459686</v>
      </c>
      <c r="G83" s="36">
        <f t="shared" si="12"/>
        <v>11.9319456002634</v>
      </c>
      <c r="H83" s="36">
        <v>8795.18</v>
      </c>
      <c r="I83">
        <v>6.05133793629037</v>
      </c>
    </row>
    <row r="84" hidden="1" spans="1:9">
      <c r="A84" s="52">
        <v>43693</v>
      </c>
      <c r="B84">
        <v>3.03</v>
      </c>
      <c r="C84">
        <v>23.0352206353409</v>
      </c>
      <c r="D84">
        <f t="shared" si="13"/>
        <v>4.34117830182963</v>
      </c>
      <c r="E84">
        <f t="shared" si="14"/>
        <v>1.31117830182963</v>
      </c>
      <c r="F84">
        <f t="shared" si="11"/>
        <v>0.223500079835287</v>
      </c>
      <c r="G84" s="36">
        <f t="shared" si="12"/>
        <v>12.1554456800987</v>
      </c>
      <c r="H84" s="36">
        <v>9060.92</v>
      </c>
      <c r="I84">
        <v>6.07460539239682</v>
      </c>
    </row>
    <row r="85" hidden="1" spans="1:9">
      <c r="A85" s="52">
        <v>43700</v>
      </c>
      <c r="B85">
        <v>3.07</v>
      </c>
      <c r="C85">
        <v>23.8020427240734</v>
      </c>
      <c r="D85">
        <f t="shared" si="13"/>
        <v>4.20132007824942</v>
      </c>
      <c r="E85">
        <f t="shared" si="14"/>
        <v>1.13132007824942</v>
      </c>
      <c r="F85">
        <f t="shared" si="11"/>
        <v>0.0346719106653279</v>
      </c>
      <c r="G85" s="36">
        <f t="shared" si="12"/>
        <v>12.190117590764</v>
      </c>
      <c r="H85" s="36">
        <v>9362.55</v>
      </c>
      <c r="I85">
        <v>6.00413147019099</v>
      </c>
    </row>
    <row r="86" hidden="1" spans="1:9">
      <c r="A86" s="52">
        <v>43707</v>
      </c>
      <c r="B86">
        <v>3.068</v>
      </c>
      <c r="C86">
        <v>23.81</v>
      </c>
      <c r="D86">
        <f t="shared" si="13"/>
        <v>4.19991600167997</v>
      </c>
      <c r="E86">
        <f t="shared" si="14"/>
        <v>1.13191600167997</v>
      </c>
      <c r="F86">
        <f t="shared" si="11"/>
        <v>0.0922768320406306</v>
      </c>
      <c r="G86" s="36">
        <f t="shared" si="12"/>
        <v>12.2823944228046</v>
      </c>
      <c r="H86" s="36">
        <v>9365.68</v>
      </c>
      <c r="I86">
        <v>5.983205983387</v>
      </c>
    </row>
    <row r="87" hidden="1" spans="1:9">
      <c r="A87" s="52">
        <v>43714</v>
      </c>
      <c r="B87">
        <v>3.023</v>
      </c>
      <c r="C87">
        <v>24.8959030047934</v>
      </c>
      <c r="D87">
        <f t="shared" si="13"/>
        <v>4.01672516079237</v>
      </c>
      <c r="E87">
        <f t="shared" si="14"/>
        <v>0.993725160792369</v>
      </c>
      <c r="F87">
        <f t="shared" si="11"/>
        <v>-0.172560398233119</v>
      </c>
      <c r="G87" s="36">
        <f t="shared" si="12"/>
        <v>12.1098340245715</v>
      </c>
      <c r="H87" s="36">
        <v>9823.42</v>
      </c>
      <c r="I87">
        <v>5.87033905302105</v>
      </c>
    </row>
    <row r="88" hidden="1" spans="1:9">
      <c r="A88" s="52">
        <v>43720</v>
      </c>
      <c r="B88">
        <v>3.094</v>
      </c>
      <c r="C88">
        <v>25.1401628584495</v>
      </c>
      <c r="D88">
        <f t="shared" si="13"/>
        <v>3.97769897367194</v>
      </c>
      <c r="E88">
        <f t="shared" si="14"/>
        <v>0.88369897367194</v>
      </c>
      <c r="F88">
        <f t="shared" si="11"/>
        <v>-0.549644889513815</v>
      </c>
      <c r="G88" s="36">
        <f t="shared" si="12"/>
        <v>11.5601891350577</v>
      </c>
      <c r="H88" s="36">
        <v>9919.8</v>
      </c>
      <c r="I88">
        <v>5.46443784824371</v>
      </c>
    </row>
    <row r="89" hidden="1" spans="1:9">
      <c r="A89" s="52">
        <v>43728</v>
      </c>
      <c r="B89">
        <v>3.118</v>
      </c>
      <c r="C89">
        <v>25.0424639856705</v>
      </c>
      <c r="D89">
        <f t="shared" si="13"/>
        <v>3.99321728314038</v>
      </c>
      <c r="E89">
        <f t="shared" si="14"/>
        <v>0.875217283140381</v>
      </c>
      <c r="F89">
        <f t="shared" si="11"/>
        <v>-0.435961018689246</v>
      </c>
      <c r="G89" s="36">
        <f t="shared" si="12"/>
        <v>11.1242281163684</v>
      </c>
      <c r="H89" s="36">
        <v>9881.25</v>
      </c>
      <c r="I89">
        <v>5.14831665593848</v>
      </c>
    </row>
    <row r="90" hidden="1" spans="1:9">
      <c r="A90" s="52">
        <v>43735</v>
      </c>
      <c r="B90">
        <v>3.158</v>
      </c>
      <c r="C90">
        <v>24.2003275800742</v>
      </c>
      <c r="D90">
        <f t="shared" si="13"/>
        <v>4.13217547031623</v>
      </c>
      <c r="E90">
        <f t="shared" si="14"/>
        <v>0.974175470316232</v>
      </c>
      <c r="F90">
        <f t="shared" si="11"/>
        <v>-0.157144607933184</v>
      </c>
      <c r="G90" s="36">
        <f t="shared" si="12"/>
        <v>10.9670835084353</v>
      </c>
      <c r="H90" s="36">
        <v>9548.96</v>
      </c>
      <c r="I90">
        <v>5.008206176535</v>
      </c>
    </row>
    <row r="91" hidden="1" spans="1:9">
      <c r="A91" s="52">
        <v>43738</v>
      </c>
      <c r="B91">
        <v>3.155</v>
      </c>
      <c r="C91">
        <v>23.94</v>
      </c>
      <c r="D91">
        <f t="shared" si="13"/>
        <v>4.17710944026734</v>
      </c>
      <c r="E91">
        <f t="shared" si="14"/>
        <v>1.02210944026734</v>
      </c>
      <c r="F91">
        <f t="shared" si="11"/>
        <v>-0.109806561412631</v>
      </c>
      <c r="G91" s="36">
        <f t="shared" si="12"/>
        <v>10.8572769470226</v>
      </c>
      <c r="H91" s="36">
        <v>9446.24</v>
      </c>
      <c r="I91">
        <v>4.89448963511023</v>
      </c>
    </row>
    <row r="92" hidden="1" spans="1:9">
      <c r="A92" s="52">
        <v>43749</v>
      </c>
      <c r="B92">
        <v>3.163</v>
      </c>
      <c r="C92">
        <v>24.3687790869643</v>
      </c>
      <c r="D92">
        <f t="shared" si="13"/>
        <v>4.10361141373281</v>
      </c>
      <c r="E92">
        <f t="shared" si="14"/>
        <v>0.940611413732806</v>
      </c>
      <c r="F92">
        <f t="shared" si="11"/>
        <v>-0.0531137470595624</v>
      </c>
      <c r="G92" s="36">
        <f t="shared" si="12"/>
        <v>10.8041631999631</v>
      </c>
      <c r="H92" s="36">
        <v>9666.58</v>
      </c>
      <c r="I92">
        <v>4.79698911768311</v>
      </c>
    </row>
    <row r="93" hidden="1" spans="1:9">
      <c r="A93" s="52">
        <v>43756</v>
      </c>
      <c r="B93">
        <v>3.193</v>
      </c>
      <c r="C93">
        <v>24.0333188276893</v>
      </c>
      <c r="D93">
        <f t="shared" si="13"/>
        <v>4.16089016739494</v>
      </c>
      <c r="E93">
        <f t="shared" si="14"/>
        <v>0.967890167394935</v>
      </c>
      <c r="F93">
        <f t="shared" si="11"/>
        <v>0.0841911937229951</v>
      </c>
      <c r="G93" s="36">
        <f t="shared" si="12"/>
        <v>10.8883543936861</v>
      </c>
      <c r="H93" s="36">
        <v>9533.51</v>
      </c>
      <c r="I93">
        <v>4.79861821771987</v>
      </c>
    </row>
    <row r="94" hidden="1" spans="1:9">
      <c r="A94" s="52">
        <v>43763</v>
      </c>
      <c r="B94">
        <v>3.255</v>
      </c>
      <c r="C94">
        <v>24.3533005719576</v>
      </c>
      <c r="D94">
        <f t="shared" si="13"/>
        <v>4.10621959452791</v>
      </c>
      <c r="E94">
        <f t="shared" si="14"/>
        <v>0.851219594527908</v>
      </c>
      <c r="F94">
        <f t="shared" si="11"/>
        <v>-0.0239976886124729</v>
      </c>
      <c r="G94" s="36">
        <f t="shared" si="12"/>
        <v>10.8643567050736</v>
      </c>
      <c r="H94" s="36">
        <v>9660.44</v>
      </c>
      <c r="I94">
        <v>4.71035138502076</v>
      </c>
    </row>
    <row r="95" hidden="1" spans="1:9">
      <c r="A95" s="52">
        <v>43770</v>
      </c>
      <c r="B95">
        <v>3.283</v>
      </c>
      <c r="C95">
        <v>24.5821390897251</v>
      </c>
      <c r="D95">
        <f t="shared" si="13"/>
        <v>4.06799423089255</v>
      </c>
      <c r="E95">
        <f t="shared" si="14"/>
        <v>0.784994230892552</v>
      </c>
      <c r="F95">
        <f t="shared" si="11"/>
        <v>-0.18918123942368</v>
      </c>
      <c r="G95" s="36">
        <f t="shared" si="12"/>
        <v>10.6751754656499</v>
      </c>
      <c r="H95" s="36">
        <v>9802.33</v>
      </c>
      <c r="I95">
        <v>4.52485636926585</v>
      </c>
    </row>
    <row r="96" hidden="1" spans="1:9">
      <c r="A96" s="52">
        <v>43777</v>
      </c>
      <c r="B96">
        <v>3.29</v>
      </c>
      <c r="C96">
        <v>24.8153882005727</v>
      </c>
      <c r="D96">
        <f t="shared" si="13"/>
        <v>4.02975763231027</v>
      </c>
      <c r="E96">
        <f t="shared" si="14"/>
        <v>0.739757632310268</v>
      </c>
      <c r="F96">
        <f t="shared" si="11"/>
        <v>-0.282351807957067</v>
      </c>
      <c r="G96" s="36">
        <f t="shared" si="12"/>
        <v>10.3928236576928</v>
      </c>
      <c r="H96" s="36">
        <v>9895.34</v>
      </c>
      <c r="I96">
        <v>4.25826656140672</v>
      </c>
    </row>
    <row r="97" hidden="1" spans="1:9">
      <c r="A97" s="52">
        <v>43784</v>
      </c>
      <c r="B97">
        <v>3.263</v>
      </c>
      <c r="C97">
        <v>24.195087506366</v>
      </c>
      <c r="D97">
        <f t="shared" si="13"/>
        <v>4.13307040008385</v>
      </c>
      <c r="E97">
        <f t="shared" si="14"/>
        <v>0.870070400083855</v>
      </c>
      <c r="F97">
        <f t="shared" si="11"/>
        <v>-0.0705410136489513</v>
      </c>
      <c r="G97" s="36">
        <f t="shared" si="12"/>
        <v>10.3222826440439</v>
      </c>
      <c r="H97" s="36">
        <v>9647.99</v>
      </c>
      <c r="I97">
        <v>4.14662029371219</v>
      </c>
    </row>
    <row r="98" hidden="1" spans="1:9">
      <c r="A98" s="52">
        <v>43791</v>
      </c>
      <c r="B98">
        <v>3.188</v>
      </c>
      <c r="C98">
        <v>24.1421983143675</v>
      </c>
      <c r="D98">
        <f t="shared" si="13"/>
        <v>4.14212486774612</v>
      </c>
      <c r="E98">
        <f t="shared" si="14"/>
        <v>0.954124867746116</v>
      </c>
      <c r="F98">
        <f t="shared" si="11"/>
        <v>-0.0137652996488189</v>
      </c>
      <c r="G98" s="36">
        <f t="shared" si="12"/>
        <v>10.3085173443951</v>
      </c>
      <c r="H98" s="36">
        <v>9626.9</v>
      </c>
      <c r="I98">
        <v>4.10223274471983</v>
      </c>
    </row>
    <row r="99" hidden="1" spans="1:9">
      <c r="A99" s="52">
        <v>43798</v>
      </c>
      <c r="B99">
        <v>3.192</v>
      </c>
      <c r="C99">
        <v>24.03</v>
      </c>
      <c r="D99">
        <f t="shared" si="13"/>
        <v>4.16146483562214</v>
      </c>
      <c r="E99">
        <f t="shared" si="14"/>
        <v>0.969464835622139</v>
      </c>
      <c r="F99">
        <f t="shared" si="11"/>
        <v>0.118245241094231</v>
      </c>
      <c r="G99" s="36">
        <f t="shared" si="12"/>
        <v>10.4267625854893</v>
      </c>
      <c r="H99" s="36">
        <v>9582.16</v>
      </c>
      <c r="I99">
        <v>4.18317681339552</v>
      </c>
    </row>
    <row r="100" hidden="1" spans="1:9">
      <c r="A100" s="52">
        <v>43805</v>
      </c>
      <c r="B100">
        <v>3.212</v>
      </c>
      <c r="C100">
        <v>24.7740119864623</v>
      </c>
      <c r="D100">
        <f t="shared" si="13"/>
        <v>4.03648791542705</v>
      </c>
      <c r="E100">
        <f t="shared" si="14"/>
        <v>0.824487915427051</v>
      </c>
      <c r="F100">
        <f t="shared" si="11"/>
        <v>0.0394936845344995</v>
      </c>
      <c r="G100" s="36">
        <f t="shared" si="12"/>
        <v>10.4662562700238</v>
      </c>
      <c r="H100" s="36">
        <v>9878.62</v>
      </c>
      <c r="I100">
        <v>4.18730282234924</v>
      </c>
    </row>
    <row r="101" hidden="1" spans="1:9">
      <c r="A101" s="52">
        <v>43812</v>
      </c>
      <c r="B101">
        <v>3.22</v>
      </c>
      <c r="C101">
        <v>25.09</v>
      </c>
      <c r="D101">
        <f t="shared" si="13"/>
        <v>3.98565165404544</v>
      </c>
      <c r="E101">
        <f t="shared" si="14"/>
        <v>0.765651654045436</v>
      </c>
      <c r="F101">
        <f t="shared" si="11"/>
        <v>0.025894021735168</v>
      </c>
      <c r="G101" s="36">
        <f t="shared" si="12"/>
        <v>10.492150291759</v>
      </c>
      <c r="H101" s="36">
        <v>10004.62</v>
      </c>
      <c r="I101">
        <v>4.18581030076415</v>
      </c>
    </row>
    <row r="102" ht="14.75" hidden="1" spans="1:9">
      <c r="A102" s="40">
        <v>43819</v>
      </c>
      <c r="B102">
        <v>3.237</v>
      </c>
      <c r="C102">
        <v>25.77</v>
      </c>
      <c r="D102">
        <f t="shared" si="13"/>
        <v>3.88048117966628</v>
      </c>
      <c r="E102">
        <f t="shared" si="14"/>
        <v>0.643481179666279</v>
      </c>
      <c r="F102">
        <f t="shared" si="11"/>
        <v>-0.226589220417576</v>
      </c>
      <c r="G102" s="36">
        <f t="shared" si="12"/>
        <v>10.2655610713414</v>
      </c>
      <c r="H102" s="36">
        <v>10229.49</v>
      </c>
      <c r="I102">
        <v>3.68199821655304</v>
      </c>
    </row>
    <row r="103" ht="14.75" hidden="1" spans="1:9">
      <c r="A103" s="40">
        <v>43826</v>
      </c>
      <c r="B103">
        <v>3.178</v>
      </c>
      <c r="C103" s="42">
        <v>25.76</v>
      </c>
      <c r="D103">
        <f t="shared" si="13"/>
        <v>3.88198757763975</v>
      </c>
      <c r="E103">
        <f t="shared" si="14"/>
        <v>0.703987577639751</v>
      </c>
      <c r="F103">
        <f t="shared" si="11"/>
        <v>-0.250137290106365</v>
      </c>
      <c r="G103" s="36">
        <f t="shared" si="12"/>
        <v>10.015423781235</v>
      </c>
      <c r="H103" s="36">
        <v>10233.77</v>
      </c>
      <c r="I103">
        <v>3.16973621181299</v>
      </c>
    </row>
    <row r="104" ht="14.75" hidden="1" spans="1:9">
      <c r="A104" s="40">
        <v>43833</v>
      </c>
      <c r="B104">
        <v>3.1428</v>
      </c>
      <c r="C104" s="42">
        <v>26.71</v>
      </c>
      <c r="D104">
        <f t="shared" si="13"/>
        <v>3.74391613627855</v>
      </c>
      <c r="E104">
        <f t="shared" si="14"/>
        <v>0.601116136278548</v>
      </c>
      <c r="F104">
        <f t="shared" si="11"/>
        <v>-0.368348699343591</v>
      </c>
      <c r="G104" s="36">
        <f t="shared" si="12"/>
        <v>9.64707508189144</v>
      </c>
      <c r="H104" s="36">
        <v>10656.41</v>
      </c>
      <c r="I104">
        <v>2.59859286628261</v>
      </c>
    </row>
    <row r="105" hidden="1" spans="1:9">
      <c r="A105" s="40">
        <v>43840</v>
      </c>
      <c r="B105">
        <v>3.0819</v>
      </c>
      <c r="C105">
        <v>27.3</v>
      </c>
      <c r="D105">
        <f t="shared" si="13"/>
        <v>3.66300366300366</v>
      </c>
      <c r="E105">
        <f t="shared" si="14"/>
        <v>0.581103663003663</v>
      </c>
      <c r="F105">
        <f t="shared" si="11"/>
        <v>-0.243384252423388</v>
      </c>
      <c r="G105" s="36">
        <f t="shared" si="12"/>
        <v>9.40369082946805</v>
      </c>
      <c r="H105" s="36">
        <v>10879.84</v>
      </c>
      <c r="I105">
        <v>2.1365178623223</v>
      </c>
    </row>
    <row r="106" hidden="1" spans="1:9">
      <c r="A106" s="40">
        <v>43847</v>
      </c>
      <c r="B106">
        <v>3.0832</v>
      </c>
      <c r="C106">
        <v>27.46</v>
      </c>
      <c r="D106">
        <f t="shared" si="13"/>
        <v>3.64166059723234</v>
      </c>
      <c r="E106">
        <f t="shared" si="14"/>
        <v>0.558460597232338</v>
      </c>
      <c r="F106">
        <f t="shared" si="11"/>
        <v>-0.207191056813098</v>
      </c>
      <c r="G106" s="36">
        <f t="shared" si="12"/>
        <v>9.19649977265495</v>
      </c>
      <c r="H106" s="36">
        <v>10954.39</v>
      </c>
      <c r="I106" s="36">
        <v>1.69418675548966</v>
      </c>
    </row>
    <row r="107" hidden="1" spans="1:10">
      <c r="A107" s="40">
        <v>43853</v>
      </c>
      <c r="B107">
        <v>2.9932</v>
      </c>
      <c r="C107">
        <v>26.73</v>
      </c>
      <c r="D107">
        <f t="shared" si="13"/>
        <v>3.74111485222596</v>
      </c>
      <c r="E107">
        <f t="shared" si="14"/>
        <v>0.747914852225963</v>
      </c>
      <c r="F107">
        <f t="shared" si="11"/>
        <v>0.104433672559685</v>
      </c>
      <c r="G107" s="36">
        <f t="shared" si="12"/>
        <v>9.30093344521464</v>
      </c>
      <c r="H107">
        <v>10681.9</v>
      </c>
      <c r="I107">
        <v>1.77736588687256</v>
      </c>
      <c r="J107">
        <v>0.195305064568583</v>
      </c>
    </row>
    <row r="108" hidden="1" spans="1:10">
      <c r="A108" s="40">
        <v>43868</v>
      </c>
      <c r="B108">
        <v>2.8024</v>
      </c>
      <c r="C108">
        <v>26.47</v>
      </c>
      <c r="D108">
        <f t="shared" si="13"/>
        <v>3.77786173026067</v>
      </c>
      <c r="E108">
        <f t="shared" si="14"/>
        <v>0.975461730260673</v>
      </c>
      <c r="F108">
        <f t="shared" si="11"/>
        <v>0.271474152620921</v>
      </c>
      <c r="G108" s="36">
        <f t="shared" si="12"/>
        <v>9.57240759783556</v>
      </c>
      <c r="H108">
        <v>10611.55</v>
      </c>
      <c r="I108">
        <v>1.95394693275243</v>
      </c>
      <c r="J108">
        <v>0.725205620150131</v>
      </c>
    </row>
    <row r="109" hidden="1" spans="1:10">
      <c r="A109" s="40">
        <v>43875</v>
      </c>
      <c r="B109">
        <v>2.8631</v>
      </c>
      <c r="C109">
        <v>27.08</v>
      </c>
      <c r="D109">
        <f t="shared" si="13"/>
        <v>3.69276218611521</v>
      </c>
      <c r="E109">
        <f t="shared" si="14"/>
        <v>0.829662186115214</v>
      </c>
      <c r="F109">
        <f t="shared" si="11"/>
        <v>0.228546049836666</v>
      </c>
      <c r="G109" s="36">
        <f t="shared" si="12"/>
        <v>9.80095364767222</v>
      </c>
      <c r="H109">
        <v>10916.31</v>
      </c>
      <c r="I109">
        <v>2.05433694124502</v>
      </c>
      <c r="J109">
        <v>1.21943180807698</v>
      </c>
    </row>
    <row r="110" hidden="1" spans="1:10">
      <c r="A110" s="40">
        <v>43882</v>
      </c>
      <c r="B110">
        <v>2.847</v>
      </c>
      <c r="C110">
        <v>28.93</v>
      </c>
      <c r="D110">
        <f t="shared" si="13"/>
        <v>3.45661942620118</v>
      </c>
      <c r="E110">
        <f t="shared" si="14"/>
        <v>0.609619426201176</v>
      </c>
      <c r="F110">
        <f t="shared" si="11"/>
        <v>0.0285157631975124</v>
      </c>
      <c r="G110" s="36">
        <f t="shared" si="12"/>
        <v>9.82946941086974</v>
      </c>
      <c r="H110">
        <v>11629.7</v>
      </c>
      <c r="I110">
        <v>2.0313291944267</v>
      </c>
      <c r="J110">
        <v>1.41785783795372</v>
      </c>
    </row>
    <row r="111" hidden="1" spans="1:10">
      <c r="A111" s="40">
        <v>43889</v>
      </c>
      <c r="B111">
        <v>2.7376</v>
      </c>
      <c r="C111">
        <v>27.13</v>
      </c>
      <c r="D111">
        <f t="shared" si="13"/>
        <v>3.68595650571323</v>
      </c>
      <c r="E111">
        <f t="shared" si="14"/>
        <v>0.948356505713233</v>
      </c>
      <c r="F111">
        <f t="shared" si="11"/>
        <v>0.389895908480895</v>
      </c>
      <c r="G111" s="36">
        <f t="shared" si="12"/>
        <v>10.2193653193506</v>
      </c>
      <c r="H111">
        <v>10980.77</v>
      </c>
      <c r="I111">
        <v>2.11834652597067</v>
      </c>
      <c r="J111">
        <v>2.13677164410335</v>
      </c>
    </row>
    <row r="112" hidden="1" spans="1:10">
      <c r="A112" s="40">
        <v>43896</v>
      </c>
      <c r="B112">
        <v>2.628</v>
      </c>
      <c r="C112">
        <v>28.78</v>
      </c>
      <c r="D112">
        <f t="shared" si="13"/>
        <v>3.47463516330785</v>
      </c>
      <c r="E112">
        <f t="shared" si="14"/>
        <v>0.846635163307853</v>
      </c>
      <c r="F112">
        <f t="shared" si="11"/>
        <v>0.0987203110818893</v>
      </c>
      <c r="G112" s="36">
        <f t="shared" si="12"/>
        <v>10.3180856304325</v>
      </c>
      <c r="H112">
        <v>11582.82</v>
      </c>
      <c r="I112">
        <v>2.26481143501621</v>
      </c>
      <c r="J112">
        <v>2.30543471832458</v>
      </c>
    </row>
    <row r="113" hidden="1" spans="1:10">
      <c r="A113" s="40">
        <v>43903</v>
      </c>
      <c r="B113">
        <v>2.6759</v>
      </c>
      <c r="C113">
        <v>26.99</v>
      </c>
      <c r="D113">
        <f t="shared" si="13"/>
        <v>3.70507595405706</v>
      </c>
      <c r="E113">
        <f t="shared" si="14"/>
        <v>1.02917595405706</v>
      </c>
      <c r="F113">
        <f t="shared" si="11"/>
        <v>0.0537142237963861</v>
      </c>
      <c r="G113" s="36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hidden="1" spans="1:10">
      <c r="A114" s="40">
        <v>43910</v>
      </c>
      <c r="B114">
        <v>2.6815</v>
      </c>
      <c r="C114">
        <v>25.46</v>
      </c>
      <c r="D114">
        <f t="shared" si="13"/>
        <v>3.92772977219167</v>
      </c>
      <c r="E114">
        <f t="shared" si="14"/>
        <v>1.24622977219167</v>
      </c>
      <c r="F114">
        <f t="shared" si="11"/>
        <v>0.416567586076459</v>
      </c>
      <c r="G114" s="36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hidden="1" spans="1:10">
      <c r="A115" s="40">
        <v>43917</v>
      </c>
      <c r="B115">
        <v>2.609</v>
      </c>
      <c r="C115">
        <v>25.24</v>
      </c>
      <c r="D115">
        <f t="shared" si="13"/>
        <v>3.96196513470681</v>
      </c>
      <c r="E115">
        <f t="shared" si="14"/>
        <v>1.35296513470682</v>
      </c>
      <c r="F115">
        <f t="shared" si="11"/>
        <v>0.74334570850564</v>
      </c>
      <c r="G115" s="36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hidden="1" spans="1:10">
      <c r="A116" s="40">
        <v>43924</v>
      </c>
      <c r="B116">
        <v>2.5965</v>
      </c>
      <c r="C116">
        <v>24.91</v>
      </c>
      <c r="D116">
        <f t="shared" si="13"/>
        <v>4.01445202729827</v>
      </c>
      <c r="E116">
        <f t="shared" si="14"/>
        <v>1.41795202729827</v>
      </c>
      <c r="F116">
        <f t="shared" si="11"/>
        <v>0.46959552158504</v>
      </c>
      <c r="G116" s="36">
        <f t="shared" si="12"/>
        <v>12.001308670396</v>
      </c>
      <c r="H116" s="43">
        <v>10110.11</v>
      </c>
      <c r="I116">
        <v>3.55171546753044</v>
      </c>
      <c r="J116">
        <v>4.29926368730438</v>
      </c>
    </row>
    <row r="117" hidden="1" spans="1:10">
      <c r="A117" s="40">
        <v>43931</v>
      </c>
      <c r="B117">
        <v>2.5403</v>
      </c>
      <c r="C117">
        <v>25.28</v>
      </c>
      <c r="D117">
        <f t="shared" si="13"/>
        <v>3.95569620253165</v>
      </c>
      <c r="E117">
        <f t="shared" si="14"/>
        <v>1.41539620253165</v>
      </c>
      <c r="F117">
        <f t="shared" si="11"/>
        <v>0.568761039223793</v>
      </c>
      <c r="G117" s="36">
        <f t="shared" si="12"/>
        <v>12.5700697096198</v>
      </c>
      <c r="H117">
        <v>10298.41</v>
      </c>
      <c r="I117">
        <v>3.89447242983291</v>
      </c>
      <c r="J117">
        <v>4.95381687331504</v>
      </c>
    </row>
    <row r="118" hidden="1" spans="1:10">
      <c r="A118" s="40">
        <v>43938</v>
      </c>
      <c r="B118">
        <v>2.559</v>
      </c>
      <c r="C118">
        <v>25.65</v>
      </c>
      <c r="D118">
        <f t="shared" si="13"/>
        <v>3.89863547758285</v>
      </c>
      <c r="E118">
        <f t="shared" si="14"/>
        <v>1.33963547758285</v>
      </c>
      <c r="F118">
        <f t="shared" si="11"/>
        <v>0.310459523525788</v>
      </c>
      <c r="G118" s="36">
        <f t="shared" si="12"/>
        <v>12.8805292331456</v>
      </c>
      <c r="H118">
        <v>10527.99</v>
      </c>
      <c r="I118">
        <v>4.11935088597134</v>
      </c>
      <c r="J118">
        <v>5.17261726466349</v>
      </c>
    </row>
    <row r="119" hidden="1" spans="1:10">
      <c r="A119" s="40">
        <v>43945</v>
      </c>
      <c r="B119">
        <v>2.51</v>
      </c>
      <c r="C119" s="45">
        <v>25.1</v>
      </c>
      <c r="D119">
        <f t="shared" si="13"/>
        <v>3.98406374501992</v>
      </c>
      <c r="E119">
        <f t="shared" si="14"/>
        <v>1.47406374501992</v>
      </c>
      <c r="F119">
        <f t="shared" si="11"/>
        <v>0.227833972828248</v>
      </c>
      <c r="G119" s="36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hidden="1" spans="1:10">
      <c r="A120" s="40">
        <v>43951</v>
      </c>
      <c r="B120">
        <v>2.538</v>
      </c>
      <c r="C120">
        <v>25.27</v>
      </c>
      <c r="D120">
        <f t="shared" si="13"/>
        <v>3.95726157499011</v>
      </c>
      <c r="E120">
        <f t="shared" si="14"/>
        <v>1.41926157499011</v>
      </c>
      <c r="F120">
        <f t="shared" si="11"/>
        <v>0.066296440283292</v>
      </c>
      <c r="G120" s="36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hidden="1" spans="1:10">
      <c r="A121" s="40">
        <v>43959</v>
      </c>
      <c r="B121">
        <v>2.6207</v>
      </c>
      <c r="C121">
        <v>25.94</v>
      </c>
      <c r="D121">
        <f t="shared" si="13"/>
        <v>3.8550501156515</v>
      </c>
      <c r="E121">
        <f t="shared" si="14"/>
        <v>1.2343501156515</v>
      </c>
      <c r="F121">
        <f t="shared" si="11"/>
        <v>-0.18360191164677</v>
      </c>
      <c r="G121" s="36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hidden="1" spans="1:10">
      <c r="A122" s="40">
        <v>43966</v>
      </c>
      <c r="B122">
        <v>2.682</v>
      </c>
      <c r="C122">
        <v>25.94</v>
      </c>
      <c r="D122">
        <f t="shared" si="13"/>
        <v>3.8550501156515</v>
      </c>
      <c r="E122">
        <f t="shared" si="14"/>
        <v>1.1730501156515</v>
      </c>
      <c r="F122">
        <f t="shared" si="11"/>
        <v>-0.242346086880143</v>
      </c>
      <c r="G122" s="36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hidden="1" spans="1:10">
      <c r="A123" s="40">
        <v>43973</v>
      </c>
      <c r="B123">
        <v>2.6176</v>
      </c>
      <c r="C123">
        <v>25.18</v>
      </c>
      <c r="D123">
        <f t="shared" si="13"/>
        <v>3.9714058776807</v>
      </c>
      <c r="E123">
        <f t="shared" si="14"/>
        <v>1.3538058776807</v>
      </c>
      <c r="F123">
        <f t="shared" si="11"/>
        <v>0.0141704000978526</v>
      </c>
      <c r="G123" s="36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hidden="1" spans="1:10">
      <c r="A124" s="40">
        <v>43980</v>
      </c>
      <c r="B124">
        <v>2.7053</v>
      </c>
      <c r="C124">
        <v>25.65</v>
      </c>
      <c r="D124">
        <f t="shared" si="13"/>
        <v>3.89863547758285</v>
      </c>
      <c r="E124">
        <f t="shared" si="14"/>
        <v>1.19333547758285</v>
      </c>
      <c r="F124">
        <f t="shared" si="11"/>
        <v>-0.280728267437074</v>
      </c>
      <c r="G124" s="36">
        <f t="shared" si="12"/>
        <v>12.482153780391</v>
      </c>
      <c r="H124">
        <v>10746.08</v>
      </c>
      <c r="I124">
        <v>4.88890095280709</v>
      </c>
      <c r="J124">
        <v>5.90117095540974</v>
      </c>
    </row>
    <row r="125" hidden="1" spans="1:10">
      <c r="A125" s="40">
        <v>43987</v>
      </c>
      <c r="B125">
        <v>2.8475</v>
      </c>
      <c r="C125">
        <v>26.62</v>
      </c>
      <c r="D125">
        <f t="shared" si="13"/>
        <v>3.75657400450789</v>
      </c>
      <c r="E125">
        <f t="shared" si="14"/>
        <v>0.909074004507888</v>
      </c>
      <c r="F125">
        <f t="shared" si="11"/>
        <v>-0.510187570482219</v>
      </c>
      <c r="G125" s="36">
        <f t="shared" si="12"/>
        <v>11.9719662099088</v>
      </c>
      <c r="H125">
        <v>11180.6</v>
      </c>
      <c r="I125">
        <v>4.43720648727936</v>
      </c>
      <c r="J125">
        <v>5.9128365020335</v>
      </c>
    </row>
    <row r="126" hidden="1" spans="1:10">
      <c r="A126" s="40">
        <v>43994</v>
      </c>
      <c r="B126">
        <v>2.7451</v>
      </c>
      <c r="C126">
        <v>26.81</v>
      </c>
      <c r="D126">
        <f t="shared" si="13"/>
        <v>3.72995151063036</v>
      </c>
      <c r="E126">
        <f t="shared" si="14"/>
        <v>0.984851510630362</v>
      </c>
      <c r="F126">
        <f t="shared" si="11"/>
        <v>-0.249498605021141</v>
      </c>
      <c r="G126" s="36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hidden="1" spans="1:10">
      <c r="A127" s="40">
        <v>44001</v>
      </c>
      <c r="B127">
        <v>2.8752</v>
      </c>
      <c r="C127">
        <v>27.78</v>
      </c>
      <c r="D127">
        <f t="shared" si="13"/>
        <v>3.59971202303816</v>
      </c>
      <c r="E127">
        <f t="shared" si="14"/>
        <v>0.724512023038157</v>
      </c>
      <c r="F127">
        <f t="shared" si="11"/>
        <v>-0.448538092613346</v>
      </c>
      <c r="G127" s="36">
        <f t="shared" si="12"/>
        <v>11.2739295122743</v>
      </c>
      <c r="H127">
        <v>11668.13</v>
      </c>
      <c r="I127">
        <v>3.80877848776262</v>
      </c>
      <c r="J127">
        <v>5.16758697561099</v>
      </c>
    </row>
    <row r="128" hidden="1" spans="1:10">
      <c r="A128" s="40">
        <v>44006</v>
      </c>
      <c r="B128">
        <v>2.8614</v>
      </c>
      <c r="C128">
        <v>28.1</v>
      </c>
      <c r="D128">
        <f t="shared" si="13"/>
        <v>3.55871886120996</v>
      </c>
      <c r="E128">
        <f t="shared" si="14"/>
        <v>0.697318861209964</v>
      </c>
      <c r="F128">
        <f t="shared" si="11"/>
        <v>-0.656487016470735</v>
      </c>
      <c r="G128" s="36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hidden="1" spans="1:10">
      <c r="A129" s="40">
        <v>44015</v>
      </c>
      <c r="B129">
        <v>2.8974</v>
      </c>
      <c r="C129" s="7">
        <v>29.51</v>
      </c>
      <c r="D129">
        <f t="shared" si="13"/>
        <v>3.38868180277872</v>
      </c>
      <c r="E129">
        <f t="shared" si="14"/>
        <v>0.491281802778718</v>
      </c>
      <c r="F129">
        <f t="shared" si="11"/>
        <v>-0.702053674804128</v>
      </c>
      <c r="G129" s="36">
        <f t="shared" si="12"/>
        <v>9.91538882099946</v>
      </c>
      <c r="H129">
        <v>12433.27</v>
      </c>
      <c r="I129">
        <v>2.77031040891302</v>
      </c>
      <c r="J129">
        <v>3.40953320142056</v>
      </c>
    </row>
    <row r="130" hidden="1" spans="1:10">
      <c r="A130" s="40">
        <v>44022</v>
      </c>
      <c r="B130">
        <v>3.0305</v>
      </c>
      <c r="C130">
        <v>32.55</v>
      </c>
      <c r="D130">
        <f t="shared" si="13"/>
        <v>3.07219662058372</v>
      </c>
      <c r="E130">
        <f t="shared" si="14"/>
        <v>0.0416966205837177</v>
      </c>
      <c r="F130">
        <f t="shared" si="11"/>
        <v>-0.867377383924171</v>
      </c>
      <c r="G130" s="36">
        <f t="shared" si="12"/>
        <v>9.04801143707529</v>
      </c>
      <c r="H130">
        <v>13671.24</v>
      </c>
      <c r="I130">
        <v>2.1523540730747</v>
      </c>
      <c r="J130">
        <v>2.12924809111058</v>
      </c>
    </row>
    <row r="131" hidden="1" spans="1:10">
      <c r="A131" s="40">
        <v>44029</v>
      </c>
      <c r="B131">
        <v>2.9507</v>
      </c>
      <c r="C131">
        <v>31.23</v>
      </c>
      <c r="D131">
        <f t="shared" si="13"/>
        <v>3.2020493115594</v>
      </c>
      <c r="E131">
        <f t="shared" si="14"/>
        <v>0.251349311559399</v>
      </c>
      <c r="F131">
        <f t="shared" ref="F131:F194" si="15">E131-E126</f>
        <v>-0.733502199070963</v>
      </c>
      <c r="G131" s="36">
        <f t="shared" si="12"/>
        <v>8.31450923800433</v>
      </c>
      <c r="H131">
        <v>13114.94</v>
      </c>
      <c r="I131">
        <v>1.64184960215642</v>
      </c>
      <c r="J131">
        <v>1.15753273094245</v>
      </c>
    </row>
    <row r="132" hidden="1" spans="1:10">
      <c r="A132" s="40">
        <v>44036</v>
      </c>
      <c r="B132">
        <v>2.8612</v>
      </c>
      <c r="C132">
        <v>30.94</v>
      </c>
      <c r="D132">
        <f t="shared" si="13"/>
        <v>3.23206205559147</v>
      </c>
      <c r="E132">
        <f t="shared" si="14"/>
        <v>0.370862055591467</v>
      </c>
      <c r="F132">
        <f t="shared" si="15"/>
        <v>-0.35364996744669</v>
      </c>
      <c r="G132" s="36">
        <f t="shared" si="12"/>
        <v>7.96085927055764</v>
      </c>
      <c r="H132">
        <v>12935.7</v>
      </c>
      <c r="I132">
        <v>1.44790971176199</v>
      </c>
      <c r="J132">
        <v>0.57186620403546</v>
      </c>
    </row>
    <row r="133" hidden="1" spans="1:10">
      <c r="A133" s="40">
        <v>44043</v>
      </c>
      <c r="B133">
        <v>2.9664</v>
      </c>
      <c r="C133">
        <v>32.66</v>
      </c>
      <c r="D133">
        <f t="shared" si="13"/>
        <v>3.06184935701164</v>
      </c>
      <c r="E133">
        <f t="shared" si="14"/>
        <v>0.0954493570116353</v>
      </c>
      <c r="F133">
        <f t="shared" si="15"/>
        <v>-0.601869504198329</v>
      </c>
      <c r="G133" s="36">
        <f t="shared" si="12"/>
        <v>7.35898976635931</v>
      </c>
      <c r="H133">
        <v>13637.88</v>
      </c>
      <c r="I133">
        <v>1.06875907596258</v>
      </c>
      <c r="J133">
        <v>-0.323560886969666</v>
      </c>
    </row>
    <row r="134" hidden="1" spans="1:10">
      <c r="A134" s="40">
        <v>44050</v>
      </c>
      <c r="B134">
        <v>2.9918</v>
      </c>
      <c r="C134">
        <v>32.89</v>
      </c>
      <c r="D134">
        <f t="shared" si="13"/>
        <v>3.04043782304652</v>
      </c>
      <c r="E134">
        <f t="shared" si="14"/>
        <v>0.0486378230465188</v>
      </c>
      <c r="F134">
        <f t="shared" si="15"/>
        <v>-0.4426439797322</v>
      </c>
      <c r="G134" s="36">
        <f t="shared" si="12"/>
        <v>6.91634578662711</v>
      </c>
      <c r="H134">
        <v>13648.5</v>
      </c>
      <c r="I134">
        <v>0.765926187062462</v>
      </c>
      <c r="J134">
        <v>-0.894693104316218</v>
      </c>
    </row>
    <row r="135" hidden="1" spans="1:10">
      <c r="A135" s="40">
        <v>44057</v>
      </c>
      <c r="B135">
        <v>2.9369</v>
      </c>
      <c r="C135">
        <v>32.5</v>
      </c>
      <c r="D135">
        <f t="shared" si="13"/>
        <v>3.07692307692308</v>
      </c>
      <c r="E135">
        <f t="shared" si="14"/>
        <v>0.140023076923077</v>
      </c>
      <c r="F135">
        <f t="shared" si="15"/>
        <v>0.0983264563393593</v>
      </c>
      <c r="G135" s="36">
        <f t="shared" si="12"/>
        <v>7.01467224296647</v>
      </c>
      <c r="H135">
        <v>13489.01</v>
      </c>
      <c r="I135">
        <v>0.908908201128177</v>
      </c>
      <c r="J135">
        <v>-0.793091696068366</v>
      </c>
    </row>
    <row r="136" hidden="1" spans="1:10">
      <c r="A136" s="40">
        <v>44064</v>
      </c>
      <c r="B136">
        <v>2.9823</v>
      </c>
      <c r="C136">
        <v>32.59</v>
      </c>
      <c r="D136">
        <f t="shared" si="13"/>
        <v>3.06842589751457</v>
      </c>
      <c r="E136">
        <f t="shared" si="14"/>
        <v>0.0861258975145747</v>
      </c>
      <c r="F136">
        <f t="shared" si="15"/>
        <v>-0.165223414044824</v>
      </c>
      <c r="G136" s="36">
        <f t="shared" si="12"/>
        <v>6.84944882892164</v>
      </c>
      <c r="H136">
        <v>13478</v>
      </c>
      <c r="I136">
        <v>0.853805447087512</v>
      </c>
      <c r="J136">
        <v>-1.19317313381594</v>
      </c>
    </row>
    <row r="137" hidden="1" spans="1:10">
      <c r="A137" s="40">
        <v>44071</v>
      </c>
      <c r="B137">
        <v>3.0672</v>
      </c>
      <c r="C137">
        <v>33.55</v>
      </c>
      <c r="D137">
        <f t="shared" si="13"/>
        <v>2.9806259314456</v>
      </c>
      <c r="E137">
        <f t="shared" si="14"/>
        <v>-0.0865740685543961</v>
      </c>
      <c r="F137">
        <f t="shared" si="15"/>
        <v>-0.457436124145863</v>
      </c>
      <c r="G137" s="36">
        <f t="shared" si="12"/>
        <v>6.39201270477578</v>
      </c>
      <c r="H137">
        <v>13851.32</v>
      </c>
      <c r="I137">
        <v>0.514167915562805</v>
      </c>
      <c r="J137">
        <v>-1.84593909108507</v>
      </c>
    </row>
    <row r="138" hidden="1" spans="1:10">
      <c r="A138" s="40">
        <v>44078</v>
      </c>
      <c r="B138">
        <v>3.1696</v>
      </c>
      <c r="C138">
        <v>33.26</v>
      </c>
      <c r="D138">
        <f t="shared" si="13"/>
        <v>3.00661455201443</v>
      </c>
      <c r="E138">
        <f t="shared" si="14"/>
        <v>-0.162985447985568</v>
      </c>
      <c r="F138">
        <f t="shared" si="15"/>
        <v>-0.258434804997203</v>
      </c>
      <c r="G138" s="36">
        <f t="shared" si="12"/>
        <v>6.13357789977858</v>
      </c>
      <c r="H138">
        <v>13656.66</v>
      </c>
      <c r="I138">
        <v>0.269230479258166</v>
      </c>
      <c r="J138">
        <v>-2.15903483665444</v>
      </c>
    </row>
    <row r="139" hidden="1" spans="1:10">
      <c r="A139" s="40">
        <v>44085</v>
      </c>
      <c r="B139">
        <v>3.1346</v>
      </c>
      <c r="C139">
        <v>31.45</v>
      </c>
      <c r="D139">
        <f t="shared" si="13"/>
        <v>3.17965023847377</v>
      </c>
      <c r="E139">
        <f t="shared" si="14"/>
        <v>0.0450502384737677</v>
      </c>
      <c r="F139">
        <f t="shared" si="15"/>
        <v>-0.0035875845727511</v>
      </c>
      <c r="G139" s="36">
        <f t="shared" si="12"/>
        <v>6.12999031520583</v>
      </c>
      <c r="H139">
        <v>12942.95</v>
      </c>
      <c r="I139">
        <v>0.208792230111839</v>
      </c>
      <c r="J139">
        <v>-2.13638320540476</v>
      </c>
    </row>
    <row r="140" hidden="1" spans="1:10">
      <c r="A140" s="40">
        <v>44092</v>
      </c>
      <c r="B140">
        <v>3.1162</v>
      </c>
      <c r="C140">
        <v>32.29</v>
      </c>
      <c r="D140">
        <f t="shared" si="13"/>
        <v>3.09693403530505</v>
      </c>
      <c r="E140">
        <f t="shared" si="14"/>
        <v>-0.0192659646949522</v>
      </c>
      <c r="F140">
        <f t="shared" si="15"/>
        <v>-0.159289041618029</v>
      </c>
      <c r="G140" s="36">
        <f t="shared" ref="G140:G203" si="16">F140+G139</f>
        <v>5.9707012735878</v>
      </c>
      <c r="H140">
        <v>13245.09</v>
      </c>
      <c r="I140">
        <v>-0.00337135479041462</v>
      </c>
      <c r="J140">
        <v>-2.29559078024905</v>
      </c>
    </row>
    <row r="141" hidden="1" spans="1:10">
      <c r="A141" s="40">
        <v>44099</v>
      </c>
      <c r="B141">
        <v>3.1295</v>
      </c>
      <c r="C141">
        <v>31.24</v>
      </c>
      <c r="D141">
        <f t="shared" si="13"/>
        <v>3.20102432778489</v>
      </c>
      <c r="E141">
        <f t="shared" si="14"/>
        <v>0.0715243277848909</v>
      </c>
      <c r="F141">
        <f t="shared" si="15"/>
        <v>-0.0146015697296837</v>
      </c>
      <c r="G141" s="36">
        <f t="shared" si="16"/>
        <v>5.95609970385811</v>
      </c>
      <c r="H141">
        <v>12814.17</v>
      </c>
      <c r="I141">
        <v>-0.146996777186327</v>
      </c>
      <c r="J141">
        <v>-2.15747699711233</v>
      </c>
    </row>
    <row r="142" hidden="1" spans="1:10">
      <c r="A142" s="40">
        <v>44104</v>
      </c>
      <c r="B142">
        <v>3.1482</v>
      </c>
      <c r="C142">
        <v>31.39</v>
      </c>
      <c r="D142">
        <f t="shared" si="13"/>
        <v>3.18572793883402</v>
      </c>
      <c r="E142">
        <f t="shared" si="14"/>
        <v>0.0375279388340237</v>
      </c>
      <c r="F142">
        <f t="shared" si="15"/>
        <v>0.12410200738842</v>
      </c>
      <c r="G142" s="36">
        <f t="shared" si="16"/>
        <v>6.08020171124653</v>
      </c>
      <c r="H142">
        <v>12907.45</v>
      </c>
      <c r="I142">
        <v>-0.147255544734272</v>
      </c>
      <c r="J142">
        <v>-1.91468606932427</v>
      </c>
    </row>
    <row r="143" hidden="1" spans="1:10">
      <c r="A143" s="40">
        <v>44113</v>
      </c>
      <c r="B143">
        <v>3.1873</v>
      </c>
      <c r="C143">
        <v>32.35</v>
      </c>
      <c r="D143">
        <f t="shared" si="13"/>
        <v>3.09119010819165</v>
      </c>
      <c r="E143">
        <f t="shared" si="14"/>
        <v>-0.0961098918083461</v>
      </c>
      <c r="F143">
        <f t="shared" si="15"/>
        <v>0.0668755561772221</v>
      </c>
      <c r="G143" s="36">
        <f t="shared" si="16"/>
        <v>6.14707726742376</v>
      </c>
      <c r="H143">
        <v>13289.26</v>
      </c>
      <c r="I143">
        <v>-0.140979906540081</v>
      </c>
      <c r="J143">
        <v>-1.69150857754006</v>
      </c>
    </row>
    <row r="144" hidden="1" spans="1:10">
      <c r="A144" s="40">
        <v>44120</v>
      </c>
      <c r="B144">
        <v>3.2202</v>
      </c>
      <c r="C144">
        <v>33.22</v>
      </c>
      <c r="D144">
        <f t="shared" si="13"/>
        <v>3.01023479831427</v>
      </c>
      <c r="E144">
        <f t="shared" si="14"/>
        <v>-0.209965201685732</v>
      </c>
      <c r="F144">
        <f t="shared" si="15"/>
        <v>-0.255015440159499</v>
      </c>
      <c r="G144" s="36">
        <f t="shared" si="16"/>
        <v>5.89206182726426</v>
      </c>
      <c r="H144">
        <v>13532.73</v>
      </c>
      <c r="I144">
        <v>-0.373452222798198</v>
      </c>
      <c r="J144">
        <v>-1.96665586855902</v>
      </c>
    </row>
    <row r="145" hidden="1" spans="1:10">
      <c r="A145" s="40">
        <v>44127</v>
      </c>
      <c r="B145">
        <v>3.1957</v>
      </c>
      <c r="C145">
        <v>32.24</v>
      </c>
      <c r="D145">
        <f t="shared" ref="D145:D208" si="17">1/C145*100</f>
        <v>3.10173697270471</v>
      </c>
      <c r="E145">
        <f t="shared" ref="E145:E208" si="18">D145-B145</f>
        <v>-0.0939630272952856</v>
      </c>
      <c r="F145">
        <f t="shared" si="15"/>
        <v>-0.0746970626003334</v>
      </c>
      <c r="G145" s="36">
        <f t="shared" si="16"/>
        <v>5.81736476466392</v>
      </c>
      <c r="H145">
        <v>13128.46</v>
      </c>
      <c r="I145">
        <v>-0.473894435860706</v>
      </c>
      <c r="J145">
        <v>-1.95621218556962</v>
      </c>
    </row>
    <row r="146" hidden="1" spans="1:10">
      <c r="A146" s="40">
        <v>44134</v>
      </c>
      <c r="B146">
        <v>3.181</v>
      </c>
      <c r="C146">
        <v>32.27</v>
      </c>
      <c r="D146">
        <f t="shared" si="17"/>
        <v>3.09885342423303</v>
      </c>
      <c r="E146">
        <f t="shared" si="18"/>
        <v>-0.0821465757669664</v>
      </c>
      <c r="F146">
        <f t="shared" si="15"/>
        <v>-0.153670903551857</v>
      </c>
      <c r="G146" s="36">
        <f t="shared" si="16"/>
        <v>5.66369386111207</v>
      </c>
      <c r="H146">
        <v>13236.6</v>
      </c>
      <c r="I146">
        <v>-0.601306481995141</v>
      </c>
      <c r="J146">
        <v>-2.04638643238866</v>
      </c>
    </row>
    <row r="147" hidden="1" spans="1:10">
      <c r="A147" s="40">
        <v>44141</v>
      </c>
      <c r="B147">
        <v>3.2063</v>
      </c>
      <c r="C147">
        <v>33.58</v>
      </c>
      <c r="D147">
        <f t="shared" si="17"/>
        <v>2.97796307325789</v>
      </c>
      <c r="E147">
        <f t="shared" si="18"/>
        <v>-0.228336926742108</v>
      </c>
      <c r="F147">
        <f t="shared" si="15"/>
        <v>-0.265864865576132</v>
      </c>
      <c r="G147" s="36">
        <f t="shared" si="16"/>
        <v>5.39782899553594</v>
      </c>
      <c r="H147">
        <v>13838.42</v>
      </c>
      <c r="I147">
        <v>-0.774291159661561</v>
      </c>
      <c r="J147">
        <v>-2.31319552905812</v>
      </c>
    </row>
    <row r="148" hidden="1" spans="1:10">
      <c r="A148" s="40">
        <v>44148</v>
      </c>
      <c r="B148">
        <v>3.2715</v>
      </c>
      <c r="C148">
        <v>33.38</v>
      </c>
      <c r="D148">
        <f t="shared" si="17"/>
        <v>2.99580587177951</v>
      </c>
      <c r="E148">
        <f t="shared" si="18"/>
        <v>-0.275694128220492</v>
      </c>
      <c r="F148">
        <f t="shared" si="15"/>
        <v>-0.179584236412146</v>
      </c>
      <c r="G148" s="36">
        <f t="shared" si="16"/>
        <v>5.21824475912379</v>
      </c>
      <c r="H148">
        <v>13754.55</v>
      </c>
      <c r="I148">
        <v>-0.884302295905564</v>
      </c>
      <c r="J148">
        <v>-2.61014355780163</v>
      </c>
    </row>
    <row r="149" hidden="1" spans="1:10">
      <c r="A149" s="40">
        <v>44155</v>
      </c>
      <c r="B149">
        <v>3.31</v>
      </c>
      <c r="C149">
        <v>33.69</v>
      </c>
      <c r="D149">
        <f t="shared" si="17"/>
        <v>2.96823983377857</v>
      </c>
      <c r="E149">
        <f t="shared" si="18"/>
        <v>-0.341760166221431</v>
      </c>
      <c r="F149">
        <f t="shared" si="15"/>
        <v>-0.131794964535699</v>
      </c>
      <c r="G149" s="36">
        <f t="shared" si="16"/>
        <v>5.08644979458809</v>
      </c>
      <c r="H149">
        <v>13852.42</v>
      </c>
      <c r="I149">
        <v>-0.948325446765531</v>
      </c>
      <c r="J149">
        <v>-2.80227888942911</v>
      </c>
    </row>
    <row r="150" hidden="1" spans="1:10">
      <c r="A150" s="40">
        <v>44162</v>
      </c>
      <c r="B150">
        <v>3.3</v>
      </c>
      <c r="C150">
        <v>33.14</v>
      </c>
      <c r="D150">
        <f t="shared" si="17"/>
        <v>3.01750150875075</v>
      </c>
      <c r="E150">
        <f t="shared" si="18"/>
        <v>-0.282498491249246</v>
      </c>
      <c r="F150">
        <f t="shared" si="15"/>
        <v>-0.18853546395396</v>
      </c>
      <c r="G150" s="36">
        <f t="shared" si="16"/>
        <v>4.89791433063413</v>
      </c>
      <c r="H150">
        <v>13690.88</v>
      </c>
      <c r="I150">
        <v>-1.04598092039899</v>
      </c>
      <c r="J150">
        <v>-3.18809345364457</v>
      </c>
    </row>
    <row r="151" hidden="1" spans="1:10">
      <c r="A151" s="40">
        <v>44169</v>
      </c>
      <c r="B151">
        <v>3.2651</v>
      </c>
      <c r="C151">
        <v>33.89</v>
      </c>
      <c r="D151">
        <f t="shared" si="17"/>
        <v>2.95072292711714</v>
      </c>
      <c r="E151">
        <f t="shared" si="18"/>
        <v>-0.314377072882857</v>
      </c>
      <c r="F151">
        <f t="shared" si="15"/>
        <v>-0.23223049711589</v>
      </c>
      <c r="G151" s="36">
        <f t="shared" si="16"/>
        <v>4.66568383351824</v>
      </c>
      <c r="H151">
        <v>14026.66</v>
      </c>
      <c r="I151">
        <v>-1.16611146853893</v>
      </c>
      <c r="J151">
        <v>-3.72171389886871</v>
      </c>
    </row>
    <row r="152" hidden="1" spans="1:10">
      <c r="A152" s="40">
        <v>44176</v>
      </c>
      <c r="B152">
        <v>3.2951</v>
      </c>
      <c r="C152">
        <v>32.76</v>
      </c>
      <c r="D152">
        <f t="shared" si="17"/>
        <v>3.05250305250305</v>
      </c>
      <c r="E152">
        <f t="shared" si="18"/>
        <v>-0.242596947496947</v>
      </c>
      <c r="F152">
        <f t="shared" si="15"/>
        <v>-0.0142600207548393</v>
      </c>
      <c r="G152" s="36">
        <f t="shared" si="16"/>
        <v>4.6514238127634</v>
      </c>
      <c r="H152">
        <v>13555.15</v>
      </c>
      <c r="I152">
        <v>-1.20028220593897</v>
      </c>
      <c r="J152">
        <v>-3.90997070557321</v>
      </c>
    </row>
    <row r="153" hidden="1" spans="1:10">
      <c r="A153" s="40">
        <v>44183</v>
      </c>
      <c r="B153">
        <v>3.2902</v>
      </c>
      <c r="C153">
        <v>33.36</v>
      </c>
      <c r="D153">
        <f t="shared" si="17"/>
        <v>2.99760191846523</v>
      </c>
      <c r="E153">
        <f t="shared" si="18"/>
        <v>-0.292598081534772</v>
      </c>
      <c r="F153">
        <f t="shared" si="15"/>
        <v>-0.0169039533142805</v>
      </c>
      <c r="G153" s="36">
        <f t="shared" si="16"/>
        <v>4.63451985944912</v>
      </c>
      <c r="H153">
        <v>13854.12</v>
      </c>
      <c r="I153">
        <v>-1.22602319707687</v>
      </c>
      <c r="J153">
        <v>-4.12048140641819</v>
      </c>
    </row>
    <row r="154" hidden="1" spans="1:10">
      <c r="A154" s="40">
        <v>44190</v>
      </c>
      <c r="B154">
        <v>3.1878</v>
      </c>
      <c r="C154">
        <v>33.63</v>
      </c>
      <c r="D154">
        <f t="shared" si="17"/>
        <v>2.97353553374963</v>
      </c>
      <c r="E154">
        <f t="shared" si="18"/>
        <v>-0.214264466250372</v>
      </c>
      <c r="F154">
        <f t="shared" si="15"/>
        <v>0.127495699971059</v>
      </c>
      <c r="G154" s="36">
        <f t="shared" si="16"/>
        <v>4.76201555942018</v>
      </c>
      <c r="H154">
        <v>14017.06</v>
      </c>
      <c r="I154">
        <v>-1.13902532146296</v>
      </c>
      <c r="J154">
        <v>-4.05962731259499</v>
      </c>
    </row>
    <row r="155" hidden="1" spans="1:10">
      <c r="A155" s="40">
        <v>44196</v>
      </c>
      <c r="B155">
        <v>3.1429</v>
      </c>
      <c r="C155">
        <v>34.51</v>
      </c>
      <c r="D155">
        <f t="shared" si="17"/>
        <v>2.89771080846132</v>
      </c>
      <c r="E155">
        <f t="shared" si="18"/>
        <v>-0.245189191538684</v>
      </c>
      <c r="F155">
        <f t="shared" si="15"/>
        <v>0.0373092997105613</v>
      </c>
      <c r="G155" s="36">
        <f t="shared" si="16"/>
        <v>4.79932485913074</v>
      </c>
      <c r="H155">
        <v>14470.68</v>
      </c>
      <c r="I155">
        <v>-1.10855305938968</v>
      </c>
      <c r="J155">
        <v>-4.03969318394675</v>
      </c>
    </row>
    <row r="156" hidden="1" spans="1:10">
      <c r="A156" s="40">
        <v>44204</v>
      </c>
      <c r="B156">
        <v>3.1456</v>
      </c>
      <c r="C156">
        <v>35.97</v>
      </c>
      <c r="D156">
        <f t="shared" si="17"/>
        <v>2.78009452321379</v>
      </c>
      <c r="E156">
        <f t="shared" si="18"/>
        <v>-0.365505476786211</v>
      </c>
      <c r="F156">
        <f t="shared" si="15"/>
        <v>-0.0511284039033542</v>
      </c>
      <c r="G156" s="36">
        <f t="shared" si="16"/>
        <v>4.74819645522739</v>
      </c>
      <c r="H156">
        <v>15319.29</v>
      </c>
      <c r="I156">
        <v>-1.1294615101953</v>
      </c>
      <c r="J156">
        <v>-4.14495573836248</v>
      </c>
    </row>
    <row r="157" hidden="1" spans="1:10">
      <c r="A157" s="40">
        <v>44211</v>
      </c>
      <c r="B157">
        <v>3.1508</v>
      </c>
      <c r="C157">
        <v>35.19</v>
      </c>
      <c r="D157">
        <f t="shared" si="17"/>
        <v>2.84171639670361</v>
      </c>
      <c r="E157">
        <f t="shared" si="18"/>
        <v>-0.30908360329639</v>
      </c>
      <c r="F157">
        <f t="shared" si="15"/>
        <v>-0.066486655799443</v>
      </c>
      <c r="G157" s="36">
        <f t="shared" si="16"/>
        <v>4.68170979942795</v>
      </c>
      <c r="H157">
        <v>15031.7</v>
      </c>
      <c r="I157">
        <v>-1.12185374390086</v>
      </c>
      <c r="J157">
        <v>-4.40367707944164</v>
      </c>
    </row>
    <row r="158" hidden="1" spans="1:10">
      <c r="A158" s="40">
        <v>44218</v>
      </c>
      <c r="B158">
        <v>3.1185</v>
      </c>
      <c r="C158">
        <v>36.57</v>
      </c>
      <c r="D158">
        <f t="shared" si="17"/>
        <v>2.73448181569593</v>
      </c>
      <c r="E158">
        <f t="shared" si="18"/>
        <v>-0.384018184304074</v>
      </c>
      <c r="F158">
        <f t="shared" si="15"/>
        <v>-0.0914201027693022</v>
      </c>
      <c r="G158" s="36">
        <f t="shared" si="16"/>
        <v>4.59028969665864</v>
      </c>
      <c r="H158">
        <v>15628.73</v>
      </c>
      <c r="I158">
        <v>-1.14285666270316</v>
      </c>
      <c r="J158">
        <v>-4.62306608098786</v>
      </c>
    </row>
    <row r="159" hidden="1" spans="1:10">
      <c r="A159" s="40">
        <v>44225</v>
      </c>
      <c r="B159">
        <v>3.1786</v>
      </c>
      <c r="C159">
        <v>34.82</v>
      </c>
      <c r="D159">
        <f t="shared" si="17"/>
        <v>2.87191269385411</v>
      </c>
      <c r="E159">
        <f t="shared" si="18"/>
        <v>-0.306687306145893</v>
      </c>
      <c r="F159">
        <f t="shared" si="15"/>
        <v>-0.0924228398955207</v>
      </c>
      <c r="G159" s="36">
        <f t="shared" si="16"/>
        <v>4.49786685676312</v>
      </c>
      <c r="H159">
        <v>14821.99</v>
      </c>
      <c r="I159">
        <v>-1.20478084475087</v>
      </c>
      <c r="J159">
        <v>-4.79085507780317</v>
      </c>
    </row>
    <row r="160" hidden="1" spans="1:10">
      <c r="A160" s="40">
        <v>44232</v>
      </c>
      <c r="B160">
        <v>3.2164</v>
      </c>
      <c r="C160">
        <v>34.85</v>
      </c>
      <c r="D160">
        <f t="shared" si="17"/>
        <v>2.86944045911047</v>
      </c>
      <c r="E160">
        <f t="shared" si="18"/>
        <v>-0.346959540889527</v>
      </c>
      <c r="F160">
        <f t="shared" si="15"/>
        <v>-0.101770349350842</v>
      </c>
      <c r="G160" s="36">
        <f t="shared" si="16"/>
        <v>4.39609650741228</v>
      </c>
      <c r="H160">
        <v>15007.3</v>
      </c>
      <c r="I160">
        <v>-1.28771642686413</v>
      </c>
      <c r="J160">
        <v>-4.9111090232967</v>
      </c>
    </row>
    <row r="161" hidden="1" spans="1:10">
      <c r="A161" s="40">
        <v>44237</v>
      </c>
      <c r="B161">
        <v>3.2448</v>
      </c>
      <c r="C161">
        <v>36.83</v>
      </c>
      <c r="D161">
        <f t="shared" si="17"/>
        <v>2.71517784414879</v>
      </c>
      <c r="E161">
        <f t="shared" si="18"/>
        <v>-0.529622155851209</v>
      </c>
      <c r="F161">
        <f t="shared" si="15"/>
        <v>-0.164116679064998</v>
      </c>
      <c r="G161" s="36">
        <f t="shared" si="16"/>
        <v>4.23197982834728</v>
      </c>
      <c r="H161">
        <v>15962.25</v>
      </c>
      <c r="I161">
        <v>-1.41110970002943</v>
      </c>
      <c r="J161">
        <v>-5.15768802178941</v>
      </c>
    </row>
    <row r="162" hidden="1" spans="1:10">
      <c r="A162" s="40">
        <v>44246</v>
      </c>
      <c r="B162">
        <v>3.2831</v>
      </c>
      <c r="C162">
        <v>36.89</v>
      </c>
      <c r="D162">
        <f t="shared" si="17"/>
        <v>2.71076172404446</v>
      </c>
      <c r="E162">
        <f t="shared" si="18"/>
        <v>-0.572338275955544</v>
      </c>
      <c r="F162">
        <f t="shared" si="15"/>
        <v>-0.263254672659153</v>
      </c>
      <c r="G162" s="36">
        <f t="shared" si="16"/>
        <v>3.96872515568813</v>
      </c>
      <c r="H162">
        <v>15823.11</v>
      </c>
      <c r="I162">
        <v>-1.58429951787937</v>
      </c>
      <c r="J162">
        <v>-5.49826157289975</v>
      </c>
    </row>
    <row r="163" hidden="1" spans="1:10">
      <c r="A163" s="40">
        <v>44253</v>
      </c>
      <c r="B163">
        <v>3.2798</v>
      </c>
      <c r="C163">
        <v>34.2</v>
      </c>
      <c r="D163">
        <f t="shared" si="17"/>
        <v>2.92397660818713</v>
      </c>
      <c r="E163">
        <f t="shared" si="18"/>
        <v>-0.355823391812866</v>
      </c>
      <c r="F163">
        <f t="shared" si="15"/>
        <v>0.0281947924912087</v>
      </c>
      <c r="G163" s="36">
        <f t="shared" si="16"/>
        <v>3.99691994817934</v>
      </c>
      <c r="H163">
        <v>14507.45</v>
      </c>
      <c r="I163">
        <v>-1.54585560793917</v>
      </c>
      <c r="J163">
        <v>-5.49165974270127</v>
      </c>
    </row>
    <row r="164" hidden="1" spans="1:10">
      <c r="A164" s="40">
        <v>44260</v>
      </c>
      <c r="B164">
        <v>3.2457</v>
      </c>
      <c r="C164">
        <v>34.28</v>
      </c>
      <c r="D164">
        <f t="shared" si="17"/>
        <v>2.9171528588098</v>
      </c>
      <c r="E164">
        <f t="shared" si="18"/>
        <v>-0.328547141190198</v>
      </c>
      <c r="F164">
        <f t="shared" si="15"/>
        <v>-0.0218598350443053</v>
      </c>
      <c r="G164" s="36">
        <f t="shared" si="16"/>
        <v>3.97506011313503</v>
      </c>
      <c r="H164">
        <v>14412.31</v>
      </c>
      <c r="I164">
        <v>-1.49811892757231</v>
      </c>
      <c r="J164">
        <v>-5.5943602213141</v>
      </c>
    </row>
    <row r="165" hidden="1" spans="1:10">
      <c r="A165" s="40">
        <v>44267</v>
      </c>
      <c r="B165">
        <v>3.2613</v>
      </c>
      <c r="C165">
        <v>33.05</v>
      </c>
      <c r="D165">
        <f t="shared" si="17"/>
        <v>3.02571860816944</v>
      </c>
      <c r="E165">
        <f t="shared" si="18"/>
        <v>-0.235581391830559</v>
      </c>
      <c r="F165">
        <f t="shared" si="15"/>
        <v>0.111378149058967</v>
      </c>
      <c r="G165" s="36">
        <f t="shared" si="16"/>
        <v>4.086438262194</v>
      </c>
      <c r="H165">
        <v>13897.03</v>
      </c>
      <c r="I165">
        <v>-1.37840050101133</v>
      </c>
      <c r="J165">
        <v>-5.57432852945394</v>
      </c>
    </row>
    <row r="166" hidden="1" spans="1:10">
      <c r="A166" s="40">
        <v>44274</v>
      </c>
      <c r="B166">
        <v>3.2364</v>
      </c>
      <c r="C166">
        <v>32.25</v>
      </c>
      <c r="D166">
        <f t="shared" si="17"/>
        <v>3.10077519379845</v>
      </c>
      <c r="E166">
        <f t="shared" si="18"/>
        <v>-0.13562480620155</v>
      </c>
      <c r="F166">
        <f t="shared" si="15"/>
        <v>0.393997349649658</v>
      </c>
      <c r="G166" s="36">
        <f t="shared" si="16"/>
        <v>4.48043561184366</v>
      </c>
      <c r="H166">
        <v>13606</v>
      </c>
      <c r="I166">
        <v>-1.00957448850605</v>
      </c>
      <c r="J166">
        <v>-5.16026320334797</v>
      </c>
    </row>
    <row r="167" hidden="1" spans="1:10">
      <c r="A167" s="40">
        <v>44281</v>
      </c>
      <c r="B167">
        <v>3.1985</v>
      </c>
      <c r="C167">
        <v>32.37</v>
      </c>
      <c r="D167">
        <f t="shared" si="17"/>
        <v>3.08928019771393</v>
      </c>
      <c r="E167">
        <f t="shared" si="18"/>
        <v>-0.109219802286067</v>
      </c>
      <c r="F167">
        <f t="shared" si="15"/>
        <v>0.463118473669476</v>
      </c>
      <c r="G167" s="36">
        <f t="shared" si="16"/>
        <v>4.94355408551314</v>
      </c>
      <c r="H167">
        <v>13769.68</v>
      </c>
      <c r="I167">
        <v>-0.604778064671414</v>
      </c>
      <c r="J167">
        <v>-4.63576332181163</v>
      </c>
    </row>
    <row r="168" hidden="1" spans="1:10">
      <c r="A168" s="40">
        <v>44288</v>
      </c>
      <c r="B168">
        <v>3.2013</v>
      </c>
      <c r="C168">
        <v>31.93</v>
      </c>
      <c r="D168">
        <f t="shared" si="17"/>
        <v>3.13185092389602</v>
      </c>
      <c r="E168">
        <f t="shared" si="18"/>
        <v>-0.069449076103977</v>
      </c>
      <c r="F168">
        <f t="shared" si="15"/>
        <v>0.286374315708889</v>
      </c>
      <c r="G168" s="36">
        <f t="shared" si="16"/>
        <v>5.22992840122202</v>
      </c>
      <c r="H168">
        <v>14122.61</v>
      </c>
      <c r="I168">
        <v>-0.35383197103046</v>
      </c>
      <c r="J168">
        <v>-4.49670536214466</v>
      </c>
    </row>
    <row r="169" hidden="1" spans="1:10">
      <c r="A169" s="40">
        <v>44295</v>
      </c>
      <c r="B169">
        <v>3.2121</v>
      </c>
      <c r="C169">
        <v>31.51</v>
      </c>
      <c r="D169">
        <f t="shared" si="17"/>
        <v>3.17359568390987</v>
      </c>
      <c r="E169">
        <f t="shared" si="18"/>
        <v>-0.0385043160901302</v>
      </c>
      <c r="F169">
        <f t="shared" si="15"/>
        <v>0.290042825100068</v>
      </c>
      <c r="G169" s="36">
        <f t="shared" si="16"/>
        <v>5.51997122632209</v>
      </c>
      <c r="H169">
        <v>13813.31</v>
      </c>
      <c r="I169">
        <v>-0.140405530252703</v>
      </c>
      <c r="J169">
        <v>-4.43465902633495</v>
      </c>
    </row>
    <row r="170" hidden="1" spans="1:10">
      <c r="A170" s="40">
        <v>44302</v>
      </c>
      <c r="B170">
        <v>3.1631</v>
      </c>
      <c r="C170">
        <v>30.84</v>
      </c>
      <c r="D170">
        <f t="shared" si="17"/>
        <v>3.24254215304799</v>
      </c>
      <c r="E170">
        <f t="shared" si="18"/>
        <v>0.0794421530479901</v>
      </c>
      <c r="F170">
        <f t="shared" si="15"/>
        <v>0.315023544878549</v>
      </c>
      <c r="G170" s="36">
        <f t="shared" si="16"/>
        <v>5.83499477120064</v>
      </c>
      <c r="H170">
        <v>13720.74</v>
      </c>
      <c r="I170">
        <v>0.113868807608992</v>
      </c>
      <c r="J170">
        <v>-4.35825919724829</v>
      </c>
    </row>
    <row r="171" hidden="1" spans="1:10">
      <c r="A171" s="40">
        <v>44309</v>
      </c>
      <c r="B171">
        <v>3.1719</v>
      </c>
      <c r="C171">
        <v>31.42</v>
      </c>
      <c r="D171">
        <f t="shared" si="17"/>
        <v>3.18268618714195</v>
      </c>
      <c r="E171">
        <f t="shared" si="18"/>
        <v>0.0107861871419477</v>
      </c>
      <c r="F171">
        <f t="shared" si="15"/>
        <v>0.146410993343498</v>
      </c>
      <c r="G171" s="36">
        <f t="shared" si="16"/>
        <v>5.98140576454414</v>
      </c>
      <c r="H171">
        <v>14351.86</v>
      </c>
      <c r="I171">
        <v>0.108934883456085</v>
      </c>
      <c r="J171">
        <v>-4.48602796140998</v>
      </c>
    </row>
    <row r="172" hidden="1" spans="1:10">
      <c r="A172" s="40">
        <v>44316</v>
      </c>
      <c r="B172">
        <v>3.164</v>
      </c>
      <c r="C172">
        <v>29.68</v>
      </c>
      <c r="D172">
        <f t="shared" si="17"/>
        <v>3.36927223719677</v>
      </c>
      <c r="E172">
        <f t="shared" si="18"/>
        <v>0.205272237196765</v>
      </c>
      <c r="F172">
        <f t="shared" si="15"/>
        <v>0.314492039482833</v>
      </c>
      <c r="G172" s="36">
        <f t="shared" si="16"/>
        <v>6.29589780402697</v>
      </c>
      <c r="H172">
        <v>14438.57</v>
      </c>
      <c r="I172">
        <v>0.229860778382714</v>
      </c>
      <c r="J172">
        <v>-4.56423957746913</v>
      </c>
    </row>
    <row r="173" hidden="1" spans="1:10">
      <c r="A173" s="40">
        <v>44323</v>
      </c>
      <c r="B173">
        <v>3.1589</v>
      </c>
      <c r="C173">
        <v>28.87</v>
      </c>
      <c r="D173">
        <f t="shared" si="17"/>
        <v>3.46380325597506</v>
      </c>
      <c r="E173">
        <f t="shared" si="18"/>
        <v>0.304903255975061</v>
      </c>
      <c r="F173">
        <f t="shared" si="15"/>
        <v>0.374352332079038</v>
      </c>
      <c r="G173" s="36">
        <f t="shared" si="16"/>
        <v>6.67025013610601</v>
      </c>
      <c r="H173">
        <v>13933.81</v>
      </c>
      <c r="I173">
        <v>0.454984204246903</v>
      </c>
      <c r="J173">
        <v>-4.3478003112483</v>
      </c>
    </row>
    <row r="174" hidden="1" spans="1:10">
      <c r="A174" s="40">
        <v>44330</v>
      </c>
      <c r="B174">
        <v>3.1422</v>
      </c>
      <c r="C174">
        <v>29.53</v>
      </c>
      <c r="D174">
        <f t="shared" si="17"/>
        <v>3.38638672536404</v>
      </c>
      <c r="E174">
        <f t="shared" si="18"/>
        <v>0.244186725364036</v>
      </c>
      <c r="F174">
        <f t="shared" si="15"/>
        <v>0.282691041454167</v>
      </c>
      <c r="G174" s="36">
        <f t="shared" si="16"/>
        <v>6.95294117756018</v>
      </c>
      <c r="H174">
        <v>14208.78</v>
      </c>
      <c r="I174">
        <v>0.606096217843715</v>
      </c>
      <c r="J174">
        <v>-4.2128905507551</v>
      </c>
    </row>
    <row r="175" hidden="1" spans="1:10">
      <c r="A175" s="40">
        <v>44337</v>
      </c>
      <c r="B175">
        <v>3.0867</v>
      </c>
      <c r="C175">
        <v>29.92</v>
      </c>
      <c r="D175">
        <f t="shared" si="17"/>
        <v>3.34224598930481</v>
      </c>
      <c r="E175">
        <f t="shared" si="18"/>
        <v>0.255545989304812</v>
      </c>
      <c r="F175">
        <f t="shared" si="15"/>
        <v>0.176103836256822</v>
      </c>
      <c r="G175" s="36">
        <f t="shared" si="16"/>
        <v>7.129045013817</v>
      </c>
      <c r="H175">
        <v>14417.46</v>
      </c>
      <c r="I175">
        <v>0.688344533184875</v>
      </c>
      <c r="J175">
        <v>-4.12561017612204</v>
      </c>
    </row>
    <row r="176" hidden="1" spans="1:10">
      <c r="A176" s="40">
        <v>44344</v>
      </c>
      <c r="B176">
        <v>3.0825</v>
      </c>
      <c r="C176">
        <v>30.85</v>
      </c>
      <c r="D176">
        <f t="shared" si="17"/>
        <v>3.24149108589951</v>
      </c>
      <c r="E176">
        <f t="shared" si="18"/>
        <v>0.158991085899514</v>
      </c>
      <c r="F176">
        <f t="shared" si="15"/>
        <v>0.148204898757566</v>
      </c>
      <c r="G176" s="36">
        <f t="shared" si="16"/>
        <v>7.27724991257456</v>
      </c>
      <c r="H176">
        <v>14852.88</v>
      </c>
      <c r="I176">
        <v>0.817797763617635</v>
      </c>
      <c r="J176">
        <v>-4.13978062940503</v>
      </c>
    </row>
    <row r="177" hidden="1" spans="1:10">
      <c r="A177" s="40">
        <v>44351</v>
      </c>
      <c r="B177">
        <v>3.0925</v>
      </c>
      <c r="C177">
        <v>31</v>
      </c>
      <c r="D177">
        <f t="shared" si="17"/>
        <v>3.2258064516129</v>
      </c>
      <c r="E177">
        <f t="shared" si="18"/>
        <v>0.133306451612903</v>
      </c>
      <c r="F177">
        <f t="shared" si="15"/>
        <v>-0.071965785583862</v>
      </c>
      <c r="G177" s="36">
        <f t="shared" si="16"/>
        <v>7.2052841269907</v>
      </c>
      <c r="H177">
        <v>14870.91</v>
      </c>
      <c r="I177">
        <v>0.777469353130685</v>
      </c>
      <c r="J177">
        <v>-4.20428466349392</v>
      </c>
    </row>
    <row r="178" hidden="1" spans="1:10">
      <c r="A178" s="40">
        <v>44358</v>
      </c>
      <c r="B178">
        <v>3.1276</v>
      </c>
      <c r="C178">
        <v>30.98</v>
      </c>
      <c r="D178">
        <f t="shared" si="17"/>
        <v>3.22788896061975</v>
      </c>
      <c r="E178">
        <f t="shared" si="18"/>
        <v>0.100288960619755</v>
      </c>
      <c r="F178">
        <f t="shared" si="15"/>
        <v>-0.204614295355306</v>
      </c>
      <c r="G178" s="36">
        <f t="shared" si="16"/>
        <v>7.0006698316354</v>
      </c>
      <c r="H178">
        <v>14801.24</v>
      </c>
      <c r="I178">
        <v>0.570422338986945</v>
      </c>
      <c r="J178">
        <v>-4.53524892271731</v>
      </c>
    </row>
    <row r="179" hidden="1" spans="1:10">
      <c r="A179" s="40">
        <v>44365</v>
      </c>
      <c r="B179">
        <v>3.1202</v>
      </c>
      <c r="C179">
        <v>30.59</v>
      </c>
      <c r="D179">
        <f t="shared" si="17"/>
        <v>3.269042170644</v>
      </c>
      <c r="E179">
        <f t="shared" si="18"/>
        <v>0.148842170644001</v>
      </c>
      <c r="F179">
        <f t="shared" si="15"/>
        <v>-0.0953445547200351</v>
      </c>
      <c r="G179" s="36">
        <f t="shared" si="16"/>
        <v>6.90532527691536</v>
      </c>
      <c r="H179">
        <v>14583.67</v>
      </c>
      <c r="I179">
        <v>0.443663606368939</v>
      </c>
      <c r="J179">
        <v>-4.65931858013052</v>
      </c>
    </row>
    <row r="180" hidden="1" spans="1:10">
      <c r="A180" s="40">
        <v>44372</v>
      </c>
      <c r="B180">
        <v>3.0827</v>
      </c>
      <c r="C180">
        <v>31.42</v>
      </c>
      <c r="D180">
        <f t="shared" si="17"/>
        <v>3.18268618714195</v>
      </c>
      <c r="E180">
        <f t="shared" si="18"/>
        <v>0.0999861871419476</v>
      </c>
      <c r="F180">
        <f t="shared" si="15"/>
        <v>-0.155559802162865</v>
      </c>
      <c r="G180" s="36">
        <f t="shared" si="16"/>
        <v>6.7497654747525</v>
      </c>
      <c r="H180">
        <v>15003.85</v>
      </c>
      <c r="I180">
        <v>0.289198783271087</v>
      </c>
      <c r="J180">
        <v>-4.94251799825759</v>
      </c>
    </row>
    <row r="181" hidden="1" spans="1:10">
      <c r="A181" s="40">
        <v>44379</v>
      </c>
      <c r="B181">
        <v>3.0803</v>
      </c>
      <c r="C181">
        <v>30.85</v>
      </c>
      <c r="D181">
        <f t="shared" si="17"/>
        <v>3.24149108589951</v>
      </c>
      <c r="E181">
        <f t="shared" si="18"/>
        <v>0.161191085899514</v>
      </c>
      <c r="F181">
        <f t="shared" si="15"/>
        <v>0.0022000000000002</v>
      </c>
      <c r="G181" s="36">
        <f t="shared" si="16"/>
        <v>6.7519654747525</v>
      </c>
      <c r="H181">
        <v>14670.71</v>
      </c>
      <c r="I181">
        <v>0.218879238872995</v>
      </c>
      <c r="J181">
        <v>-4.89243921638955</v>
      </c>
    </row>
    <row r="182" hidden="1" spans="1:10">
      <c r="A182" s="40">
        <v>44386</v>
      </c>
      <c r="B182">
        <v>3.0105</v>
      </c>
      <c r="C182">
        <v>31.29</v>
      </c>
      <c r="D182">
        <f t="shared" si="17"/>
        <v>3.19590923617769</v>
      </c>
      <c r="E182">
        <f t="shared" si="18"/>
        <v>0.185409236177693</v>
      </c>
      <c r="F182">
        <f t="shared" si="15"/>
        <v>0.0521027845647897</v>
      </c>
      <c r="G182" s="36">
        <f t="shared" si="16"/>
        <v>6.80406825931728</v>
      </c>
      <c r="H182">
        <v>14844.36</v>
      </c>
      <c r="I182">
        <v>0.209727945183764</v>
      </c>
      <c r="J182">
        <v>-4.8001976170614</v>
      </c>
    </row>
    <row r="183" hidden="1" spans="1:10">
      <c r="A183" s="40">
        <v>44393</v>
      </c>
      <c r="B183">
        <v>2.9432</v>
      </c>
      <c r="C183">
        <v>31.52</v>
      </c>
      <c r="D183">
        <f t="shared" si="17"/>
        <v>3.17258883248731</v>
      </c>
      <c r="E183">
        <f t="shared" si="18"/>
        <v>0.229388832487309</v>
      </c>
      <c r="F183">
        <f t="shared" si="15"/>
        <v>0.129099871867555</v>
      </c>
      <c r="G183" s="36">
        <f t="shared" si="16"/>
        <v>6.93316813118484</v>
      </c>
      <c r="H183">
        <v>14972.21</v>
      </c>
      <c r="I183">
        <v>0.33424308748574</v>
      </c>
      <c r="J183">
        <v>-4.59886703650502</v>
      </c>
    </row>
    <row r="184" hidden="1" spans="1:10">
      <c r="A184" s="40">
        <v>44400</v>
      </c>
      <c r="B184">
        <v>2.9134</v>
      </c>
      <c r="C184">
        <v>31.71</v>
      </c>
      <c r="D184">
        <f t="shared" si="17"/>
        <v>3.15357931251971</v>
      </c>
      <c r="E184">
        <f t="shared" si="18"/>
        <v>0.240179312519709</v>
      </c>
      <c r="F184">
        <f t="shared" si="15"/>
        <v>0.0913371418757078</v>
      </c>
      <c r="G184" s="36">
        <f t="shared" si="16"/>
        <v>7.02450527306055</v>
      </c>
      <c r="H184">
        <v>15028.57</v>
      </c>
      <c r="I184">
        <v>0.449336912911898</v>
      </c>
      <c r="J184">
        <v>-4.49790549560631</v>
      </c>
    </row>
    <row r="185" hidden="1" spans="1:10">
      <c r="A185" s="40">
        <v>44407</v>
      </c>
      <c r="B185">
        <v>2.8363</v>
      </c>
      <c r="C185">
        <v>30.63</v>
      </c>
      <c r="D185">
        <f t="shared" si="17"/>
        <v>3.26477309826967</v>
      </c>
      <c r="E185">
        <f t="shared" si="18"/>
        <v>0.42847309826967</v>
      </c>
      <c r="F185">
        <f t="shared" si="15"/>
        <v>0.328486911127722</v>
      </c>
      <c r="G185" s="36">
        <f t="shared" si="16"/>
        <v>7.35299218418827</v>
      </c>
      <c r="H185">
        <v>14473.21</v>
      </c>
      <c r="I185">
        <v>0.671262915324863</v>
      </c>
      <c r="J185">
        <v>-3.96793723865197</v>
      </c>
    </row>
    <row r="186" hidden="1" spans="1:10">
      <c r="A186" s="40">
        <v>44414</v>
      </c>
      <c r="B186">
        <v>2.8139</v>
      </c>
      <c r="C186">
        <v>31.39</v>
      </c>
      <c r="D186">
        <f t="shared" si="17"/>
        <v>3.18572793883402</v>
      </c>
      <c r="E186">
        <f t="shared" si="18"/>
        <v>0.371827938834024</v>
      </c>
      <c r="F186">
        <f t="shared" si="15"/>
        <v>0.21063685293451</v>
      </c>
      <c r="G186" s="36">
        <f t="shared" si="16"/>
        <v>7.56362903712278</v>
      </c>
      <c r="H186">
        <v>14827.41</v>
      </c>
      <c r="I186">
        <v>0.875144045257128</v>
      </c>
      <c r="J186">
        <v>-3.66336235883343</v>
      </c>
    </row>
    <row r="187" hidden="1" spans="1:10">
      <c r="A187" s="40">
        <v>44421</v>
      </c>
      <c r="B187">
        <v>2.8792</v>
      </c>
      <c r="C187">
        <v>31.78</v>
      </c>
      <c r="D187">
        <f t="shared" si="17"/>
        <v>3.14663310258024</v>
      </c>
      <c r="E187">
        <f t="shared" si="18"/>
        <v>0.267433102580239</v>
      </c>
      <c r="F187">
        <f t="shared" si="15"/>
        <v>0.0820238664025461</v>
      </c>
      <c r="G187" s="36">
        <f t="shared" si="16"/>
        <v>7.64565290352533</v>
      </c>
      <c r="H187">
        <v>14799.03</v>
      </c>
      <c r="I187">
        <v>1.0025106993989</v>
      </c>
      <c r="J187">
        <v>-3.56944032825825</v>
      </c>
    </row>
    <row r="188" hidden="1" spans="1:10">
      <c r="A188" s="40">
        <v>44428</v>
      </c>
      <c r="B188">
        <v>2.852</v>
      </c>
      <c r="C188">
        <v>30.73</v>
      </c>
      <c r="D188">
        <f t="shared" si="17"/>
        <v>3.25414904002603</v>
      </c>
      <c r="E188">
        <f t="shared" si="18"/>
        <v>0.402149040026033</v>
      </c>
      <c r="F188">
        <f t="shared" si="15"/>
        <v>0.172760207538724</v>
      </c>
      <c r="G188" s="36">
        <f t="shared" si="16"/>
        <v>7.81841311106405</v>
      </c>
      <c r="H188">
        <v>14253.53</v>
      </c>
      <c r="I188">
        <v>1.17246643170687</v>
      </c>
      <c r="J188">
        <v>-3.37454805374747</v>
      </c>
    </row>
    <row r="189" hidden="1" spans="1:10">
      <c r="A189" s="40">
        <v>44435</v>
      </c>
      <c r="B189">
        <v>2.8698</v>
      </c>
      <c r="C189">
        <v>31.36</v>
      </c>
      <c r="D189">
        <f t="shared" si="17"/>
        <v>3.18877551020408</v>
      </c>
      <c r="E189">
        <f t="shared" si="18"/>
        <v>0.318975510204082</v>
      </c>
      <c r="F189">
        <f t="shared" si="15"/>
        <v>0.0787961976843725</v>
      </c>
      <c r="G189" s="36">
        <f t="shared" si="16"/>
        <v>7.89720930874842</v>
      </c>
      <c r="H189">
        <v>14436.9</v>
      </c>
      <c r="I189">
        <v>1.27806010266494</v>
      </c>
      <c r="J189">
        <v>-3.33764601552421</v>
      </c>
    </row>
    <row r="190" spans="1:10">
      <c r="A190" s="40">
        <v>44442</v>
      </c>
      <c r="B190">
        <v>2.8327</v>
      </c>
      <c r="C190">
        <v>31</v>
      </c>
      <c r="D190">
        <f t="shared" si="17"/>
        <v>3.2258064516129</v>
      </c>
      <c r="E190">
        <f t="shared" si="18"/>
        <v>0.393106451612903</v>
      </c>
      <c r="F190">
        <f t="shared" si="15"/>
        <v>-0.035366646656767</v>
      </c>
      <c r="G190" s="36">
        <f t="shared" si="16"/>
        <v>7.86184266209166</v>
      </c>
      <c r="H190">
        <v>14179.86</v>
      </c>
      <c r="I190">
        <v>1.38183663333112</v>
      </c>
      <c r="J190">
        <v>-3.65363584088384</v>
      </c>
    </row>
    <row r="191" spans="1:10">
      <c r="A191" s="40">
        <v>44449</v>
      </c>
      <c r="B191">
        <v>2.8656</v>
      </c>
      <c r="C191">
        <v>32.17</v>
      </c>
      <c r="D191">
        <f t="shared" si="17"/>
        <v>3.10848616723656</v>
      </c>
      <c r="E191">
        <f t="shared" si="18"/>
        <v>0.242886167236556</v>
      </c>
      <c r="F191">
        <f t="shared" si="15"/>
        <v>-0.128941771597468</v>
      </c>
      <c r="G191" s="36">
        <f t="shared" si="16"/>
        <v>7.73290089049419</v>
      </c>
      <c r="H191">
        <v>14771.87</v>
      </c>
      <c r="I191">
        <v>1.41157000880005</v>
      </c>
      <c r="J191">
        <v>-4.09369017145888</v>
      </c>
    </row>
    <row r="192" spans="1:10">
      <c r="A192" s="40">
        <v>44456</v>
      </c>
      <c r="B192">
        <v>2.8785</v>
      </c>
      <c r="C192">
        <v>31.47</v>
      </c>
      <c r="D192">
        <f t="shared" si="17"/>
        <v>3.17762948840165</v>
      </c>
      <c r="E192">
        <f t="shared" si="18"/>
        <v>0.299129488401653</v>
      </c>
      <c r="F192">
        <f t="shared" si="15"/>
        <v>0.0316963858214137</v>
      </c>
      <c r="G192" s="36">
        <f t="shared" si="16"/>
        <v>7.7645972763156</v>
      </c>
      <c r="H192">
        <v>14359.36</v>
      </c>
      <c r="I192">
        <v>1.48815694394708</v>
      </c>
      <c r="J192">
        <v>-4.25065416911494</v>
      </c>
    </row>
    <row r="193" spans="1:10">
      <c r="A193" s="40">
        <v>44463</v>
      </c>
      <c r="B193">
        <v>2.8719</v>
      </c>
      <c r="C193">
        <v>31.34</v>
      </c>
      <c r="D193">
        <f t="shared" si="17"/>
        <v>3.19081046585833</v>
      </c>
      <c r="E193">
        <f t="shared" si="18"/>
        <v>0.318910465858328</v>
      </c>
      <c r="F193">
        <f t="shared" si="15"/>
        <v>-0.0832385741677055</v>
      </c>
      <c r="G193" s="36">
        <f t="shared" si="16"/>
        <v>7.6813587021479</v>
      </c>
      <c r="H193">
        <v>14357.85</v>
      </c>
      <c r="I193">
        <v>1.46243046030969</v>
      </c>
      <c r="J193">
        <v>-4.54884102183816</v>
      </c>
    </row>
    <row r="194" spans="1:10">
      <c r="A194" s="40">
        <v>44469</v>
      </c>
      <c r="B194">
        <v>2.8776</v>
      </c>
      <c r="C194">
        <v>30.89</v>
      </c>
      <c r="D194">
        <f t="shared" si="17"/>
        <v>3.23729362253156</v>
      </c>
      <c r="E194">
        <f t="shared" si="18"/>
        <v>0.359693622531563</v>
      </c>
      <c r="F194">
        <f t="shared" si="15"/>
        <v>0.0407181123274816</v>
      </c>
      <c r="G194" s="36">
        <f t="shared" si="16"/>
        <v>7.72207681447538</v>
      </c>
      <c r="H194">
        <v>14309.01</v>
      </c>
      <c r="I194">
        <v>1.49974341618746</v>
      </c>
      <c r="J194">
        <v>-4.61623256156105</v>
      </c>
    </row>
    <row r="195" spans="1:10">
      <c r="A195" s="40">
        <v>44477</v>
      </c>
      <c r="B195">
        <v>2.9131</v>
      </c>
      <c r="C195">
        <v>31.12</v>
      </c>
      <c r="D195">
        <f t="shared" si="17"/>
        <v>3.2133676092545</v>
      </c>
      <c r="E195">
        <f t="shared" si="18"/>
        <v>0.300267609254499</v>
      </c>
      <c r="F195">
        <f t="shared" ref="F195:F258" si="19">E195-E190</f>
        <v>-0.0928388423584043</v>
      </c>
      <c r="G195" s="36">
        <f t="shared" si="16"/>
        <v>7.62923797211697</v>
      </c>
      <c r="H195">
        <v>14414.16</v>
      </c>
      <c r="I195">
        <v>1.40187478330139</v>
      </c>
      <c r="J195">
        <v>-4.70961948600085</v>
      </c>
    </row>
    <row r="196" spans="1:10">
      <c r="A196" s="40">
        <v>44484</v>
      </c>
      <c r="B196">
        <v>2.9683</v>
      </c>
      <c r="C196">
        <v>31</v>
      </c>
      <c r="D196">
        <f t="shared" si="17"/>
        <v>3.2258064516129</v>
      </c>
      <c r="E196">
        <f t="shared" si="18"/>
        <v>0.257506451612903</v>
      </c>
      <c r="F196">
        <f t="shared" si="19"/>
        <v>0.0146202843763472</v>
      </c>
      <c r="G196" s="36">
        <f t="shared" si="16"/>
        <v>7.64385825649332</v>
      </c>
      <c r="H196">
        <v>14415.99</v>
      </c>
      <c r="I196">
        <v>1.32464454500903</v>
      </c>
      <c r="J196">
        <v>-4.61330684143238</v>
      </c>
    </row>
    <row r="197" spans="1:10">
      <c r="A197" s="40">
        <v>44491</v>
      </c>
      <c r="B197">
        <v>2.9953</v>
      </c>
      <c r="C197">
        <v>33.16</v>
      </c>
      <c r="D197">
        <f t="shared" si="17"/>
        <v>3.01568154402895</v>
      </c>
      <c r="E197">
        <f t="shared" si="18"/>
        <v>0.0203815440289512</v>
      </c>
      <c r="F197">
        <f t="shared" si="19"/>
        <v>-0.278747944372701</v>
      </c>
      <c r="G197" s="36">
        <f t="shared" si="16"/>
        <v>7.36511031212062</v>
      </c>
      <c r="H197">
        <v>14492.82</v>
      </c>
      <c r="I197">
        <v>1.20907052574765</v>
      </c>
      <c r="J197">
        <v>-4.69473595193169</v>
      </c>
    </row>
    <row r="198" spans="1:10">
      <c r="A198" s="40">
        <v>44498</v>
      </c>
      <c r="B198">
        <v>2.9732</v>
      </c>
      <c r="C198">
        <v>31.04</v>
      </c>
      <c r="D198">
        <f t="shared" si="17"/>
        <v>3.22164948453608</v>
      </c>
      <c r="E198">
        <f t="shared" si="18"/>
        <v>0.248449484536083</v>
      </c>
      <c r="F198">
        <f t="shared" si="19"/>
        <v>-0.0704609813222445</v>
      </c>
      <c r="G198" s="36">
        <f t="shared" si="16"/>
        <v>7.29464933079837</v>
      </c>
      <c r="H198">
        <v>14451.38</v>
      </c>
      <c r="I198">
        <v>1.10228629230942</v>
      </c>
      <c r="J198">
        <v>-4.69189481204834</v>
      </c>
    </row>
    <row r="199" spans="1:10">
      <c r="A199" s="40">
        <v>44505</v>
      </c>
      <c r="B199">
        <v>2.8911</v>
      </c>
      <c r="C199">
        <v>31.25</v>
      </c>
      <c r="D199">
        <f t="shared" si="17"/>
        <v>3.2</v>
      </c>
      <c r="E199">
        <f t="shared" si="18"/>
        <v>0.3089</v>
      </c>
      <c r="F199">
        <f t="shared" si="19"/>
        <v>-0.0507936225315628</v>
      </c>
      <c r="G199" s="36">
        <f t="shared" si="16"/>
        <v>7.24385570826681</v>
      </c>
      <c r="H199">
        <v>14462.62</v>
      </c>
      <c r="I199">
        <v>1.04278872382562</v>
      </c>
      <c r="J199">
        <v>-4.59518754892216</v>
      </c>
    </row>
    <row r="200" spans="1:10">
      <c r="A200" s="40">
        <v>44512</v>
      </c>
      <c r="B200">
        <v>2.9391</v>
      </c>
      <c r="C200">
        <v>32</v>
      </c>
      <c r="D200">
        <f t="shared" si="17"/>
        <v>3.125</v>
      </c>
      <c r="E200">
        <f t="shared" si="18"/>
        <v>0.1859</v>
      </c>
      <c r="F200">
        <f t="shared" si="19"/>
        <v>-0.114367609254499</v>
      </c>
      <c r="G200" s="36">
        <f t="shared" si="16"/>
        <v>7.12948809901231</v>
      </c>
      <c r="H200">
        <v>14705.37</v>
      </c>
      <c r="I200">
        <v>0.924043967634611</v>
      </c>
      <c r="J200">
        <v>-4.56888179695668</v>
      </c>
    </row>
    <row r="201" spans="1:10">
      <c r="A201" s="40">
        <v>44519</v>
      </c>
      <c r="B201">
        <v>2.9302</v>
      </c>
      <c r="C201">
        <v>32.32</v>
      </c>
      <c r="D201">
        <f t="shared" si="17"/>
        <v>3.09405940594059</v>
      </c>
      <c r="E201">
        <f t="shared" si="18"/>
        <v>0.163859405940594</v>
      </c>
      <c r="F201">
        <f t="shared" si="19"/>
        <v>-0.0936470456723089</v>
      </c>
      <c r="G201" s="36">
        <f t="shared" si="16"/>
        <v>7.03584105334</v>
      </c>
      <c r="H201">
        <v>14752.49</v>
      </c>
      <c r="I201">
        <v>0.859048070234492</v>
      </c>
      <c r="J201">
        <v>-4.55359989757799</v>
      </c>
    </row>
    <row r="202" spans="1:10">
      <c r="A202" s="40">
        <v>44526</v>
      </c>
      <c r="B202">
        <v>2.82</v>
      </c>
      <c r="C202">
        <v>32.55</v>
      </c>
      <c r="D202">
        <f t="shared" si="17"/>
        <v>3.07219662058372</v>
      </c>
      <c r="E202">
        <f t="shared" si="18"/>
        <v>0.252196620583718</v>
      </c>
      <c r="F202">
        <f t="shared" si="19"/>
        <v>0.231815076554767</v>
      </c>
      <c r="G202" s="36">
        <f t="shared" si="16"/>
        <v>7.26765612989477</v>
      </c>
      <c r="H202">
        <v>14777.17</v>
      </c>
      <c r="I202">
        <v>0.906938450011849</v>
      </c>
      <c r="J202">
        <v>-4.38799032711597</v>
      </c>
    </row>
    <row r="203" spans="1:10">
      <c r="A203" s="40">
        <v>44533</v>
      </c>
      <c r="B203">
        <v>2.8701</v>
      </c>
      <c r="C203">
        <v>32.85</v>
      </c>
      <c r="D203">
        <f t="shared" si="17"/>
        <v>3.0441400304414</v>
      </c>
      <c r="E203">
        <f t="shared" si="18"/>
        <v>0.1740400304414</v>
      </c>
      <c r="F203">
        <f t="shared" si="19"/>
        <v>-0.0744094540946829</v>
      </c>
      <c r="G203" s="36">
        <f t="shared" si="16"/>
        <v>7.19324667580009</v>
      </c>
      <c r="H203">
        <v>14892.05</v>
      </c>
      <c r="I203">
        <v>0.891966304816528</v>
      </c>
      <c r="J203">
        <v>-4.43027043795376</v>
      </c>
    </row>
    <row r="204" spans="1:10">
      <c r="A204" s="40">
        <v>44540</v>
      </c>
      <c r="B204">
        <v>2.8426</v>
      </c>
      <c r="C204">
        <v>33.15</v>
      </c>
      <c r="D204">
        <f t="shared" si="17"/>
        <v>3.01659125188537</v>
      </c>
      <c r="E204">
        <f t="shared" si="18"/>
        <v>0.173991251885369</v>
      </c>
      <c r="F204">
        <f t="shared" si="19"/>
        <v>-0.134908748114631</v>
      </c>
      <c r="G204" s="36">
        <f t="shared" ref="G204:G267" si="20">F204+G203</f>
        <v>7.05833792768546</v>
      </c>
      <c r="H204">
        <v>15111.56</v>
      </c>
      <c r="I204">
        <v>0.860121496362349</v>
      </c>
      <c r="J204">
        <v>-4.68816017989619</v>
      </c>
    </row>
    <row r="205" spans="1:10">
      <c r="A205" s="40">
        <v>44547</v>
      </c>
      <c r="B205">
        <v>2.8512</v>
      </c>
      <c r="C205">
        <v>32.9</v>
      </c>
      <c r="D205">
        <f t="shared" si="17"/>
        <v>3.03951367781155</v>
      </c>
      <c r="E205">
        <f t="shared" si="18"/>
        <v>0.18831367781155</v>
      </c>
      <c r="F205">
        <f t="shared" si="19"/>
        <v>0.00241367781155022</v>
      </c>
      <c r="G205" s="36">
        <f t="shared" si="20"/>
        <v>7.06075160549701</v>
      </c>
      <c r="H205">
        <v>14867.55</v>
      </c>
      <c r="I205">
        <v>0.924794053570449</v>
      </c>
      <c r="J205">
        <v>-4.76994955868578</v>
      </c>
    </row>
    <row r="206" spans="1:10">
      <c r="A206" s="40">
        <v>44554</v>
      </c>
      <c r="B206">
        <v>2.8203</v>
      </c>
      <c r="C206">
        <v>32.54</v>
      </c>
      <c r="D206">
        <f t="shared" si="17"/>
        <v>3.07314074984634</v>
      </c>
      <c r="E206">
        <f t="shared" si="18"/>
        <v>0.252840749846343</v>
      </c>
      <c r="F206">
        <f t="shared" si="19"/>
        <v>0.0889813439057487</v>
      </c>
      <c r="G206" s="36">
        <f t="shared" si="20"/>
        <v>7.14973294940276</v>
      </c>
      <c r="H206">
        <v>14710.33</v>
      </c>
      <c r="I206">
        <v>1.08035237059144</v>
      </c>
      <c r="J206">
        <v>-4.76834033215263</v>
      </c>
    </row>
    <row r="207" spans="1:10">
      <c r="A207" s="40">
        <v>44561</v>
      </c>
      <c r="B207">
        <v>2.7754</v>
      </c>
      <c r="C207">
        <v>33.03</v>
      </c>
      <c r="D207">
        <f t="shared" si="17"/>
        <v>3.02755071147442</v>
      </c>
      <c r="E207">
        <f t="shared" si="18"/>
        <v>0.252150711474417</v>
      </c>
      <c r="F207">
        <f t="shared" si="19"/>
        <v>-4.59091093003572e-5</v>
      </c>
      <c r="G207" s="36">
        <f t="shared" si="20"/>
        <v>7.14968704029346</v>
      </c>
      <c r="H207">
        <v>14857.35</v>
      </c>
      <c r="I207">
        <v>1.1679929964487</v>
      </c>
      <c r="J207">
        <v>-4.85294247426112</v>
      </c>
    </row>
    <row r="208" spans="1:10">
      <c r="A208" s="40">
        <v>44568</v>
      </c>
      <c r="B208">
        <v>2.8181</v>
      </c>
      <c r="C208">
        <v>31.97</v>
      </c>
      <c r="D208">
        <f t="shared" si="17"/>
        <v>3.12793243665937</v>
      </c>
      <c r="E208">
        <f t="shared" si="18"/>
        <v>0.309832436659368</v>
      </c>
      <c r="F208">
        <f t="shared" si="19"/>
        <v>0.135792406217968</v>
      </c>
      <c r="G208" s="36">
        <f t="shared" si="20"/>
        <v>7.28547944651142</v>
      </c>
      <c r="H208">
        <v>14343.65</v>
      </c>
      <c r="I208">
        <v>1.36021114606806</v>
      </c>
      <c r="J208">
        <v>-4.756506155315</v>
      </c>
    </row>
    <row r="209" spans="1:10">
      <c r="A209" s="40">
        <v>44575</v>
      </c>
      <c r="B209">
        <v>2.7935</v>
      </c>
      <c r="C209">
        <v>31.74</v>
      </c>
      <c r="D209">
        <f t="shared" ref="D209:D272" si="21">1/C209*100</f>
        <v>3.15059861373661</v>
      </c>
      <c r="E209">
        <f t="shared" ref="E209:E272" si="22">D209-B209</f>
        <v>0.357098613736611</v>
      </c>
      <c r="F209">
        <f t="shared" si="19"/>
        <v>0.183107361851241</v>
      </c>
      <c r="G209" s="36">
        <f t="shared" si="20"/>
        <v>7.46858680836266</v>
      </c>
      <c r="H209">
        <v>14150.57</v>
      </c>
      <c r="I209">
        <v>1.52147519720926</v>
      </c>
      <c r="J209">
        <v>-4.49808747809487</v>
      </c>
    </row>
    <row r="210" spans="1:10">
      <c r="A210" s="40">
        <v>44582</v>
      </c>
      <c r="B210">
        <v>2.71</v>
      </c>
      <c r="C210">
        <v>31.58</v>
      </c>
      <c r="D210">
        <f t="shared" si="21"/>
        <v>3.16656111462951</v>
      </c>
      <c r="E210">
        <f t="shared" si="22"/>
        <v>0.456561114629513</v>
      </c>
      <c r="F210">
        <f t="shared" si="19"/>
        <v>0.268247436817962</v>
      </c>
      <c r="G210" s="36">
        <f t="shared" si="20"/>
        <v>7.73683424518063</v>
      </c>
      <c r="H210">
        <v>14029.55</v>
      </c>
      <c r="I210">
        <v>1.80466308145629</v>
      </c>
      <c r="J210">
        <v>-4.17728355605837</v>
      </c>
    </row>
    <row r="211" spans="1:10">
      <c r="A211" s="40">
        <v>44589</v>
      </c>
      <c r="B211">
        <v>2.7021</v>
      </c>
      <c r="C211">
        <v>29.63</v>
      </c>
      <c r="D211">
        <f t="shared" si="21"/>
        <v>3.37495781302734</v>
      </c>
      <c r="E211">
        <f t="shared" si="22"/>
        <v>0.672857813027337</v>
      </c>
      <c r="F211">
        <f t="shared" si="19"/>
        <v>0.420017063180994</v>
      </c>
      <c r="G211" s="36">
        <f t="shared" si="20"/>
        <v>8.15685130836162</v>
      </c>
      <c r="H211">
        <v>13328.06</v>
      </c>
      <c r="I211">
        <v>2.13062159201065</v>
      </c>
      <c r="J211">
        <v>-3.63556937656836</v>
      </c>
    </row>
    <row r="212" spans="1:10">
      <c r="A212" s="40">
        <v>44603</v>
      </c>
      <c r="B212">
        <v>2.7891</v>
      </c>
      <c r="C212">
        <v>29.59</v>
      </c>
      <c r="D212">
        <f t="shared" si="21"/>
        <v>3.37952010814464</v>
      </c>
      <c r="E212">
        <f t="shared" si="22"/>
        <v>0.590420108144644</v>
      </c>
      <c r="F212">
        <f t="shared" si="19"/>
        <v>0.338269396670226</v>
      </c>
      <c r="G212" s="36">
        <f t="shared" si="20"/>
        <v>8.49512070503185</v>
      </c>
      <c r="H212">
        <v>13224.38</v>
      </c>
      <c r="I212">
        <v>2.43765350754325</v>
      </c>
      <c r="J212">
        <v>-3.34385800694782</v>
      </c>
    </row>
    <row r="213" spans="1:10">
      <c r="A213" s="40">
        <v>44610</v>
      </c>
      <c r="B213">
        <v>2.7975</v>
      </c>
      <c r="C213">
        <v>30.16</v>
      </c>
      <c r="D213">
        <f t="shared" si="21"/>
        <v>3.31564986737401</v>
      </c>
      <c r="E213">
        <f t="shared" si="22"/>
        <v>0.518149867374006</v>
      </c>
      <c r="F213">
        <f t="shared" si="19"/>
        <v>0.208317430714637</v>
      </c>
      <c r="G213" s="36">
        <f t="shared" si="20"/>
        <v>8.70343813574648</v>
      </c>
      <c r="H213">
        <v>13459.68</v>
      </c>
      <c r="I213">
        <v>2.61863840956099</v>
      </c>
      <c r="J213">
        <v>-3.17890256710992</v>
      </c>
    </row>
    <row r="214" spans="1:10">
      <c r="A214" s="40">
        <v>44617</v>
      </c>
      <c r="B214">
        <v>2.775</v>
      </c>
      <c r="C214">
        <v>30.14</v>
      </c>
      <c r="D214">
        <f t="shared" si="21"/>
        <v>3.3178500331785</v>
      </c>
      <c r="E214">
        <f t="shared" si="22"/>
        <v>0.5428500331785</v>
      </c>
      <c r="F214">
        <f t="shared" si="19"/>
        <v>0.18575141944189</v>
      </c>
      <c r="G214" s="36">
        <f t="shared" si="20"/>
        <v>8.88918955518837</v>
      </c>
      <c r="H214">
        <v>13412.92</v>
      </c>
      <c r="I214">
        <v>2.79697791601396</v>
      </c>
      <c r="J214">
        <v>-3.04626214686503</v>
      </c>
    </row>
    <row r="215" spans="1:10">
      <c r="A215" s="40">
        <v>44624</v>
      </c>
      <c r="B215">
        <v>2.8125</v>
      </c>
      <c r="C215">
        <v>29.29</v>
      </c>
      <c r="D215">
        <f t="shared" si="21"/>
        <v>3.41413451689997</v>
      </c>
      <c r="E215">
        <f t="shared" si="22"/>
        <v>0.601634516899966</v>
      </c>
      <c r="F215">
        <f t="shared" si="19"/>
        <v>0.145073402270453</v>
      </c>
      <c r="G215" s="36">
        <f t="shared" si="20"/>
        <v>9.03426295745883</v>
      </c>
      <c r="H215">
        <v>13020.46</v>
      </c>
      <c r="I215">
        <v>2.86564505839281</v>
      </c>
      <c r="J215">
        <v>-3.04083736504172</v>
      </c>
    </row>
    <row r="216" spans="1:10">
      <c r="A216" s="40">
        <v>44631</v>
      </c>
      <c r="B216">
        <v>2.7902</v>
      </c>
      <c r="C216">
        <v>27.95</v>
      </c>
      <c r="D216">
        <f t="shared" si="21"/>
        <v>3.5778175313059</v>
      </c>
      <c r="E216">
        <f t="shared" si="22"/>
        <v>0.787617531305903</v>
      </c>
      <c r="F216">
        <f t="shared" si="19"/>
        <v>0.114759718278566</v>
      </c>
      <c r="G216" s="36">
        <f t="shared" si="20"/>
        <v>9.14902267573739</v>
      </c>
      <c r="H216">
        <v>12447.37</v>
      </c>
      <c r="I216">
        <v>2.90732002163357</v>
      </c>
      <c r="J216">
        <v>-3.05203248612295</v>
      </c>
    </row>
    <row r="217" spans="1:10">
      <c r="A217" s="40">
        <v>44638</v>
      </c>
      <c r="B217">
        <v>2.7927</v>
      </c>
      <c r="C217">
        <v>27.48</v>
      </c>
      <c r="D217">
        <f t="shared" si="21"/>
        <v>3.63901018922853</v>
      </c>
      <c r="E217">
        <f t="shared" si="22"/>
        <v>0.84631018922853</v>
      </c>
      <c r="F217">
        <f t="shared" si="19"/>
        <v>0.255890081083886</v>
      </c>
      <c r="G217" s="36">
        <f t="shared" si="20"/>
        <v>9.40491275682128</v>
      </c>
      <c r="H217">
        <v>12328.65</v>
      </c>
      <c r="I217">
        <v>2.96816756363899</v>
      </c>
      <c r="J217">
        <v>-2.70695947748168</v>
      </c>
    </row>
    <row r="218" spans="1:10">
      <c r="A218" s="40">
        <v>44645</v>
      </c>
      <c r="B218">
        <v>2.7927</v>
      </c>
      <c r="C218">
        <v>26.54</v>
      </c>
      <c r="D218">
        <f t="shared" si="21"/>
        <v>3.76789751318764</v>
      </c>
      <c r="E218">
        <f t="shared" si="22"/>
        <v>0.975197513187642</v>
      </c>
      <c r="F218">
        <f t="shared" si="19"/>
        <v>0.457047645813636</v>
      </c>
      <c r="G218" s="36">
        <f t="shared" si="20"/>
        <v>9.86196040263492</v>
      </c>
      <c r="H218">
        <v>12072.73</v>
      </c>
      <c r="I218">
        <v>3.1569287922466</v>
      </c>
      <c r="J218">
        <v>-2.2251596100221</v>
      </c>
    </row>
    <row r="219" spans="1:10">
      <c r="A219" s="40">
        <v>44652</v>
      </c>
      <c r="B219">
        <v>2.7743</v>
      </c>
      <c r="C219">
        <v>26.03</v>
      </c>
      <c r="D219">
        <f t="shared" si="21"/>
        <v>3.84172109104879</v>
      </c>
      <c r="E219">
        <f t="shared" si="22"/>
        <v>1.06742109104879</v>
      </c>
      <c r="F219">
        <f t="shared" si="19"/>
        <v>0.524571057870289</v>
      </c>
      <c r="G219" s="36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0">
        <v>44659</v>
      </c>
      <c r="B220">
        <v>2.7529</v>
      </c>
      <c r="C220">
        <v>25.31</v>
      </c>
      <c r="D220">
        <f t="shared" si="21"/>
        <v>3.95100750691426</v>
      </c>
      <c r="E220">
        <f t="shared" si="22"/>
        <v>1.19810750691426</v>
      </c>
      <c r="F220">
        <f t="shared" si="19"/>
        <v>0.596472990014298</v>
      </c>
      <c r="G220" s="36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0">
        <v>44666</v>
      </c>
      <c r="B221">
        <v>2.7578</v>
      </c>
      <c r="C221">
        <v>24.28</v>
      </c>
      <c r="D221">
        <f t="shared" si="21"/>
        <v>4.11861614497529</v>
      </c>
      <c r="E221">
        <f t="shared" si="22"/>
        <v>1.36081614497529</v>
      </c>
      <c r="F221">
        <f t="shared" si="19"/>
        <v>0.573198613669385</v>
      </c>
      <c r="G221" s="36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0">
        <v>44673</v>
      </c>
      <c r="B222">
        <v>2.8409</v>
      </c>
      <c r="C222">
        <v>22.53</v>
      </c>
      <c r="D222">
        <f t="shared" si="21"/>
        <v>4.43852640923213</v>
      </c>
      <c r="E222">
        <f t="shared" si="22"/>
        <v>1.59762640923213</v>
      </c>
      <c r="F222">
        <f t="shared" si="19"/>
        <v>0.751316220003605</v>
      </c>
      <c r="G222" s="36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0">
        <v>44680</v>
      </c>
      <c r="B223">
        <v>2.8386</v>
      </c>
      <c r="C223">
        <v>21.58</v>
      </c>
      <c r="D223">
        <f t="shared" si="21"/>
        <v>4.6339202965709</v>
      </c>
      <c r="E223">
        <f t="shared" si="22"/>
        <v>1.7953202965709</v>
      </c>
      <c r="F223">
        <f t="shared" si="19"/>
        <v>0.820122783383257</v>
      </c>
      <c r="G223" s="36">
        <f t="shared" si="20"/>
        <v>13.1276420675757</v>
      </c>
      <c r="H223">
        <v>11021.44</v>
      </c>
      <c r="I223">
        <v>5.54645252862269</v>
      </c>
      <c r="J223">
        <v>-0.742948006203546</v>
      </c>
    </row>
    <row r="224" spans="1:10">
      <c r="A224" s="40">
        <v>44687</v>
      </c>
      <c r="B224">
        <v>2.8273</v>
      </c>
      <c r="C224">
        <v>21.88</v>
      </c>
      <c r="D224">
        <f t="shared" si="21"/>
        <v>4.57038391224863</v>
      </c>
      <c r="E224">
        <f t="shared" si="22"/>
        <v>1.74308391224863</v>
      </c>
      <c r="F224">
        <f t="shared" si="19"/>
        <v>0.67566282119984</v>
      </c>
      <c r="G224" s="36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0">
        <v>44694</v>
      </c>
      <c r="B225">
        <v>2.814</v>
      </c>
      <c r="C225">
        <v>22.73</v>
      </c>
      <c r="D225">
        <f t="shared" si="21"/>
        <v>4.3994720633524</v>
      </c>
      <c r="E225">
        <f t="shared" si="22"/>
        <v>1.5854720633524</v>
      </c>
      <c r="F225">
        <f t="shared" si="19"/>
        <v>0.387364556438134</v>
      </c>
      <c r="G225" s="36">
        <f t="shared" si="20"/>
        <v>14.1906694452137</v>
      </c>
      <c r="H225">
        <v>11159.79</v>
      </c>
      <c r="I225">
        <v>6.5605187499152</v>
      </c>
      <c r="J225">
        <v>3.12664739190534</v>
      </c>
    </row>
    <row r="226" spans="1:10">
      <c r="A226" s="40">
        <v>44701</v>
      </c>
      <c r="B226">
        <v>2.79</v>
      </c>
      <c r="C226">
        <v>23.32</v>
      </c>
      <c r="D226">
        <f t="shared" si="21"/>
        <v>4.28816466552316</v>
      </c>
      <c r="E226">
        <f t="shared" si="22"/>
        <v>1.49816466552316</v>
      </c>
      <c r="F226">
        <f t="shared" si="19"/>
        <v>0.137348520547868</v>
      </c>
      <c r="G226" s="36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0">
        <v>44708</v>
      </c>
      <c r="B227">
        <v>2.6974</v>
      </c>
      <c r="C227">
        <v>22.94</v>
      </c>
      <c r="D227">
        <f t="shared" si="21"/>
        <v>4.359197907585</v>
      </c>
      <c r="E227">
        <f t="shared" si="22"/>
        <v>1.661797907585</v>
      </c>
      <c r="F227">
        <f t="shared" si="19"/>
        <v>0.0641714983528696</v>
      </c>
      <c r="G227" s="36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0">
        <v>44714</v>
      </c>
      <c r="B228">
        <v>2.7601</v>
      </c>
      <c r="C228">
        <v>23.77</v>
      </c>
      <c r="D228">
        <f t="shared" si="21"/>
        <v>4.20698359276399</v>
      </c>
      <c r="E228">
        <f t="shared" si="22"/>
        <v>1.44688359276399</v>
      </c>
      <c r="F228">
        <f t="shared" si="19"/>
        <v>-0.348436703806911</v>
      </c>
      <c r="G228" s="36">
        <f t="shared" si="20"/>
        <v>14.0437527603075</v>
      </c>
      <c r="H228">
        <v>11628.31</v>
      </c>
      <c r="I228">
        <v>6.87545021691676</v>
      </c>
      <c r="J228">
        <v>7.4693847405264</v>
      </c>
    </row>
    <row r="229" spans="1:10">
      <c r="A229" s="40">
        <v>44722</v>
      </c>
      <c r="B229">
        <v>2.7526</v>
      </c>
      <c r="C229">
        <v>24.49</v>
      </c>
      <c r="D229">
        <f t="shared" si="21"/>
        <v>4.08329930583912</v>
      </c>
      <c r="E229">
        <f t="shared" si="22"/>
        <v>1.33069930583912</v>
      </c>
      <c r="F229">
        <f t="shared" si="19"/>
        <v>-0.41238460640951</v>
      </c>
      <c r="G229" s="36">
        <f t="shared" si="20"/>
        <v>13.631368153898</v>
      </c>
      <c r="H229">
        <v>12035.15</v>
      </c>
      <c r="I229">
        <v>6.63320626749153</v>
      </c>
      <c r="J229">
        <v>6.80173407153743</v>
      </c>
    </row>
    <row r="230" spans="1:10">
      <c r="A230" s="40">
        <v>44729</v>
      </c>
      <c r="B230">
        <v>2.7752</v>
      </c>
      <c r="C230">
        <v>25.02</v>
      </c>
      <c r="D230">
        <f t="shared" si="21"/>
        <v>3.99680255795364</v>
      </c>
      <c r="E230">
        <f t="shared" si="22"/>
        <v>1.22160255795364</v>
      </c>
      <c r="F230">
        <f t="shared" si="19"/>
        <v>-0.36386950539876</v>
      </c>
      <c r="G230" s="36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0">
        <v>44736</v>
      </c>
      <c r="B231">
        <v>2.7978</v>
      </c>
      <c r="C231">
        <v>25.75</v>
      </c>
      <c r="D231">
        <f t="shared" si="21"/>
        <v>3.88349514563107</v>
      </c>
      <c r="E231">
        <f t="shared" si="22"/>
        <v>1.08569514563107</v>
      </c>
      <c r="F231">
        <f t="shared" si="19"/>
        <v>-0.412469519892088</v>
      </c>
      <c r="G231" s="36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0">
        <v>44743</v>
      </c>
      <c r="B232">
        <v>2.8255</v>
      </c>
      <c r="C232">
        <v>26.08</v>
      </c>
      <c r="D232">
        <f t="shared" si="21"/>
        <v>3.83435582822086</v>
      </c>
      <c r="E232">
        <f t="shared" si="22"/>
        <v>1.00885582822086</v>
      </c>
      <c r="F232">
        <f t="shared" si="19"/>
        <v>-0.652942079364145</v>
      </c>
      <c r="G232" s="36">
        <f t="shared" si="20"/>
        <v>12.202087049243</v>
      </c>
      <c r="H232">
        <v>12860.36</v>
      </c>
      <c r="I232">
        <v>5.56028333042582</v>
      </c>
      <c r="J232">
        <v>5.05935672341939</v>
      </c>
    </row>
    <row r="233" spans="1:10">
      <c r="A233" s="40">
        <v>44750</v>
      </c>
      <c r="B233">
        <v>2.8384</v>
      </c>
      <c r="C233">
        <v>26.1</v>
      </c>
      <c r="D233">
        <f t="shared" si="21"/>
        <v>3.83141762452107</v>
      </c>
      <c r="E233">
        <f t="shared" si="22"/>
        <v>0.993017624521073</v>
      </c>
      <c r="F233">
        <f t="shared" si="19"/>
        <v>-0.453865968242916</v>
      </c>
      <c r="G233" s="36">
        <f t="shared" si="20"/>
        <v>11.7482210810001</v>
      </c>
      <c r="H233">
        <v>12857.13</v>
      </c>
      <c r="I233">
        <v>5.19478450471697</v>
      </c>
      <c r="J233">
        <v>4.58687507308937</v>
      </c>
    </row>
    <row r="234" spans="1:10">
      <c r="A234" s="40">
        <v>44757</v>
      </c>
      <c r="B234">
        <v>2.7857</v>
      </c>
      <c r="C234">
        <v>25.39</v>
      </c>
      <c r="D234">
        <f t="shared" si="21"/>
        <v>3.93855848759354</v>
      </c>
      <c r="E234">
        <f t="shared" si="22"/>
        <v>1.15285848759354</v>
      </c>
      <c r="F234">
        <f t="shared" si="19"/>
        <v>-0.177840818245577</v>
      </c>
      <c r="G234" s="36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0">
        <v>44764</v>
      </c>
      <c r="B235">
        <v>2.787</v>
      </c>
      <c r="C235">
        <v>25.62</v>
      </c>
      <c r="D235">
        <f t="shared" si="21"/>
        <v>3.9032006245121</v>
      </c>
      <c r="E235">
        <f t="shared" si="22"/>
        <v>1.1162006245121</v>
      </c>
      <c r="F235">
        <f t="shared" si="19"/>
        <v>-0.105401933441537</v>
      </c>
      <c r="G235" s="36">
        <f t="shared" si="20"/>
        <v>11.464978329313</v>
      </c>
      <c r="H235">
        <v>12394.02</v>
      </c>
      <c r="I235">
        <v>4.85272523983635</v>
      </c>
      <c r="J235">
        <v>4.7131345817703</v>
      </c>
    </row>
    <row r="236" spans="1:10">
      <c r="A236" s="40">
        <v>44771</v>
      </c>
      <c r="B236">
        <v>2.756</v>
      </c>
      <c r="C236">
        <v>25.58</v>
      </c>
      <c r="D236">
        <f t="shared" si="21"/>
        <v>3.90930414386239</v>
      </c>
      <c r="E236">
        <f t="shared" si="22"/>
        <v>1.15330414386239</v>
      </c>
      <c r="F236">
        <f t="shared" si="19"/>
        <v>0.0676089982313259</v>
      </c>
      <c r="G236" s="36">
        <f t="shared" si="20"/>
        <v>11.5325873275443</v>
      </c>
      <c r="H236">
        <v>12266.92</v>
      </c>
      <c r="I236">
        <v>4.91758686522421</v>
      </c>
      <c r="J236">
        <v>4.93370672996347</v>
      </c>
    </row>
    <row r="237" spans="1:10">
      <c r="A237" s="40">
        <v>44778</v>
      </c>
      <c r="B237">
        <v>2.7339</v>
      </c>
      <c r="C237">
        <v>25.51</v>
      </c>
      <c r="D237">
        <f t="shared" si="21"/>
        <v>3.92003136025088</v>
      </c>
      <c r="E237">
        <f t="shared" si="22"/>
        <v>1.18613136025088</v>
      </c>
      <c r="F237">
        <f t="shared" si="19"/>
        <v>0.177275532030023</v>
      </c>
      <c r="G237" s="36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0">
        <v>44785</v>
      </c>
      <c r="B238">
        <v>2.7347</v>
      </c>
      <c r="C238">
        <v>25.97</v>
      </c>
      <c r="D238">
        <f t="shared" si="21"/>
        <v>3.85059684251059</v>
      </c>
      <c r="E238">
        <f t="shared" si="22"/>
        <v>1.11589684251059</v>
      </c>
      <c r="F238">
        <f t="shared" si="19"/>
        <v>0.122879217989517</v>
      </c>
      <c r="G238" s="36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0">
        <v>44792</v>
      </c>
      <c r="B239">
        <v>2.5875</v>
      </c>
      <c r="C239">
        <v>25.95</v>
      </c>
      <c r="D239">
        <f t="shared" si="21"/>
        <v>3.85356454720617</v>
      </c>
      <c r="E239">
        <f t="shared" si="22"/>
        <v>1.26606454720617</v>
      </c>
      <c r="F239">
        <f t="shared" si="19"/>
        <v>0.113206059612625</v>
      </c>
      <c r="G239" s="36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0">
        <v>44799</v>
      </c>
      <c r="B240">
        <v>2.643</v>
      </c>
      <c r="C240">
        <v>25.22</v>
      </c>
      <c r="D240">
        <f t="shared" si="21"/>
        <v>3.96510705789056</v>
      </c>
      <c r="E240">
        <f t="shared" si="22"/>
        <v>1.32210705789056</v>
      </c>
      <c r="F240">
        <f t="shared" si="19"/>
        <v>0.205906433378463</v>
      </c>
      <c r="G240" s="36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0">
        <v>44806</v>
      </c>
      <c r="B241">
        <v>2.6226</v>
      </c>
      <c r="C241">
        <v>24.57</v>
      </c>
      <c r="D241">
        <f t="shared" si="21"/>
        <v>4.07000407000407</v>
      </c>
      <c r="E241">
        <f t="shared" si="22"/>
        <v>1.44740407000407</v>
      </c>
      <c r="F241">
        <f t="shared" si="19"/>
        <v>0.294099926141677</v>
      </c>
      <c r="G241" s="36">
        <f t="shared" si="20"/>
        <v>12.4459544966966</v>
      </c>
      <c r="H241">
        <v>11702.39</v>
      </c>
      <c r="I241">
        <v>5.71657177717079</v>
      </c>
      <c r="J241">
        <v>5.91081802065424</v>
      </c>
    </row>
    <row r="242" spans="1:10">
      <c r="A242" s="40">
        <v>44813</v>
      </c>
      <c r="B242">
        <v>2.635</v>
      </c>
      <c r="C242">
        <v>24.93</v>
      </c>
      <c r="D242">
        <f t="shared" si="21"/>
        <v>4.01123144805455</v>
      </c>
      <c r="E242">
        <f t="shared" si="22"/>
        <v>1.37623144805455</v>
      </c>
      <c r="F242">
        <f t="shared" si="19"/>
        <v>0.190100087803671</v>
      </c>
      <c r="G242" s="36">
        <f t="shared" si="20"/>
        <v>12.6360545845003</v>
      </c>
      <c r="H242">
        <v>11877.79</v>
      </c>
      <c r="I242">
        <v>5.9429335297935</v>
      </c>
      <c r="J242">
        <v>5.88477538068441</v>
      </c>
    </row>
    <row r="243" spans="1:10">
      <c r="A243" s="40">
        <v>44820</v>
      </c>
      <c r="B243">
        <v>2.673</v>
      </c>
      <c r="C243">
        <v>23.62</v>
      </c>
      <c r="D243">
        <f t="shared" si="21"/>
        <v>4.23370025402201</v>
      </c>
      <c r="E243">
        <f t="shared" si="22"/>
        <v>1.56070025402201</v>
      </c>
      <c r="F243">
        <f t="shared" si="19"/>
        <v>0.444803411511425</v>
      </c>
      <c r="G243" s="36">
        <f t="shared" si="20"/>
        <v>13.0808579960117</v>
      </c>
      <c r="H243">
        <v>11261.5</v>
      </c>
      <c r="I243">
        <v>6.32400024423884</v>
      </c>
      <c r="J243">
        <v>6.26031665255523</v>
      </c>
    </row>
    <row r="244" spans="1:10">
      <c r="A244" s="40">
        <v>44827</v>
      </c>
      <c r="B244">
        <v>2.6802</v>
      </c>
      <c r="C244">
        <v>23.15</v>
      </c>
      <c r="D244">
        <f t="shared" si="21"/>
        <v>4.31965442764579</v>
      </c>
      <c r="E244">
        <f t="shared" si="22"/>
        <v>1.63945442764579</v>
      </c>
      <c r="F244">
        <f t="shared" si="19"/>
        <v>0.373389880439623</v>
      </c>
      <c r="G244" s="36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40">
        <v>44834</v>
      </c>
      <c r="B245">
        <v>2.7601</v>
      </c>
      <c r="C245">
        <v>22.59</v>
      </c>
      <c r="D245">
        <f t="shared" si="21"/>
        <v>4.42673749446658</v>
      </c>
      <c r="E245">
        <f t="shared" si="22"/>
        <v>1.66663749446658</v>
      </c>
      <c r="F245">
        <f t="shared" si="19"/>
        <v>0.344530436576014</v>
      </c>
      <c r="G245" s="36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40">
        <v>44848</v>
      </c>
      <c r="B246">
        <v>2.6977</v>
      </c>
      <c r="C246">
        <v>23.62</v>
      </c>
      <c r="D246">
        <f t="shared" si="21"/>
        <v>4.23370025402201</v>
      </c>
      <c r="E246">
        <f t="shared" si="22"/>
        <v>1.53600025402201</v>
      </c>
      <c r="F246">
        <f t="shared" si="19"/>
        <v>0.0885961840179443</v>
      </c>
      <c r="G246" s="36">
        <f t="shared" si="20"/>
        <v>13.8873744970453</v>
      </c>
      <c r="H246">
        <v>11121.72</v>
      </c>
      <c r="I246">
        <v>6.93645771215084</v>
      </c>
      <c r="J246">
        <v>6.95822182054139</v>
      </c>
    </row>
    <row r="247" spans="1:10">
      <c r="A247" s="40">
        <v>44855</v>
      </c>
      <c r="B247">
        <v>2.7278</v>
      </c>
      <c r="C247">
        <v>23.21</v>
      </c>
      <c r="D247">
        <f t="shared" si="21"/>
        <v>4.30848772081</v>
      </c>
      <c r="E247">
        <f t="shared" si="22"/>
        <v>1.58068772081</v>
      </c>
      <c r="F247">
        <f t="shared" si="19"/>
        <v>0.204456272755442</v>
      </c>
      <c r="G247" s="36">
        <f t="shared" si="20"/>
        <v>14.0918307698008</v>
      </c>
      <c r="H247">
        <v>10918.97</v>
      </c>
      <c r="I247">
        <v>6.97387533262341</v>
      </c>
      <c r="J247">
        <v>7.38518538188962</v>
      </c>
    </row>
    <row r="248" spans="1:9">
      <c r="A248" s="40">
        <v>44862</v>
      </c>
      <c r="B248">
        <v>2.6653</v>
      </c>
      <c r="C248">
        <v>22.19</v>
      </c>
      <c r="D248">
        <f t="shared" si="21"/>
        <v>4.50653447498873</v>
      </c>
      <c r="E248">
        <f t="shared" si="22"/>
        <v>1.84123447498873</v>
      </c>
      <c r="F248">
        <f t="shared" si="19"/>
        <v>0.280534220966719</v>
      </c>
      <c r="G248" s="36">
        <f t="shared" si="20"/>
        <v>14.3723649907675</v>
      </c>
      <c r="H248">
        <v>10401.84</v>
      </c>
      <c r="I248">
        <v>7.07061938848382</v>
      </c>
    </row>
    <row r="249" spans="1:9">
      <c r="A249" s="40">
        <v>44869</v>
      </c>
      <c r="B249">
        <v>2.7023</v>
      </c>
      <c r="C249">
        <v>23.88</v>
      </c>
      <c r="D249">
        <f t="shared" si="21"/>
        <v>4.18760469011725</v>
      </c>
      <c r="E249">
        <f t="shared" si="22"/>
        <v>1.48530469011725</v>
      </c>
      <c r="F249">
        <f t="shared" si="19"/>
        <v>-0.154149737528535</v>
      </c>
      <c r="G249" s="36">
        <f t="shared" si="20"/>
        <v>14.2182152532389</v>
      </c>
      <c r="H249">
        <v>11187.43</v>
      </c>
      <c r="I249">
        <v>6.84995332603914</v>
      </c>
    </row>
    <row r="250" spans="1:9">
      <c r="A250" s="40">
        <v>44876</v>
      </c>
      <c r="B250">
        <v>2.7354</v>
      </c>
      <c r="C250">
        <v>23.83</v>
      </c>
      <c r="D250">
        <f t="shared" si="21"/>
        <v>4.19639110365086</v>
      </c>
      <c r="E250">
        <f t="shared" si="22"/>
        <v>1.46099110365086</v>
      </c>
      <c r="F250">
        <f t="shared" si="19"/>
        <v>-0.205646390815717</v>
      </c>
      <c r="G250" s="36">
        <f t="shared" si="20"/>
        <v>14.0125688624232</v>
      </c>
      <c r="H250">
        <v>11139.77</v>
      </c>
      <c r="I250">
        <v>6.66580215624372</v>
      </c>
    </row>
    <row r="251" spans="1:9">
      <c r="A251" s="40">
        <v>44883</v>
      </c>
      <c r="B251">
        <v>2.825</v>
      </c>
      <c r="C251">
        <v>23.97</v>
      </c>
      <c r="D251">
        <f t="shared" si="21"/>
        <v>4.17188151856487</v>
      </c>
      <c r="E251">
        <f t="shared" si="22"/>
        <v>1.34688151856487</v>
      </c>
      <c r="F251">
        <f t="shared" si="19"/>
        <v>-0.189118735457142</v>
      </c>
      <c r="G251" s="36">
        <f t="shared" si="20"/>
        <v>13.8234501269661</v>
      </c>
      <c r="H251">
        <v>11180.43</v>
      </c>
      <c r="I251">
        <v>6.44121184781439</v>
      </c>
    </row>
    <row r="252" spans="1:9">
      <c r="A252" s="40">
        <v>44890</v>
      </c>
      <c r="B252">
        <v>2.83</v>
      </c>
      <c r="C252">
        <v>23.45</v>
      </c>
      <c r="D252">
        <f t="shared" si="21"/>
        <v>4.26439232409382</v>
      </c>
      <c r="E252">
        <f t="shared" si="22"/>
        <v>1.43439232409382</v>
      </c>
      <c r="F252">
        <f t="shared" si="19"/>
        <v>-0.146295396716179</v>
      </c>
      <c r="G252" s="36">
        <f t="shared" si="20"/>
        <v>13.6771547302499</v>
      </c>
      <c r="H252">
        <v>10904.27</v>
      </c>
      <c r="I252">
        <v>6.36614210896332</v>
      </c>
    </row>
    <row r="253" spans="1:9">
      <c r="A253" s="40">
        <v>44897</v>
      </c>
      <c r="B253">
        <v>2.8676</v>
      </c>
      <c r="C253">
        <v>24.15</v>
      </c>
      <c r="D253">
        <f t="shared" si="21"/>
        <v>4.1407867494824</v>
      </c>
      <c r="E253">
        <f t="shared" si="22"/>
        <v>1.2731867494824</v>
      </c>
      <c r="F253">
        <f t="shared" si="19"/>
        <v>-0.568047725506331</v>
      </c>
      <c r="G253" s="36">
        <f t="shared" si="20"/>
        <v>13.1091070047436</v>
      </c>
      <c r="H253">
        <v>11219.79</v>
      </c>
      <c r="I253">
        <v>5.98869899832705</v>
      </c>
    </row>
    <row r="254" spans="1:9">
      <c r="A254" s="40">
        <v>44904</v>
      </c>
      <c r="B254">
        <v>2.8903</v>
      </c>
      <c r="C254">
        <v>24.58</v>
      </c>
      <c r="D254">
        <f t="shared" si="21"/>
        <v>4.06834825061025</v>
      </c>
      <c r="E254">
        <f t="shared" si="22"/>
        <v>1.17804825061025</v>
      </c>
      <c r="F254">
        <f t="shared" si="19"/>
        <v>-0.307256439507</v>
      </c>
      <c r="G254" s="36">
        <f t="shared" si="20"/>
        <v>12.8018505652366</v>
      </c>
      <c r="H254">
        <v>11501.58</v>
      </c>
      <c r="I254">
        <v>5.82009354706244</v>
      </c>
    </row>
    <row r="255" spans="1:9">
      <c r="A255" s="40">
        <v>44911</v>
      </c>
      <c r="B255">
        <v>2.8856</v>
      </c>
      <c r="C255">
        <v>24.15</v>
      </c>
      <c r="D255">
        <f t="shared" si="21"/>
        <v>4.1407867494824</v>
      </c>
      <c r="E255">
        <f t="shared" si="22"/>
        <v>1.2551867494824</v>
      </c>
      <c r="F255">
        <f t="shared" si="19"/>
        <v>-0.205804354168459</v>
      </c>
      <c r="G255" s="36">
        <f t="shared" si="20"/>
        <v>12.5960462110681</v>
      </c>
      <c r="H255">
        <v>11295.03</v>
      </c>
      <c r="I255">
        <v>5.69865732022732</v>
      </c>
    </row>
    <row r="256" spans="1:9">
      <c r="A256" s="40">
        <v>44918</v>
      </c>
      <c r="B256">
        <v>2.8251</v>
      </c>
      <c r="C256">
        <v>23.1</v>
      </c>
      <c r="D256">
        <f t="shared" si="21"/>
        <v>4.32900432900433</v>
      </c>
      <c r="E256">
        <f t="shared" si="22"/>
        <v>1.50390432900433</v>
      </c>
      <c r="F256">
        <f t="shared" si="19"/>
        <v>0.157022810439456</v>
      </c>
      <c r="G256" s="36">
        <f t="shared" si="20"/>
        <v>12.7530690215076</v>
      </c>
      <c r="H256">
        <v>10849.64</v>
      </c>
      <c r="I256">
        <v>5.86170501658184</v>
      </c>
    </row>
    <row r="257" spans="1:9">
      <c r="A257" s="40">
        <v>44925</v>
      </c>
      <c r="B257">
        <v>2.8353</v>
      </c>
      <c r="C257">
        <v>23.44</v>
      </c>
      <c r="D257">
        <f t="shared" si="21"/>
        <v>4.26621160409556</v>
      </c>
      <c r="E257">
        <f t="shared" si="22"/>
        <v>1.43091160409556</v>
      </c>
      <c r="F257">
        <f t="shared" si="19"/>
        <v>-0.00348071999825361</v>
      </c>
      <c r="G257" s="36">
        <f t="shared" si="20"/>
        <v>12.7495883015093</v>
      </c>
      <c r="H257">
        <v>11015.99</v>
      </c>
      <c r="I257">
        <v>5.87266951638341</v>
      </c>
    </row>
    <row r="258" spans="1:9">
      <c r="A258" s="40">
        <v>44932</v>
      </c>
      <c r="B258">
        <v>2.8328</v>
      </c>
      <c r="C258">
        <v>24.25</v>
      </c>
      <c r="D258">
        <f t="shared" si="21"/>
        <v>4.12371134020619</v>
      </c>
      <c r="E258">
        <f t="shared" si="22"/>
        <v>1.29091134020618</v>
      </c>
      <c r="F258">
        <f t="shared" si="19"/>
        <v>0.0177245907237831</v>
      </c>
      <c r="G258" s="36">
        <f t="shared" si="20"/>
        <v>12.7673128922331</v>
      </c>
      <c r="H258">
        <v>11367.73</v>
      </c>
      <c r="I258">
        <v>5.90746951638342</v>
      </c>
    </row>
    <row r="259" spans="1:9">
      <c r="A259" s="40">
        <v>44939</v>
      </c>
      <c r="B259">
        <v>2.901</v>
      </c>
      <c r="C259">
        <v>24.61</v>
      </c>
      <c r="D259">
        <f t="shared" si="21"/>
        <v>4.06338886631451</v>
      </c>
      <c r="E259">
        <f t="shared" si="22"/>
        <v>1.16238886631451</v>
      </c>
      <c r="F259">
        <f t="shared" ref="F259:F273" si="23">E259-E254</f>
        <v>-0.0156593842957458</v>
      </c>
      <c r="G259" s="36">
        <f t="shared" si="20"/>
        <v>12.7516535079374</v>
      </c>
      <c r="H259" s="45">
        <v>11602.3</v>
      </c>
      <c r="I259">
        <v>5.87673355765438</v>
      </c>
    </row>
    <row r="260" spans="1:9">
      <c r="A260" s="40">
        <v>44946</v>
      </c>
      <c r="B260">
        <v>2.9331</v>
      </c>
      <c r="C260">
        <v>25.34</v>
      </c>
      <c r="D260">
        <f t="shared" si="21"/>
        <v>3.94632991318074</v>
      </c>
      <c r="E260">
        <f t="shared" si="22"/>
        <v>1.01322991318074</v>
      </c>
      <c r="F260">
        <f t="shared" si="23"/>
        <v>-0.24195683630166</v>
      </c>
      <c r="G260" s="36">
        <f t="shared" si="20"/>
        <v>12.5096966716357</v>
      </c>
      <c r="H260">
        <v>11980.62</v>
      </c>
      <c r="I260">
        <v>5.68063576595787</v>
      </c>
    </row>
    <row r="261" spans="1:9">
      <c r="A261" s="40">
        <v>44960</v>
      </c>
      <c r="B261">
        <v>2.8943</v>
      </c>
      <c r="C261">
        <v>25.78</v>
      </c>
      <c r="D261">
        <f t="shared" si="21"/>
        <v>3.87897595034911</v>
      </c>
      <c r="E261">
        <f t="shared" si="22"/>
        <v>0.984675950349108</v>
      </c>
      <c r="F261">
        <f t="shared" si="23"/>
        <v>-0.519228378655221</v>
      </c>
      <c r="G261" s="36">
        <f t="shared" si="20"/>
        <v>11.9904682929805</v>
      </c>
      <c r="H261">
        <v>12054.3</v>
      </c>
      <c r="I261">
        <v>5.29428398812557</v>
      </c>
    </row>
    <row r="262" spans="1:9">
      <c r="A262" s="40">
        <v>44967</v>
      </c>
      <c r="B262">
        <v>2.9003</v>
      </c>
      <c r="C262">
        <v>25.81</v>
      </c>
      <c r="D262">
        <f t="shared" si="21"/>
        <v>3.87446726075165</v>
      </c>
      <c r="E262">
        <f t="shared" si="22"/>
        <v>0.974167260751647</v>
      </c>
      <c r="F262">
        <f t="shared" si="23"/>
        <v>-0.456744343343916</v>
      </c>
      <c r="G262" s="36">
        <f t="shared" si="20"/>
        <v>11.5337239496366</v>
      </c>
      <c r="H262">
        <v>11976.85</v>
      </c>
      <c r="I262">
        <v>4.95826355721203</v>
      </c>
    </row>
    <row r="263" spans="1:9">
      <c r="A263" s="40">
        <v>44974</v>
      </c>
      <c r="B263">
        <v>2.892</v>
      </c>
      <c r="C263">
        <v>25.37</v>
      </c>
      <c r="D263">
        <f t="shared" si="21"/>
        <v>3.94166338194718</v>
      </c>
      <c r="E263">
        <f t="shared" si="22"/>
        <v>1.04966338194718</v>
      </c>
      <c r="F263">
        <f t="shared" si="23"/>
        <v>-0.241247958259003</v>
      </c>
      <c r="G263" s="36">
        <f t="shared" si="20"/>
        <v>11.2924759913776</v>
      </c>
      <c r="H263">
        <v>11715.77</v>
      </c>
      <c r="I263">
        <v>4.78531474454425</v>
      </c>
    </row>
    <row r="264" spans="1:9">
      <c r="A264" s="40">
        <v>44981</v>
      </c>
      <c r="B264">
        <v>2.9126</v>
      </c>
      <c r="C264">
        <v>25.56</v>
      </c>
      <c r="D264">
        <f t="shared" si="21"/>
        <v>3.91236306729264</v>
      </c>
      <c r="E264">
        <f t="shared" si="22"/>
        <v>0.999763067292645</v>
      </c>
      <c r="F264">
        <f t="shared" si="23"/>
        <v>-0.162625799021862</v>
      </c>
      <c r="G264" s="36">
        <f t="shared" si="20"/>
        <v>11.1298501923557</v>
      </c>
      <c r="H264">
        <v>11787.45</v>
      </c>
      <c r="I264">
        <v>4.70448227688705</v>
      </c>
    </row>
    <row r="265" spans="1:9">
      <c r="A265" s="40">
        <v>44988</v>
      </c>
      <c r="B265">
        <v>2.9026</v>
      </c>
      <c r="C265">
        <v>25.66</v>
      </c>
      <c r="D265">
        <f t="shared" si="21"/>
        <v>3.89711613406079</v>
      </c>
      <c r="E265">
        <f t="shared" si="22"/>
        <v>0.994516134060795</v>
      </c>
      <c r="F265">
        <f t="shared" si="23"/>
        <v>-0.0187137791199472</v>
      </c>
      <c r="G265" s="36">
        <f t="shared" si="20"/>
        <v>11.1111364132358</v>
      </c>
      <c r="H265">
        <v>11851.92</v>
      </c>
      <c r="I265">
        <v>4.74342975577318</v>
      </c>
    </row>
    <row r="266" spans="1:9">
      <c r="A266" s="40">
        <v>44995</v>
      </c>
      <c r="B266">
        <v>2.8627</v>
      </c>
      <c r="C266">
        <v>24.24</v>
      </c>
      <c r="D266">
        <f t="shared" si="21"/>
        <v>4.12541254125412</v>
      </c>
      <c r="E266">
        <f t="shared" si="22"/>
        <v>1.26271254125413</v>
      </c>
      <c r="F266">
        <f t="shared" si="23"/>
        <v>0.278036590905018</v>
      </c>
      <c r="G266" s="36">
        <f t="shared" si="20"/>
        <v>11.3891730041408</v>
      </c>
      <c r="H266">
        <v>11442.54</v>
      </c>
      <c r="I266">
        <v>5.00044893413294</v>
      </c>
    </row>
    <row r="267" spans="1:9">
      <c r="A267" s="40">
        <v>45002</v>
      </c>
      <c r="B267">
        <v>2.8602</v>
      </c>
      <c r="C267">
        <v>23.87</v>
      </c>
      <c r="D267">
        <f t="shared" si="21"/>
        <v>4.18935902806871</v>
      </c>
      <c r="E267">
        <f t="shared" si="22"/>
        <v>1.32915902806871</v>
      </c>
      <c r="F267">
        <f t="shared" si="23"/>
        <v>0.354991767317058</v>
      </c>
      <c r="G267" s="36">
        <f t="shared" si="20"/>
        <v>11.7441647714578</v>
      </c>
      <c r="H267">
        <v>11278.05</v>
      </c>
      <c r="I267">
        <v>5.33888285541657</v>
      </c>
    </row>
    <row r="268" spans="1:9">
      <c r="A268" s="40">
        <v>45009</v>
      </c>
      <c r="B268">
        <v>2.8676</v>
      </c>
      <c r="C268">
        <v>24.8</v>
      </c>
      <c r="D268">
        <f t="shared" si="21"/>
        <v>4.03225806451613</v>
      </c>
      <c r="E268">
        <f t="shared" si="22"/>
        <v>1.16465806451613</v>
      </c>
      <c r="F268">
        <f t="shared" si="23"/>
        <v>0.114994682568947</v>
      </c>
      <c r="G268" s="36">
        <f t="shared" ref="G268:G273" si="24">F268+G267</f>
        <v>11.8591594540268</v>
      </c>
      <c r="H268">
        <v>11634.22</v>
      </c>
      <c r="I268">
        <v>5.46846487762975</v>
      </c>
    </row>
    <row r="269" spans="1:9">
      <c r="A269" s="40">
        <v>45016</v>
      </c>
      <c r="B269">
        <v>2.8528</v>
      </c>
      <c r="C269">
        <v>24.29</v>
      </c>
      <c r="D269">
        <f t="shared" si="21"/>
        <v>4.11692054343351</v>
      </c>
      <c r="E269">
        <f t="shared" si="22"/>
        <v>1.26412054343351</v>
      </c>
      <c r="F269">
        <f t="shared" si="23"/>
        <v>0.264357476140867</v>
      </c>
      <c r="G269" s="36">
        <f t="shared" si="24"/>
        <v>12.1235169301676</v>
      </c>
      <c r="H269">
        <v>11726.4</v>
      </c>
      <c r="I269">
        <v>5.6960972992248</v>
      </c>
    </row>
    <row r="270" spans="1:9">
      <c r="A270" s="40">
        <v>45023</v>
      </c>
      <c r="B270">
        <v>2.8464</v>
      </c>
      <c r="C270">
        <v>24.97</v>
      </c>
      <c r="D270">
        <f t="shared" si="21"/>
        <v>4.0048057669203</v>
      </c>
      <c r="E270">
        <f t="shared" si="22"/>
        <v>1.1584057669203</v>
      </c>
      <c r="F270">
        <f t="shared" si="23"/>
        <v>0.163889632859509</v>
      </c>
      <c r="G270" s="36">
        <f t="shared" si="24"/>
        <v>12.2874065630272</v>
      </c>
      <c r="H270">
        <v>11967.74</v>
      </c>
      <c r="I270">
        <v>5.89719108823072</v>
      </c>
    </row>
    <row r="271" spans="1:9">
      <c r="A271" s="40">
        <v>45030</v>
      </c>
      <c r="B271">
        <v>2.8281</v>
      </c>
      <c r="C271">
        <v>24.62</v>
      </c>
      <c r="D271">
        <f t="shared" si="21"/>
        <v>4.06173842404549</v>
      </c>
      <c r="E271">
        <f t="shared" si="22"/>
        <v>1.23363842404549</v>
      </c>
      <c r="F271">
        <f t="shared" si="23"/>
        <v>-0.029074117208634</v>
      </c>
      <c r="G271" s="36">
        <f t="shared" si="24"/>
        <v>12.2583324458185</v>
      </c>
      <c r="H271">
        <v>11800.09</v>
      </c>
      <c r="I271">
        <v>5.94222006688607</v>
      </c>
    </row>
    <row r="272" spans="1:9">
      <c r="A272" s="40">
        <v>45037</v>
      </c>
      <c r="B272">
        <v>2.8258</v>
      </c>
      <c r="C272">
        <v>24.29</v>
      </c>
      <c r="D272">
        <f t="shared" si="21"/>
        <v>4.11692054343351</v>
      </c>
      <c r="E272">
        <f t="shared" si="22"/>
        <v>1.29112054343351</v>
      </c>
      <c r="F272">
        <f t="shared" si="23"/>
        <v>-0.0380384846351935</v>
      </c>
      <c r="G272" s="36">
        <f t="shared" si="24"/>
        <v>12.2202939611833</v>
      </c>
      <c r="H272">
        <v>11450.43</v>
      </c>
      <c r="I272">
        <v>6.03674954569711</v>
      </c>
    </row>
    <row r="273" spans="1:9">
      <c r="A273" s="40">
        <v>45044</v>
      </c>
      <c r="B273">
        <v>2.7788</v>
      </c>
      <c r="C273">
        <v>24.28</v>
      </c>
      <c r="D273">
        <f t="shared" ref="D273:D279" si="25">1/C273*100</f>
        <v>4.11861614497529</v>
      </c>
      <c r="E273">
        <f t="shared" ref="E273:E278" si="26">D273-B273</f>
        <v>1.33981614497529</v>
      </c>
      <c r="F273">
        <f t="shared" si="23"/>
        <v>0.175158080459159</v>
      </c>
      <c r="G273" s="36">
        <f t="shared" si="24"/>
        <v>12.3954520416425</v>
      </c>
      <c r="H273">
        <v>11338.67</v>
      </c>
      <c r="I273">
        <v>6.27132027859904</v>
      </c>
    </row>
    <row r="274" spans="1:9">
      <c r="A274" s="40">
        <v>45051</v>
      </c>
      <c r="B274">
        <v>2.7338</v>
      </c>
      <c r="C274">
        <v>23.98</v>
      </c>
      <c r="D274">
        <f t="shared" si="25"/>
        <v>4.17014178482068</v>
      </c>
      <c r="E274">
        <f t="shared" si="26"/>
        <v>1.43634178482068</v>
      </c>
      <c r="F274">
        <f t="shared" ref="F274:F280" si="27">E274-E269</f>
        <v>0.172221241387171</v>
      </c>
      <c r="G274" s="36">
        <f t="shared" ref="G274:G279" si="28">F274+G273</f>
        <v>12.5676732830297</v>
      </c>
      <c r="H274">
        <v>11180.87</v>
      </c>
      <c r="I274">
        <v>6.51957719727531</v>
      </c>
    </row>
    <row r="275" spans="1:9">
      <c r="A275" s="49">
        <v>45058</v>
      </c>
      <c r="B275" s="50">
        <v>2.7058</v>
      </c>
      <c r="C275" s="50">
        <v>23.66</v>
      </c>
      <c r="D275">
        <f t="shared" si="25"/>
        <v>4.22654268808115</v>
      </c>
      <c r="E275">
        <f t="shared" si="26"/>
        <v>1.52074268808115</v>
      </c>
      <c r="F275">
        <f t="shared" si="27"/>
        <v>0.362336921160845</v>
      </c>
      <c r="G275" s="36">
        <f t="shared" si="28"/>
        <v>12.9300102041905</v>
      </c>
      <c r="H275" s="50">
        <v>11005.64</v>
      </c>
      <c r="I275" s="50">
        <v>6.84172149146885</v>
      </c>
    </row>
    <row r="276" spans="1:9">
      <c r="A276" s="40">
        <v>45065</v>
      </c>
      <c r="B276">
        <v>2.7151</v>
      </c>
      <c r="C276">
        <v>23.95</v>
      </c>
      <c r="D276">
        <f t="shared" si="25"/>
        <v>4.17536534446764</v>
      </c>
      <c r="E276">
        <f t="shared" si="26"/>
        <v>1.46026534446764</v>
      </c>
      <c r="F276">
        <f t="shared" si="27"/>
        <v>0.22662692042215</v>
      </c>
      <c r="G276" s="36">
        <f t="shared" si="28"/>
        <v>13.1566371246126</v>
      </c>
      <c r="H276">
        <v>11091.36</v>
      </c>
      <c r="I276">
        <v>7.03380200081923</v>
      </c>
    </row>
    <row r="277" spans="1:9">
      <c r="A277" s="49">
        <v>45072</v>
      </c>
      <c r="B277">
        <v>2.7205</v>
      </c>
      <c r="C277">
        <v>23.72</v>
      </c>
      <c r="D277">
        <f t="shared" si="25"/>
        <v>4.21585160202361</v>
      </c>
      <c r="E277">
        <f t="shared" si="26"/>
        <v>1.49535160202361</v>
      </c>
      <c r="F277">
        <f t="shared" si="27"/>
        <v>0.204231058590098</v>
      </c>
      <c r="G277" s="36">
        <f t="shared" si="28"/>
        <v>13.3608681832027</v>
      </c>
      <c r="H277">
        <v>10909.65</v>
      </c>
      <c r="I277">
        <v>7.12175711126469</v>
      </c>
    </row>
    <row r="278" spans="1:9">
      <c r="A278" s="40">
        <v>45079</v>
      </c>
      <c r="B278">
        <v>2.6951</v>
      </c>
      <c r="C278">
        <v>23.91</v>
      </c>
      <c r="D278">
        <f t="shared" si="25"/>
        <v>4.1823504809703</v>
      </c>
      <c r="E278">
        <f t="shared" si="26"/>
        <v>1.4872504809703</v>
      </c>
      <c r="F278">
        <f t="shared" si="27"/>
        <v>0.147434335995017</v>
      </c>
      <c r="G278" s="36">
        <f t="shared" si="28"/>
        <v>13.5083025191978</v>
      </c>
      <c r="H278">
        <v>10998.07</v>
      </c>
      <c r="I278">
        <v>7.20986605165523</v>
      </c>
    </row>
    <row r="279" spans="1:9">
      <c r="A279" s="49">
        <v>45086</v>
      </c>
      <c r="B279">
        <v>2.6703</v>
      </c>
      <c r="C279">
        <v>23.53</v>
      </c>
      <c r="D279">
        <f t="shared" si="25"/>
        <v>4.24989375265618</v>
      </c>
      <c r="E279">
        <f t="shared" ref="E279" si="29">D279-B279</f>
        <v>1.57959375265618</v>
      </c>
      <c r="F279">
        <f t="shared" si="27"/>
        <v>0.1432519678355</v>
      </c>
      <c r="G279" s="36">
        <f t="shared" si="28"/>
        <v>13.6515544870333</v>
      </c>
      <c r="H279">
        <v>10793.93</v>
      </c>
      <c r="I279">
        <v>7.29486369248109</v>
      </c>
    </row>
    <row r="280" spans="1:9">
      <c r="A280" s="40">
        <v>45093</v>
      </c>
      <c r="B280">
        <v>2.6626</v>
      </c>
      <c r="C280">
        <v>24.44</v>
      </c>
      <c r="D280">
        <f t="shared" ref="D280" si="30">1/C280*100</f>
        <v>4.09165302782324</v>
      </c>
      <c r="E280">
        <f t="shared" ref="E280" si="31">D280-B280</f>
        <v>1.42905302782324</v>
      </c>
      <c r="F280">
        <f t="shared" si="27"/>
        <v>-0.0916896602579089</v>
      </c>
      <c r="G280" s="36">
        <f t="shared" ref="G280" si="32">F280+G279</f>
        <v>13.5598648267754</v>
      </c>
      <c r="H280">
        <v>11306.53</v>
      </c>
      <c r="I280">
        <v>7.22193585896196</v>
      </c>
    </row>
    <row r="281" spans="1:9">
      <c r="A281" s="49">
        <v>45098</v>
      </c>
      <c r="B281">
        <v>2.6701</v>
      </c>
      <c r="C281">
        <v>23.94</v>
      </c>
      <c r="D281">
        <f t="shared" ref="D281" si="33">1/C281*100</f>
        <v>4.17710944026734</v>
      </c>
      <c r="E281">
        <f t="shared" ref="E281" si="34">D281-B281</f>
        <v>1.50700944026734</v>
      </c>
      <c r="F281">
        <f t="shared" ref="F281" si="35">E281-E276</f>
        <v>0.0467440957996939</v>
      </c>
      <c r="G281" s="36">
        <f t="shared" ref="G281" si="36">F281+G280</f>
        <v>13.606608922575</v>
      </c>
      <c r="H281">
        <v>11058.63</v>
      </c>
      <c r="I281">
        <v>7.27138571740084</v>
      </c>
    </row>
    <row r="282" spans="1:9">
      <c r="A282" s="40">
        <v>45107</v>
      </c>
      <c r="B282">
        <v>2.6351</v>
      </c>
      <c r="C282">
        <v>24.03</v>
      </c>
      <c r="D282">
        <f t="shared" ref="D282:D283" si="37">1/C282*100</f>
        <v>4.16146483562214</v>
      </c>
      <c r="E282">
        <f t="shared" ref="E282" si="38">D282-B282</f>
        <v>1.52636483562214</v>
      </c>
      <c r="F282">
        <f t="shared" ref="F282" si="39">E282-E277</f>
        <v>0.0310132335985296</v>
      </c>
      <c r="G282" s="36">
        <f t="shared" ref="G282" si="40">F282+G281</f>
        <v>13.6376221561736</v>
      </c>
      <c r="H282">
        <v>11026.59</v>
      </c>
      <c r="I282">
        <v>7.33965787488643</v>
      </c>
    </row>
    <row r="283" spans="1:9">
      <c r="A283" s="49">
        <v>45114</v>
      </c>
      <c r="B283">
        <v>2.6403</v>
      </c>
      <c r="C283">
        <v>23.77</v>
      </c>
      <c r="D283">
        <f t="shared" si="37"/>
        <v>4.20698359276399</v>
      </c>
      <c r="E283">
        <f t="shared" ref="E283" si="41">D283-B283</f>
        <v>1.56668359276399</v>
      </c>
      <c r="F283">
        <f t="shared" ref="F283" si="42">E283-E278</f>
        <v>0.0794331117936835</v>
      </c>
      <c r="G283" s="36">
        <f t="shared" ref="G283" si="43">F283+G282</f>
        <v>13.7170552679673</v>
      </c>
      <c r="H283">
        <v>10888.55</v>
      </c>
      <c r="I283">
        <v>7.44927289372102</v>
      </c>
    </row>
    <row r="284" spans="1:8">
      <c r="A284" s="40">
        <v>45121</v>
      </c>
      <c r="B284">
        <v>2.6444</v>
      </c>
      <c r="C284">
        <v>24.13</v>
      </c>
      <c r="D284">
        <f t="shared" ref="D284" si="44">1/C284*100</f>
        <v>4.14421881475342</v>
      </c>
      <c r="E284">
        <f t="shared" ref="E284" si="45">D284-B284</f>
        <v>1.49981881475342</v>
      </c>
      <c r="F284">
        <f t="shared" ref="F284" si="46">E284-E279</f>
        <v>-0.0797749379027648</v>
      </c>
      <c r="G284" s="36">
        <f t="shared" ref="G284" si="47">F284+G283</f>
        <v>13.6372803300645</v>
      </c>
      <c r="H284">
        <v>11080.32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3"/>
  <sheetViews>
    <sheetView workbookViewId="0">
      <selection activeCell="M158" sqref="M15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</row>
    <row r="2" ht="14.75" spans="1:18">
      <c r="A2" s="52">
        <v>43105</v>
      </c>
      <c r="B2">
        <v>3.935</v>
      </c>
      <c r="C2">
        <v>39.9602199827946</v>
      </c>
      <c r="D2">
        <f t="shared" ref="D2:D65" si="0">1/C2*100</f>
        <v>2.50248872611453</v>
      </c>
      <c r="E2">
        <f t="shared" ref="E2:E65" si="1">D2-B2</f>
        <v>-1.43251127388547</v>
      </c>
      <c r="F2" t="e">
        <f>E2-#REF!</f>
        <v>#REF!</v>
      </c>
      <c r="G2" s="3"/>
      <c r="H2" s="52">
        <v>43105</v>
      </c>
      <c r="I2" s="7">
        <v>1801.42</v>
      </c>
      <c r="K2">
        <f>INDEX($R$2:$R$25,MATCH(YEAR($H2)&amp;MONTH($H2),$O$2:$O$25,0))*I2</f>
        <v>39.9602199827946</v>
      </c>
      <c r="N2" s="53">
        <v>43101</v>
      </c>
      <c r="O2" s="53" t="str">
        <f>YEAR(N2)&amp;MONTH(N2)</f>
        <v>20181</v>
      </c>
      <c r="P2" s="54">
        <v>46.93</v>
      </c>
      <c r="Q2" s="54">
        <v>2115.62</v>
      </c>
      <c r="R2">
        <f>P2/Q2</f>
        <v>0.0221826225881775</v>
      </c>
    </row>
    <row r="3" ht="14.75" spans="1:18">
      <c r="A3" s="52">
        <v>43112</v>
      </c>
      <c r="B3">
        <v>3.967</v>
      </c>
      <c r="C3">
        <v>39.6117309819344</v>
      </c>
      <c r="D3">
        <f t="shared" si="0"/>
        <v>2.52450467376966</v>
      </c>
      <c r="E3">
        <f t="shared" si="1"/>
        <v>-1.44249532623034</v>
      </c>
      <c r="F3" t="e">
        <f>E3-#REF!</f>
        <v>#REF!</v>
      </c>
      <c r="G3" s="3"/>
      <c r="H3" s="52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3">
        <v>43132</v>
      </c>
      <c r="O3" s="53" t="str">
        <f t="shared" ref="O3:O25" si="3">YEAR(N3)&amp;MONTH(N3)</f>
        <v>20182</v>
      </c>
      <c r="P3" s="54">
        <v>45.99</v>
      </c>
      <c r="Q3" s="54">
        <v>2083.17</v>
      </c>
      <c r="R3">
        <f t="shared" ref="R3:R25" si="4">P3/Q3</f>
        <v>0.0220769308313772</v>
      </c>
    </row>
    <row r="4" ht="14.75" spans="1:18">
      <c r="A4" s="52">
        <v>43119</v>
      </c>
      <c r="B4">
        <v>4.06</v>
      </c>
      <c r="C4">
        <v>38.334677399533</v>
      </c>
      <c r="D4">
        <f t="shared" si="0"/>
        <v>2.60860418773782</v>
      </c>
      <c r="E4">
        <f t="shared" si="1"/>
        <v>-1.45139581226218</v>
      </c>
      <c r="F4" t="e">
        <f>E4-#REF!</f>
        <v>#REF!</v>
      </c>
      <c r="G4" s="3"/>
      <c r="H4" s="52">
        <v>43119</v>
      </c>
      <c r="I4" s="7">
        <v>1728.14</v>
      </c>
      <c r="K4">
        <f t="shared" si="2"/>
        <v>38.334677399533</v>
      </c>
      <c r="N4" s="53">
        <v>43160</v>
      </c>
      <c r="O4" s="53" t="str">
        <f t="shared" si="3"/>
        <v>20183</v>
      </c>
      <c r="P4" s="54">
        <v>48.64</v>
      </c>
      <c r="Q4" s="54">
        <v>2277.42</v>
      </c>
      <c r="R4">
        <f t="shared" si="4"/>
        <v>0.0213575010318694</v>
      </c>
    </row>
    <row r="5" ht="14.75" spans="1:18">
      <c r="A5" s="52">
        <v>43126</v>
      </c>
      <c r="B5">
        <v>3.952</v>
      </c>
      <c r="C5">
        <v>40.3013887182008</v>
      </c>
      <c r="D5">
        <f t="shared" si="0"/>
        <v>2.48130407364445</v>
      </c>
      <c r="E5">
        <f t="shared" si="1"/>
        <v>-1.47069592635555</v>
      </c>
      <c r="F5" t="e">
        <f>E5-#REF!</f>
        <v>#REF!</v>
      </c>
      <c r="G5" s="3"/>
      <c r="H5" s="52">
        <v>43126</v>
      </c>
      <c r="I5" s="7">
        <v>1816.8</v>
      </c>
      <c r="K5">
        <f t="shared" si="2"/>
        <v>40.3013887182008</v>
      </c>
      <c r="N5" s="53">
        <v>43191</v>
      </c>
      <c r="O5" s="53" t="str">
        <f t="shared" si="3"/>
        <v>20184</v>
      </c>
      <c r="P5" s="54">
        <v>44.54</v>
      </c>
      <c r="Q5" s="54">
        <v>2195.67</v>
      </c>
      <c r="R5">
        <f t="shared" si="4"/>
        <v>0.0202853798612724</v>
      </c>
    </row>
    <row r="6" ht="14.75" spans="1:18">
      <c r="A6" s="52">
        <v>43133</v>
      </c>
      <c r="B6">
        <v>3.925</v>
      </c>
      <c r="C6">
        <v>37.5844293552615</v>
      </c>
      <c r="D6">
        <f t="shared" si="0"/>
        <v>2.66067628843754</v>
      </c>
      <c r="E6">
        <f t="shared" si="1"/>
        <v>-1.26432371156246</v>
      </c>
      <c r="F6" t="e">
        <f t="shared" ref="F6:F69" si="5">E6-E1</f>
        <v>#VALUE!</v>
      </c>
      <c r="G6" s="3"/>
      <c r="H6" s="52">
        <v>43133</v>
      </c>
      <c r="I6" s="7">
        <v>1702.43</v>
      </c>
      <c r="K6">
        <f t="shared" si="2"/>
        <v>37.5844293552615</v>
      </c>
      <c r="N6" s="53">
        <v>43221</v>
      </c>
      <c r="O6" s="53" t="str">
        <f t="shared" si="3"/>
        <v>20185</v>
      </c>
      <c r="P6" s="54">
        <v>43.6</v>
      </c>
      <c r="Q6" s="54">
        <v>2123.48</v>
      </c>
      <c r="R6">
        <f t="shared" si="4"/>
        <v>0.0205323337163524</v>
      </c>
    </row>
    <row r="7" ht="14.75" spans="1:18">
      <c r="A7" s="52">
        <v>43140</v>
      </c>
      <c r="B7">
        <v>3.902</v>
      </c>
      <c r="C7">
        <v>35.1577331182765</v>
      </c>
      <c r="D7">
        <f t="shared" si="0"/>
        <v>2.84432445242084</v>
      </c>
      <c r="E7">
        <f t="shared" si="1"/>
        <v>-1.05767554757916</v>
      </c>
      <c r="F7">
        <f t="shared" si="5"/>
        <v>0.374835726306316</v>
      </c>
      <c r="G7" s="36">
        <f t="shared" ref="G7:G70" si="6">F7+G6</f>
        <v>0.374835726306316</v>
      </c>
      <c r="H7" s="52">
        <v>43140</v>
      </c>
      <c r="I7" s="7">
        <v>1592.51</v>
      </c>
      <c r="K7">
        <f t="shared" si="2"/>
        <v>35.1577331182765</v>
      </c>
      <c r="N7" s="53">
        <v>43252</v>
      </c>
      <c r="O7" s="53" t="str">
        <f t="shared" si="3"/>
        <v>20186</v>
      </c>
      <c r="P7" s="54">
        <v>39.99</v>
      </c>
      <c r="Q7" s="54">
        <v>1939.75</v>
      </c>
      <c r="R7">
        <f t="shared" si="4"/>
        <v>0.0206160587704601</v>
      </c>
    </row>
    <row r="8" ht="14.75" spans="1:18">
      <c r="A8" s="52">
        <v>43145</v>
      </c>
      <c r="B8">
        <v>3.9</v>
      </c>
      <c r="C8">
        <v>36.355627385187</v>
      </c>
      <c r="D8">
        <f t="shared" si="0"/>
        <v>2.75060581242355</v>
      </c>
      <c r="E8">
        <f t="shared" si="1"/>
        <v>-1.14939418757645</v>
      </c>
      <c r="F8">
        <f t="shared" si="5"/>
        <v>0.293101138653882</v>
      </c>
      <c r="G8" s="36">
        <f t="shared" si="6"/>
        <v>0.667936864960198</v>
      </c>
      <c r="H8" s="52">
        <v>43145</v>
      </c>
      <c r="I8" s="7">
        <v>1646.77</v>
      </c>
      <c r="K8">
        <f t="shared" si="2"/>
        <v>36.355627385187</v>
      </c>
      <c r="N8" s="53">
        <v>43282</v>
      </c>
      <c r="O8" s="53" t="str">
        <f t="shared" si="3"/>
        <v>20187</v>
      </c>
      <c r="P8" s="54">
        <v>38.92</v>
      </c>
      <c r="Q8" s="54">
        <v>1884.35</v>
      </c>
      <c r="R8">
        <f t="shared" si="4"/>
        <v>0.0206543370392974</v>
      </c>
    </row>
    <row r="9" ht="14.75" spans="1:18">
      <c r="A9" s="52">
        <v>43154</v>
      </c>
      <c r="B9">
        <v>3.895</v>
      </c>
      <c r="C9">
        <v>36.8426444793272</v>
      </c>
      <c r="D9">
        <f t="shared" si="0"/>
        <v>2.71424598894119</v>
      </c>
      <c r="E9">
        <f t="shared" si="1"/>
        <v>-1.18075401105881</v>
      </c>
      <c r="F9">
        <f t="shared" si="5"/>
        <v>0.27064180120337</v>
      </c>
      <c r="G9" s="36">
        <f t="shared" si="6"/>
        <v>0.938578666163568</v>
      </c>
      <c r="H9" s="52">
        <v>43154</v>
      </c>
      <c r="I9" s="7">
        <v>1668.83</v>
      </c>
      <c r="K9">
        <f t="shared" si="2"/>
        <v>36.8426444793272</v>
      </c>
      <c r="N9" s="53">
        <v>43313</v>
      </c>
      <c r="O9" s="53" t="str">
        <f t="shared" si="3"/>
        <v>20188</v>
      </c>
      <c r="P9" s="54">
        <v>35.63</v>
      </c>
      <c r="Q9" s="54">
        <v>1732.35</v>
      </c>
      <c r="R9">
        <f t="shared" si="4"/>
        <v>0.0205674372961584</v>
      </c>
    </row>
    <row r="10" ht="14.75" spans="1:18">
      <c r="A10" s="52">
        <v>43161</v>
      </c>
      <c r="B10">
        <v>3.866</v>
      </c>
      <c r="C10">
        <v>37.8457054034829</v>
      </c>
      <c r="D10">
        <f t="shared" si="0"/>
        <v>2.64230773171946</v>
      </c>
      <c r="E10">
        <f t="shared" si="1"/>
        <v>-1.22369226828054</v>
      </c>
      <c r="F10">
        <f t="shared" si="5"/>
        <v>0.247003658075018</v>
      </c>
      <c r="G10" s="36">
        <f t="shared" si="6"/>
        <v>1.18558232423859</v>
      </c>
      <c r="H10" s="52">
        <v>43161</v>
      </c>
      <c r="I10" s="7">
        <v>1772.01</v>
      </c>
      <c r="K10">
        <f t="shared" si="2"/>
        <v>37.8457054034829</v>
      </c>
      <c r="N10" s="53">
        <v>43344</v>
      </c>
      <c r="O10" s="53" t="str">
        <f t="shared" si="3"/>
        <v>20189</v>
      </c>
      <c r="P10" s="54">
        <v>35.04</v>
      </c>
      <c r="Q10" s="54">
        <v>1710.1</v>
      </c>
      <c r="R10">
        <f t="shared" si="4"/>
        <v>0.0204900298228174</v>
      </c>
    </row>
    <row r="11" ht="14.75" spans="1:18">
      <c r="A11" s="52">
        <v>43168</v>
      </c>
      <c r="B11">
        <v>3.85</v>
      </c>
      <c r="C11">
        <v>39.6493463656243</v>
      </c>
      <c r="D11">
        <f t="shared" si="0"/>
        <v>2.52210967307898</v>
      </c>
      <c r="E11">
        <f t="shared" si="1"/>
        <v>-1.32789032692102</v>
      </c>
      <c r="F11">
        <f t="shared" si="5"/>
        <v>-0.0635666153585568</v>
      </c>
      <c r="G11" s="36">
        <f t="shared" si="6"/>
        <v>1.12201570888003</v>
      </c>
      <c r="H11" s="52">
        <v>43168</v>
      </c>
      <c r="I11" s="7">
        <v>1856.46</v>
      </c>
      <c r="K11">
        <f t="shared" si="2"/>
        <v>39.6493463656243</v>
      </c>
      <c r="N11" s="53">
        <v>43374</v>
      </c>
      <c r="O11" s="53" t="str">
        <f t="shared" si="3"/>
        <v>201810</v>
      </c>
      <c r="P11" s="54">
        <v>32.04</v>
      </c>
      <c r="Q11" s="54">
        <v>1525.69</v>
      </c>
      <c r="R11">
        <f t="shared" si="4"/>
        <v>0.0210003342749838</v>
      </c>
    </row>
    <row r="12" ht="14.75" spans="1:18">
      <c r="A12" s="52">
        <v>43175</v>
      </c>
      <c r="B12">
        <v>3.858</v>
      </c>
      <c r="C12">
        <v>38.8988437793644</v>
      </c>
      <c r="D12">
        <f t="shared" si="0"/>
        <v>2.57077049814651</v>
      </c>
      <c r="E12">
        <f t="shared" si="1"/>
        <v>-1.28722950185349</v>
      </c>
      <c r="F12">
        <f t="shared" si="5"/>
        <v>-0.229553954274332</v>
      </c>
      <c r="G12" s="36">
        <f t="shared" si="6"/>
        <v>0.892461754605697</v>
      </c>
      <c r="H12" s="52">
        <v>43175</v>
      </c>
      <c r="I12" s="7">
        <v>1821.32</v>
      </c>
      <c r="K12">
        <f t="shared" si="2"/>
        <v>38.8988437793644</v>
      </c>
      <c r="N12" s="53">
        <v>43405</v>
      </c>
      <c r="O12" s="53" t="str">
        <f t="shared" si="3"/>
        <v>201811</v>
      </c>
      <c r="P12" s="54">
        <v>33.68</v>
      </c>
      <c r="Q12" s="54">
        <v>1599.16</v>
      </c>
      <c r="R12">
        <f t="shared" si="4"/>
        <v>0.0210610570549538</v>
      </c>
    </row>
    <row r="13" ht="14.75" spans="1:18">
      <c r="A13" s="52">
        <v>43182</v>
      </c>
      <c r="B13">
        <v>3.762</v>
      </c>
      <c r="C13">
        <v>36.8634739310272</v>
      </c>
      <c r="D13">
        <f t="shared" si="0"/>
        <v>2.71271232296509</v>
      </c>
      <c r="E13">
        <f t="shared" si="1"/>
        <v>-1.04928767703491</v>
      </c>
      <c r="F13">
        <f t="shared" si="5"/>
        <v>0.100106510541548</v>
      </c>
      <c r="G13" s="36">
        <f t="shared" si="6"/>
        <v>0.992568265147245</v>
      </c>
      <c r="H13" s="52">
        <v>43182</v>
      </c>
      <c r="I13" s="7">
        <v>1726.02</v>
      </c>
      <c r="K13">
        <f t="shared" si="2"/>
        <v>36.8634739310272</v>
      </c>
      <c r="N13" s="53">
        <v>43435</v>
      </c>
      <c r="O13" s="53" t="str">
        <f t="shared" si="3"/>
        <v>201812</v>
      </c>
      <c r="P13" s="54">
        <v>32.1</v>
      </c>
      <c r="Q13" s="54">
        <v>1516.89</v>
      </c>
      <c r="R13">
        <f t="shared" si="4"/>
        <v>0.0211617190435694</v>
      </c>
    </row>
    <row r="14" ht="14.75" spans="1:18">
      <c r="A14" s="52">
        <v>43189</v>
      </c>
      <c r="B14">
        <v>3.778</v>
      </c>
      <c r="C14">
        <v>40.5895035610472</v>
      </c>
      <c r="D14">
        <f t="shared" si="0"/>
        <v>2.46369113260029</v>
      </c>
      <c r="E14">
        <f t="shared" si="1"/>
        <v>-1.31430886739971</v>
      </c>
      <c r="F14">
        <f t="shared" si="5"/>
        <v>-0.133554856340893</v>
      </c>
      <c r="G14" s="36">
        <f t="shared" si="6"/>
        <v>0.859013408806352</v>
      </c>
      <c r="H14" s="52">
        <v>43189</v>
      </c>
      <c r="I14" s="7">
        <v>1900.48</v>
      </c>
      <c r="K14">
        <f t="shared" si="2"/>
        <v>40.5895035610472</v>
      </c>
      <c r="N14" s="53">
        <v>43466</v>
      </c>
      <c r="O14" s="53" t="str">
        <f t="shared" si="3"/>
        <v>20191</v>
      </c>
      <c r="P14" s="54">
        <v>31.27</v>
      </c>
      <c r="Q14" s="54">
        <v>1474.75</v>
      </c>
      <c r="R14">
        <f t="shared" si="4"/>
        <v>0.0212035938294626</v>
      </c>
    </row>
    <row r="15" ht="14.75" spans="1:18">
      <c r="A15" s="52">
        <v>43194</v>
      </c>
      <c r="B15">
        <v>3.745</v>
      </c>
      <c r="C15">
        <v>37.2603885829838</v>
      </c>
      <c r="D15">
        <f t="shared" si="0"/>
        <v>2.68381527415601</v>
      </c>
      <c r="E15">
        <f t="shared" si="1"/>
        <v>-1.06118472584399</v>
      </c>
      <c r="F15">
        <f t="shared" si="5"/>
        <v>0.162507542436542</v>
      </c>
      <c r="G15" s="36">
        <f t="shared" si="6"/>
        <v>1.02152095124289</v>
      </c>
      <c r="H15" s="52">
        <v>43194</v>
      </c>
      <c r="I15" s="7">
        <v>1836.81</v>
      </c>
      <c r="K15">
        <f t="shared" si="2"/>
        <v>37.2603885829838</v>
      </c>
      <c r="N15" s="53">
        <v>43497</v>
      </c>
      <c r="O15" s="53" t="str">
        <f t="shared" si="3"/>
        <v>20192</v>
      </c>
      <c r="P15" s="54">
        <v>38.57</v>
      </c>
      <c r="Q15" s="54">
        <v>1838.03</v>
      </c>
      <c r="R15">
        <f t="shared" si="4"/>
        <v>0.020984423540421</v>
      </c>
    </row>
    <row r="16" ht="14.75" spans="1:18">
      <c r="A16" s="52">
        <v>43203</v>
      </c>
      <c r="B16">
        <v>3.74</v>
      </c>
      <c r="C16">
        <v>37.012501241079</v>
      </c>
      <c r="D16">
        <f t="shared" si="0"/>
        <v>2.70178984523783</v>
      </c>
      <c r="E16">
        <f t="shared" si="1"/>
        <v>-1.03821015476217</v>
      </c>
      <c r="F16">
        <f t="shared" si="5"/>
        <v>0.289680172158854</v>
      </c>
      <c r="G16" s="36">
        <f t="shared" si="6"/>
        <v>1.31120112340175</v>
      </c>
      <c r="H16" s="52">
        <v>43203</v>
      </c>
      <c r="I16" s="7">
        <v>1824.59</v>
      </c>
      <c r="K16">
        <f t="shared" si="2"/>
        <v>37.012501241079</v>
      </c>
      <c r="N16" s="53">
        <v>43525</v>
      </c>
      <c r="O16" s="53" t="str">
        <f t="shared" si="3"/>
        <v>20193</v>
      </c>
      <c r="P16" s="54">
        <v>41.29</v>
      </c>
      <c r="Q16" s="54">
        <v>2023.93</v>
      </c>
      <c r="R16">
        <f t="shared" si="4"/>
        <v>0.0204009031932923</v>
      </c>
    </row>
    <row r="17" ht="14.75" spans="1:18">
      <c r="A17" s="52">
        <v>43210</v>
      </c>
      <c r="B17">
        <v>3.54</v>
      </c>
      <c r="C17">
        <v>36.1649780704751</v>
      </c>
      <c r="D17">
        <f t="shared" si="0"/>
        <v>2.76510605937957</v>
      </c>
      <c r="E17">
        <f t="shared" si="1"/>
        <v>-0.774893940620429</v>
      </c>
      <c r="F17">
        <f t="shared" si="5"/>
        <v>0.512335561233058</v>
      </c>
      <c r="G17" s="36">
        <f t="shared" si="6"/>
        <v>1.82353668463481</v>
      </c>
      <c r="H17" s="52">
        <v>43210</v>
      </c>
      <c r="I17" s="7">
        <v>1782.81</v>
      </c>
      <c r="K17">
        <f t="shared" si="2"/>
        <v>36.1649780704751</v>
      </c>
      <c r="N17" s="53">
        <v>43556</v>
      </c>
      <c r="O17" s="53" t="str">
        <f t="shared" si="3"/>
        <v>20194</v>
      </c>
      <c r="P17" s="54">
        <v>41.43</v>
      </c>
      <c r="Q17" s="54">
        <v>1927.69</v>
      </c>
      <c r="R17">
        <f t="shared" si="4"/>
        <v>0.0214920448827353</v>
      </c>
    </row>
    <row r="18" ht="14.75" spans="1:18">
      <c r="A18" s="52">
        <v>43217</v>
      </c>
      <c r="B18">
        <v>3.662</v>
      </c>
      <c r="C18">
        <v>36.6272818775135</v>
      </c>
      <c r="D18">
        <f t="shared" si="0"/>
        <v>2.73020532439216</v>
      </c>
      <c r="E18">
        <f t="shared" si="1"/>
        <v>-0.931794675607835</v>
      </c>
      <c r="F18">
        <f t="shared" si="5"/>
        <v>0.117493001427071</v>
      </c>
      <c r="G18" s="36">
        <f t="shared" si="6"/>
        <v>1.94102968606188</v>
      </c>
      <c r="H18" s="52">
        <v>43217</v>
      </c>
      <c r="I18" s="7">
        <v>1805.6</v>
      </c>
      <c r="K18">
        <f t="shared" si="2"/>
        <v>36.6272818775135</v>
      </c>
      <c r="N18" s="53">
        <v>43586</v>
      </c>
      <c r="O18" s="53" t="str">
        <f t="shared" si="3"/>
        <v>20195</v>
      </c>
      <c r="P18" s="54">
        <v>39.32</v>
      </c>
      <c r="Q18" s="54">
        <v>1810.17</v>
      </c>
      <c r="R18">
        <f t="shared" si="4"/>
        <v>0.0217217167448361</v>
      </c>
    </row>
    <row r="19" ht="14.75" spans="1:18">
      <c r="A19" s="52">
        <v>43224</v>
      </c>
      <c r="B19">
        <v>3.657</v>
      </c>
      <c r="C19">
        <v>37.2631058451222</v>
      </c>
      <c r="D19">
        <f t="shared" si="0"/>
        <v>2.68361956772023</v>
      </c>
      <c r="E19">
        <f t="shared" si="1"/>
        <v>-0.97338043227977</v>
      </c>
      <c r="F19">
        <f t="shared" si="5"/>
        <v>0.340928435119937</v>
      </c>
      <c r="G19" s="36">
        <f t="shared" si="6"/>
        <v>2.28195812118181</v>
      </c>
      <c r="H19" s="52">
        <v>43224</v>
      </c>
      <c r="I19" s="7">
        <v>1814.85</v>
      </c>
      <c r="K19">
        <f t="shared" si="2"/>
        <v>37.2631058451222</v>
      </c>
      <c r="N19" s="53">
        <v>43617</v>
      </c>
      <c r="O19" s="53" t="str">
        <f t="shared" si="3"/>
        <v>20196</v>
      </c>
      <c r="P19" s="54">
        <v>40.02</v>
      </c>
      <c r="Q19" s="54">
        <v>1834.57</v>
      </c>
      <c r="R19">
        <f t="shared" si="4"/>
        <v>0.0218143761208349</v>
      </c>
    </row>
    <row r="20" ht="14.75" spans="1:18">
      <c r="A20" s="52">
        <v>43231</v>
      </c>
      <c r="B20">
        <v>3.71</v>
      </c>
      <c r="C20">
        <v>37.6723152560891</v>
      </c>
      <c r="D20">
        <f t="shared" si="0"/>
        <v>2.65446918566643</v>
      </c>
      <c r="E20">
        <f t="shared" si="1"/>
        <v>-1.05553081433357</v>
      </c>
      <c r="F20">
        <f t="shared" si="5"/>
        <v>0.00565391151042771</v>
      </c>
      <c r="G20" s="36">
        <f t="shared" si="6"/>
        <v>2.28761203269224</v>
      </c>
      <c r="H20" s="52">
        <v>43231</v>
      </c>
      <c r="I20" s="7">
        <v>1834.78</v>
      </c>
      <c r="K20">
        <f t="shared" si="2"/>
        <v>37.6723152560891</v>
      </c>
      <c r="N20" s="53">
        <v>43647</v>
      </c>
      <c r="O20" s="53" t="str">
        <f t="shared" si="3"/>
        <v>20197</v>
      </c>
      <c r="P20" s="54">
        <v>40.83</v>
      </c>
      <c r="Q20" s="54">
        <v>1855.99</v>
      </c>
      <c r="R20">
        <f t="shared" si="4"/>
        <v>0.0219990409431085</v>
      </c>
    </row>
    <row r="21" ht="14.75" spans="1:18">
      <c r="A21" s="52">
        <v>43238</v>
      </c>
      <c r="B21">
        <v>3.722</v>
      </c>
      <c r="C21">
        <v>37.7127639535103</v>
      </c>
      <c r="D21">
        <f t="shared" si="0"/>
        <v>2.65162214371965</v>
      </c>
      <c r="E21">
        <f t="shared" si="1"/>
        <v>-1.07037785628035</v>
      </c>
      <c r="F21">
        <f t="shared" si="5"/>
        <v>-0.0321677015181878</v>
      </c>
      <c r="G21" s="36">
        <f t="shared" si="6"/>
        <v>2.25544433117405</v>
      </c>
      <c r="H21" s="52">
        <v>43238</v>
      </c>
      <c r="I21" s="7">
        <v>1836.75</v>
      </c>
      <c r="K21">
        <f t="shared" si="2"/>
        <v>37.7127639535103</v>
      </c>
      <c r="N21" s="53">
        <v>43678</v>
      </c>
      <c r="O21" s="53" t="str">
        <f t="shared" si="3"/>
        <v>20198</v>
      </c>
      <c r="P21" s="54">
        <v>42.1</v>
      </c>
      <c r="Q21" s="54">
        <v>1887.05</v>
      </c>
      <c r="R21">
        <f t="shared" si="4"/>
        <v>0.0223099546911847</v>
      </c>
    </row>
    <row r="22" ht="14.75" spans="1:18">
      <c r="A22" s="52">
        <v>43245</v>
      </c>
      <c r="B22">
        <v>3.685</v>
      </c>
      <c r="C22">
        <v>37.0516228078437</v>
      </c>
      <c r="D22">
        <f t="shared" si="0"/>
        <v>2.69893711588876</v>
      </c>
      <c r="E22">
        <f t="shared" si="1"/>
        <v>-0.986062884111237</v>
      </c>
      <c r="F22">
        <f t="shared" si="5"/>
        <v>-0.211168943490808</v>
      </c>
      <c r="G22" s="36">
        <f t="shared" si="6"/>
        <v>2.04427538768324</v>
      </c>
      <c r="H22" s="52">
        <v>43245</v>
      </c>
      <c r="I22" s="7">
        <v>1804.55</v>
      </c>
      <c r="K22">
        <f t="shared" si="2"/>
        <v>37.0516228078437</v>
      </c>
      <c r="N22" s="53">
        <v>43709</v>
      </c>
      <c r="O22" s="53" t="str">
        <f t="shared" si="3"/>
        <v>20199</v>
      </c>
      <c r="P22" s="54">
        <v>43.03</v>
      </c>
      <c r="Q22" s="54">
        <v>1929.96</v>
      </c>
      <c r="R22">
        <f t="shared" si="4"/>
        <v>0.0222957988766607</v>
      </c>
    </row>
    <row r="23" ht="14.75" spans="1:18">
      <c r="A23" s="52">
        <v>43252</v>
      </c>
      <c r="B23">
        <v>3.648</v>
      </c>
      <c r="C23">
        <v>35.2441832710401</v>
      </c>
      <c r="D23">
        <f t="shared" si="0"/>
        <v>2.83734763353615</v>
      </c>
      <c r="E23">
        <f t="shared" si="1"/>
        <v>-0.81065236646385</v>
      </c>
      <c r="F23">
        <f t="shared" si="5"/>
        <v>0.121142309143985</v>
      </c>
      <c r="G23" s="36">
        <f t="shared" si="6"/>
        <v>2.16541769682723</v>
      </c>
      <c r="H23" s="52">
        <v>43252</v>
      </c>
      <c r="I23" s="7">
        <v>1709.55</v>
      </c>
      <c r="K23">
        <f t="shared" si="2"/>
        <v>35.2441832710401</v>
      </c>
      <c r="N23" s="53">
        <v>43739</v>
      </c>
      <c r="O23" s="53" t="str">
        <f t="shared" si="3"/>
        <v>201910</v>
      </c>
      <c r="P23" s="54">
        <v>43.67</v>
      </c>
      <c r="Q23" s="54">
        <v>1960.19</v>
      </c>
      <c r="R23">
        <f t="shared" si="4"/>
        <v>0.0222784525989828</v>
      </c>
    </row>
    <row r="24" ht="14.75" spans="1:18">
      <c r="A24" s="52">
        <v>43259</v>
      </c>
      <c r="B24">
        <v>3.688</v>
      </c>
      <c r="C24">
        <v>35.2847969068179</v>
      </c>
      <c r="D24">
        <f t="shared" si="0"/>
        <v>2.83408177930245</v>
      </c>
      <c r="E24">
        <f t="shared" si="1"/>
        <v>-0.853918220697552</v>
      </c>
      <c r="F24">
        <f t="shared" si="5"/>
        <v>0.119462211582218</v>
      </c>
      <c r="G24" s="36">
        <f t="shared" si="6"/>
        <v>2.28487990840945</v>
      </c>
      <c r="H24" s="52">
        <v>43259</v>
      </c>
      <c r="I24" s="7">
        <v>1711.52</v>
      </c>
      <c r="K24">
        <f t="shared" si="2"/>
        <v>35.2847969068179</v>
      </c>
      <c r="N24" s="53">
        <v>43770</v>
      </c>
      <c r="O24" s="53" t="str">
        <f t="shared" si="3"/>
        <v>201911</v>
      </c>
      <c r="P24" s="42">
        <v>43.05</v>
      </c>
      <c r="Q24" s="42">
        <v>1933.18</v>
      </c>
      <c r="R24">
        <f t="shared" si="4"/>
        <v>0.0222690075419775</v>
      </c>
    </row>
    <row r="25" ht="14.75" spans="1:18">
      <c r="A25" s="52">
        <v>43266</v>
      </c>
      <c r="B25">
        <v>3.647</v>
      </c>
      <c r="C25">
        <v>33.8445590411135</v>
      </c>
      <c r="D25">
        <f t="shared" si="0"/>
        <v>2.95468467704137</v>
      </c>
      <c r="E25">
        <f t="shared" si="1"/>
        <v>-0.69231532295863</v>
      </c>
      <c r="F25">
        <f t="shared" si="5"/>
        <v>0.363215491374936</v>
      </c>
      <c r="G25" s="36">
        <f t="shared" si="6"/>
        <v>2.64809539978438</v>
      </c>
      <c r="H25" s="52">
        <v>43266</v>
      </c>
      <c r="I25" s="7">
        <v>1641.66</v>
      </c>
      <c r="K25">
        <f t="shared" si="2"/>
        <v>33.8445590411135</v>
      </c>
      <c r="N25" s="53">
        <v>43812</v>
      </c>
      <c r="O25" s="53" t="str">
        <f t="shared" si="3"/>
        <v>201912</v>
      </c>
      <c r="P25" s="54">
        <v>45.76</v>
      </c>
      <c r="Q25" s="54">
        <v>2050.51</v>
      </c>
      <c r="R25">
        <f t="shared" si="4"/>
        <v>0.0223163993347996</v>
      </c>
    </row>
    <row r="26" ht="14.75" spans="1:15">
      <c r="A26" s="52">
        <v>43273</v>
      </c>
      <c r="B26">
        <v>3.603</v>
      </c>
      <c r="C26">
        <v>31.9478816342312</v>
      </c>
      <c r="D26">
        <f t="shared" si="0"/>
        <v>3.13009798724348</v>
      </c>
      <c r="E26">
        <f t="shared" si="1"/>
        <v>-0.472902012756521</v>
      </c>
      <c r="F26">
        <f t="shared" si="5"/>
        <v>0.597475843523832</v>
      </c>
      <c r="G26" s="36">
        <f t="shared" si="6"/>
        <v>3.24557124330822</v>
      </c>
      <c r="H26" s="52">
        <v>43273</v>
      </c>
      <c r="I26" s="7">
        <v>1549.66</v>
      </c>
      <c r="K26">
        <f t="shared" si="2"/>
        <v>31.9478816342312</v>
      </c>
      <c r="N26" s="53"/>
      <c r="O26" s="55"/>
    </row>
    <row r="27" ht="14.75" spans="1:15">
      <c r="A27" s="52">
        <v>43280</v>
      </c>
      <c r="B27">
        <v>3.543</v>
      </c>
      <c r="C27">
        <v>33.124027787086</v>
      </c>
      <c r="D27">
        <f t="shared" si="0"/>
        <v>3.01895653037058</v>
      </c>
      <c r="E27">
        <f t="shared" si="1"/>
        <v>-0.524043469629415</v>
      </c>
      <c r="F27">
        <f t="shared" si="5"/>
        <v>0.462019414481821</v>
      </c>
      <c r="G27" s="36">
        <f t="shared" si="6"/>
        <v>3.70759065779004</v>
      </c>
      <c r="H27" s="52">
        <v>43280</v>
      </c>
      <c r="I27" s="7">
        <v>1606.71</v>
      </c>
      <c r="K27">
        <f t="shared" si="2"/>
        <v>33.124027787086</v>
      </c>
      <c r="N27" s="53"/>
      <c r="O27" s="55"/>
    </row>
    <row r="28" ht="14.75" spans="1:15">
      <c r="A28" s="52">
        <v>43287</v>
      </c>
      <c r="B28">
        <v>3.54</v>
      </c>
      <c r="C28">
        <v>31.8347362220394</v>
      </c>
      <c r="D28">
        <f t="shared" si="0"/>
        <v>3.14122282347574</v>
      </c>
      <c r="E28">
        <f t="shared" si="1"/>
        <v>-0.39877717652426</v>
      </c>
      <c r="F28">
        <f t="shared" si="5"/>
        <v>0.41187518993959</v>
      </c>
      <c r="G28" s="36">
        <f t="shared" si="6"/>
        <v>4.11946584772963</v>
      </c>
      <c r="H28" s="52">
        <v>43287</v>
      </c>
      <c r="I28" s="7">
        <v>1541.31</v>
      </c>
      <c r="K28">
        <f t="shared" si="2"/>
        <v>31.8347362220394</v>
      </c>
      <c r="N28" s="53"/>
      <c r="O28" s="55"/>
    </row>
    <row r="29" ht="14.75" spans="1:15">
      <c r="A29" s="52">
        <v>43294</v>
      </c>
      <c r="B29">
        <v>3.516</v>
      </c>
      <c r="C29">
        <v>33.4282183246212</v>
      </c>
      <c r="D29">
        <f t="shared" si="0"/>
        <v>2.99148459032129</v>
      </c>
      <c r="E29">
        <f t="shared" si="1"/>
        <v>-0.524515409678712</v>
      </c>
      <c r="F29">
        <f t="shared" si="5"/>
        <v>0.32940281101884</v>
      </c>
      <c r="G29" s="36">
        <f t="shared" si="6"/>
        <v>4.44886865874847</v>
      </c>
      <c r="H29" s="52">
        <v>43294</v>
      </c>
      <c r="I29" s="7">
        <v>1618.46</v>
      </c>
      <c r="K29">
        <f t="shared" si="2"/>
        <v>33.4282183246212</v>
      </c>
      <c r="N29" s="53"/>
      <c r="O29" s="55"/>
    </row>
    <row r="30" ht="14.75" spans="1:15">
      <c r="A30" s="52">
        <v>43301</v>
      </c>
      <c r="B30">
        <v>3.508</v>
      </c>
      <c r="C30">
        <v>33.2441881816011</v>
      </c>
      <c r="D30">
        <f t="shared" si="0"/>
        <v>3.00804457770891</v>
      </c>
      <c r="E30">
        <f t="shared" si="1"/>
        <v>-0.499955422291085</v>
      </c>
      <c r="F30">
        <f t="shared" si="5"/>
        <v>0.192359900667545</v>
      </c>
      <c r="G30" s="36">
        <f t="shared" si="6"/>
        <v>4.64122855941601</v>
      </c>
      <c r="H30" s="52">
        <v>43301</v>
      </c>
      <c r="I30" s="7">
        <v>1609.55</v>
      </c>
      <c r="K30">
        <f t="shared" si="2"/>
        <v>33.2441881816011</v>
      </c>
      <c r="N30" s="53"/>
      <c r="O30" s="55"/>
    </row>
    <row r="31" ht="14.75" spans="1:15">
      <c r="A31" s="52">
        <v>43308</v>
      </c>
      <c r="B31">
        <v>3.557</v>
      </c>
      <c r="C31">
        <v>32.9347862127524</v>
      </c>
      <c r="D31">
        <f t="shared" si="0"/>
        <v>3.03630329810004</v>
      </c>
      <c r="E31">
        <f t="shared" si="1"/>
        <v>-0.520696701899955</v>
      </c>
      <c r="F31">
        <f t="shared" si="5"/>
        <v>-0.047794689143434</v>
      </c>
      <c r="G31" s="36">
        <f t="shared" si="6"/>
        <v>4.59343387027258</v>
      </c>
      <c r="H31" s="52">
        <v>43308</v>
      </c>
      <c r="I31" s="7">
        <v>1594.57</v>
      </c>
      <c r="K31">
        <f t="shared" si="2"/>
        <v>32.9347862127524</v>
      </c>
      <c r="N31" s="53"/>
      <c r="O31" s="55"/>
    </row>
    <row r="32" ht="14.75" spans="1:15">
      <c r="A32" s="52">
        <v>43315</v>
      </c>
      <c r="B32">
        <v>3.49</v>
      </c>
      <c r="C32">
        <v>30.4729207723612</v>
      </c>
      <c r="D32">
        <f t="shared" si="0"/>
        <v>3.28160207375656</v>
      </c>
      <c r="E32">
        <f t="shared" si="1"/>
        <v>-0.208397926243436</v>
      </c>
      <c r="F32">
        <f t="shared" si="5"/>
        <v>0.315645543385979</v>
      </c>
      <c r="G32" s="36">
        <f t="shared" si="6"/>
        <v>4.90907941365856</v>
      </c>
      <c r="H32" s="52">
        <v>43315</v>
      </c>
      <c r="I32" s="7">
        <v>1481.61</v>
      </c>
      <c r="K32">
        <f t="shared" si="2"/>
        <v>30.4729207723612</v>
      </c>
      <c r="N32" s="53"/>
      <c r="O32" s="55"/>
    </row>
    <row r="33" ht="14.75" spans="1:15">
      <c r="A33" s="52">
        <v>43322</v>
      </c>
      <c r="B33">
        <v>3.574</v>
      </c>
      <c r="C33">
        <v>31.0920006349756</v>
      </c>
      <c r="D33">
        <f t="shared" si="0"/>
        <v>3.21626135204401</v>
      </c>
      <c r="E33">
        <f t="shared" si="1"/>
        <v>-0.357738647955985</v>
      </c>
      <c r="F33">
        <f t="shared" si="5"/>
        <v>0.0410385285682757</v>
      </c>
      <c r="G33" s="36">
        <f t="shared" si="6"/>
        <v>4.95011794222683</v>
      </c>
      <c r="H33" s="52">
        <v>43322</v>
      </c>
      <c r="I33" s="7">
        <v>1511.71</v>
      </c>
      <c r="K33">
        <f t="shared" si="2"/>
        <v>31.0920006349756</v>
      </c>
      <c r="N33" s="53"/>
      <c r="O33" s="55"/>
    </row>
    <row r="34" ht="14.75" spans="1:15">
      <c r="A34" s="52">
        <v>43329</v>
      </c>
      <c r="B34">
        <v>3.656</v>
      </c>
      <c r="C34">
        <v>29.500080988253</v>
      </c>
      <c r="D34">
        <f t="shared" si="0"/>
        <v>3.38982120217976</v>
      </c>
      <c r="E34">
        <f t="shared" si="1"/>
        <v>-0.266178797820243</v>
      </c>
      <c r="F34">
        <f t="shared" si="5"/>
        <v>0.25833661185847</v>
      </c>
      <c r="G34" s="36">
        <f t="shared" si="6"/>
        <v>5.2084545540853</v>
      </c>
      <c r="H34" s="52">
        <v>43329</v>
      </c>
      <c r="I34" s="7">
        <v>1434.31</v>
      </c>
      <c r="K34">
        <f t="shared" si="2"/>
        <v>29.500080988253</v>
      </c>
      <c r="N34" s="53"/>
      <c r="O34" s="55"/>
    </row>
    <row r="35" ht="14.75" spans="1:15">
      <c r="A35" s="52">
        <v>43336</v>
      </c>
      <c r="B35">
        <v>3.638</v>
      </c>
      <c r="C35">
        <v>29.8246351487863</v>
      </c>
      <c r="D35">
        <f t="shared" si="0"/>
        <v>3.35293288588878</v>
      </c>
      <c r="E35">
        <f t="shared" si="1"/>
        <v>-0.285067114111219</v>
      </c>
      <c r="F35">
        <f t="shared" si="5"/>
        <v>0.214888308179866</v>
      </c>
      <c r="G35" s="36">
        <f t="shared" si="6"/>
        <v>5.42334286226517</v>
      </c>
      <c r="H35" s="52">
        <v>43336</v>
      </c>
      <c r="I35" s="7">
        <v>1450.09</v>
      </c>
      <c r="K35">
        <f t="shared" si="2"/>
        <v>29.8246351487863</v>
      </c>
      <c r="N35" s="53"/>
      <c r="O35" s="55"/>
    </row>
    <row r="36" ht="14.75" spans="1:15">
      <c r="A36" s="52">
        <v>43343</v>
      </c>
      <c r="B36">
        <v>3.6</v>
      </c>
      <c r="C36">
        <v>29.5183860074465</v>
      </c>
      <c r="D36">
        <f t="shared" si="0"/>
        <v>3.38771909733728</v>
      </c>
      <c r="E36">
        <f t="shared" si="1"/>
        <v>-0.212280902662722</v>
      </c>
      <c r="F36">
        <f t="shared" si="5"/>
        <v>0.308415799237233</v>
      </c>
      <c r="G36" s="36">
        <f t="shared" si="6"/>
        <v>5.7317586615024</v>
      </c>
      <c r="H36" s="52">
        <v>43343</v>
      </c>
      <c r="I36" s="7">
        <v>1435.2</v>
      </c>
      <c r="K36">
        <f t="shared" si="2"/>
        <v>29.5183860074465</v>
      </c>
      <c r="N36" s="53"/>
      <c r="O36" s="55"/>
    </row>
    <row r="37" ht="14.75" spans="1:15">
      <c r="A37" s="52">
        <v>43350</v>
      </c>
      <c r="B37">
        <v>3.653</v>
      </c>
      <c r="C37">
        <v>29.203005204374</v>
      </c>
      <c r="D37">
        <f t="shared" si="0"/>
        <v>3.42430511175686</v>
      </c>
      <c r="E37">
        <f t="shared" si="1"/>
        <v>-0.228694888243143</v>
      </c>
      <c r="F37">
        <f t="shared" si="5"/>
        <v>-0.0202969619997071</v>
      </c>
      <c r="G37" s="36">
        <f t="shared" si="6"/>
        <v>5.7114616995027</v>
      </c>
      <c r="H37" s="52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3"/>
      <c r="O37" s="55"/>
    </row>
    <row r="38" ht="14.75" spans="1:15">
      <c r="A38" s="52">
        <v>43357</v>
      </c>
      <c r="B38">
        <v>3.675</v>
      </c>
      <c r="C38">
        <v>28.0010600549675</v>
      </c>
      <c r="D38">
        <f t="shared" si="0"/>
        <v>3.57129336545456</v>
      </c>
      <c r="E38">
        <f t="shared" si="1"/>
        <v>-0.103706634545444</v>
      </c>
      <c r="F38">
        <f t="shared" si="5"/>
        <v>0.25403201341054</v>
      </c>
      <c r="G38" s="36">
        <f t="shared" si="6"/>
        <v>5.96549371291324</v>
      </c>
      <c r="H38" s="52">
        <v>43357</v>
      </c>
      <c r="I38" s="7">
        <v>1366.57</v>
      </c>
      <c r="K38">
        <f t="shared" si="7"/>
        <v>28.0010600549675</v>
      </c>
      <c r="N38" s="53"/>
      <c r="O38" s="55"/>
    </row>
    <row r="39" ht="14.75" spans="1:15">
      <c r="A39" s="52">
        <v>43364</v>
      </c>
      <c r="B39">
        <v>3.713</v>
      </c>
      <c r="C39">
        <v>28.9138908835741</v>
      </c>
      <c r="D39">
        <f t="shared" si="0"/>
        <v>3.45854525088527</v>
      </c>
      <c r="E39">
        <f t="shared" si="1"/>
        <v>-0.254454749114734</v>
      </c>
      <c r="F39">
        <f t="shared" si="5"/>
        <v>0.011724048705509</v>
      </c>
      <c r="G39" s="36">
        <f t="shared" si="6"/>
        <v>5.97721776161875</v>
      </c>
      <c r="H39" s="52">
        <v>43364</v>
      </c>
      <c r="I39" s="7">
        <v>1411.12</v>
      </c>
      <c r="K39">
        <f t="shared" si="7"/>
        <v>28.9138908835741</v>
      </c>
      <c r="N39" s="53"/>
      <c r="O39" s="55"/>
    </row>
    <row r="40" ht="14.75" spans="1:15">
      <c r="A40" s="52">
        <v>43371</v>
      </c>
      <c r="B40">
        <v>3.653</v>
      </c>
      <c r="C40">
        <v>28.9183986901351</v>
      </c>
      <c r="D40">
        <f t="shared" si="0"/>
        <v>3.45800613206543</v>
      </c>
      <c r="E40">
        <f t="shared" si="1"/>
        <v>-0.194993867934572</v>
      </c>
      <c r="F40">
        <f t="shared" si="5"/>
        <v>0.0900732461766469</v>
      </c>
      <c r="G40" s="36">
        <f t="shared" si="6"/>
        <v>6.06729100779539</v>
      </c>
      <c r="H40" s="52">
        <v>43371</v>
      </c>
      <c r="I40" s="7">
        <v>1411.34</v>
      </c>
      <c r="K40">
        <f t="shared" si="7"/>
        <v>28.9183986901351</v>
      </c>
      <c r="N40" s="53"/>
      <c r="O40" s="55"/>
    </row>
    <row r="41" ht="14.75" spans="1:15">
      <c r="A41" s="52">
        <v>43385</v>
      </c>
      <c r="B41">
        <v>3.605</v>
      </c>
      <c r="C41">
        <v>26.6370339977322</v>
      </c>
      <c r="D41">
        <f t="shared" si="0"/>
        <v>3.75417172979971</v>
      </c>
      <c r="E41">
        <f t="shared" si="1"/>
        <v>0.149171729799711</v>
      </c>
      <c r="F41">
        <f t="shared" si="5"/>
        <v>0.361452632462433</v>
      </c>
      <c r="G41" s="36">
        <f t="shared" si="6"/>
        <v>6.42874364025782</v>
      </c>
      <c r="H41" s="52">
        <v>43385</v>
      </c>
      <c r="I41" s="7">
        <v>1268.41</v>
      </c>
      <c r="K41">
        <f t="shared" si="7"/>
        <v>26.6370339977322</v>
      </c>
      <c r="N41" s="53"/>
      <c r="O41" s="55"/>
    </row>
    <row r="42" ht="14.75" spans="1:15">
      <c r="A42" s="52">
        <v>43392</v>
      </c>
      <c r="B42">
        <v>3.583</v>
      </c>
      <c r="C42">
        <v>26.2481078069595</v>
      </c>
      <c r="D42">
        <f t="shared" si="0"/>
        <v>3.80979843329833</v>
      </c>
      <c r="E42">
        <f t="shared" si="1"/>
        <v>0.226798433298331</v>
      </c>
      <c r="F42">
        <f t="shared" si="5"/>
        <v>0.455493321541474</v>
      </c>
      <c r="G42" s="36">
        <f t="shared" si="6"/>
        <v>6.8842369617993</v>
      </c>
      <c r="H42" s="52">
        <v>43392</v>
      </c>
      <c r="I42" s="7">
        <v>1249.89</v>
      </c>
      <c r="K42">
        <f t="shared" si="7"/>
        <v>26.2481078069595</v>
      </c>
      <c r="N42" s="53"/>
      <c r="O42" s="55"/>
    </row>
    <row r="43" ht="14.75" spans="1:15">
      <c r="A43" s="52">
        <v>43399</v>
      </c>
      <c r="B43">
        <v>3.552</v>
      </c>
      <c r="C43">
        <v>26.5274122528168</v>
      </c>
      <c r="D43">
        <f t="shared" si="0"/>
        <v>3.76968545016605</v>
      </c>
      <c r="E43">
        <f t="shared" si="1"/>
        <v>0.217685450166047</v>
      </c>
      <c r="F43">
        <f t="shared" si="5"/>
        <v>0.321392084711491</v>
      </c>
      <c r="G43" s="36">
        <f t="shared" si="6"/>
        <v>7.20562904651079</v>
      </c>
      <c r="H43" s="52">
        <v>43399</v>
      </c>
      <c r="I43" s="7">
        <v>1263.19</v>
      </c>
      <c r="K43">
        <f t="shared" si="7"/>
        <v>26.5274122528168</v>
      </c>
      <c r="N43" s="53"/>
      <c r="O43" s="55"/>
    </row>
    <row r="44" ht="14.75" spans="1:15">
      <c r="A44" s="52">
        <v>43406</v>
      </c>
      <c r="B44">
        <v>3.551</v>
      </c>
      <c r="C44">
        <v>28.3962020060532</v>
      </c>
      <c r="D44">
        <f t="shared" si="0"/>
        <v>3.52159771150674</v>
      </c>
      <c r="E44">
        <f t="shared" si="1"/>
        <v>-0.0294022884932619</v>
      </c>
      <c r="F44">
        <f t="shared" si="5"/>
        <v>0.225052460621472</v>
      </c>
      <c r="G44" s="36">
        <f t="shared" si="6"/>
        <v>7.43068150713226</v>
      </c>
      <c r="H44" s="52">
        <v>43406</v>
      </c>
      <c r="I44" s="7">
        <v>1348.28</v>
      </c>
      <c r="K44">
        <f t="shared" si="7"/>
        <v>28.3962020060532</v>
      </c>
      <c r="N44" s="53"/>
      <c r="O44" s="55"/>
    </row>
    <row r="45" ht="14.75" spans="1:15">
      <c r="A45" s="52">
        <v>43413</v>
      </c>
      <c r="B45">
        <v>3.5</v>
      </c>
      <c r="C45">
        <v>27.8601981040046</v>
      </c>
      <c r="D45">
        <f t="shared" si="0"/>
        <v>3.58934992589396</v>
      </c>
      <c r="E45">
        <f t="shared" si="1"/>
        <v>0.0893499258939614</v>
      </c>
      <c r="F45">
        <f t="shared" si="5"/>
        <v>0.284343793828534</v>
      </c>
      <c r="G45" s="36">
        <f t="shared" si="6"/>
        <v>7.71502530096079</v>
      </c>
      <c r="H45" s="52">
        <v>43413</v>
      </c>
      <c r="I45" s="7">
        <v>1322.83</v>
      </c>
      <c r="K45">
        <f t="shared" si="7"/>
        <v>27.8601981040046</v>
      </c>
      <c r="N45" s="53"/>
      <c r="O45" s="55"/>
    </row>
    <row r="46" spans="1:11">
      <c r="A46" s="52">
        <v>43420</v>
      </c>
      <c r="B46">
        <v>3.366</v>
      </c>
      <c r="C46">
        <v>29.5545601440756</v>
      </c>
      <c r="D46">
        <f t="shared" si="0"/>
        <v>3.3835726030944</v>
      </c>
      <c r="E46">
        <f t="shared" si="1"/>
        <v>0.0175726030944037</v>
      </c>
      <c r="F46">
        <f t="shared" si="5"/>
        <v>-0.131599126705307</v>
      </c>
      <c r="G46" s="36">
        <f t="shared" si="6"/>
        <v>7.58342617425549</v>
      </c>
      <c r="H46" s="52">
        <v>43420</v>
      </c>
      <c r="I46" s="7">
        <v>1403.28</v>
      </c>
      <c r="K46">
        <f t="shared" si="7"/>
        <v>29.5545601440756</v>
      </c>
    </row>
    <row r="47" spans="1:11">
      <c r="A47" s="52">
        <v>43427</v>
      </c>
      <c r="B47">
        <v>3.42</v>
      </c>
      <c r="C47">
        <v>27.5634478101003</v>
      </c>
      <c r="D47">
        <f t="shared" si="0"/>
        <v>3.62799315560792</v>
      </c>
      <c r="E47">
        <f t="shared" si="1"/>
        <v>0.20799315560792</v>
      </c>
      <c r="F47">
        <f t="shared" si="5"/>
        <v>-0.0188052776904115</v>
      </c>
      <c r="G47" s="36">
        <f t="shared" si="6"/>
        <v>7.56462089656508</v>
      </c>
      <c r="H47" s="52">
        <v>43427</v>
      </c>
      <c r="I47" s="7">
        <v>1308.74</v>
      </c>
      <c r="K47">
        <f t="shared" si="7"/>
        <v>27.5634478101003</v>
      </c>
    </row>
    <row r="48" spans="1:11">
      <c r="A48" s="52">
        <v>43434</v>
      </c>
      <c r="B48">
        <v>3.398</v>
      </c>
      <c r="C48">
        <v>27.9983586382851</v>
      </c>
      <c r="D48">
        <f t="shared" si="0"/>
        <v>3.57163794106343</v>
      </c>
      <c r="E48">
        <f t="shared" si="1"/>
        <v>0.173637941063426</v>
      </c>
      <c r="F48">
        <f t="shared" si="5"/>
        <v>-0.0440475091026205</v>
      </c>
      <c r="G48" s="36">
        <f t="shared" si="6"/>
        <v>7.52057338746246</v>
      </c>
      <c r="H48" s="52">
        <v>43434</v>
      </c>
      <c r="I48" s="7">
        <v>1329.39</v>
      </c>
      <c r="K48">
        <f t="shared" si="7"/>
        <v>27.9983586382851</v>
      </c>
    </row>
    <row r="49" spans="1:11">
      <c r="A49" s="52">
        <v>43441</v>
      </c>
      <c r="B49">
        <v>3.314</v>
      </c>
      <c r="C49">
        <v>28.3782884718074</v>
      </c>
      <c r="D49">
        <f t="shared" si="0"/>
        <v>3.5238206877538</v>
      </c>
      <c r="E49">
        <f t="shared" si="1"/>
        <v>0.209820687753797</v>
      </c>
      <c r="F49">
        <f t="shared" si="5"/>
        <v>0.239222976247059</v>
      </c>
      <c r="G49" s="36">
        <f t="shared" si="6"/>
        <v>7.75979636370951</v>
      </c>
      <c r="H49" s="52">
        <v>43441</v>
      </c>
      <c r="I49" s="7">
        <v>1341.02</v>
      </c>
      <c r="K49">
        <f t="shared" si="7"/>
        <v>28.3782884718074</v>
      </c>
    </row>
    <row r="50" spans="1:11">
      <c r="A50" s="52">
        <v>43448</v>
      </c>
      <c r="B50">
        <v>3.369</v>
      </c>
      <c r="C50">
        <v>27.731586337836</v>
      </c>
      <c r="D50">
        <f t="shared" si="0"/>
        <v>3.60599638195106</v>
      </c>
      <c r="E50">
        <f t="shared" si="1"/>
        <v>0.236996381951057</v>
      </c>
      <c r="F50">
        <f t="shared" si="5"/>
        <v>0.147646456057096</v>
      </c>
      <c r="G50" s="36">
        <f t="shared" si="6"/>
        <v>7.90744281976661</v>
      </c>
      <c r="H50" s="52">
        <v>43448</v>
      </c>
      <c r="I50" s="7">
        <v>1310.46</v>
      </c>
      <c r="K50">
        <f t="shared" si="7"/>
        <v>27.731586337836</v>
      </c>
    </row>
    <row r="51" spans="1:11">
      <c r="A51" s="52">
        <v>43455</v>
      </c>
      <c r="B51">
        <v>3.355</v>
      </c>
      <c r="C51">
        <v>26.8817317010462</v>
      </c>
      <c r="D51">
        <f t="shared" si="0"/>
        <v>3.71999844028308</v>
      </c>
      <c r="E51">
        <f t="shared" si="1"/>
        <v>0.364998440283077</v>
      </c>
      <c r="F51">
        <f t="shared" si="5"/>
        <v>0.347425837188673</v>
      </c>
      <c r="G51" s="36">
        <f t="shared" si="6"/>
        <v>8.25486865695528</v>
      </c>
      <c r="H51" s="52">
        <v>43455</v>
      </c>
      <c r="I51" s="7">
        <v>1270.3</v>
      </c>
      <c r="K51">
        <f t="shared" si="7"/>
        <v>26.8817317010462</v>
      </c>
    </row>
    <row r="52" spans="1:11">
      <c r="A52" s="52">
        <v>43462</v>
      </c>
      <c r="B52">
        <v>3.273</v>
      </c>
      <c r="C52">
        <v>26.4633645155549</v>
      </c>
      <c r="D52">
        <f t="shared" si="0"/>
        <v>3.77880899993729</v>
      </c>
      <c r="E52">
        <f t="shared" si="1"/>
        <v>0.505808999937291</v>
      </c>
      <c r="F52">
        <f t="shared" si="5"/>
        <v>0.297815844329371</v>
      </c>
      <c r="G52" s="36">
        <f t="shared" si="6"/>
        <v>8.55268450128465</v>
      </c>
      <c r="H52" s="52">
        <v>43462</v>
      </c>
      <c r="I52" s="7">
        <v>1250.53</v>
      </c>
      <c r="K52">
        <f t="shared" si="7"/>
        <v>26.4633645155549</v>
      </c>
    </row>
    <row r="53" spans="1:11">
      <c r="A53" s="52">
        <v>43469</v>
      </c>
      <c r="B53">
        <v>3.176</v>
      </c>
      <c r="C53">
        <v>26.4018668926937</v>
      </c>
      <c r="D53">
        <f t="shared" si="0"/>
        <v>3.78761094457579</v>
      </c>
      <c r="E53">
        <f t="shared" si="1"/>
        <v>0.611610944575795</v>
      </c>
      <c r="F53">
        <f t="shared" si="5"/>
        <v>0.437973003512369</v>
      </c>
      <c r="G53" s="36">
        <f t="shared" si="6"/>
        <v>8.99065750479702</v>
      </c>
      <c r="H53" s="52">
        <v>43469</v>
      </c>
      <c r="I53" s="7">
        <v>1245.16</v>
      </c>
      <c r="K53">
        <f t="shared" si="7"/>
        <v>26.4018668926937</v>
      </c>
    </row>
    <row r="54" spans="1:11">
      <c r="A54" s="52">
        <v>43476</v>
      </c>
      <c r="B54">
        <v>3.138</v>
      </c>
      <c r="C54">
        <v>26.7496058314969</v>
      </c>
      <c r="D54">
        <f t="shared" si="0"/>
        <v>3.73837284294682</v>
      </c>
      <c r="E54">
        <f t="shared" si="1"/>
        <v>0.600372842946824</v>
      </c>
      <c r="F54">
        <f t="shared" si="5"/>
        <v>0.390552155193027</v>
      </c>
      <c r="G54" s="36">
        <f t="shared" si="6"/>
        <v>9.38120965999005</v>
      </c>
      <c r="H54" s="52">
        <v>43476</v>
      </c>
      <c r="I54" s="7">
        <v>1261.56</v>
      </c>
      <c r="K54">
        <f t="shared" si="7"/>
        <v>26.7496058314969</v>
      </c>
    </row>
    <row r="55" spans="1:11">
      <c r="A55" s="52">
        <v>43483</v>
      </c>
      <c r="B55">
        <v>3.118</v>
      </c>
      <c r="C55">
        <v>26.9179623665028</v>
      </c>
      <c r="D55">
        <f t="shared" si="0"/>
        <v>3.71499144840331</v>
      </c>
      <c r="E55">
        <f t="shared" si="1"/>
        <v>0.596991448403309</v>
      </c>
      <c r="F55">
        <f t="shared" si="5"/>
        <v>0.359995066452252</v>
      </c>
      <c r="G55" s="36">
        <f t="shared" si="6"/>
        <v>9.7412047264423</v>
      </c>
      <c r="H55" s="52">
        <v>43483</v>
      </c>
      <c r="I55" s="7">
        <v>1269.5</v>
      </c>
      <c r="K55">
        <f t="shared" si="7"/>
        <v>26.9179623665028</v>
      </c>
    </row>
    <row r="56" spans="1:11">
      <c r="A56" s="52">
        <v>43490</v>
      </c>
      <c r="B56">
        <v>3.157</v>
      </c>
      <c r="C56">
        <v>26.8329359552467</v>
      </c>
      <c r="D56">
        <f t="shared" si="0"/>
        <v>3.72676326462318</v>
      </c>
      <c r="E56">
        <f t="shared" si="1"/>
        <v>0.569763264623183</v>
      </c>
      <c r="F56">
        <f t="shared" si="5"/>
        <v>0.204764824340107</v>
      </c>
      <c r="G56" s="36">
        <f t="shared" si="6"/>
        <v>9.94596955078241</v>
      </c>
      <c r="H56" s="52">
        <v>43490</v>
      </c>
      <c r="I56" s="7">
        <v>1265.49</v>
      </c>
      <c r="K56">
        <f t="shared" si="7"/>
        <v>26.8329359552467</v>
      </c>
    </row>
    <row r="57" spans="1:11">
      <c r="A57" s="52">
        <v>43497</v>
      </c>
      <c r="B57">
        <v>3.145</v>
      </c>
      <c r="C57">
        <v>26.676868114231</v>
      </c>
      <c r="D57">
        <f t="shared" si="0"/>
        <v>3.74856597003057</v>
      </c>
      <c r="E57">
        <f t="shared" si="1"/>
        <v>0.603565970030573</v>
      </c>
      <c r="F57">
        <f t="shared" si="5"/>
        <v>0.0977569700932825</v>
      </c>
      <c r="G57" s="36">
        <f t="shared" si="6"/>
        <v>10.0437265208757</v>
      </c>
      <c r="H57" s="52">
        <v>43497</v>
      </c>
      <c r="I57" s="7">
        <v>1271.27</v>
      </c>
      <c r="K57">
        <f t="shared" si="7"/>
        <v>26.676868114231</v>
      </c>
    </row>
    <row r="58" spans="1:11">
      <c r="A58" s="52">
        <v>43511</v>
      </c>
      <c r="B58">
        <v>3.09</v>
      </c>
      <c r="C58">
        <v>28.4934896601252</v>
      </c>
      <c r="D58">
        <f t="shared" si="0"/>
        <v>3.50957363218109</v>
      </c>
      <c r="E58">
        <f t="shared" si="1"/>
        <v>0.419573632181093</v>
      </c>
      <c r="F58">
        <f t="shared" si="5"/>
        <v>-0.192037312394702</v>
      </c>
      <c r="G58" s="36">
        <f t="shared" si="6"/>
        <v>9.85168920848099</v>
      </c>
      <c r="H58" s="52">
        <v>43511</v>
      </c>
      <c r="I58" s="7">
        <v>1357.84</v>
      </c>
      <c r="K58">
        <f t="shared" si="7"/>
        <v>28.4934896601252</v>
      </c>
    </row>
    <row r="59" spans="1:11">
      <c r="A59" s="52">
        <v>43518</v>
      </c>
      <c r="B59">
        <v>3.148</v>
      </c>
      <c r="C59">
        <v>30.5596160019151</v>
      </c>
      <c r="D59">
        <f t="shared" si="0"/>
        <v>3.27229242650605</v>
      </c>
      <c r="E59">
        <f t="shared" si="1"/>
        <v>0.124292426506054</v>
      </c>
      <c r="F59">
        <f t="shared" si="5"/>
        <v>-0.476080416440769</v>
      </c>
      <c r="G59" s="36">
        <f t="shared" si="6"/>
        <v>9.37560879204022</v>
      </c>
      <c r="H59" s="52">
        <v>43518</v>
      </c>
      <c r="I59" s="7">
        <v>1456.3</v>
      </c>
      <c r="K59">
        <f t="shared" si="7"/>
        <v>30.5596160019151</v>
      </c>
    </row>
    <row r="60" spans="1:11">
      <c r="A60" s="52">
        <v>43525</v>
      </c>
      <c r="B60">
        <v>3.195</v>
      </c>
      <c r="C60">
        <v>31.9859640896671</v>
      </c>
      <c r="D60">
        <f t="shared" si="0"/>
        <v>3.12637129584925</v>
      </c>
      <c r="E60">
        <f t="shared" si="1"/>
        <v>-0.0686287041507532</v>
      </c>
      <c r="F60">
        <f t="shared" si="5"/>
        <v>-0.665620152554062</v>
      </c>
      <c r="G60" s="36">
        <f t="shared" si="6"/>
        <v>8.70998863948616</v>
      </c>
      <c r="H60" s="52">
        <v>43525</v>
      </c>
      <c r="I60" s="7">
        <v>1567.87</v>
      </c>
      <c r="K60">
        <f t="shared" si="7"/>
        <v>31.9859640896671</v>
      </c>
    </row>
    <row r="61" spans="1:11">
      <c r="A61" s="52">
        <v>43532</v>
      </c>
      <c r="B61">
        <v>3.159</v>
      </c>
      <c r="C61">
        <v>33.7530903242701</v>
      </c>
      <c r="D61">
        <f t="shared" si="0"/>
        <v>2.96269168361438</v>
      </c>
      <c r="E61">
        <f t="shared" si="1"/>
        <v>-0.19630831638562</v>
      </c>
      <c r="F61">
        <f t="shared" si="5"/>
        <v>-0.766071581008803</v>
      </c>
      <c r="G61" s="36">
        <f t="shared" si="6"/>
        <v>7.94391705847735</v>
      </c>
      <c r="H61" s="52">
        <v>43532</v>
      </c>
      <c r="I61" s="7">
        <v>1654.49</v>
      </c>
      <c r="K61">
        <f t="shared" si="7"/>
        <v>33.7530903242701</v>
      </c>
    </row>
    <row r="62" spans="1:11">
      <c r="A62" s="52">
        <v>43539</v>
      </c>
      <c r="B62">
        <v>3.155</v>
      </c>
      <c r="C62">
        <v>33.9189496672316</v>
      </c>
      <c r="D62">
        <f t="shared" si="0"/>
        <v>2.94820449869673</v>
      </c>
      <c r="E62">
        <f t="shared" si="1"/>
        <v>-0.206795501303275</v>
      </c>
      <c r="F62">
        <f t="shared" si="5"/>
        <v>-0.810361471333848</v>
      </c>
      <c r="G62" s="36">
        <f t="shared" si="6"/>
        <v>7.1335555871435</v>
      </c>
      <c r="H62" s="52">
        <v>43539</v>
      </c>
      <c r="I62" s="7">
        <v>1662.62</v>
      </c>
      <c r="K62">
        <f t="shared" si="7"/>
        <v>33.9189496672316</v>
      </c>
    </row>
    <row r="63" spans="1:11">
      <c r="A63" s="52">
        <v>43546</v>
      </c>
      <c r="B63">
        <v>3.138</v>
      </c>
      <c r="C63">
        <v>34.556477892022</v>
      </c>
      <c r="D63">
        <f t="shared" si="0"/>
        <v>2.8938134352832</v>
      </c>
      <c r="E63">
        <f t="shared" si="1"/>
        <v>-0.244186564716804</v>
      </c>
      <c r="F63">
        <f t="shared" si="5"/>
        <v>-0.663760196897897</v>
      </c>
      <c r="G63" s="36">
        <f t="shared" si="6"/>
        <v>6.46979539024561</v>
      </c>
      <c r="H63" s="52">
        <v>43546</v>
      </c>
      <c r="I63" s="7">
        <v>1693.87</v>
      </c>
      <c r="K63">
        <f t="shared" si="7"/>
        <v>34.556477892022</v>
      </c>
    </row>
    <row r="64" spans="1:11">
      <c r="A64" s="52">
        <v>43553</v>
      </c>
      <c r="B64">
        <v>3.075</v>
      </c>
      <c r="C64">
        <v>34.5499496030001</v>
      </c>
      <c r="D64">
        <f t="shared" si="0"/>
        <v>2.89436022770107</v>
      </c>
      <c r="E64">
        <f t="shared" si="1"/>
        <v>-0.180639772298926</v>
      </c>
      <c r="F64">
        <f t="shared" si="5"/>
        <v>-0.30493219880498</v>
      </c>
      <c r="G64" s="36">
        <f t="shared" si="6"/>
        <v>6.16486319144063</v>
      </c>
      <c r="H64" s="52">
        <v>43553</v>
      </c>
      <c r="I64" s="7">
        <v>1693.55</v>
      </c>
      <c r="K64">
        <f t="shared" si="7"/>
        <v>34.5499496030001</v>
      </c>
    </row>
    <row r="65" spans="1:11">
      <c r="A65" s="52">
        <v>43559</v>
      </c>
      <c r="B65">
        <v>3.268</v>
      </c>
      <c r="C65">
        <v>38.1969516882901</v>
      </c>
      <c r="D65">
        <f t="shared" si="0"/>
        <v>2.61800996100578</v>
      </c>
      <c r="E65">
        <f t="shared" si="1"/>
        <v>-0.64999003899422</v>
      </c>
      <c r="F65">
        <f t="shared" si="5"/>
        <v>-0.581361334843467</v>
      </c>
      <c r="G65" s="36">
        <f t="shared" si="6"/>
        <v>5.58350185659716</v>
      </c>
      <c r="H65" s="52">
        <v>43559</v>
      </c>
      <c r="I65" s="7">
        <v>1777.26</v>
      </c>
      <c r="K65">
        <f t="shared" si="7"/>
        <v>38.1969516882901</v>
      </c>
    </row>
    <row r="66" spans="1:11">
      <c r="A66" s="52">
        <v>43567</v>
      </c>
      <c r="B66">
        <v>3.331</v>
      </c>
      <c r="C66">
        <v>36.4447052690007</v>
      </c>
      <c r="D66">
        <f t="shared" ref="D66:D129" si="8">1/C66*100</f>
        <v>2.74388280168254</v>
      </c>
      <c r="E66">
        <f t="shared" ref="E66:E129" si="9">D66-B66</f>
        <v>-0.587117198317462</v>
      </c>
      <c r="F66">
        <f t="shared" si="5"/>
        <v>-0.390808881931842</v>
      </c>
      <c r="G66" s="36">
        <f t="shared" si="6"/>
        <v>5.19269297466532</v>
      </c>
      <c r="H66" s="52">
        <v>43567</v>
      </c>
      <c r="I66" s="7">
        <v>1695.73</v>
      </c>
      <c r="K66">
        <f t="shared" si="7"/>
        <v>36.4447052690007</v>
      </c>
    </row>
    <row r="67" spans="1:11">
      <c r="A67" s="52">
        <v>43574</v>
      </c>
      <c r="B67">
        <v>3.39</v>
      </c>
      <c r="C67">
        <v>36.8760506097972</v>
      </c>
      <c r="D67">
        <f t="shared" si="8"/>
        <v>2.71178714494529</v>
      </c>
      <c r="E67">
        <f t="shared" si="9"/>
        <v>-0.678212855054709</v>
      </c>
      <c r="F67">
        <f t="shared" si="5"/>
        <v>-0.471417353751435</v>
      </c>
      <c r="G67" s="36">
        <f t="shared" si="6"/>
        <v>4.72127562091388</v>
      </c>
      <c r="H67" s="52">
        <v>43574</v>
      </c>
      <c r="I67" s="7">
        <v>1715.8</v>
      </c>
      <c r="K67">
        <f t="shared" si="7"/>
        <v>36.8760506097972</v>
      </c>
    </row>
    <row r="68" spans="1:11">
      <c r="A68" s="52">
        <v>43581</v>
      </c>
      <c r="B68">
        <v>3.421</v>
      </c>
      <c r="C68">
        <v>35.6299418474962</v>
      </c>
      <c r="D68">
        <f t="shared" si="8"/>
        <v>2.80662821253039</v>
      </c>
      <c r="E68">
        <f t="shared" si="9"/>
        <v>-0.61437178746961</v>
      </c>
      <c r="F68">
        <f t="shared" si="5"/>
        <v>-0.370185222752806</v>
      </c>
      <c r="G68" s="36">
        <f t="shared" si="6"/>
        <v>4.35109039816108</v>
      </c>
      <c r="H68" s="52">
        <v>43581</v>
      </c>
      <c r="I68" s="7">
        <v>1657.82</v>
      </c>
      <c r="K68">
        <f t="shared" si="7"/>
        <v>35.6299418474962</v>
      </c>
    </row>
    <row r="69" spans="1:11">
      <c r="A69" s="52">
        <v>43585</v>
      </c>
      <c r="B69">
        <v>3.416</v>
      </c>
      <c r="C69">
        <v>34.8983526396879</v>
      </c>
      <c r="D69">
        <f t="shared" si="8"/>
        <v>2.86546476942513</v>
      </c>
      <c r="E69">
        <f t="shared" si="9"/>
        <v>-0.550535230574875</v>
      </c>
      <c r="F69">
        <f t="shared" si="5"/>
        <v>-0.369895458275948</v>
      </c>
      <c r="G69" s="36">
        <f t="shared" si="6"/>
        <v>3.98119493988513</v>
      </c>
      <c r="H69" s="52">
        <v>43585</v>
      </c>
      <c r="I69" s="7">
        <v>1623.78</v>
      </c>
      <c r="K69">
        <f t="shared" si="7"/>
        <v>34.8983526396879</v>
      </c>
    </row>
    <row r="70" spans="1:11">
      <c r="A70" s="52">
        <v>43595</v>
      </c>
      <c r="B70">
        <v>3.314</v>
      </c>
      <c r="C70">
        <v>33.3182896634018</v>
      </c>
      <c r="D70">
        <f t="shared" si="8"/>
        <v>3.00135454161215</v>
      </c>
      <c r="E70">
        <f t="shared" si="9"/>
        <v>-0.312645458387855</v>
      </c>
      <c r="F70">
        <f t="shared" ref="F70:F133" si="10">E70-E65</f>
        <v>0.337344580606366</v>
      </c>
      <c r="G70" s="36">
        <f t="shared" si="6"/>
        <v>4.31853952049149</v>
      </c>
      <c r="H70" s="52">
        <v>43595</v>
      </c>
      <c r="I70" s="7">
        <v>1533.87</v>
      </c>
      <c r="K70">
        <f t="shared" si="7"/>
        <v>33.3182896634018</v>
      </c>
    </row>
    <row r="71" spans="1:11">
      <c r="A71" s="52">
        <v>43602</v>
      </c>
      <c r="B71">
        <v>3.283</v>
      </c>
      <c r="C71">
        <v>32.1209886364264</v>
      </c>
      <c r="D71">
        <f t="shared" si="8"/>
        <v>3.11322920760279</v>
      </c>
      <c r="E71">
        <f t="shared" si="9"/>
        <v>-0.169770792397209</v>
      </c>
      <c r="F71">
        <f t="shared" si="10"/>
        <v>0.417346405920253</v>
      </c>
      <c r="G71" s="36">
        <f t="shared" ref="G71:G134" si="11">F71+G70</f>
        <v>4.73588592641175</v>
      </c>
      <c r="H71" s="52">
        <v>43602</v>
      </c>
      <c r="I71" s="7">
        <v>1478.75</v>
      </c>
      <c r="K71">
        <f t="shared" si="7"/>
        <v>32.1209886364264</v>
      </c>
    </row>
    <row r="72" spans="1:11">
      <c r="A72" s="52">
        <v>43609</v>
      </c>
      <c r="B72">
        <v>3.333</v>
      </c>
      <c r="C72">
        <v>31.3607285503571</v>
      </c>
      <c r="D72">
        <f t="shared" si="8"/>
        <v>3.18870143081741</v>
      </c>
      <c r="E72">
        <f t="shared" si="9"/>
        <v>-0.144298569182593</v>
      </c>
      <c r="F72">
        <f t="shared" si="10"/>
        <v>0.533914285872116</v>
      </c>
      <c r="G72" s="36">
        <f t="shared" si="11"/>
        <v>5.26980021228386</v>
      </c>
      <c r="H72" s="52">
        <v>43609</v>
      </c>
      <c r="I72" s="7">
        <v>1443.75</v>
      </c>
      <c r="K72">
        <f t="shared" si="7"/>
        <v>31.3607285503571</v>
      </c>
    </row>
    <row r="73" spans="1:11">
      <c r="A73" s="52">
        <v>43616</v>
      </c>
      <c r="B73">
        <v>3.297</v>
      </c>
      <c r="C73">
        <v>32.2276422656436</v>
      </c>
      <c r="D73">
        <f t="shared" si="8"/>
        <v>3.10292633807113</v>
      </c>
      <c r="E73">
        <f t="shared" si="9"/>
        <v>-0.194073661928866</v>
      </c>
      <c r="F73">
        <f t="shared" si="10"/>
        <v>0.420298125540743</v>
      </c>
      <c r="G73" s="36">
        <f t="shared" si="11"/>
        <v>5.69009833782461</v>
      </c>
      <c r="H73" s="52">
        <v>43616</v>
      </c>
      <c r="I73" s="7">
        <v>1483.66</v>
      </c>
      <c r="K73">
        <f t="shared" si="7"/>
        <v>32.2276422656436</v>
      </c>
    </row>
    <row r="74" spans="1:11">
      <c r="A74" s="52">
        <v>43622</v>
      </c>
      <c r="B74">
        <v>3.263</v>
      </c>
      <c r="C74">
        <v>30.8904654496694</v>
      </c>
      <c r="D74">
        <f t="shared" si="8"/>
        <v>3.2372448438154</v>
      </c>
      <c r="E74">
        <f t="shared" si="9"/>
        <v>-0.025755156184601</v>
      </c>
      <c r="F74">
        <f t="shared" si="10"/>
        <v>0.524780074390274</v>
      </c>
      <c r="G74" s="36">
        <f t="shared" si="11"/>
        <v>6.21487841221488</v>
      </c>
      <c r="H74" s="52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2">
        <v>43630</v>
      </c>
      <c r="B75">
        <v>3.279</v>
      </c>
      <c r="C75">
        <v>31.717230304649</v>
      </c>
      <c r="D75">
        <f t="shared" si="8"/>
        <v>3.1528604181224</v>
      </c>
      <c r="E75">
        <f t="shared" si="9"/>
        <v>-0.126139581877603</v>
      </c>
      <c r="F75">
        <f t="shared" si="10"/>
        <v>0.186505876510251</v>
      </c>
      <c r="G75" s="36">
        <f t="shared" si="11"/>
        <v>6.40138428872513</v>
      </c>
      <c r="H75" s="52">
        <v>43630</v>
      </c>
      <c r="I75" s="7">
        <v>1453.96</v>
      </c>
      <c r="K75">
        <f t="shared" si="12"/>
        <v>31.717230304649</v>
      </c>
    </row>
    <row r="76" spans="1:11">
      <c r="A76" s="52">
        <v>43637</v>
      </c>
      <c r="B76">
        <v>3.25</v>
      </c>
      <c r="C76">
        <v>33.2409644766894</v>
      </c>
      <c r="D76">
        <f t="shared" si="8"/>
        <v>3.00833629752609</v>
      </c>
      <c r="E76">
        <f t="shared" si="9"/>
        <v>-0.241663702473912</v>
      </c>
      <c r="F76">
        <f t="shared" si="10"/>
        <v>-0.0718929100767034</v>
      </c>
      <c r="G76" s="36">
        <f t="shared" si="11"/>
        <v>6.32949137864843</v>
      </c>
      <c r="H76" s="52">
        <v>43637</v>
      </c>
      <c r="I76" s="7">
        <v>1523.81</v>
      </c>
      <c r="K76">
        <f t="shared" si="12"/>
        <v>33.2409644766894</v>
      </c>
    </row>
    <row r="77" spans="1:11">
      <c r="A77" s="52">
        <v>43644</v>
      </c>
      <c r="B77">
        <v>3.279</v>
      </c>
      <c r="C77">
        <v>32.9726476504031</v>
      </c>
      <c r="D77">
        <f t="shared" si="8"/>
        <v>3.0328168080484</v>
      </c>
      <c r="E77">
        <f t="shared" si="9"/>
        <v>-0.246183191951603</v>
      </c>
      <c r="F77">
        <f t="shared" si="10"/>
        <v>-0.10188462276901</v>
      </c>
      <c r="G77" s="36">
        <f t="shared" si="11"/>
        <v>6.22760675587942</v>
      </c>
      <c r="H77" s="52">
        <v>43644</v>
      </c>
      <c r="I77" s="7">
        <v>1511.51</v>
      </c>
      <c r="K77">
        <f t="shared" si="12"/>
        <v>32.9726476504031</v>
      </c>
    </row>
    <row r="78" spans="1:11">
      <c r="A78" s="52">
        <v>43651</v>
      </c>
      <c r="B78">
        <v>3.188</v>
      </c>
      <c r="C78">
        <v>34.0487956292868</v>
      </c>
      <c r="D78">
        <f t="shared" si="8"/>
        <v>2.93696144465051</v>
      </c>
      <c r="E78">
        <f t="shared" si="9"/>
        <v>-0.251038555349494</v>
      </c>
      <c r="F78">
        <f t="shared" si="10"/>
        <v>-0.0569648934206279</v>
      </c>
      <c r="G78" s="36">
        <f t="shared" si="11"/>
        <v>6.17064186245879</v>
      </c>
      <c r="H78" s="52">
        <v>43651</v>
      </c>
      <c r="I78" s="7">
        <v>1547.74</v>
      </c>
      <c r="K78">
        <f t="shared" si="12"/>
        <v>34.0487956292868</v>
      </c>
    </row>
    <row r="79" spans="1:11">
      <c r="A79" s="52">
        <v>43658</v>
      </c>
      <c r="B79">
        <v>3.189</v>
      </c>
      <c r="C79">
        <v>33.3960840845048</v>
      </c>
      <c r="D79">
        <f t="shared" si="8"/>
        <v>2.9943630440911</v>
      </c>
      <c r="E79">
        <f t="shared" si="9"/>
        <v>-0.194636955908904</v>
      </c>
      <c r="F79">
        <f t="shared" si="10"/>
        <v>-0.168881799724303</v>
      </c>
      <c r="G79" s="36">
        <f t="shared" si="11"/>
        <v>6.00176006273449</v>
      </c>
      <c r="H79" s="52">
        <v>43658</v>
      </c>
      <c r="I79" s="7">
        <v>1518.07</v>
      </c>
      <c r="K79">
        <f t="shared" si="12"/>
        <v>33.3960840845048</v>
      </c>
    </row>
    <row r="80" spans="1:11">
      <c r="A80" s="52">
        <v>43665</v>
      </c>
      <c r="B80">
        <v>3.173</v>
      </c>
      <c r="C80">
        <v>33.9220811534545</v>
      </c>
      <c r="D80">
        <f t="shared" si="8"/>
        <v>2.94793233786649</v>
      </c>
      <c r="E80">
        <f t="shared" si="9"/>
        <v>-0.225067662133508</v>
      </c>
      <c r="F80">
        <f t="shared" si="10"/>
        <v>-0.0989280802559045</v>
      </c>
      <c r="G80" s="36">
        <f t="shared" si="11"/>
        <v>5.90283198247858</v>
      </c>
      <c r="H80" s="52">
        <v>43665</v>
      </c>
      <c r="I80" s="7">
        <v>1541.98</v>
      </c>
      <c r="K80">
        <f t="shared" si="12"/>
        <v>33.9220811534545</v>
      </c>
    </row>
    <row r="81" spans="1:11">
      <c r="A81" s="52">
        <v>43672</v>
      </c>
      <c r="B81">
        <v>3.175</v>
      </c>
      <c r="C81">
        <v>34.3594220874035</v>
      </c>
      <c r="D81">
        <f t="shared" si="8"/>
        <v>2.91040983592856</v>
      </c>
      <c r="E81">
        <f t="shared" si="9"/>
        <v>-0.264590164071445</v>
      </c>
      <c r="F81">
        <f t="shared" si="10"/>
        <v>-0.0229264615975322</v>
      </c>
      <c r="G81" s="36">
        <f t="shared" si="11"/>
        <v>5.87990552088105</v>
      </c>
      <c r="H81" s="52">
        <v>43672</v>
      </c>
      <c r="I81" s="7">
        <v>1561.86</v>
      </c>
      <c r="K81">
        <f t="shared" si="12"/>
        <v>34.3594220874035</v>
      </c>
    </row>
    <row r="82" spans="1:11">
      <c r="A82" s="52">
        <v>43679</v>
      </c>
      <c r="B82">
        <v>3.139</v>
      </c>
      <c r="C82">
        <v>34.7307988659548</v>
      </c>
      <c r="D82">
        <f t="shared" si="8"/>
        <v>2.87928879453521</v>
      </c>
      <c r="E82">
        <f t="shared" si="9"/>
        <v>-0.259711205464785</v>
      </c>
      <c r="F82">
        <f t="shared" si="10"/>
        <v>-0.0135280135131826</v>
      </c>
      <c r="G82" s="36">
        <f t="shared" si="11"/>
        <v>5.86637750736787</v>
      </c>
      <c r="H82" s="52">
        <v>43679</v>
      </c>
      <c r="I82" s="7">
        <v>1556.74</v>
      </c>
      <c r="K82">
        <f t="shared" si="12"/>
        <v>34.7307988659548</v>
      </c>
    </row>
    <row r="83" spans="1:11">
      <c r="A83" s="52">
        <v>43686</v>
      </c>
      <c r="B83">
        <v>3.039</v>
      </c>
      <c r="C83">
        <v>33.636941787446</v>
      </c>
      <c r="D83">
        <f t="shared" si="8"/>
        <v>2.972921873573</v>
      </c>
      <c r="E83">
        <f t="shared" si="9"/>
        <v>-0.066078126426997</v>
      </c>
      <c r="F83">
        <f t="shared" si="10"/>
        <v>0.184960428922497</v>
      </c>
      <c r="G83" s="36">
        <f t="shared" si="11"/>
        <v>6.05133793629037</v>
      </c>
      <c r="H83" s="52">
        <v>43686</v>
      </c>
      <c r="I83" s="7">
        <v>1507.71</v>
      </c>
      <c r="K83">
        <f t="shared" si="12"/>
        <v>33.636941787446</v>
      </c>
    </row>
    <row r="84" spans="1:11">
      <c r="A84" s="52">
        <v>43693</v>
      </c>
      <c r="B84">
        <v>3.03</v>
      </c>
      <c r="C84">
        <v>34.9817858562306</v>
      </c>
      <c r="D84">
        <f t="shared" si="8"/>
        <v>2.85863050019755</v>
      </c>
      <c r="E84">
        <f t="shared" si="9"/>
        <v>-0.171369499802452</v>
      </c>
      <c r="F84">
        <f t="shared" si="10"/>
        <v>0.0232674561064519</v>
      </c>
      <c r="G84" s="36">
        <f t="shared" si="11"/>
        <v>6.07460539239682</v>
      </c>
      <c r="H84" s="52">
        <v>43693</v>
      </c>
      <c r="I84" s="7">
        <v>1567.99</v>
      </c>
      <c r="K84">
        <f t="shared" si="12"/>
        <v>34.9817858562306</v>
      </c>
    </row>
    <row r="85" spans="1:11">
      <c r="A85" s="52">
        <v>43700</v>
      </c>
      <c r="B85">
        <v>3.07</v>
      </c>
      <c r="C85">
        <v>36.0430704008903</v>
      </c>
      <c r="D85">
        <f t="shared" si="8"/>
        <v>2.77445841566067</v>
      </c>
      <c r="E85">
        <f t="shared" si="9"/>
        <v>-0.295541584339333</v>
      </c>
      <c r="F85">
        <f t="shared" si="10"/>
        <v>-0.0704739222058248</v>
      </c>
      <c r="G85" s="36">
        <f t="shared" si="11"/>
        <v>6.00413147019099</v>
      </c>
      <c r="H85" s="52">
        <v>43700</v>
      </c>
      <c r="I85" s="7">
        <v>1615.56</v>
      </c>
      <c r="K85">
        <f t="shared" si="12"/>
        <v>36.0430704008903</v>
      </c>
    </row>
    <row r="86" spans="1:11">
      <c r="A86" s="52">
        <v>43707</v>
      </c>
      <c r="B86">
        <v>3.068</v>
      </c>
      <c r="C86">
        <v>35.9391060120294</v>
      </c>
      <c r="D86">
        <f t="shared" si="8"/>
        <v>2.78248434912455</v>
      </c>
      <c r="E86">
        <f t="shared" si="9"/>
        <v>-0.285515650875445</v>
      </c>
      <c r="F86">
        <f t="shared" si="10"/>
        <v>-0.0209254868040007</v>
      </c>
      <c r="G86" s="36">
        <f t="shared" si="11"/>
        <v>5.98320598338699</v>
      </c>
      <c r="H86" s="52">
        <v>43707</v>
      </c>
      <c r="I86" s="7">
        <v>1610.9</v>
      </c>
      <c r="K86">
        <f t="shared" si="12"/>
        <v>35.9391060120294</v>
      </c>
    </row>
    <row r="87" spans="1:11">
      <c r="A87" s="52">
        <v>43714</v>
      </c>
      <c r="B87">
        <v>3.023</v>
      </c>
      <c r="C87">
        <v>37.7298426910402</v>
      </c>
      <c r="D87">
        <f t="shared" si="8"/>
        <v>2.65042186416927</v>
      </c>
      <c r="E87">
        <f t="shared" si="9"/>
        <v>-0.372578135830732</v>
      </c>
      <c r="F87">
        <f t="shared" si="10"/>
        <v>-0.112866930365946</v>
      </c>
      <c r="G87" s="36">
        <f t="shared" si="11"/>
        <v>5.87033905302105</v>
      </c>
      <c r="H87" s="52">
        <v>43714</v>
      </c>
      <c r="I87" s="7">
        <v>1692.24</v>
      </c>
      <c r="K87">
        <f t="shared" si="12"/>
        <v>37.7298426910402</v>
      </c>
    </row>
    <row r="88" spans="1:11">
      <c r="A88" s="52">
        <v>43720</v>
      </c>
      <c r="B88">
        <v>3.094</v>
      </c>
      <c r="C88">
        <v>38.1385246844494</v>
      </c>
      <c r="D88">
        <f t="shared" si="8"/>
        <v>2.62202066879566</v>
      </c>
      <c r="E88">
        <f t="shared" si="9"/>
        <v>-0.471979331204335</v>
      </c>
      <c r="F88">
        <f t="shared" si="10"/>
        <v>-0.405901204777338</v>
      </c>
      <c r="G88" s="36">
        <f t="shared" si="11"/>
        <v>5.46443784824371</v>
      </c>
      <c r="H88" s="52">
        <v>43720</v>
      </c>
      <c r="I88" s="7">
        <v>1710.57</v>
      </c>
      <c r="K88">
        <f t="shared" si="12"/>
        <v>38.1385246844494</v>
      </c>
    </row>
    <row r="89" spans="1:11">
      <c r="A89" s="52">
        <v>43728</v>
      </c>
      <c r="B89">
        <v>3.118</v>
      </c>
      <c r="C89">
        <v>38.0154518746503</v>
      </c>
      <c r="D89">
        <f t="shared" si="8"/>
        <v>2.63050930789232</v>
      </c>
      <c r="E89">
        <f t="shared" si="9"/>
        <v>-0.487490692107684</v>
      </c>
      <c r="F89">
        <f t="shared" si="10"/>
        <v>-0.316121192305233</v>
      </c>
      <c r="G89" s="36">
        <f t="shared" si="11"/>
        <v>5.14831665593848</v>
      </c>
      <c r="H89" s="52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2">
        <v>43735</v>
      </c>
      <c r="B90">
        <v>3.158</v>
      </c>
      <c r="C90">
        <v>36.7329975232647</v>
      </c>
      <c r="D90">
        <f t="shared" si="8"/>
        <v>2.72234793625719</v>
      </c>
      <c r="E90">
        <f t="shared" si="9"/>
        <v>-0.435652063742813</v>
      </c>
      <c r="F90">
        <f t="shared" si="10"/>
        <v>-0.140110479403481</v>
      </c>
      <c r="G90" s="36">
        <f t="shared" si="11"/>
        <v>5.008206176535</v>
      </c>
      <c r="H90" s="52">
        <v>43735</v>
      </c>
      <c r="I90" s="7">
        <v>1647.53</v>
      </c>
      <c r="K90">
        <f t="shared" si="13"/>
        <v>36.7329975232647</v>
      </c>
    </row>
    <row r="91" spans="1:11">
      <c r="A91" s="52">
        <v>43738</v>
      </c>
      <c r="B91">
        <v>3.155</v>
      </c>
      <c r="C91">
        <v>36.287527461709</v>
      </c>
      <c r="D91">
        <f t="shared" si="8"/>
        <v>2.7557678076998</v>
      </c>
      <c r="E91">
        <f t="shared" si="9"/>
        <v>-0.399232192300202</v>
      </c>
      <c r="F91">
        <f t="shared" si="10"/>
        <v>-0.113716541424757</v>
      </c>
      <c r="G91" s="36">
        <f t="shared" si="11"/>
        <v>4.89448963511024</v>
      </c>
      <c r="H91" s="52">
        <v>43738</v>
      </c>
      <c r="I91" s="7">
        <v>1627.55</v>
      </c>
      <c r="K91">
        <f t="shared" si="13"/>
        <v>36.287527461709</v>
      </c>
    </row>
    <row r="92" spans="1:11">
      <c r="A92" s="52">
        <v>43749</v>
      </c>
      <c r="B92">
        <v>3.163</v>
      </c>
      <c r="C92">
        <v>37.1343931455624</v>
      </c>
      <c r="D92">
        <f t="shared" si="8"/>
        <v>2.69292134674214</v>
      </c>
      <c r="E92">
        <f t="shared" si="9"/>
        <v>-0.470078653257859</v>
      </c>
      <c r="F92">
        <f t="shared" si="10"/>
        <v>-0.0975005174271275</v>
      </c>
      <c r="G92" s="36">
        <f t="shared" si="11"/>
        <v>4.79698911768311</v>
      </c>
      <c r="H92" s="52">
        <v>43749</v>
      </c>
      <c r="I92" s="7">
        <v>1666.83</v>
      </c>
      <c r="K92">
        <f t="shared" si="13"/>
        <v>37.1343931455624</v>
      </c>
    </row>
    <row r="93" spans="1:11">
      <c r="A93" s="52">
        <v>43756</v>
      </c>
      <c r="B93">
        <v>3.193</v>
      </c>
      <c r="C93">
        <v>36.7289253082609</v>
      </c>
      <c r="D93">
        <f t="shared" si="8"/>
        <v>2.72264976883243</v>
      </c>
      <c r="E93">
        <f t="shared" si="9"/>
        <v>-0.470350231167573</v>
      </c>
      <c r="F93">
        <f t="shared" si="10"/>
        <v>0.00162910003676142</v>
      </c>
      <c r="G93" s="36">
        <f t="shared" si="11"/>
        <v>4.79861821771987</v>
      </c>
      <c r="H93" s="52">
        <v>43756</v>
      </c>
      <c r="I93" s="7">
        <v>1648.63</v>
      </c>
      <c r="K93">
        <f t="shared" si="13"/>
        <v>36.7289253082609</v>
      </c>
    </row>
    <row r="94" spans="1:11">
      <c r="A94" s="52">
        <v>43763</v>
      </c>
      <c r="B94">
        <v>3.255</v>
      </c>
      <c r="C94">
        <v>37.3239827771798</v>
      </c>
      <c r="D94">
        <f t="shared" si="8"/>
        <v>2.67924247519321</v>
      </c>
      <c r="E94">
        <f t="shared" si="9"/>
        <v>-0.575757524806789</v>
      </c>
      <c r="F94">
        <f t="shared" si="10"/>
        <v>-0.0882668326991043</v>
      </c>
      <c r="G94" s="36">
        <f t="shared" si="11"/>
        <v>4.71035138502077</v>
      </c>
      <c r="H94" s="52">
        <v>43763</v>
      </c>
      <c r="I94" s="7">
        <v>1675.34</v>
      </c>
      <c r="K94">
        <f t="shared" si="13"/>
        <v>37.3239827771798</v>
      </c>
    </row>
    <row r="95" spans="1:11">
      <c r="A95" s="52">
        <v>43770</v>
      </c>
      <c r="B95">
        <v>3.283</v>
      </c>
      <c r="C95">
        <v>37.567815723316</v>
      </c>
      <c r="D95">
        <f t="shared" si="8"/>
        <v>2.66185292050228</v>
      </c>
      <c r="E95">
        <f t="shared" si="9"/>
        <v>-0.621147079497725</v>
      </c>
      <c r="F95">
        <f t="shared" si="10"/>
        <v>-0.185495015754911</v>
      </c>
      <c r="G95" s="36">
        <f t="shared" si="11"/>
        <v>4.52485636926586</v>
      </c>
      <c r="H95" s="52">
        <v>43770</v>
      </c>
      <c r="I95" s="7">
        <v>1687</v>
      </c>
      <c r="K95">
        <f t="shared" si="13"/>
        <v>37.567815723316</v>
      </c>
    </row>
    <row r="96" spans="1:11">
      <c r="A96" s="52">
        <v>43777</v>
      </c>
      <c r="B96">
        <v>3.29</v>
      </c>
      <c r="C96">
        <v>38.1071710859827</v>
      </c>
      <c r="D96">
        <f t="shared" si="8"/>
        <v>2.62417799984066</v>
      </c>
      <c r="E96">
        <f t="shared" si="9"/>
        <v>-0.665822000159338</v>
      </c>
      <c r="F96">
        <f t="shared" si="10"/>
        <v>-0.266589807859136</v>
      </c>
      <c r="G96" s="36">
        <f t="shared" si="11"/>
        <v>4.25826656140672</v>
      </c>
      <c r="H96" s="52">
        <v>43777</v>
      </c>
      <c r="I96" s="7">
        <v>1711.22</v>
      </c>
      <c r="K96">
        <f t="shared" si="13"/>
        <v>38.1071710859827</v>
      </c>
    </row>
    <row r="97" spans="1:11">
      <c r="A97" s="52">
        <v>43784</v>
      </c>
      <c r="B97">
        <v>3.263</v>
      </c>
      <c r="C97">
        <v>37.295688451153</v>
      </c>
      <c r="D97">
        <f t="shared" si="8"/>
        <v>2.6812750790476</v>
      </c>
      <c r="E97">
        <f t="shared" si="9"/>
        <v>-0.581724920952398</v>
      </c>
      <c r="F97">
        <f t="shared" si="10"/>
        <v>-0.111646267694538</v>
      </c>
      <c r="G97" s="36">
        <f t="shared" si="11"/>
        <v>4.14662029371218</v>
      </c>
      <c r="H97" s="52">
        <v>43784</v>
      </c>
      <c r="I97" s="7">
        <v>1674.78</v>
      </c>
      <c r="K97">
        <f t="shared" si="13"/>
        <v>37.295688451153</v>
      </c>
    </row>
    <row r="98" spans="1:11">
      <c r="A98" s="52">
        <v>43791</v>
      </c>
      <c r="B98">
        <v>3.188</v>
      </c>
      <c r="C98">
        <v>37.4074788690137</v>
      </c>
      <c r="D98">
        <f t="shared" si="8"/>
        <v>2.67326221984007</v>
      </c>
      <c r="E98">
        <f t="shared" si="9"/>
        <v>-0.514737780159932</v>
      </c>
      <c r="F98">
        <f t="shared" si="10"/>
        <v>-0.0443875489923591</v>
      </c>
      <c r="G98" s="36">
        <f t="shared" si="11"/>
        <v>4.10223274471982</v>
      </c>
      <c r="H98" s="52">
        <v>43791</v>
      </c>
      <c r="I98" s="7">
        <v>1679.8</v>
      </c>
      <c r="K98">
        <f t="shared" si="13"/>
        <v>37.4074788690137</v>
      </c>
    </row>
    <row r="99" spans="1:11">
      <c r="A99" s="52">
        <v>43798</v>
      </c>
      <c r="B99">
        <v>3.192</v>
      </c>
      <c r="C99">
        <v>37.0756706566383</v>
      </c>
      <c r="D99">
        <f t="shared" si="8"/>
        <v>2.6971865438689</v>
      </c>
      <c r="E99">
        <f t="shared" si="9"/>
        <v>-0.494813456131096</v>
      </c>
      <c r="F99">
        <f t="shared" si="10"/>
        <v>0.0809440686756924</v>
      </c>
      <c r="G99" s="36">
        <f t="shared" si="11"/>
        <v>4.18317681339551</v>
      </c>
      <c r="H99" s="52">
        <v>43798</v>
      </c>
      <c r="I99" s="7">
        <v>1664.9</v>
      </c>
      <c r="K99">
        <f t="shared" si="13"/>
        <v>37.0756706566383</v>
      </c>
    </row>
    <row r="100" spans="1:11">
      <c r="A100" s="52">
        <v>43805</v>
      </c>
      <c r="B100">
        <v>3.212</v>
      </c>
      <c r="C100">
        <v>38.535958371332</v>
      </c>
      <c r="D100">
        <f t="shared" si="8"/>
        <v>2.594978929456</v>
      </c>
      <c r="E100">
        <f t="shared" si="9"/>
        <v>-0.617021070544003</v>
      </c>
      <c r="F100">
        <f t="shared" si="10"/>
        <v>0.00412600895372162</v>
      </c>
      <c r="G100" s="36">
        <f t="shared" si="11"/>
        <v>4.18730282234924</v>
      </c>
      <c r="H100" s="52">
        <v>43805</v>
      </c>
      <c r="I100" s="7">
        <v>1726.8</v>
      </c>
      <c r="K100">
        <f t="shared" si="13"/>
        <v>38.535958371332</v>
      </c>
    </row>
    <row r="101" spans="1:11">
      <c r="A101" s="52">
        <v>43812</v>
      </c>
      <c r="B101">
        <v>3.22</v>
      </c>
      <c r="C101">
        <v>39.1744305563006</v>
      </c>
      <c r="D101">
        <f t="shared" si="8"/>
        <v>2.55268547825557</v>
      </c>
      <c r="E101">
        <f t="shared" si="9"/>
        <v>-0.667314521744426</v>
      </c>
      <c r="F101">
        <f t="shared" si="10"/>
        <v>-0.00149252158508784</v>
      </c>
      <c r="G101" s="36">
        <f t="shared" si="11"/>
        <v>4.18581030076415</v>
      </c>
      <c r="H101" s="52">
        <v>43812</v>
      </c>
      <c r="I101" s="7">
        <v>1755.41</v>
      </c>
      <c r="K101">
        <f t="shared" si="13"/>
        <v>39.1744305563006</v>
      </c>
    </row>
    <row r="102" spans="1:7">
      <c r="A102" s="40">
        <v>43819</v>
      </c>
      <c r="B102">
        <v>3.237</v>
      </c>
      <c r="C102">
        <v>46.48</v>
      </c>
      <c r="D102">
        <f t="shared" si="8"/>
        <v>2.15146299483649</v>
      </c>
      <c r="E102">
        <f t="shared" si="9"/>
        <v>-1.08553700516351</v>
      </c>
      <c r="F102">
        <f t="shared" si="10"/>
        <v>-0.503812084211113</v>
      </c>
      <c r="G102" s="36">
        <f t="shared" si="11"/>
        <v>3.68199821655304</v>
      </c>
    </row>
    <row r="103" spans="1:7">
      <c r="A103" s="40">
        <v>43826</v>
      </c>
      <c r="B103">
        <v>3.178</v>
      </c>
      <c r="C103">
        <v>46.49</v>
      </c>
      <c r="D103">
        <f t="shared" si="8"/>
        <v>2.15100021510002</v>
      </c>
      <c r="E103">
        <f t="shared" si="9"/>
        <v>-1.02699978489998</v>
      </c>
      <c r="F103">
        <f t="shared" si="10"/>
        <v>-0.512262004740046</v>
      </c>
      <c r="G103" s="36">
        <f t="shared" si="11"/>
        <v>3.16973621181299</v>
      </c>
    </row>
    <row r="104" spans="1:7">
      <c r="A104" s="40">
        <v>43833</v>
      </c>
      <c r="B104">
        <v>3.1428</v>
      </c>
      <c r="C104" s="43">
        <v>48.15</v>
      </c>
      <c r="D104">
        <f t="shared" si="8"/>
        <v>2.07684319833853</v>
      </c>
      <c r="E104">
        <f t="shared" si="9"/>
        <v>-1.06595680166147</v>
      </c>
      <c r="F104">
        <f t="shared" si="10"/>
        <v>-0.571143345530378</v>
      </c>
      <c r="G104" s="36">
        <f t="shared" si="11"/>
        <v>2.59859286628261</v>
      </c>
    </row>
    <row r="105" spans="1:7">
      <c r="A105" s="40">
        <v>43840</v>
      </c>
      <c r="B105">
        <v>3.0819</v>
      </c>
      <c r="C105">
        <v>49.93</v>
      </c>
      <c r="D105">
        <f t="shared" si="8"/>
        <v>2.00280392549569</v>
      </c>
      <c r="E105">
        <f t="shared" si="9"/>
        <v>-1.07909607450431</v>
      </c>
      <c r="F105">
        <f t="shared" si="10"/>
        <v>-0.462075003960303</v>
      </c>
      <c r="G105" s="36">
        <f t="shared" si="11"/>
        <v>2.13651786232231</v>
      </c>
    </row>
    <row r="106" spans="1:7">
      <c r="A106" s="40">
        <v>43847</v>
      </c>
      <c r="B106">
        <v>3.0832</v>
      </c>
      <c r="C106">
        <v>50.67</v>
      </c>
      <c r="D106">
        <f t="shared" si="8"/>
        <v>1.97355437142293</v>
      </c>
      <c r="E106">
        <f t="shared" si="9"/>
        <v>-1.10964562857707</v>
      </c>
      <c r="F106">
        <f t="shared" si="10"/>
        <v>-0.442331106832642</v>
      </c>
      <c r="G106" s="36">
        <f t="shared" si="11"/>
        <v>1.69418675548967</v>
      </c>
    </row>
    <row r="107" spans="1:7">
      <c r="A107" s="40">
        <v>43853</v>
      </c>
      <c r="B107">
        <v>2.9932</v>
      </c>
      <c r="C107">
        <v>50.23</v>
      </c>
      <c r="D107">
        <f t="shared" si="8"/>
        <v>1.99084212621939</v>
      </c>
      <c r="E107">
        <f t="shared" si="9"/>
        <v>-1.00235787378061</v>
      </c>
      <c r="F107">
        <f t="shared" si="10"/>
        <v>0.0831791313829018</v>
      </c>
      <c r="G107" s="36">
        <f t="shared" si="11"/>
        <v>1.77736588687257</v>
      </c>
    </row>
    <row r="108" spans="1:7">
      <c r="A108" s="40">
        <v>43868</v>
      </c>
      <c r="B108">
        <v>2.8024</v>
      </c>
      <c r="C108">
        <v>51.23</v>
      </c>
      <c r="D108">
        <f t="shared" si="8"/>
        <v>1.95198126097989</v>
      </c>
      <c r="E108">
        <f t="shared" si="9"/>
        <v>-0.850418739020105</v>
      </c>
      <c r="F108">
        <f t="shared" si="10"/>
        <v>0.176581045879874</v>
      </c>
      <c r="G108" s="36">
        <f t="shared" si="11"/>
        <v>1.95394693275244</v>
      </c>
    </row>
    <row r="109" spans="1:7">
      <c r="A109" s="40">
        <v>43875</v>
      </c>
      <c r="B109">
        <v>2.8631</v>
      </c>
      <c r="C109" s="45">
        <v>52.7</v>
      </c>
      <c r="D109">
        <f t="shared" si="8"/>
        <v>1.89753320683112</v>
      </c>
      <c r="E109">
        <f t="shared" si="9"/>
        <v>-0.965566793168881</v>
      </c>
      <c r="F109">
        <f t="shared" si="10"/>
        <v>0.100390008492594</v>
      </c>
      <c r="G109" s="36">
        <f t="shared" si="11"/>
        <v>2.05433694124503</v>
      </c>
    </row>
    <row r="110" spans="1:7">
      <c r="A110" s="40">
        <v>43882</v>
      </c>
      <c r="B110">
        <v>2.847</v>
      </c>
      <c r="C110">
        <v>57.31</v>
      </c>
      <c r="D110">
        <f t="shared" si="8"/>
        <v>1.74489617867737</v>
      </c>
      <c r="E110">
        <f t="shared" si="9"/>
        <v>-1.10210382132263</v>
      </c>
      <c r="F110">
        <f t="shared" si="10"/>
        <v>-0.0230077468183252</v>
      </c>
      <c r="G110" s="36">
        <f t="shared" si="11"/>
        <v>2.03132919442671</v>
      </c>
    </row>
    <row r="111" spans="1:7">
      <c r="A111" s="40">
        <v>43889</v>
      </c>
      <c r="B111">
        <v>2.7376</v>
      </c>
      <c r="C111">
        <v>58.31</v>
      </c>
      <c r="D111">
        <f t="shared" si="8"/>
        <v>1.7149717029669</v>
      </c>
      <c r="E111">
        <f t="shared" si="9"/>
        <v>-1.0226282970331</v>
      </c>
      <c r="F111">
        <f t="shared" si="10"/>
        <v>0.0870173315439684</v>
      </c>
      <c r="G111" s="36">
        <f t="shared" si="11"/>
        <v>2.11834652597068</v>
      </c>
    </row>
    <row r="112" spans="1:7">
      <c r="A112" s="40">
        <v>43896</v>
      </c>
      <c r="B112">
        <v>2.628</v>
      </c>
      <c r="C112">
        <v>56.43</v>
      </c>
      <c r="D112">
        <f t="shared" si="8"/>
        <v>1.77210703526493</v>
      </c>
      <c r="E112">
        <f t="shared" si="9"/>
        <v>-0.85589296473507</v>
      </c>
      <c r="F112">
        <f t="shared" si="10"/>
        <v>0.146464909045539</v>
      </c>
      <c r="G112" s="36">
        <f t="shared" si="11"/>
        <v>2.26481143501622</v>
      </c>
    </row>
    <row r="113" spans="1:7">
      <c r="A113" s="40">
        <v>43903</v>
      </c>
      <c r="B113">
        <v>2.6759</v>
      </c>
      <c r="C113">
        <v>52.82</v>
      </c>
      <c r="D113">
        <f t="shared" si="8"/>
        <v>1.89322226429383</v>
      </c>
      <c r="E113">
        <f t="shared" si="9"/>
        <v>-0.782677735706172</v>
      </c>
      <c r="F113">
        <f t="shared" si="10"/>
        <v>0.0677410033139334</v>
      </c>
      <c r="G113" s="36">
        <f t="shared" si="11"/>
        <v>2.33255243833015</v>
      </c>
    </row>
    <row r="114" spans="1:7">
      <c r="A114" s="40">
        <v>43910</v>
      </c>
      <c r="B114">
        <v>2.6815</v>
      </c>
      <c r="C114">
        <v>50.37</v>
      </c>
      <c r="D114">
        <f t="shared" si="8"/>
        <v>1.98530871550526</v>
      </c>
      <c r="E114">
        <f t="shared" si="9"/>
        <v>-0.696191284494739</v>
      </c>
      <c r="F114">
        <f t="shared" si="10"/>
        <v>0.269375508674142</v>
      </c>
      <c r="G114" s="36">
        <f t="shared" si="11"/>
        <v>2.60192794700429</v>
      </c>
    </row>
    <row r="115" spans="1:7">
      <c r="A115" s="40">
        <v>43917</v>
      </c>
      <c r="B115">
        <v>2.609</v>
      </c>
      <c r="C115">
        <v>50.47</v>
      </c>
      <c r="D115">
        <f t="shared" si="8"/>
        <v>1.98137507430157</v>
      </c>
      <c r="E115">
        <f t="shared" si="9"/>
        <v>-0.627624925698435</v>
      </c>
      <c r="F115">
        <f t="shared" si="10"/>
        <v>0.474478895624197</v>
      </c>
      <c r="G115" s="36">
        <f t="shared" si="11"/>
        <v>3.07640684262849</v>
      </c>
    </row>
    <row r="116" spans="1:7">
      <c r="A116" s="40">
        <v>43924</v>
      </c>
      <c r="B116">
        <v>2.5965</v>
      </c>
      <c r="C116" s="45">
        <v>48.8</v>
      </c>
      <c r="D116">
        <f t="shared" si="8"/>
        <v>2.04918032786885</v>
      </c>
      <c r="E116">
        <f t="shared" si="9"/>
        <v>-0.547319672131147</v>
      </c>
      <c r="F116">
        <f t="shared" si="10"/>
        <v>0.475308624901952</v>
      </c>
      <c r="G116" s="36">
        <f t="shared" si="11"/>
        <v>3.55171546753044</v>
      </c>
    </row>
    <row r="117" spans="1:7">
      <c r="A117" s="40">
        <v>43931</v>
      </c>
      <c r="B117">
        <v>2.5403</v>
      </c>
      <c r="C117">
        <v>49.33</v>
      </c>
      <c r="D117">
        <f t="shared" si="8"/>
        <v>2.0271639975674</v>
      </c>
      <c r="E117">
        <f t="shared" si="9"/>
        <v>-0.513136002432597</v>
      </c>
      <c r="F117">
        <f t="shared" si="10"/>
        <v>0.342756962302474</v>
      </c>
      <c r="G117" s="36">
        <f t="shared" si="11"/>
        <v>3.89447242983291</v>
      </c>
    </row>
    <row r="118" spans="1:7">
      <c r="A118" s="40">
        <v>43938</v>
      </c>
      <c r="B118">
        <v>2.559</v>
      </c>
      <c r="C118">
        <v>49.97</v>
      </c>
      <c r="D118">
        <f t="shared" si="8"/>
        <v>2.00120072043226</v>
      </c>
      <c r="E118">
        <f t="shared" si="9"/>
        <v>-0.557799279567741</v>
      </c>
      <c r="F118">
        <f t="shared" si="10"/>
        <v>0.224878456138431</v>
      </c>
      <c r="G118" s="36">
        <f t="shared" si="11"/>
        <v>4.11935088597135</v>
      </c>
    </row>
    <row r="119" spans="1:7">
      <c r="A119" s="40">
        <v>43945</v>
      </c>
      <c r="B119">
        <v>2.51</v>
      </c>
      <c r="C119">
        <v>44.56</v>
      </c>
      <c r="D119">
        <f t="shared" si="8"/>
        <v>2.24416517055655</v>
      </c>
      <c r="E119">
        <f t="shared" si="9"/>
        <v>-0.265834829443447</v>
      </c>
      <c r="F119">
        <f t="shared" si="10"/>
        <v>0.430356455051292</v>
      </c>
      <c r="G119" s="36">
        <f t="shared" si="11"/>
        <v>4.54970734102264</v>
      </c>
    </row>
    <row r="120" spans="1:7">
      <c r="A120" s="40">
        <v>43951</v>
      </c>
      <c r="B120">
        <v>2.538</v>
      </c>
      <c r="C120" s="45">
        <v>44.6</v>
      </c>
      <c r="D120">
        <f t="shared" si="8"/>
        <v>2.24215246636771</v>
      </c>
      <c r="E120">
        <f t="shared" si="9"/>
        <v>-0.295847533632287</v>
      </c>
      <c r="F120">
        <f t="shared" si="10"/>
        <v>0.331777392066148</v>
      </c>
      <c r="G120" s="36">
        <f t="shared" si="11"/>
        <v>4.88148473308879</v>
      </c>
    </row>
    <row r="121" spans="1:7">
      <c r="A121" s="40">
        <v>43959</v>
      </c>
      <c r="B121">
        <v>2.6207</v>
      </c>
      <c r="C121">
        <v>46.01</v>
      </c>
      <c r="D121">
        <f t="shared" si="8"/>
        <v>2.17344055640078</v>
      </c>
      <c r="E121">
        <f t="shared" si="9"/>
        <v>-0.447259443599217</v>
      </c>
      <c r="F121">
        <f t="shared" si="10"/>
        <v>0.10006022853193</v>
      </c>
      <c r="G121" s="36">
        <f t="shared" si="11"/>
        <v>4.98154496162072</v>
      </c>
    </row>
    <row r="122" spans="1:7">
      <c r="A122" s="40">
        <v>43966</v>
      </c>
      <c r="B122">
        <v>2.682</v>
      </c>
      <c r="C122">
        <v>46.23</v>
      </c>
      <c r="D122">
        <f t="shared" si="8"/>
        <v>2.16309755569976</v>
      </c>
      <c r="E122">
        <f t="shared" si="9"/>
        <v>-0.518902444300238</v>
      </c>
      <c r="F122">
        <f t="shared" si="10"/>
        <v>-0.00576644186764108</v>
      </c>
      <c r="G122" s="36">
        <f t="shared" si="11"/>
        <v>4.97577851975307</v>
      </c>
    </row>
    <row r="123" spans="1:7">
      <c r="A123" s="40">
        <v>43973</v>
      </c>
      <c r="B123">
        <v>2.6176</v>
      </c>
      <c r="C123">
        <v>44.73</v>
      </c>
      <c r="D123">
        <f t="shared" si="8"/>
        <v>2.23563603845294</v>
      </c>
      <c r="E123">
        <f t="shared" si="9"/>
        <v>-0.38196396154706</v>
      </c>
      <c r="F123">
        <f t="shared" si="10"/>
        <v>0.175835318020681</v>
      </c>
      <c r="G123" s="36">
        <f t="shared" si="11"/>
        <v>5.15161383777376</v>
      </c>
    </row>
    <row r="124" spans="1:7">
      <c r="A124" s="40">
        <v>43980</v>
      </c>
      <c r="B124">
        <v>2.7053</v>
      </c>
      <c r="C124">
        <v>45.94</v>
      </c>
      <c r="D124">
        <f t="shared" si="8"/>
        <v>2.1767522855899</v>
      </c>
      <c r="E124">
        <f t="shared" si="9"/>
        <v>-0.5285477144101</v>
      </c>
      <c r="F124">
        <f t="shared" si="10"/>
        <v>-0.262712884966653</v>
      </c>
      <c r="G124" s="36">
        <f t="shared" si="11"/>
        <v>4.8889009528071</v>
      </c>
    </row>
    <row r="125" spans="1:7">
      <c r="A125" s="40">
        <v>43987</v>
      </c>
      <c r="B125">
        <v>2.8475</v>
      </c>
      <c r="C125">
        <v>47.62</v>
      </c>
      <c r="D125">
        <f t="shared" si="8"/>
        <v>2.09995800083998</v>
      </c>
      <c r="E125">
        <f t="shared" si="9"/>
        <v>-0.747541999160017</v>
      </c>
      <c r="F125">
        <f t="shared" si="10"/>
        <v>-0.45169446552773</v>
      </c>
      <c r="G125" s="36">
        <f t="shared" si="11"/>
        <v>4.43720648727937</v>
      </c>
    </row>
    <row r="126" spans="1:7">
      <c r="A126" s="40">
        <v>43994</v>
      </c>
      <c r="B126">
        <v>2.7451</v>
      </c>
      <c r="C126">
        <v>48.72</v>
      </c>
      <c r="D126">
        <f t="shared" si="8"/>
        <v>2.05254515599343</v>
      </c>
      <c r="E126">
        <f t="shared" si="9"/>
        <v>-0.692554844006568</v>
      </c>
      <c r="F126">
        <f t="shared" si="10"/>
        <v>-0.245295400407351</v>
      </c>
      <c r="G126" s="36">
        <f t="shared" si="11"/>
        <v>4.19191108687202</v>
      </c>
    </row>
    <row r="127" spans="1:7">
      <c r="A127" s="40">
        <v>44001</v>
      </c>
      <c r="B127">
        <v>2.8752</v>
      </c>
      <c r="C127">
        <v>50.68</v>
      </c>
      <c r="D127">
        <f t="shared" si="8"/>
        <v>1.97316495659037</v>
      </c>
      <c r="E127">
        <f t="shared" si="9"/>
        <v>-0.902035043409629</v>
      </c>
      <c r="F127">
        <f t="shared" si="10"/>
        <v>-0.383132599109391</v>
      </c>
      <c r="G127" s="36">
        <f t="shared" si="11"/>
        <v>3.80877848776263</v>
      </c>
    </row>
    <row r="128" spans="1:7">
      <c r="A128" s="40">
        <v>44006</v>
      </c>
      <c r="B128">
        <v>2.8614</v>
      </c>
      <c r="C128">
        <v>51.65</v>
      </c>
      <c r="D128">
        <f t="shared" si="8"/>
        <v>1.93610842207164</v>
      </c>
      <c r="E128">
        <f t="shared" si="9"/>
        <v>-0.925291577928364</v>
      </c>
      <c r="F128">
        <f t="shared" si="10"/>
        <v>-0.543327616381304</v>
      </c>
      <c r="G128" s="36">
        <f t="shared" si="11"/>
        <v>3.26545087138133</v>
      </c>
    </row>
    <row r="129" spans="1:7">
      <c r="A129" s="40">
        <v>44015</v>
      </c>
      <c r="B129">
        <v>2.8974</v>
      </c>
      <c r="C129">
        <v>53.37</v>
      </c>
      <c r="D129">
        <f t="shared" si="8"/>
        <v>1.8737118231216</v>
      </c>
      <c r="E129">
        <f t="shared" si="9"/>
        <v>-1.0236881768784</v>
      </c>
      <c r="F129">
        <f t="shared" si="10"/>
        <v>-0.495140462468296</v>
      </c>
      <c r="G129" s="36">
        <f t="shared" si="11"/>
        <v>2.77031040891303</v>
      </c>
    </row>
    <row r="130" spans="1:7">
      <c r="A130" s="40">
        <v>44022</v>
      </c>
      <c r="B130">
        <v>3.0305</v>
      </c>
      <c r="C130">
        <v>60.06</v>
      </c>
      <c r="D130">
        <f t="shared" ref="D130:D193" si="14">1/C130*100</f>
        <v>1.66500166500166</v>
      </c>
      <c r="E130">
        <f t="shared" ref="E130:E193" si="15">D130-B130</f>
        <v>-1.36549833499834</v>
      </c>
      <c r="F130">
        <f t="shared" si="10"/>
        <v>-0.617956335838318</v>
      </c>
      <c r="G130" s="36">
        <f t="shared" si="11"/>
        <v>2.15235407307471</v>
      </c>
    </row>
    <row r="131" spans="1:7">
      <c r="A131" s="40">
        <v>44029</v>
      </c>
      <c r="B131">
        <v>2.9507</v>
      </c>
      <c r="C131">
        <v>57.22</v>
      </c>
      <c r="D131">
        <f t="shared" si="14"/>
        <v>1.74764068507515</v>
      </c>
      <c r="E131">
        <f t="shared" si="15"/>
        <v>-1.20305931492485</v>
      </c>
      <c r="F131">
        <f t="shared" si="10"/>
        <v>-0.510504470918283</v>
      </c>
      <c r="G131" s="36">
        <f t="shared" si="11"/>
        <v>1.64184960215643</v>
      </c>
    </row>
    <row r="132" spans="1:7">
      <c r="A132" s="40">
        <v>44036</v>
      </c>
      <c r="B132">
        <v>2.8612</v>
      </c>
      <c r="C132">
        <v>56.65</v>
      </c>
      <c r="D132">
        <f t="shared" si="14"/>
        <v>1.76522506619594</v>
      </c>
      <c r="E132">
        <f t="shared" si="15"/>
        <v>-1.09597493380406</v>
      </c>
      <c r="F132">
        <f t="shared" si="10"/>
        <v>-0.193939890394431</v>
      </c>
      <c r="G132" s="36">
        <f t="shared" si="11"/>
        <v>1.447909711762</v>
      </c>
    </row>
    <row r="133" spans="1:7">
      <c r="A133" s="40">
        <v>44043</v>
      </c>
      <c r="B133">
        <v>2.9664</v>
      </c>
      <c r="C133">
        <v>60.17</v>
      </c>
      <c r="D133">
        <f t="shared" si="14"/>
        <v>1.66195778627223</v>
      </c>
      <c r="E133">
        <f t="shared" si="15"/>
        <v>-1.30444221372777</v>
      </c>
      <c r="F133">
        <f t="shared" si="10"/>
        <v>-0.379150635799407</v>
      </c>
      <c r="G133" s="36">
        <f t="shared" si="11"/>
        <v>1.06875907596259</v>
      </c>
    </row>
    <row r="134" spans="1:7">
      <c r="A134" s="40">
        <v>44050</v>
      </c>
      <c r="B134">
        <v>2.9918</v>
      </c>
      <c r="C134">
        <v>60.05</v>
      </c>
      <c r="D134">
        <f t="shared" si="14"/>
        <v>1.66527893422148</v>
      </c>
      <c r="E134">
        <f t="shared" si="15"/>
        <v>-1.32652106577852</v>
      </c>
      <c r="F134">
        <f t="shared" ref="F134:F197" si="16">E134-E129</f>
        <v>-0.302832888900122</v>
      </c>
      <c r="G134" s="36">
        <f t="shared" si="11"/>
        <v>0.765926187062468</v>
      </c>
    </row>
    <row r="135" spans="1:7">
      <c r="A135" s="40">
        <v>44057</v>
      </c>
      <c r="B135">
        <v>2.9369</v>
      </c>
      <c r="C135">
        <v>58.33</v>
      </c>
      <c r="D135">
        <f t="shared" si="14"/>
        <v>1.71438367906738</v>
      </c>
      <c r="E135">
        <f t="shared" si="15"/>
        <v>-1.22251632093262</v>
      </c>
      <c r="F135">
        <f t="shared" si="16"/>
        <v>0.142982014065711</v>
      </c>
      <c r="G135" s="36">
        <f t="shared" ref="G135:G198" si="17">F135+G134</f>
        <v>0.908908201128179</v>
      </c>
    </row>
    <row r="136" spans="1:7">
      <c r="A136" s="40">
        <v>44064</v>
      </c>
      <c r="B136">
        <v>2.9823</v>
      </c>
      <c r="C136" s="48">
        <v>58</v>
      </c>
      <c r="D136">
        <f t="shared" si="14"/>
        <v>1.72413793103448</v>
      </c>
      <c r="E136">
        <f t="shared" si="15"/>
        <v>-1.25816206896552</v>
      </c>
      <c r="F136">
        <f t="shared" si="16"/>
        <v>-0.0551027540406661</v>
      </c>
      <c r="G136" s="36">
        <f t="shared" si="17"/>
        <v>0.853805447087513</v>
      </c>
    </row>
    <row r="137" spans="1:7">
      <c r="A137" s="40">
        <v>44071</v>
      </c>
      <c r="B137">
        <v>3.0672</v>
      </c>
      <c r="C137">
        <v>61.29</v>
      </c>
      <c r="D137">
        <f t="shared" si="14"/>
        <v>1.63158753467123</v>
      </c>
      <c r="E137">
        <f t="shared" si="15"/>
        <v>-1.43561246532877</v>
      </c>
      <c r="F137">
        <f t="shared" si="16"/>
        <v>-0.339637531524705</v>
      </c>
      <c r="G137" s="36">
        <f t="shared" si="17"/>
        <v>0.514167915562808</v>
      </c>
    </row>
    <row r="138" spans="1:7">
      <c r="A138" s="40">
        <v>44078</v>
      </c>
      <c r="B138">
        <v>3.1696</v>
      </c>
      <c r="C138">
        <v>61.72</v>
      </c>
      <c r="D138">
        <f t="shared" si="14"/>
        <v>1.6202203499676</v>
      </c>
      <c r="E138">
        <f t="shared" si="15"/>
        <v>-1.5493796500324</v>
      </c>
      <c r="F138">
        <f t="shared" si="16"/>
        <v>-0.244937436304633</v>
      </c>
      <c r="G138" s="36">
        <f t="shared" si="17"/>
        <v>0.269230479258175</v>
      </c>
    </row>
    <row r="139" spans="1:7">
      <c r="A139" s="40">
        <v>44085</v>
      </c>
      <c r="B139">
        <v>3.1346</v>
      </c>
      <c r="C139">
        <v>57.22</v>
      </c>
      <c r="D139">
        <f t="shared" si="14"/>
        <v>1.74764068507515</v>
      </c>
      <c r="E139">
        <f t="shared" si="15"/>
        <v>-1.38695931492485</v>
      </c>
      <c r="F139">
        <f t="shared" si="16"/>
        <v>-0.0604382491463331</v>
      </c>
      <c r="G139" s="36">
        <f t="shared" si="17"/>
        <v>0.208792230111842</v>
      </c>
    </row>
    <row r="140" spans="1:7">
      <c r="A140" s="40">
        <v>44092</v>
      </c>
      <c r="B140">
        <v>3.1162</v>
      </c>
      <c r="C140">
        <v>59.47</v>
      </c>
      <c r="D140">
        <f t="shared" si="14"/>
        <v>1.68152009416513</v>
      </c>
      <c r="E140">
        <f t="shared" si="15"/>
        <v>-1.43467990583487</v>
      </c>
      <c r="F140">
        <f t="shared" si="16"/>
        <v>-0.21216358490225</v>
      </c>
      <c r="G140" s="36">
        <f t="shared" si="17"/>
        <v>-0.00337135479040862</v>
      </c>
    </row>
    <row r="141" spans="1:7">
      <c r="A141" s="40">
        <v>44099</v>
      </c>
      <c r="B141">
        <v>3.1295</v>
      </c>
      <c r="C141">
        <v>57.88</v>
      </c>
      <c r="D141">
        <f t="shared" si="14"/>
        <v>1.72771250863856</v>
      </c>
      <c r="E141">
        <f t="shared" si="15"/>
        <v>-1.40178749136144</v>
      </c>
      <c r="F141">
        <f t="shared" si="16"/>
        <v>-0.14362542239592</v>
      </c>
      <c r="G141" s="36">
        <f t="shared" si="17"/>
        <v>-0.146996777186329</v>
      </c>
    </row>
    <row r="142" spans="1:7">
      <c r="A142" s="40">
        <v>44104</v>
      </c>
      <c r="B142">
        <v>3.1482</v>
      </c>
      <c r="C142">
        <v>58.4</v>
      </c>
      <c r="D142">
        <f t="shared" si="14"/>
        <v>1.71232876712329</v>
      </c>
      <c r="E142">
        <f t="shared" si="15"/>
        <v>-1.43587123287671</v>
      </c>
      <c r="F142">
        <f t="shared" si="16"/>
        <v>-0.000258767547947292</v>
      </c>
      <c r="G142" s="36">
        <f t="shared" si="17"/>
        <v>-0.147255544734276</v>
      </c>
    </row>
    <row r="143" spans="1:7">
      <c r="A143" s="40">
        <v>44113</v>
      </c>
      <c r="B143">
        <v>3.1873</v>
      </c>
      <c r="C143">
        <v>60.82</v>
      </c>
      <c r="D143">
        <f t="shared" si="14"/>
        <v>1.64419598816179</v>
      </c>
      <c r="E143">
        <f t="shared" si="15"/>
        <v>-1.54310401183821</v>
      </c>
      <c r="F143">
        <f t="shared" si="16"/>
        <v>0.0062756381941933</v>
      </c>
      <c r="G143" s="36">
        <f t="shared" si="17"/>
        <v>-0.140979906540083</v>
      </c>
    </row>
    <row r="144" spans="1:7">
      <c r="A144" s="40">
        <v>44120</v>
      </c>
      <c r="B144">
        <v>3.2202</v>
      </c>
      <c r="C144">
        <v>62.47</v>
      </c>
      <c r="D144">
        <f t="shared" si="14"/>
        <v>1.60076836881703</v>
      </c>
      <c r="E144">
        <f t="shared" si="15"/>
        <v>-1.61943163118297</v>
      </c>
      <c r="F144">
        <f t="shared" si="16"/>
        <v>-0.232472316258117</v>
      </c>
      <c r="G144" s="36">
        <f t="shared" si="17"/>
        <v>-0.3734522227982</v>
      </c>
    </row>
    <row r="145" spans="1:7">
      <c r="A145" s="40">
        <v>44127</v>
      </c>
      <c r="B145">
        <v>3.1957</v>
      </c>
      <c r="C145">
        <v>60.22</v>
      </c>
      <c r="D145">
        <f t="shared" si="14"/>
        <v>1.66057788110262</v>
      </c>
      <c r="E145">
        <f t="shared" si="15"/>
        <v>-1.53512211889738</v>
      </c>
      <c r="F145">
        <f t="shared" si="16"/>
        <v>-0.100442213062501</v>
      </c>
      <c r="G145" s="36">
        <f t="shared" si="17"/>
        <v>-0.473894435860701</v>
      </c>
    </row>
    <row r="146" spans="1:7">
      <c r="A146" s="40">
        <v>44134</v>
      </c>
      <c r="B146">
        <v>3.181</v>
      </c>
      <c r="C146">
        <v>60.54</v>
      </c>
      <c r="D146">
        <f t="shared" si="14"/>
        <v>1.65180046250413</v>
      </c>
      <c r="E146">
        <f t="shared" si="15"/>
        <v>-1.52919953749587</v>
      </c>
      <c r="F146">
        <f t="shared" si="16"/>
        <v>-0.127412046134433</v>
      </c>
      <c r="G146" s="36">
        <f t="shared" si="17"/>
        <v>-0.601306481995134</v>
      </c>
    </row>
    <row r="147" spans="1:7">
      <c r="A147" s="40">
        <v>44141</v>
      </c>
      <c r="B147">
        <v>3.2063</v>
      </c>
      <c r="C147">
        <v>62.6</v>
      </c>
      <c r="D147">
        <f t="shared" si="14"/>
        <v>1.59744408945687</v>
      </c>
      <c r="E147">
        <f t="shared" si="15"/>
        <v>-1.60885591054313</v>
      </c>
      <c r="F147">
        <f t="shared" si="16"/>
        <v>-0.172984677666419</v>
      </c>
      <c r="G147" s="36">
        <f t="shared" si="17"/>
        <v>-0.774291159661553</v>
      </c>
    </row>
    <row r="148" spans="1:7">
      <c r="A148" s="40">
        <v>44148</v>
      </c>
      <c r="B148">
        <v>3.2715</v>
      </c>
      <c r="C148">
        <v>61.79</v>
      </c>
      <c r="D148">
        <f t="shared" si="14"/>
        <v>1.61838485191779</v>
      </c>
      <c r="E148">
        <f t="shared" si="15"/>
        <v>-1.65311514808221</v>
      </c>
      <c r="F148">
        <f t="shared" si="16"/>
        <v>-0.110011136244003</v>
      </c>
      <c r="G148" s="36">
        <f t="shared" si="17"/>
        <v>-0.884302295905556</v>
      </c>
    </row>
    <row r="149" spans="1:7">
      <c r="A149" s="40">
        <v>44155</v>
      </c>
      <c r="B149">
        <v>3.31</v>
      </c>
      <c r="C149">
        <v>61.48</v>
      </c>
      <c r="D149">
        <f t="shared" si="14"/>
        <v>1.62654521795706</v>
      </c>
      <c r="E149">
        <f t="shared" si="15"/>
        <v>-1.68345478204294</v>
      </c>
      <c r="F149">
        <f t="shared" si="16"/>
        <v>-0.0640231508599725</v>
      </c>
      <c r="G149" s="36">
        <f t="shared" si="17"/>
        <v>-0.948325446765528</v>
      </c>
    </row>
    <row r="150" spans="1:7">
      <c r="A150" s="40">
        <v>44162</v>
      </c>
      <c r="B150">
        <v>3.3</v>
      </c>
      <c r="C150">
        <v>59.98</v>
      </c>
      <c r="D150">
        <f t="shared" si="14"/>
        <v>1.66722240746916</v>
      </c>
      <c r="E150">
        <f t="shared" si="15"/>
        <v>-1.63277759253084</v>
      </c>
      <c r="F150">
        <f t="shared" si="16"/>
        <v>-0.0976554736334672</v>
      </c>
      <c r="G150" s="36">
        <f t="shared" si="17"/>
        <v>-1.045980920399</v>
      </c>
    </row>
    <row r="151" spans="1:7">
      <c r="A151" s="40">
        <v>44169</v>
      </c>
      <c r="B151">
        <v>3.2651</v>
      </c>
      <c r="C151">
        <v>61.89</v>
      </c>
      <c r="D151">
        <f t="shared" si="14"/>
        <v>1.61576991436419</v>
      </c>
      <c r="E151">
        <f t="shared" si="15"/>
        <v>-1.64933008563581</v>
      </c>
      <c r="F151">
        <f t="shared" si="16"/>
        <v>-0.120130548139935</v>
      </c>
      <c r="G151" s="36">
        <f t="shared" si="17"/>
        <v>-1.16611146853893</v>
      </c>
    </row>
    <row r="152" spans="1:7">
      <c r="A152" s="40">
        <v>44176</v>
      </c>
      <c r="B152">
        <v>3.2951</v>
      </c>
      <c r="C152">
        <v>60.53</v>
      </c>
      <c r="D152">
        <f t="shared" si="14"/>
        <v>1.65207335205683</v>
      </c>
      <c r="E152">
        <f t="shared" si="15"/>
        <v>-1.64302664794317</v>
      </c>
      <c r="F152">
        <f t="shared" si="16"/>
        <v>-0.0341707374000375</v>
      </c>
      <c r="G152" s="36">
        <f t="shared" si="17"/>
        <v>-1.20028220593897</v>
      </c>
    </row>
    <row r="153" spans="1:7">
      <c r="A153" s="40">
        <v>44183</v>
      </c>
      <c r="B153">
        <v>3.2902</v>
      </c>
      <c r="C153">
        <v>62.06</v>
      </c>
      <c r="D153">
        <f t="shared" si="14"/>
        <v>1.61134386077989</v>
      </c>
      <c r="E153">
        <f t="shared" si="15"/>
        <v>-1.67885613922011</v>
      </c>
      <c r="F153">
        <f t="shared" si="16"/>
        <v>-0.0257409911378959</v>
      </c>
      <c r="G153" s="36">
        <f t="shared" si="17"/>
        <v>-1.22602319707686</v>
      </c>
    </row>
    <row r="154" spans="1:7">
      <c r="A154" s="40">
        <v>44190</v>
      </c>
      <c r="B154">
        <v>3.1878</v>
      </c>
      <c r="C154">
        <v>62.84</v>
      </c>
      <c r="D154">
        <f t="shared" si="14"/>
        <v>1.59134309357097</v>
      </c>
      <c r="E154">
        <f t="shared" si="15"/>
        <v>-1.59645690642903</v>
      </c>
      <c r="F154">
        <f t="shared" si="16"/>
        <v>0.0869978756139143</v>
      </c>
      <c r="G154" s="36">
        <f t="shared" si="17"/>
        <v>-1.13902532146295</v>
      </c>
    </row>
    <row r="155" spans="1:7">
      <c r="A155" s="40">
        <v>44196</v>
      </c>
      <c r="B155">
        <v>3.1429</v>
      </c>
      <c r="C155">
        <v>64.91</v>
      </c>
      <c r="D155">
        <f t="shared" si="14"/>
        <v>1.54059466954244</v>
      </c>
      <c r="E155">
        <f t="shared" si="15"/>
        <v>-1.60230533045756</v>
      </c>
      <c r="F155">
        <f t="shared" si="16"/>
        <v>0.0304722620732869</v>
      </c>
      <c r="G155" s="36">
        <f t="shared" si="17"/>
        <v>-1.10855305938966</v>
      </c>
    </row>
    <row r="156" spans="1:7">
      <c r="A156" s="40">
        <v>44204</v>
      </c>
      <c r="B156">
        <v>3.1456</v>
      </c>
      <c r="C156">
        <v>67.78</v>
      </c>
      <c r="D156">
        <f t="shared" si="14"/>
        <v>1.47536146355857</v>
      </c>
      <c r="E156">
        <f t="shared" si="15"/>
        <v>-1.67023853644143</v>
      </c>
      <c r="F156">
        <f t="shared" si="16"/>
        <v>-0.020908450805623</v>
      </c>
      <c r="G156" s="36">
        <f t="shared" si="17"/>
        <v>-1.12946151019529</v>
      </c>
    </row>
    <row r="157" spans="1:7">
      <c r="A157" s="40">
        <v>44211</v>
      </c>
      <c r="B157">
        <v>3.1508</v>
      </c>
      <c r="C157">
        <v>65.99</v>
      </c>
      <c r="D157">
        <f t="shared" si="14"/>
        <v>1.51538111835127</v>
      </c>
      <c r="E157">
        <f t="shared" si="15"/>
        <v>-1.63541888164873</v>
      </c>
      <c r="F157">
        <f t="shared" si="16"/>
        <v>0.00760776629443449</v>
      </c>
      <c r="G157" s="36">
        <f t="shared" si="17"/>
        <v>-1.12185374390085</v>
      </c>
    </row>
    <row r="158" spans="1:7">
      <c r="A158" s="40">
        <v>44218</v>
      </c>
      <c r="B158">
        <v>3.1185</v>
      </c>
      <c r="C158">
        <v>70.49</v>
      </c>
      <c r="D158">
        <f t="shared" si="14"/>
        <v>1.41864094197759</v>
      </c>
      <c r="E158">
        <f t="shared" si="15"/>
        <v>-1.69985905802241</v>
      </c>
      <c r="F158">
        <f t="shared" si="16"/>
        <v>-0.0210029188023046</v>
      </c>
      <c r="G158" s="36">
        <f t="shared" si="17"/>
        <v>-1.14285666270316</v>
      </c>
    </row>
    <row r="159" spans="1:7">
      <c r="A159" s="40">
        <v>44225</v>
      </c>
      <c r="B159">
        <v>3.1786</v>
      </c>
      <c r="C159">
        <v>65.78</v>
      </c>
      <c r="D159">
        <f t="shared" si="14"/>
        <v>1.52021891152326</v>
      </c>
      <c r="E159">
        <f t="shared" si="15"/>
        <v>-1.65838108847674</v>
      </c>
      <c r="F159">
        <f t="shared" si="16"/>
        <v>-0.0619241820477141</v>
      </c>
      <c r="G159" s="36">
        <f t="shared" si="17"/>
        <v>-1.20478084475087</v>
      </c>
    </row>
    <row r="160" spans="1:7">
      <c r="A160" s="40">
        <v>44232</v>
      </c>
      <c r="B160">
        <v>3.2164</v>
      </c>
      <c r="C160">
        <v>65.31</v>
      </c>
      <c r="D160">
        <f t="shared" si="14"/>
        <v>1.53115908742918</v>
      </c>
      <c r="E160">
        <f t="shared" si="15"/>
        <v>-1.68524091257082</v>
      </c>
      <c r="F160">
        <f t="shared" si="16"/>
        <v>-0.0829355821132598</v>
      </c>
      <c r="G160" s="36">
        <f t="shared" si="17"/>
        <v>-1.28771642686413</v>
      </c>
    </row>
    <row r="161" spans="1:7">
      <c r="A161" s="40">
        <v>44237</v>
      </c>
      <c r="B161">
        <v>3.2448</v>
      </c>
      <c r="C161">
        <v>68.91</v>
      </c>
      <c r="D161">
        <f t="shared" si="14"/>
        <v>1.45116819039327</v>
      </c>
      <c r="E161">
        <f t="shared" si="15"/>
        <v>-1.79363180960673</v>
      </c>
      <c r="F161">
        <f t="shared" si="16"/>
        <v>-0.123393273165305</v>
      </c>
      <c r="G161" s="36">
        <f t="shared" si="17"/>
        <v>-1.41110970002943</v>
      </c>
    </row>
    <row r="162" spans="1:7">
      <c r="A162" s="40">
        <v>44246</v>
      </c>
      <c r="B162">
        <v>3.2831</v>
      </c>
      <c r="C162">
        <v>67.82</v>
      </c>
      <c r="D162">
        <f t="shared" si="14"/>
        <v>1.47449130050133</v>
      </c>
      <c r="E162">
        <f t="shared" si="15"/>
        <v>-1.80860869949867</v>
      </c>
      <c r="F162">
        <f t="shared" si="16"/>
        <v>-0.173189817849939</v>
      </c>
      <c r="G162" s="36">
        <f t="shared" si="17"/>
        <v>-1.58429951787937</v>
      </c>
    </row>
    <row r="163" spans="1:7">
      <c r="A163" s="40">
        <v>44253</v>
      </c>
      <c r="B163">
        <v>3.2798</v>
      </c>
      <c r="C163">
        <v>61.79</v>
      </c>
      <c r="D163">
        <f t="shared" si="14"/>
        <v>1.61838485191779</v>
      </c>
      <c r="E163">
        <f t="shared" si="15"/>
        <v>-1.66141514808221</v>
      </c>
      <c r="F163">
        <f t="shared" si="16"/>
        <v>0.0384439099402007</v>
      </c>
      <c r="G163" s="36">
        <f t="shared" si="17"/>
        <v>-1.54585560793917</v>
      </c>
    </row>
    <row r="164" spans="1:7">
      <c r="A164" s="40">
        <v>44260</v>
      </c>
      <c r="B164">
        <v>3.2457</v>
      </c>
      <c r="C164">
        <v>61.16</v>
      </c>
      <c r="D164">
        <f t="shared" si="14"/>
        <v>1.63505559189012</v>
      </c>
      <c r="E164">
        <f t="shared" si="15"/>
        <v>-1.61064440810988</v>
      </c>
      <c r="F164">
        <f t="shared" si="16"/>
        <v>0.0477366803668648</v>
      </c>
      <c r="G164" s="36">
        <f t="shared" si="17"/>
        <v>-1.49811892757231</v>
      </c>
    </row>
    <row r="165" spans="1:7">
      <c r="A165" s="40">
        <v>44267</v>
      </c>
      <c r="B165">
        <v>3.2613</v>
      </c>
      <c r="C165">
        <v>58.97</v>
      </c>
      <c r="D165">
        <f t="shared" si="14"/>
        <v>1.69577751399016</v>
      </c>
      <c r="E165">
        <f t="shared" si="15"/>
        <v>-1.56552248600984</v>
      </c>
      <c r="F165">
        <f t="shared" si="16"/>
        <v>0.119718426560981</v>
      </c>
      <c r="G165" s="36">
        <f t="shared" si="17"/>
        <v>-1.37840050101133</v>
      </c>
    </row>
    <row r="166" spans="1:7">
      <c r="A166" s="40">
        <v>44274</v>
      </c>
      <c r="B166">
        <v>3.2364</v>
      </c>
      <c r="C166">
        <v>55.2</v>
      </c>
      <c r="D166">
        <f t="shared" si="14"/>
        <v>1.81159420289855</v>
      </c>
      <c r="E166">
        <f t="shared" si="15"/>
        <v>-1.42480579710145</v>
      </c>
      <c r="F166">
        <f t="shared" si="16"/>
        <v>0.368826012505284</v>
      </c>
      <c r="G166" s="36">
        <f t="shared" si="17"/>
        <v>-1.00957448850604</v>
      </c>
    </row>
    <row r="167" spans="1:7">
      <c r="A167" s="40">
        <v>44281</v>
      </c>
      <c r="B167">
        <v>3.1985</v>
      </c>
      <c r="C167">
        <v>55.72</v>
      </c>
      <c r="D167">
        <f t="shared" si="14"/>
        <v>1.79468772433597</v>
      </c>
      <c r="E167">
        <f t="shared" si="15"/>
        <v>-1.40381227566403</v>
      </c>
      <c r="F167">
        <f t="shared" si="16"/>
        <v>0.404796423834638</v>
      </c>
      <c r="G167" s="36">
        <f t="shared" si="17"/>
        <v>-0.604778064671404</v>
      </c>
    </row>
    <row r="168" spans="1:7">
      <c r="A168" s="40">
        <v>44288</v>
      </c>
      <c r="B168">
        <v>3.2013</v>
      </c>
      <c r="C168">
        <v>55.84</v>
      </c>
      <c r="D168">
        <f t="shared" si="14"/>
        <v>1.79083094555874</v>
      </c>
      <c r="E168">
        <f t="shared" si="15"/>
        <v>-1.41046905444126</v>
      </c>
      <c r="F168">
        <f t="shared" si="16"/>
        <v>0.250946093640953</v>
      </c>
      <c r="G168" s="36">
        <f t="shared" si="17"/>
        <v>-0.353831971030451</v>
      </c>
    </row>
    <row r="169" spans="1:7">
      <c r="A169" s="40">
        <v>44295</v>
      </c>
      <c r="B169">
        <v>3.2121</v>
      </c>
      <c r="C169">
        <v>55.1</v>
      </c>
      <c r="D169">
        <f t="shared" si="14"/>
        <v>1.81488203266788</v>
      </c>
      <c r="E169">
        <f t="shared" si="15"/>
        <v>-1.39721796733212</v>
      </c>
      <c r="F169">
        <f t="shared" si="16"/>
        <v>0.213426440777752</v>
      </c>
      <c r="G169" s="36">
        <f t="shared" si="17"/>
        <v>-0.140405530252699</v>
      </c>
    </row>
    <row r="170" spans="1:7">
      <c r="A170" s="40">
        <v>44302</v>
      </c>
      <c r="B170">
        <v>3.1631</v>
      </c>
      <c r="C170">
        <v>54</v>
      </c>
      <c r="D170">
        <f t="shared" si="14"/>
        <v>1.85185185185185</v>
      </c>
      <c r="E170">
        <f t="shared" si="15"/>
        <v>-1.31124814814815</v>
      </c>
      <c r="F170">
        <f t="shared" si="16"/>
        <v>0.254274337861687</v>
      </c>
      <c r="G170" s="36">
        <f t="shared" si="17"/>
        <v>0.113868807608988</v>
      </c>
    </row>
    <row r="171" spans="1:7">
      <c r="A171" s="40">
        <v>44309</v>
      </c>
      <c r="B171">
        <v>3.1719</v>
      </c>
      <c r="C171">
        <v>57.4</v>
      </c>
      <c r="D171">
        <f t="shared" si="14"/>
        <v>1.74216027874564</v>
      </c>
      <c r="E171">
        <f t="shared" si="15"/>
        <v>-1.42973972125436</v>
      </c>
      <c r="F171">
        <f t="shared" si="16"/>
        <v>-0.00493392415290606</v>
      </c>
      <c r="G171" s="36">
        <f t="shared" si="17"/>
        <v>0.108934883456082</v>
      </c>
    </row>
    <row r="172" spans="1:7">
      <c r="A172" s="40">
        <v>44316</v>
      </c>
      <c r="B172">
        <v>3.164</v>
      </c>
      <c r="C172">
        <v>53.16</v>
      </c>
      <c r="D172">
        <f t="shared" si="14"/>
        <v>1.8811136192626</v>
      </c>
      <c r="E172">
        <f t="shared" si="15"/>
        <v>-1.2828863807374</v>
      </c>
      <c r="F172">
        <f t="shared" si="16"/>
        <v>0.120925894926638</v>
      </c>
      <c r="G172" s="36">
        <f t="shared" si="17"/>
        <v>0.22986077838272</v>
      </c>
    </row>
    <row r="173" spans="1:7">
      <c r="A173" s="40">
        <v>44323</v>
      </c>
      <c r="B173">
        <v>3.1589</v>
      </c>
      <c r="C173">
        <v>50.67</v>
      </c>
      <c r="D173">
        <f t="shared" si="14"/>
        <v>1.97355437142293</v>
      </c>
      <c r="E173">
        <f t="shared" si="15"/>
        <v>-1.18534562857707</v>
      </c>
      <c r="F173">
        <f t="shared" si="16"/>
        <v>0.225123425864193</v>
      </c>
      <c r="G173" s="36">
        <f t="shared" si="17"/>
        <v>0.454984204246913</v>
      </c>
    </row>
    <row r="174" spans="1:7">
      <c r="A174" s="40">
        <v>44330</v>
      </c>
      <c r="B174">
        <v>3.1422</v>
      </c>
      <c r="C174">
        <v>52.74</v>
      </c>
      <c r="D174">
        <f t="shared" si="14"/>
        <v>1.89609404626469</v>
      </c>
      <c r="E174">
        <f t="shared" si="15"/>
        <v>-1.24610595373531</v>
      </c>
      <c r="F174">
        <f t="shared" si="16"/>
        <v>0.151112013596818</v>
      </c>
      <c r="G174" s="36">
        <f t="shared" si="17"/>
        <v>0.606096217843731</v>
      </c>
    </row>
    <row r="175" spans="1:7">
      <c r="A175" s="40">
        <v>44337</v>
      </c>
      <c r="B175">
        <v>3.0867</v>
      </c>
      <c r="C175">
        <v>53.83</v>
      </c>
      <c r="D175">
        <f t="shared" si="14"/>
        <v>1.85770016719301</v>
      </c>
      <c r="E175">
        <f t="shared" si="15"/>
        <v>-1.22899983280699</v>
      </c>
      <c r="F175">
        <f t="shared" si="16"/>
        <v>0.0822483153411633</v>
      </c>
      <c r="G175" s="36">
        <f t="shared" si="17"/>
        <v>0.688344533184895</v>
      </c>
    </row>
    <row r="176" spans="1:7">
      <c r="A176" s="40">
        <v>44344</v>
      </c>
      <c r="B176">
        <v>3.0825</v>
      </c>
      <c r="C176">
        <v>56.11</v>
      </c>
      <c r="D176">
        <f t="shared" si="14"/>
        <v>1.7822135091784</v>
      </c>
      <c r="E176">
        <f t="shared" si="15"/>
        <v>-1.3002864908216</v>
      </c>
      <c r="F176">
        <f t="shared" si="16"/>
        <v>0.129453230432755</v>
      </c>
      <c r="G176" s="36">
        <f t="shared" si="17"/>
        <v>0.81779776361765</v>
      </c>
    </row>
    <row r="177" spans="1:7">
      <c r="A177" s="40">
        <v>44351</v>
      </c>
      <c r="B177">
        <v>3.0925</v>
      </c>
      <c r="C177">
        <v>56.52</v>
      </c>
      <c r="D177">
        <f t="shared" si="14"/>
        <v>1.76928520877565</v>
      </c>
      <c r="E177">
        <f t="shared" si="15"/>
        <v>-1.32321479122435</v>
      </c>
      <c r="F177">
        <f t="shared" si="16"/>
        <v>-0.0403284104869486</v>
      </c>
      <c r="G177" s="36">
        <f t="shared" si="17"/>
        <v>0.777469353130701</v>
      </c>
    </row>
    <row r="178" spans="1:7">
      <c r="A178" s="40">
        <v>44358</v>
      </c>
      <c r="B178">
        <v>3.1276</v>
      </c>
      <c r="C178">
        <v>57.63</v>
      </c>
      <c r="D178">
        <f t="shared" si="14"/>
        <v>1.73520735727919</v>
      </c>
      <c r="E178">
        <f t="shared" si="15"/>
        <v>-1.39239264272081</v>
      </c>
      <c r="F178">
        <f t="shared" si="16"/>
        <v>-0.207047014143738</v>
      </c>
      <c r="G178" s="36">
        <f t="shared" si="17"/>
        <v>0.570422338986963</v>
      </c>
    </row>
    <row r="179" spans="1:7">
      <c r="A179" s="40">
        <v>44365</v>
      </c>
      <c r="B179">
        <v>3.1202</v>
      </c>
      <c r="C179">
        <v>57.23</v>
      </c>
      <c r="D179">
        <f t="shared" si="14"/>
        <v>1.74733531364669</v>
      </c>
      <c r="E179">
        <f t="shared" si="15"/>
        <v>-1.37286468635331</v>
      </c>
      <c r="F179">
        <f t="shared" si="16"/>
        <v>-0.126758732618006</v>
      </c>
      <c r="G179" s="36">
        <f t="shared" si="17"/>
        <v>0.443663606368958</v>
      </c>
    </row>
    <row r="180" spans="1:7">
      <c r="A180" s="40">
        <v>44372</v>
      </c>
      <c r="B180">
        <v>3.0827</v>
      </c>
      <c r="C180">
        <v>58.85</v>
      </c>
      <c r="D180">
        <f t="shared" si="14"/>
        <v>1.69923534409516</v>
      </c>
      <c r="E180">
        <f t="shared" si="15"/>
        <v>-1.38346465590484</v>
      </c>
      <c r="F180">
        <f t="shared" si="16"/>
        <v>-0.154464823097858</v>
      </c>
      <c r="G180" s="36">
        <f t="shared" si="17"/>
        <v>0.2891987832711</v>
      </c>
    </row>
    <row r="181" spans="1:7">
      <c r="A181" s="40">
        <v>44379</v>
      </c>
      <c r="B181">
        <v>3.0803</v>
      </c>
      <c r="C181">
        <v>58.49</v>
      </c>
      <c r="D181">
        <f t="shared" si="14"/>
        <v>1.7096939647803</v>
      </c>
      <c r="E181">
        <f t="shared" si="15"/>
        <v>-1.3706060352197</v>
      </c>
      <c r="F181">
        <f t="shared" si="16"/>
        <v>-0.0703195443980953</v>
      </c>
      <c r="G181" s="36">
        <f t="shared" si="17"/>
        <v>0.218879238873005</v>
      </c>
    </row>
    <row r="182" spans="1:7">
      <c r="A182" s="40">
        <v>44386</v>
      </c>
      <c r="B182">
        <v>3.0105</v>
      </c>
      <c r="C182">
        <v>59.59</v>
      </c>
      <c r="D182">
        <f t="shared" si="14"/>
        <v>1.67813391508642</v>
      </c>
      <c r="E182">
        <f t="shared" si="15"/>
        <v>-1.33236608491358</v>
      </c>
      <c r="F182">
        <f t="shared" si="16"/>
        <v>-0.00915129368923129</v>
      </c>
      <c r="G182" s="36">
        <f t="shared" si="17"/>
        <v>0.209727945183773</v>
      </c>
    </row>
    <row r="183" spans="1:7">
      <c r="A183" s="40">
        <v>44393</v>
      </c>
      <c r="B183">
        <v>2.9432</v>
      </c>
      <c r="C183">
        <v>59.69</v>
      </c>
      <c r="D183">
        <f t="shared" si="14"/>
        <v>1.67532249958117</v>
      </c>
      <c r="E183">
        <f t="shared" si="15"/>
        <v>-1.26787750041883</v>
      </c>
      <c r="F183">
        <f t="shared" si="16"/>
        <v>0.124515142301975</v>
      </c>
      <c r="G183" s="36">
        <f t="shared" si="17"/>
        <v>0.334243087485748</v>
      </c>
    </row>
    <row r="184" spans="1:7">
      <c r="A184" s="40">
        <v>44400</v>
      </c>
      <c r="B184">
        <v>2.9134</v>
      </c>
      <c r="C184">
        <v>60.4</v>
      </c>
      <c r="D184">
        <f t="shared" si="14"/>
        <v>1.65562913907285</v>
      </c>
      <c r="E184">
        <f t="shared" si="15"/>
        <v>-1.25777086092715</v>
      </c>
      <c r="F184">
        <f t="shared" si="16"/>
        <v>0.115093825426158</v>
      </c>
      <c r="G184" s="36">
        <f t="shared" si="17"/>
        <v>0.449336912911906</v>
      </c>
    </row>
    <row r="185" spans="1:7">
      <c r="A185" s="40">
        <v>44407</v>
      </c>
      <c r="B185">
        <v>2.8363</v>
      </c>
      <c r="C185">
        <v>59.71</v>
      </c>
      <c r="D185">
        <f t="shared" si="14"/>
        <v>1.67476134650812</v>
      </c>
      <c r="E185">
        <f t="shared" si="15"/>
        <v>-1.16153865349188</v>
      </c>
      <c r="F185">
        <f t="shared" si="16"/>
        <v>0.221926002412965</v>
      </c>
      <c r="G185" s="36">
        <f t="shared" si="17"/>
        <v>0.671262915324872</v>
      </c>
    </row>
    <row r="186" spans="1:7">
      <c r="A186" s="40">
        <v>44414</v>
      </c>
      <c r="B186">
        <v>2.8139</v>
      </c>
      <c r="C186">
        <v>60.71</v>
      </c>
      <c r="D186">
        <f t="shared" si="14"/>
        <v>1.64717509471257</v>
      </c>
      <c r="E186">
        <f t="shared" si="15"/>
        <v>-1.16672490528743</v>
      </c>
      <c r="F186">
        <f t="shared" si="16"/>
        <v>0.203881129932264</v>
      </c>
      <c r="G186" s="36">
        <f t="shared" si="17"/>
        <v>0.875144045257136</v>
      </c>
    </row>
    <row r="187" spans="1:7">
      <c r="A187" s="40">
        <v>44421</v>
      </c>
      <c r="B187">
        <v>2.8792</v>
      </c>
      <c r="C187">
        <v>59.73</v>
      </c>
      <c r="D187">
        <f t="shared" si="14"/>
        <v>1.67420056922819</v>
      </c>
      <c r="E187">
        <f t="shared" si="15"/>
        <v>-1.20499943077181</v>
      </c>
      <c r="F187">
        <f t="shared" si="16"/>
        <v>0.12736665414177</v>
      </c>
      <c r="G187" s="36">
        <f t="shared" si="17"/>
        <v>1.00251069939891</v>
      </c>
    </row>
    <row r="188" spans="1:7">
      <c r="A188" s="40">
        <v>44428</v>
      </c>
      <c r="B188">
        <v>2.852</v>
      </c>
      <c r="C188">
        <v>57.01</v>
      </c>
      <c r="D188">
        <f t="shared" si="14"/>
        <v>1.75407823188914</v>
      </c>
      <c r="E188">
        <f t="shared" si="15"/>
        <v>-1.09792176811086</v>
      </c>
      <c r="F188">
        <f t="shared" si="16"/>
        <v>0.169955732307973</v>
      </c>
      <c r="G188" s="36">
        <f t="shared" si="17"/>
        <v>1.17246643170688</v>
      </c>
    </row>
    <row r="189" spans="1:7">
      <c r="A189" s="40">
        <v>44435</v>
      </c>
      <c r="B189">
        <v>2.8698</v>
      </c>
      <c r="C189">
        <v>58.22</v>
      </c>
      <c r="D189">
        <f t="shared" si="14"/>
        <v>1.71762281003092</v>
      </c>
      <c r="E189">
        <f t="shared" si="15"/>
        <v>-1.15217718996908</v>
      </c>
      <c r="F189">
        <f t="shared" si="16"/>
        <v>0.10559367095807</v>
      </c>
      <c r="G189" s="36">
        <f t="shared" si="17"/>
        <v>1.27806010266495</v>
      </c>
    </row>
    <row r="190" spans="1:7">
      <c r="A190" s="40">
        <v>44442</v>
      </c>
      <c r="B190">
        <v>2.8327</v>
      </c>
      <c r="C190">
        <v>56.34</v>
      </c>
      <c r="D190">
        <f t="shared" si="14"/>
        <v>1.7749378771743</v>
      </c>
      <c r="E190">
        <f t="shared" si="15"/>
        <v>-1.0577621228257</v>
      </c>
      <c r="F190">
        <f t="shared" si="16"/>
        <v>0.103776530666176</v>
      </c>
      <c r="G190" s="36">
        <f t="shared" si="17"/>
        <v>1.38183663333112</v>
      </c>
    </row>
    <row r="191" spans="1:7">
      <c r="A191" s="40">
        <v>44449</v>
      </c>
      <c r="B191">
        <v>2.8656</v>
      </c>
      <c r="C191">
        <v>57.85</v>
      </c>
      <c r="D191">
        <f t="shared" si="14"/>
        <v>1.7286084701815</v>
      </c>
      <c r="E191">
        <f t="shared" si="15"/>
        <v>-1.1369915298185</v>
      </c>
      <c r="F191">
        <f t="shared" si="16"/>
        <v>0.0297333754689353</v>
      </c>
      <c r="G191" s="36">
        <f t="shared" si="17"/>
        <v>1.41157000880006</v>
      </c>
    </row>
    <row r="192" spans="1:7">
      <c r="A192" s="40">
        <v>44456</v>
      </c>
      <c r="B192">
        <v>2.8785</v>
      </c>
      <c r="C192">
        <v>57.14</v>
      </c>
      <c r="D192">
        <f t="shared" si="14"/>
        <v>1.75008750437522</v>
      </c>
      <c r="E192">
        <f t="shared" si="15"/>
        <v>-1.12841249562478</v>
      </c>
      <c r="F192">
        <f t="shared" si="16"/>
        <v>0.0765869351470252</v>
      </c>
      <c r="G192" s="36">
        <f t="shared" si="17"/>
        <v>1.48815694394709</v>
      </c>
    </row>
    <row r="193" spans="1:7">
      <c r="A193" s="40">
        <v>44463</v>
      </c>
      <c r="B193">
        <v>2.8719</v>
      </c>
      <c r="C193">
        <v>57.2</v>
      </c>
      <c r="D193">
        <f t="shared" si="14"/>
        <v>1.74825174825175</v>
      </c>
      <c r="E193">
        <f t="shared" si="15"/>
        <v>-1.12364825174825</v>
      </c>
      <c r="F193">
        <f t="shared" si="16"/>
        <v>-0.0257264836373943</v>
      </c>
      <c r="G193" s="36">
        <f t="shared" si="17"/>
        <v>1.46243046030969</v>
      </c>
    </row>
    <row r="194" spans="1:7">
      <c r="A194" s="40">
        <v>44469</v>
      </c>
      <c r="B194">
        <v>2.8776</v>
      </c>
      <c r="C194">
        <v>56.73</v>
      </c>
      <c r="D194">
        <f t="shared" ref="D194:D257" si="18">1/C194*100</f>
        <v>1.76273576590869</v>
      </c>
      <c r="E194">
        <f t="shared" ref="E194:E257" si="19">D194-B194</f>
        <v>-1.11486423409131</v>
      </c>
      <c r="F194">
        <f t="shared" si="16"/>
        <v>0.0373129558777729</v>
      </c>
      <c r="G194" s="36">
        <f t="shared" si="17"/>
        <v>1.49974341618746</v>
      </c>
    </row>
    <row r="195" spans="1:7">
      <c r="A195" s="40">
        <v>44477</v>
      </c>
      <c r="B195">
        <v>2.9131</v>
      </c>
      <c r="C195">
        <v>56.9</v>
      </c>
      <c r="D195">
        <f t="shared" si="18"/>
        <v>1.75746924428823</v>
      </c>
      <c r="E195">
        <f t="shared" si="19"/>
        <v>-1.15563075571177</v>
      </c>
      <c r="F195">
        <f t="shared" si="16"/>
        <v>-0.0978686328860738</v>
      </c>
      <c r="G195" s="36">
        <f t="shared" si="17"/>
        <v>1.40187478330139</v>
      </c>
    </row>
    <row r="196" spans="1:7">
      <c r="A196" s="40">
        <v>44484</v>
      </c>
      <c r="B196">
        <v>2.9683</v>
      </c>
      <c r="C196">
        <v>57.01</v>
      </c>
      <c r="D196">
        <f t="shared" si="18"/>
        <v>1.75407823188914</v>
      </c>
      <c r="E196">
        <f t="shared" si="19"/>
        <v>-1.21422176811086</v>
      </c>
      <c r="F196">
        <f t="shared" si="16"/>
        <v>-0.0772302382923615</v>
      </c>
      <c r="G196" s="36">
        <f t="shared" si="17"/>
        <v>1.32464454500903</v>
      </c>
    </row>
    <row r="197" spans="1:7">
      <c r="A197" s="40">
        <v>44491</v>
      </c>
      <c r="B197">
        <v>2.9953</v>
      </c>
      <c r="C197">
        <v>57.1</v>
      </c>
      <c r="D197">
        <f t="shared" si="18"/>
        <v>1.75131348511384</v>
      </c>
      <c r="E197">
        <f t="shared" si="19"/>
        <v>-1.24398651488616</v>
      </c>
      <c r="F197">
        <f t="shared" si="16"/>
        <v>-0.115574019261383</v>
      </c>
      <c r="G197" s="36">
        <f t="shared" si="17"/>
        <v>1.20907052574765</v>
      </c>
    </row>
    <row r="198" spans="1:7">
      <c r="A198" s="40">
        <v>44498</v>
      </c>
      <c r="B198">
        <v>2.9732</v>
      </c>
      <c r="C198">
        <v>57.38</v>
      </c>
      <c r="D198">
        <f t="shared" si="18"/>
        <v>1.74276751481352</v>
      </c>
      <c r="E198">
        <f t="shared" si="19"/>
        <v>-1.23043248518648</v>
      </c>
      <c r="F198">
        <f t="shared" ref="F198:F261" si="20">E198-E193</f>
        <v>-0.106784233438224</v>
      </c>
      <c r="G198" s="36">
        <f t="shared" si="17"/>
        <v>1.10228629230942</v>
      </c>
    </row>
    <row r="199" spans="1:7">
      <c r="A199" s="40">
        <v>44505</v>
      </c>
      <c r="B199">
        <v>2.8911</v>
      </c>
      <c r="C199">
        <v>58.25</v>
      </c>
      <c r="D199">
        <f t="shared" si="18"/>
        <v>1.71673819742489</v>
      </c>
      <c r="E199">
        <f t="shared" si="19"/>
        <v>-1.17436180257511</v>
      </c>
      <c r="F199">
        <f t="shared" si="20"/>
        <v>-0.0594975684837971</v>
      </c>
      <c r="G199" s="36">
        <f t="shared" ref="G199:G262" si="21">F199+G198</f>
        <v>1.04278872382562</v>
      </c>
    </row>
    <row r="200" spans="1:7">
      <c r="A200" s="40">
        <v>44512</v>
      </c>
      <c r="B200">
        <v>2.9391</v>
      </c>
      <c r="C200">
        <v>60.07</v>
      </c>
      <c r="D200">
        <f t="shared" si="18"/>
        <v>1.66472448809722</v>
      </c>
      <c r="E200">
        <f t="shared" si="19"/>
        <v>-1.27437551190278</v>
      </c>
      <c r="F200">
        <f t="shared" si="20"/>
        <v>-0.118744756191005</v>
      </c>
      <c r="G200" s="36">
        <f t="shared" si="21"/>
        <v>0.924043967634619</v>
      </c>
    </row>
    <row r="201" spans="1:7">
      <c r="A201" s="40">
        <v>44519</v>
      </c>
      <c r="B201">
        <v>2.9302</v>
      </c>
      <c r="C201">
        <v>60.57</v>
      </c>
      <c r="D201">
        <f t="shared" si="18"/>
        <v>1.65098233448902</v>
      </c>
      <c r="E201">
        <f t="shared" si="19"/>
        <v>-1.27921766551098</v>
      </c>
      <c r="F201">
        <f t="shared" si="20"/>
        <v>-0.064995897400121</v>
      </c>
      <c r="G201" s="36">
        <f t="shared" si="21"/>
        <v>0.859048070234498</v>
      </c>
    </row>
    <row r="202" spans="1:7">
      <c r="A202" s="40">
        <v>44526</v>
      </c>
      <c r="B202">
        <v>2.82</v>
      </c>
      <c r="C202">
        <v>61.58</v>
      </c>
      <c r="D202">
        <f t="shared" si="18"/>
        <v>1.6239038648912</v>
      </c>
      <c r="E202">
        <f t="shared" si="19"/>
        <v>-1.1960961351088</v>
      </c>
      <c r="F202">
        <f t="shared" si="20"/>
        <v>0.0478903797773629</v>
      </c>
      <c r="G202" s="36">
        <f t="shared" si="21"/>
        <v>0.906938450011861</v>
      </c>
    </row>
    <row r="203" spans="1:7">
      <c r="A203" s="40">
        <v>44533</v>
      </c>
      <c r="B203">
        <v>2.8701</v>
      </c>
      <c r="C203">
        <v>61.55</v>
      </c>
      <c r="D203">
        <f t="shared" si="18"/>
        <v>1.6246953696182</v>
      </c>
      <c r="E203">
        <f t="shared" si="19"/>
        <v>-1.2454046303818</v>
      </c>
      <c r="F203">
        <f t="shared" si="20"/>
        <v>-0.0149721451953271</v>
      </c>
      <c r="G203" s="36">
        <f t="shared" si="21"/>
        <v>0.891966304816534</v>
      </c>
    </row>
    <row r="204" spans="1:7">
      <c r="A204" s="40">
        <v>44540</v>
      </c>
      <c r="B204">
        <v>2.8426</v>
      </c>
      <c r="C204">
        <v>61.11</v>
      </c>
      <c r="D204">
        <f t="shared" si="18"/>
        <v>1.63639338897071</v>
      </c>
      <c r="E204">
        <f t="shared" si="19"/>
        <v>-1.20620661102929</v>
      </c>
      <c r="F204">
        <f t="shared" si="20"/>
        <v>-0.0318448084541842</v>
      </c>
      <c r="G204" s="36">
        <f t="shared" si="21"/>
        <v>0.86012149636235</v>
      </c>
    </row>
    <row r="205" spans="1:7">
      <c r="A205" s="40">
        <v>44547</v>
      </c>
      <c r="B205">
        <v>2.8512</v>
      </c>
      <c r="C205">
        <v>60.92</v>
      </c>
      <c r="D205">
        <f t="shared" si="18"/>
        <v>1.64149704530532</v>
      </c>
      <c r="E205">
        <f t="shared" si="19"/>
        <v>-1.20970295469468</v>
      </c>
      <c r="F205">
        <f t="shared" si="20"/>
        <v>0.0646725572080982</v>
      </c>
      <c r="G205" s="36">
        <f t="shared" si="21"/>
        <v>0.924794053570448</v>
      </c>
    </row>
    <row r="206" spans="1:7">
      <c r="A206" s="40">
        <v>44554</v>
      </c>
      <c r="B206">
        <v>2.8203</v>
      </c>
      <c r="C206">
        <v>58.94</v>
      </c>
      <c r="D206">
        <f t="shared" si="18"/>
        <v>1.69664065151001</v>
      </c>
      <c r="E206">
        <f t="shared" si="19"/>
        <v>-1.12365934848999</v>
      </c>
      <c r="F206">
        <f t="shared" si="20"/>
        <v>0.155558317020989</v>
      </c>
      <c r="G206" s="36">
        <f t="shared" si="21"/>
        <v>1.08035237059144</v>
      </c>
    </row>
    <row r="207" spans="1:7">
      <c r="A207" s="40">
        <v>44561</v>
      </c>
      <c r="B207">
        <v>2.7754</v>
      </c>
      <c r="C207">
        <v>59.99</v>
      </c>
      <c r="D207">
        <f t="shared" si="18"/>
        <v>1.66694449074846</v>
      </c>
      <c r="E207">
        <f t="shared" si="19"/>
        <v>-1.10845550925154</v>
      </c>
      <c r="F207">
        <f t="shared" si="20"/>
        <v>0.0876406258572595</v>
      </c>
      <c r="G207" s="36">
        <f t="shared" si="21"/>
        <v>1.1679929964487</v>
      </c>
    </row>
    <row r="208" spans="1:7">
      <c r="A208" s="40">
        <v>44568</v>
      </c>
      <c r="B208">
        <v>2.8181</v>
      </c>
      <c r="C208">
        <v>56.66</v>
      </c>
      <c r="D208">
        <f t="shared" si="18"/>
        <v>1.76491351923756</v>
      </c>
      <c r="E208">
        <f t="shared" si="19"/>
        <v>-1.05318648076244</v>
      </c>
      <c r="F208">
        <f t="shared" si="20"/>
        <v>0.192218149619361</v>
      </c>
      <c r="G208" s="36">
        <f t="shared" si="21"/>
        <v>1.36021114606806</v>
      </c>
    </row>
    <row r="209" spans="1:7">
      <c r="A209" s="40">
        <v>44575</v>
      </c>
      <c r="B209">
        <v>2.7935</v>
      </c>
      <c r="C209">
        <v>57.19</v>
      </c>
      <c r="D209">
        <f t="shared" si="18"/>
        <v>1.74855744011191</v>
      </c>
      <c r="E209">
        <f t="shared" si="19"/>
        <v>-1.04494255988809</v>
      </c>
      <c r="F209">
        <f t="shared" si="20"/>
        <v>0.161264051141199</v>
      </c>
      <c r="G209" s="36">
        <f t="shared" si="21"/>
        <v>1.52147519720926</v>
      </c>
    </row>
    <row r="210" spans="1:7">
      <c r="A210" s="40">
        <v>44582</v>
      </c>
      <c r="B210">
        <v>2.71</v>
      </c>
      <c r="C210">
        <v>56.07</v>
      </c>
      <c r="D210">
        <f t="shared" si="18"/>
        <v>1.78348492955235</v>
      </c>
      <c r="E210">
        <f t="shared" si="19"/>
        <v>-0.926515070447655</v>
      </c>
      <c r="F210">
        <f t="shared" si="20"/>
        <v>0.283187884247027</v>
      </c>
      <c r="G210" s="36">
        <f t="shared" si="21"/>
        <v>1.80466308145628</v>
      </c>
    </row>
    <row r="211" spans="1:7">
      <c r="A211" s="40">
        <v>44589</v>
      </c>
      <c r="B211">
        <v>2.7021</v>
      </c>
      <c r="C211">
        <v>52.51</v>
      </c>
      <c r="D211">
        <f t="shared" si="18"/>
        <v>1.90439916206437</v>
      </c>
      <c r="E211">
        <f t="shared" si="19"/>
        <v>-0.797700837935631</v>
      </c>
      <c r="F211">
        <f t="shared" si="20"/>
        <v>0.325958510554359</v>
      </c>
      <c r="G211" s="36">
        <f t="shared" si="21"/>
        <v>2.13062159201064</v>
      </c>
    </row>
    <row r="212" spans="1:7">
      <c r="A212" s="40">
        <v>44603</v>
      </c>
      <c r="B212">
        <v>2.7891</v>
      </c>
      <c r="C212">
        <v>50.31</v>
      </c>
      <c r="D212">
        <f t="shared" si="18"/>
        <v>1.98767640628106</v>
      </c>
      <c r="E212">
        <f t="shared" si="19"/>
        <v>-0.801423593718942</v>
      </c>
      <c r="F212">
        <f t="shared" si="20"/>
        <v>0.3070319155326</v>
      </c>
      <c r="G212" s="36">
        <f t="shared" si="21"/>
        <v>2.43765350754324</v>
      </c>
    </row>
    <row r="213" spans="1:7">
      <c r="A213" s="40">
        <v>44610</v>
      </c>
      <c r="B213">
        <v>2.7975</v>
      </c>
      <c r="C213">
        <v>51.94</v>
      </c>
      <c r="D213">
        <f t="shared" si="18"/>
        <v>1.92529842125529</v>
      </c>
      <c r="E213">
        <f t="shared" si="19"/>
        <v>-0.872201578744705</v>
      </c>
      <c r="F213">
        <f t="shared" si="20"/>
        <v>0.180984902017737</v>
      </c>
      <c r="G213" s="36">
        <f t="shared" si="21"/>
        <v>2.61863840956098</v>
      </c>
    </row>
    <row r="214" spans="1:7">
      <c r="A214" s="40">
        <v>44617</v>
      </c>
      <c r="B214">
        <v>2.775</v>
      </c>
      <c r="C214">
        <v>52.4</v>
      </c>
      <c r="D214">
        <f t="shared" si="18"/>
        <v>1.90839694656489</v>
      </c>
      <c r="E214">
        <f t="shared" si="19"/>
        <v>-0.866603053435114</v>
      </c>
      <c r="F214">
        <f t="shared" si="20"/>
        <v>0.178339506452978</v>
      </c>
      <c r="G214" s="36">
        <f t="shared" si="21"/>
        <v>2.79697791601396</v>
      </c>
    </row>
    <row r="215" spans="1:7">
      <c r="A215" s="40">
        <v>44624</v>
      </c>
      <c r="B215">
        <v>2.8125</v>
      </c>
      <c r="C215">
        <v>51.16</v>
      </c>
      <c r="D215">
        <f t="shared" si="18"/>
        <v>1.9546520719312</v>
      </c>
      <c r="E215">
        <f t="shared" si="19"/>
        <v>-0.857847928068803</v>
      </c>
      <c r="F215">
        <f t="shared" si="20"/>
        <v>0.0686671423788512</v>
      </c>
      <c r="G215" s="36">
        <f t="shared" si="21"/>
        <v>2.86564505839281</v>
      </c>
    </row>
    <row r="216" spans="1:7">
      <c r="A216" s="40">
        <v>44631</v>
      </c>
      <c r="B216">
        <v>2.7902</v>
      </c>
      <c r="C216">
        <v>49.16</v>
      </c>
      <c r="D216">
        <f t="shared" si="18"/>
        <v>2.03417412530513</v>
      </c>
      <c r="E216">
        <f t="shared" si="19"/>
        <v>-0.756025874694874</v>
      </c>
      <c r="F216">
        <f t="shared" si="20"/>
        <v>0.0416749632407576</v>
      </c>
      <c r="G216" s="36">
        <f t="shared" si="21"/>
        <v>2.90732002163357</v>
      </c>
    </row>
    <row r="217" spans="1:7">
      <c r="A217" s="40">
        <v>44638</v>
      </c>
      <c r="B217">
        <v>2.7927</v>
      </c>
      <c r="C217">
        <v>48.73</v>
      </c>
      <c r="D217">
        <f t="shared" si="18"/>
        <v>2.05212394828648</v>
      </c>
      <c r="E217">
        <f t="shared" si="19"/>
        <v>-0.740576051713524</v>
      </c>
      <c r="F217">
        <f t="shared" si="20"/>
        <v>0.0608475420054189</v>
      </c>
      <c r="G217" s="36">
        <f t="shared" si="21"/>
        <v>2.96816756363898</v>
      </c>
    </row>
    <row r="218" spans="1:7">
      <c r="A218" s="40">
        <v>44645</v>
      </c>
      <c r="B218">
        <v>2.7927</v>
      </c>
      <c r="C218">
        <v>47.41</v>
      </c>
      <c r="D218">
        <f t="shared" si="18"/>
        <v>2.1092596498629</v>
      </c>
      <c r="E218">
        <f t="shared" si="19"/>
        <v>-0.683440350137102</v>
      </c>
      <c r="F218">
        <f t="shared" si="20"/>
        <v>0.188761228607603</v>
      </c>
      <c r="G218" s="36">
        <f t="shared" si="21"/>
        <v>3.15692879224659</v>
      </c>
    </row>
    <row r="219" spans="1:7">
      <c r="A219" s="40">
        <v>44652</v>
      </c>
      <c r="B219">
        <v>2.7743</v>
      </c>
      <c r="C219">
        <v>45.43</v>
      </c>
      <c r="D219">
        <f t="shared" si="18"/>
        <v>2.20118864186661</v>
      </c>
      <c r="E219">
        <f t="shared" si="19"/>
        <v>-0.573111358133392</v>
      </c>
      <c r="F219">
        <f t="shared" si="20"/>
        <v>0.293491695301722</v>
      </c>
      <c r="G219" s="36">
        <f t="shared" si="21"/>
        <v>3.45042048754831</v>
      </c>
    </row>
    <row r="220" spans="1:7">
      <c r="A220" s="40">
        <v>44659</v>
      </c>
      <c r="B220">
        <v>2.7529</v>
      </c>
      <c r="C220">
        <v>43.55</v>
      </c>
      <c r="D220">
        <f t="shared" si="18"/>
        <v>2.29621125143513</v>
      </c>
      <c r="E220">
        <f t="shared" si="19"/>
        <v>-0.456688748564868</v>
      </c>
      <c r="F220">
        <f t="shared" si="20"/>
        <v>0.401159179503936</v>
      </c>
      <c r="G220" s="36">
        <f t="shared" si="21"/>
        <v>3.85157966705225</v>
      </c>
    </row>
    <row r="221" spans="1:7">
      <c r="A221" s="40">
        <v>44666</v>
      </c>
      <c r="B221">
        <v>2.7578</v>
      </c>
      <c r="C221">
        <v>41.2</v>
      </c>
      <c r="D221">
        <f t="shared" si="18"/>
        <v>2.42718446601942</v>
      </c>
      <c r="E221">
        <f t="shared" si="19"/>
        <v>-0.330615533980583</v>
      </c>
      <c r="F221">
        <f t="shared" si="20"/>
        <v>0.425410340714291</v>
      </c>
      <c r="G221" s="36">
        <f t="shared" si="21"/>
        <v>4.27699000776654</v>
      </c>
    </row>
    <row r="222" spans="1:7">
      <c r="A222" s="40">
        <v>44673</v>
      </c>
      <c r="B222">
        <v>2.8409</v>
      </c>
      <c r="C222">
        <v>37.37</v>
      </c>
      <c r="D222">
        <f t="shared" si="18"/>
        <v>2.67594327000268</v>
      </c>
      <c r="E222">
        <f t="shared" si="19"/>
        <v>-0.164956729997324</v>
      </c>
      <c r="F222">
        <f t="shared" si="20"/>
        <v>0.5756193217162</v>
      </c>
      <c r="G222" s="36">
        <f t="shared" si="21"/>
        <v>4.85260932948274</v>
      </c>
    </row>
    <row r="223" spans="1:7">
      <c r="A223" s="40">
        <v>44680</v>
      </c>
      <c r="B223">
        <v>2.8386</v>
      </c>
      <c r="C223">
        <v>35.1</v>
      </c>
      <c r="D223">
        <f t="shared" si="18"/>
        <v>2.84900284900285</v>
      </c>
      <c r="E223">
        <f t="shared" si="19"/>
        <v>0.0104028490028489</v>
      </c>
      <c r="F223">
        <f t="shared" si="20"/>
        <v>0.693843199139951</v>
      </c>
      <c r="G223" s="36">
        <f t="shared" si="21"/>
        <v>5.54645252862269</v>
      </c>
    </row>
    <row r="224" spans="1:7">
      <c r="A224" s="40">
        <v>44687</v>
      </c>
      <c r="B224">
        <v>2.8273</v>
      </c>
      <c r="C224">
        <v>34.67</v>
      </c>
      <c r="D224">
        <f t="shared" si="18"/>
        <v>2.88433804441881</v>
      </c>
      <c r="E224">
        <f t="shared" si="19"/>
        <v>0.0570380444188054</v>
      </c>
      <c r="F224">
        <f t="shared" si="20"/>
        <v>0.630149402552198</v>
      </c>
      <c r="G224" s="36">
        <f t="shared" si="21"/>
        <v>6.17660193117488</v>
      </c>
    </row>
    <row r="225" spans="1:7">
      <c r="A225" s="40">
        <v>44694</v>
      </c>
      <c r="B225">
        <v>2.814</v>
      </c>
      <c r="C225">
        <v>36.48</v>
      </c>
      <c r="D225">
        <f t="shared" si="18"/>
        <v>2.74122807017544</v>
      </c>
      <c r="E225">
        <f t="shared" si="19"/>
        <v>-0.0727719298245613</v>
      </c>
      <c r="F225">
        <f t="shared" si="20"/>
        <v>0.383916818740306</v>
      </c>
      <c r="G225" s="36">
        <f t="shared" si="21"/>
        <v>6.56051874991519</v>
      </c>
    </row>
    <row r="226" spans="1:7">
      <c r="A226" s="40">
        <v>44701</v>
      </c>
      <c r="B226">
        <v>2.79</v>
      </c>
      <c r="C226">
        <v>37.33</v>
      </c>
      <c r="D226">
        <f t="shared" si="18"/>
        <v>2.67881060809001</v>
      </c>
      <c r="E226">
        <f t="shared" si="19"/>
        <v>-0.111189391909992</v>
      </c>
      <c r="F226">
        <f t="shared" si="20"/>
        <v>0.219426142070591</v>
      </c>
      <c r="G226" s="36">
        <f t="shared" si="21"/>
        <v>6.77994489198578</v>
      </c>
    </row>
    <row r="227" spans="1:7">
      <c r="A227" s="40">
        <v>44708</v>
      </c>
      <c r="B227">
        <v>2.6974</v>
      </c>
      <c r="C227">
        <v>36.16</v>
      </c>
      <c r="D227">
        <f t="shared" si="18"/>
        <v>2.76548672566372</v>
      </c>
      <c r="E227">
        <f t="shared" si="19"/>
        <v>0.0680867256637168</v>
      </c>
      <c r="F227">
        <f t="shared" si="20"/>
        <v>0.23304345566104</v>
      </c>
      <c r="G227" s="36">
        <f t="shared" si="21"/>
        <v>7.01298834764682</v>
      </c>
    </row>
    <row r="228" spans="1:7">
      <c r="A228" s="40">
        <v>44714</v>
      </c>
      <c r="B228">
        <v>2.7601</v>
      </c>
      <c r="C228">
        <v>37.98</v>
      </c>
      <c r="D228">
        <f t="shared" si="18"/>
        <v>2.63296471827278</v>
      </c>
      <c r="E228">
        <f t="shared" si="19"/>
        <v>-0.127135281727225</v>
      </c>
      <c r="F228">
        <f t="shared" si="20"/>
        <v>-0.137538130730074</v>
      </c>
      <c r="G228" s="36">
        <f t="shared" si="21"/>
        <v>6.87545021691675</v>
      </c>
    </row>
    <row r="229" spans="1:7">
      <c r="A229" s="40">
        <v>44722</v>
      </c>
      <c r="B229">
        <v>2.7526</v>
      </c>
      <c r="C229">
        <v>38.95</v>
      </c>
      <c r="D229">
        <f t="shared" si="18"/>
        <v>2.56739409499358</v>
      </c>
      <c r="E229">
        <f t="shared" si="19"/>
        <v>-0.185205905006419</v>
      </c>
      <c r="F229">
        <f t="shared" si="20"/>
        <v>-0.242243949425224</v>
      </c>
      <c r="G229" s="36">
        <f t="shared" si="21"/>
        <v>6.63320626749152</v>
      </c>
    </row>
    <row r="230" spans="1:7">
      <c r="A230" s="40">
        <v>44729</v>
      </c>
      <c r="B230">
        <v>2.7752</v>
      </c>
      <c r="C230">
        <v>40.27</v>
      </c>
      <c r="D230">
        <f t="shared" si="18"/>
        <v>2.48323814253787</v>
      </c>
      <c r="E230">
        <f t="shared" si="19"/>
        <v>-0.291961857462131</v>
      </c>
      <c r="F230">
        <f t="shared" si="20"/>
        <v>-0.21918992763757</v>
      </c>
      <c r="G230" s="36">
        <f t="shared" si="21"/>
        <v>6.41401633985395</v>
      </c>
    </row>
    <row r="231" spans="1:7">
      <c r="A231" s="40">
        <v>44736</v>
      </c>
      <c r="B231">
        <v>2.7978</v>
      </c>
      <c r="C231">
        <v>42.37</v>
      </c>
      <c r="D231">
        <f t="shared" si="18"/>
        <v>2.36016049091338</v>
      </c>
      <c r="E231">
        <f t="shared" si="19"/>
        <v>-0.437639509086618</v>
      </c>
      <c r="F231">
        <f t="shared" si="20"/>
        <v>-0.326450117176626</v>
      </c>
      <c r="G231" s="36">
        <f t="shared" si="21"/>
        <v>6.08756622267733</v>
      </c>
    </row>
    <row r="232" spans="1:7">
      <c r="A232" s="40">
        <v>44743</v>
      </c>
      <c r="B232">
        <v>2.8255</v>
      </c>
      <c r="C232">
        <v>42.26</v>
      </c>
      <c r="D232">
        <f t="shared" si="18"/>
        <v>2.36630383341221</v>
      </c>
      <c r="E232">
        <f t="shared" si="19"/>
        <v>-0.45919616658779</v>
      </c>
      <c r="F232">
        <f t="shared" si="20"/>
        <v>-0.527282892251506</v>
      </c>
      <c r="G232" s="36">
        <f t="shared" si="21"/>
        <v>5.56028333042582</v>
      </c>
    </row>
    <row r="233" spans="1:7">
      <c r="A233" s="40">
        <v>44750</v>
      </c>
      <c r="B233">
        <v>2.8384</v>
      </c>
      <c r="C233">
        <v>42.63</v>
      </c>
      <c r="D233">
        <f t="shared" si="18"/>
        <v>2.34576589256392</v>
      </c>
      <c r="E233">
        <f t="shared" si="19"/>
        <v>-0.492634107436078</v>
      </c>
      <c r="F233">
        <f t="shared" si="20"/>
        <v>-0.365498825708853</v>
      </c>
      <c r="G233" s="36">
        <f t="shared" si="21"/>
        <v>5.19478450471697</v>
      </c>
    </row>
    <row r="234" spans="1:7">
      <c r="A234" s="40">
        <v>44757</v>
      </c>
      <c r="B234">
        <v>2.7857</v>
      </c>
      <c r="C234">
        <v>41.93</v>
      </c>
      <c r="D234">
        <f t="shared" si="18"/>
        <v>2.38492725971858</v>
      </c>
      <c r="E234">
        <f t="shared" si="19"/>
        <v>-0.400772740281421</v>
      </c>
      <c r="F234">
        <f t="shared" si="20"/>
        <v>-0.215566835275002</v>
      </c>
      <c r="G234" s="36">
        <f t="shared" si="21"/>
        <v>4.97921766944197</v>
      </c>
    </row>
    <row r="235" spans="1:7">
      <c r="A235" s="40">
        <v>44764</v>
      </c>
      <c r="B235">
        <v>2.787</v>
      </c>
      <c r="C235">
        <v>42.22</v>
      </c>
      <c r="D235">
        <f t="shared" si="18"/>
        <v>2.36854571293226</v>
      </c>
      <c r="E235">
        <f t="shared" si="19"/>
        <v>-0.41845428706774</v>
      </c>
      <c r="F235">
        <f t="shared" si="20"/>
        <v>-0.12649242960561</v>
      </c>
      <c r="G235" s="36">
        <f t="shared" si="21"/>
        <v>4.85272523983636</v>
      </c>
    </row>
    <row r="236" spans="1:7">
      <c r="A236" s="40">
        <v>44771</v>
      </c>
      <c r="B236">
        <v>2.756</v>
      </c>
      <c r="C236">
        <v>41.96</v>
      </c>
      <c r="D236">
        <f t="shared" si="18"/>
        <v>2.38322211630124</v>
      </c>
      <c r="E236">
        <f t="shared" si="19"/>
        <v>-0.372777883698761</v>
      </c>
      <c r="F236">
        <f t="shared" si="20"/>
        <v>0.0648616253878571</v>
      </c>
      <c r="G236" s="36">
        <f t="shared" si="21"/>
        <v>4.91758686522421</v>
      </c>
    </row>
    <row r="237" spans="1:7">
      <c r="A237" s="40">
        <v>44778</v>
      </c>
      <c r="B237">
        <v>2.7339</v>
      </c>
      <c r="C237">
        <v>42.26</v>
      </c>
      <c r="D237">
        <f t="shared" si="18"/>
        <v>2.36630383341221</v>
      </c>
      <c r="E237">
        <f t="shared" si="19"/>
        <v>-0.36759616658779</v>
      </c>
      <c r="F237">
        <f t="shared" si="20"/>
        <v>0.0915999999999997</v>
      </c>
      <c r="G237" s="36">
        <f t="shared" si="21"/>
        <v>5.00918686522421</v>
      </c>
    </row>
    <row r="238" spans="1:7">
      <c r="A238" s="40">
        <v>44785</v>
      </c>
      <c r="B238">
        <v>2.7347</v>
      </c>
      <c r="C238">
        <v>42.77</v>
      </c>
      <c r="D238">
        <f t="shared" si="18"/>
        <v>2.33808744447042</v>
      </c>
      <c r="E238">
        <f t="shared" si="19"/>
        <v>-0.396612555529577</v>
      </c>
      <c r="F238">
        <f t="shared" si="20"/>
        <v>0.0960215519065009</v>
      </c>
      <c r="G238" s="36">
        <f t="shared" si="21"/>
        <v>5.10520841713072</v>
      </c>
    </row>
    <row r="239" spans="1:7">
      <c r="A239" s="40">
        <v>44792</v>
      </c>
      <c r="B239">
        <v>2.5875</v>
      </c>
      <c r="C239">
        <v>42.95</v>
      </c>
      <c r="D239">
        <f t="shared" si="18"/>
        <v>2.32828870779977</v>
      </c>
      <c r="E239">
        <f t="shared" si="19"/>
        <v>-0.259211292200233</v>
      </c>
      <c r="F239">
        <f t="shared" si="20"/>
        <v>0.141561448081188</v>
      </c>
      <c r="G239" s="36">
        <f t="shared" si="21"/>
        <v>5.2467698652119</v>
      </c>
    </row>
    <row r="240" spans="1:7">
      <c r="A240" s="40">
        <v>44799</v>
      </c>
      <c r="B240">
        <v>2.643</v>
      </c>
      <c r="C240">
        <v>41.04</v>
      </c>
      <c r="D240">
        <f t="shared" si="18"/>
        <v>2.43664717348928</v>
      </c>
      <c r="E240">
        <f t="shared" si="19"/>
        <v>-0.206352826510721</v>
      </c>
      <c r="F240">
        <f t="shared" si="20"/>
        <v>0.21210146055702</v>
      </c>
      <c r="G240" s="36">
        <f t="shared" si="21"/>
        <v>5.45887132576892</v>
      </c>
    </row>
    <row r="241" spans="1:7">
      <c r="A241" s="40">
        <v>44806</v>
      </c>
      <c r="B241">
        <v>2.6226</v>
      </c>
      <c r="C241">
        <v>39.88</v>
      </c>
      <c r="D241">
        <f t="shared" si="18"/>
        <v>2.50752256770311</v>
      </c>
      <c r="E241">
        <f t="shared" si="19"/>
        <v>-0.115077432296891</v>
      </c>
      <c r="F241">
        <f t="shared" si="20"/>
        <v>0.25770045140187</v>
      </c>
      <c r="G241" s="36">
        <f t="shared" si="21"/>
        <v>5.71657177717079</v>
      </c>
    </row>
    <row r="242" spans="1:7">
      <c r="A242" s="40">
        <v>44813</v>
      </c>
      <c r="B242">
        <v>2.635</v>
      </c>
      <c r="C242">
        <v>40.1</v>
      </c>
      <c r="D242">
        <f t="shared" si="18"/>
        <v>2.49376558603491</v>
      </c>
      <c r="E242">
        <f t="shared" si="19"/>
        <v>-0.141234413965087</v>
      </c>
      <c r="F242">
        <f t="shared" si="20"/>
        <v>0.226361752622703</v>
      </c>
      <c r="G242" s="36">
        <f t="shared" si="21"/>
        <v>5.9429335297935</v>
      </c>
    </row>
    <row r="243" spans="1:7">
      <c r="A243" s="40">
        <v>44820</v>
      </c>
      <c r="B243">
        <v>2.673</v>
      </c>
      <c r="C243">
        <v>37.63</v>
      </c>
      <c r="D243">
        <f t="shared" si="18"/>
        <v>2.65745415891576</v>
      </c>
      <c r="E243">
        <f t="shared" si="19"/>
        <v>-0.0155458410842417</v>
      </c>
      <c r="F243">
        <f t="shared" si="20"/>
        <v>0.381066714445335</v>
      </c>
      <c r="G243" s="36">
        <f t="shared" si="21"/>
        <v>6.32400024423883</v>
      </c>
    </row>
    <row r="244" spans="1:7">
      <c r="A244" s="40">
        <v>44827</v>
      </c>
      <c r="B244">
        <v>2.6802</v>
      </c>
      <c r="C244">
        <v>36.61</v>
      </c>
      <c r="D244">
        <f t="shared" si="18"/>
        <v>2.73149412728763</v>
      </c>
      <c r="E244">
        <f t="shared" si="19"/>
        <v>0.0512941272876262</v>
      </c>
      <c r="F244">
        <f t="shared" si="20"/>
        <v>0.310505419487859</v>
      </c>
      <c r="G244" s="36">
        <f t="shared" si="21"/>
        <v>6.63450566372669</v>
      </c>
    </row>
    <row r="245" spans="1:7">
      <c r="A245" s="40">
        <v>44834</v>
      </c>
      <c r="B245">
        <v>2.7601</v>
      </c>
      <c r="C245">
        <v>35.96</v>
      </c>
      <c r="D245">
        <f t="shared" si="18"/>
        <v>2.78086763070078</v>
      </c>
      <c r="E245">
        <f t="shared" si="19"/>
        <v>0.0207676307007785</v>
      </c>
      <c r="F245">
        <f t="shared" si="20"/>
        <v>0.227120457211499</v>
      </c>
      <c r="G245" s="36">
        <f t="shared" si="21"/>
        <v>6.86162612093819</v>
      </c>
    </row>
    <row r="246" spans="1:7">
      <c r="A246" s="40">
        <v>44848</v>
      </c>
      <c r="B246">
        <v>2.6977</v>
      </c>
      <c r="C246">
        <v>37.63</v>
      </c>
      <c r="D246">
        <f t="shared" si="18"/>
        <v>2.65745415891576</v>
      </c>
      <c r="E246">
        <f t="shared" si="19"/>
        <v>-0.0402458410842419</v>
      </c>
      <c r="F246">
        <f t="shared" si="20"/>
        <v>0.0748315912126487</v>
      </c>
      <c r="G246" s="36">
        <f t="shared" si="21"/>
        <v>6.93645771215084</v>
      </c>
    </row>
    <row r="247" spans="1:7">
      <c r="A247" s="40">
        <v>44855</v>
      </c>
      <c r="B247">
        <v>2.7278</v>
      </c>
      <c r="C247">
        <v>38.11</v>
      </c>
      <c r="D247">
        <f t="shared" si="18"/>
        <v>2.62398320650748</v>
      </c>
      <c r="E247">
        <f t="shared" si="19"/>
        <v>-0.103816793492522</v>
      </c>
      <c r="F247">
        <f t="shared" si="20"/>
        <v>0.0374176204725658</v>
      </c>
      <c r="G247" s="36">
        <f t="shared" si="21"/>
        <v>6.9738753326234</v>
      </c>
    </row>
    <row r="248" spans="1:7">
      <c r="A248" s="40">
        <v>44862</v>
      </c>
      <c r="B248">
        <v>2.6653</v>
      </c>
      <c r="C248">
        <v>36.41</v>
      </c>
      <c r="D248">
        <f t="shared" si="18"/>
        <v>2.74649821477616</v>
      </c>
      <c r="E248">
        <f t="shared" si="19"/>
        <v>0.081198214776161</v>
      </c>
      <c r="F248">
        <f t="shared" si="20"/>
        <v>0.0967440558604027</v>
      </c>
      <c r="G248" s="36">
        <f t="shared" si="21"/>
        <v>7.07061938848381</v>
      </c>
    </row>
    <row r="249" spans="1:7">
      <c r="A249" s="40">
        <v>44869</v>
      </c>
      <c r="B249">
        <v>2.7023</v>
      </c>
      <c r="C249">
        <v>39.48</v>
      </c>
      <c r="D249">
        <f t="shared" si="18"/>
        <v>2.53292806484296</v>
      </c>
      <c r="E249">
        <f t="shared" si="19"/>
        <v>-0.169371935157042</v>
      </c>
      <c r="F249">
        <f t="shared" si="20"/>
        <v>-0.220666062444668</v>
      </c>
      <c r="G249" s="36">
        <f t="shared" si="21"/>
        <v>6.84995332603914</v>
      </c>
    </row>
    <row r="250" spans="1:7">
      <c r="A250" s="40">
        <v>44876</v>
      </c>
      <c r="B250">
        <v>2.7354</v>
      </c>
      <c r="C250">
        <v>38.88</v>
      </c>
      <c r="D250">
        <f t="shared" si="18"/>
        <v>2.57201646090535</v>
      </c>
      <c r="E250">
        <f t="shared" si="19"/>
        <v>-0.16338353909465</v>
      </c>
      <c r="F250">
        <f t="shared" si="20"/>
        <v>-0.184151169795429</v>
      </c>
      <c r="G250" s="36">
        <f t="shared" si="21"/>
        <v>6.66580215624371</v>
      </c>
    </row>
    <row r="251" spans="1:7">
      <c r="A251" s="40">
        <v>44883</v>
      </c>
      <c r="B251">
        <v>2.825</v>
      </c>
      <c r="C251">
        <v>39.06</v>
      </c>
      <c r="D251">
        <f t="shared" si="18"/>
        <v>2.56016385048643</v>
      </c>
      <c r="E251">
        <f t="shared" si="19"/>
        <v>-0.264836149513569</v>
      </c>
      <c r="F251">
        <f t="shared" si="20"/>
        <v>-0.224590308429327</v>
      </c>
      <c r="G251" s="36">
        <f t="shared" si="21"/>
        <v>6.44121184781438</v>
      </c>
    </row>
    <row r="252" spans="1:7">
      <c r="A252" s="40">
        <v>44890</v>
      </c>
      <c r="B252">
        <v>2.83</v>
      </c>
      <c r="C252">
        <v>37.72</v>
      </c>
      <c r="D252">
        <f t="shared" si="18"/>
        <v>2.65111346765642</v>
      </c>
      <c r="E252">
        <f t="shared" si="19"/>
        <v>-0.178886532343584</v>
      </c>
      <c r="F252">
        <f t="shared" si="20"/>
        <v>-0.0750697388510626</v>
      </c>
      <c r="G252" s="36">
        <f t="shared" si="21"/>
        <v>6.36614210896332</v>
      </c>
    </row>
    <row r="253" spans="1:7">
      <c r="A253" s="40">
        <v>44897</v>
      </c>
      <c r="B253">
        <v>2.8676</v>
      </c>
      <c r="C253">
        <v>38.89</v>
      </c>
      <c r="D253">
        <f t="shared" si="18"/>
        <v>2.57135510413988</v>
      </c>
      <c r="E253">
        <f t="shared" si="19"/>
        <v>-0.296244895860118</v>
      </c>
      <c r="F253">
        <f t="shared" si="20"/>
        <v>-0.377443110636279</v>
      </c>
      <c r="G253" s="36">
        <f t="shared" si="21"/>
        <v>5.98869899832704</v>
      </c>
    </row>
    <row r="254" spans="1:7">
      <c r="A254" s="40">
        <v>44904</v>
      </c>
      <c r="B254">
        <v>2.8903</v>
      </c>
      <c r="C254">
        <v>39.18</v>
      </c>
      <c r="D254">
        <f t="shared" si="18"/>
        <v>2.55232261357836</v>
      </c>
      <c r="E254">
        <f t="shared" si="19"/>
        <v>-0.337977386421644</v>
      </c>
      <c r="F254">
        <f t="shared" si="20"/>
        <v>-0.168605451264602</v>
      </c>
      <c r="G254" s="36">
        <f t="shared" si="21"/>
        <v>5.82009354706244</v>
      </c>
    </row>
    <row r="255" spans="1:7">
      <c r="A255" s="40">
        <v>44911</v>
      </c>
      <c r="B255">
        <v>2.8856</v>
      </c>
      <c r="C255">
        <v>38.45</v>
      </c>
      <c r="D255">
        <f t="shared" si="18"/>
        <v>2.60078023407022</v>
      </c>
      <c r="E255">
        <f t="shared" si="19"/>
        <v>-0.284819765929779</v>
      </c>
      <c r="F255">
        <f t="shared" si="20"/>
        <v>-0.121436226835129</v>
      </c>
      <c r="G255" s="36">
        <f t="shared" si="21"/>
        <v>5.69865732022731</v>
      </c>
    </row>
    <row r="256" spans="1:7">
      <c r="A256" s="40">
        <v>44918</v>
      </c>
      <c r="B256">
        <v>2.8251</v>
      </c>
      <c r="C256">
        <v>36.72</v>
      </c>
      <c r="D256">
        <f t="shared" si="18"/>
        <v>2.72331154684096</v>
      </c>
      <c r="E256">
        <f t="shared" si="19"/>
        <v>-0.101788453159041</v>
      </c>
      <c r="F256">
        <f t="shared" si="20"/>
        <v>0.163047696354528</v>
      </c>
      <c r="G256" s="36">
        <f t="shared" si="21"/>
        <v>5.86170501658184</v>
      </c>
    </row>
    <row r="257" spans="1:7">
      <c r="A257" s="40">
        <v>44925</v>
      </c>
      <c r="B257">
        <v>2.8353</v>
      </c>
      <c r="C257">
        <v>37.49</v>
      </c>
      <c r="D257">
        <f t="shared" si="18"/>
        <v>2.66737796745799</v>
      </c>
      <c r="E257">
        <f t="shared" si="19"/>
        <v>-0.167922032542012</v>
      </c>
      <c r="F257">
        <f t="shared" si="20"/>
        <v>0.0109644998015725</v>
      </c>
      <c r="G257" s="36">
        <f t="shared" si="21"/>
        <v>5.87266951638341</v>
      </c>
    </row>
    <row r="258" spans="1:7">
      <c r="A258" s="40">
        <v>44932</v>
      </c>
      <c r="B258">
        <v>2.8328</v>
      </c>
      <c r="C258">
        <v>38.89</v>
      </c>
      <c r="D258">
        <f t="shared" ref="D258:D274" si="22">1/C258*100</f>
        <v>2.57135510413988</v>
      </c>
      <c r="E258">
        <f t="shared" ref="E258:E274" si="23">D258-B258</f>
        <v>-0.261444895860119</v>
      </c>
      <c r="F258">
        <f t="shared" si="20"/>
        <v>0.0347999999999997</v>
      </c>
      <c r="G258" s="36">
        <f t="shared" si="21"/>
        <v>5.90746951638341</v>
      </c>
    </row>
    <row r="259" spans="1:7">
      <c r="A259" s="40">
        <v>44939</v>
      </c>
      <c r="B259">
        <v>2.901</v>
      </c>
      <c r="C259">
        <v>39.49</v>
      </c>
      <c r="D259">
        <f t="shared" si="22"/>
        <v>2.53228665484933</v>
      </c>
      <c r="E259">
        <f t="shared" si="23"/>
        <v>-0.368713345150671</v>
      </c>
      <c r="F259">
        <f t="shared" si="20"/>
        <v>-0.0307359587290272</v>
      </c>
      <c r="G259" s="36">
        <f t="shared" si="21"/>
        <v>5.87673355765438</v>
      </c>
    </row>
    <row r="260" spans="1:7">
      <c r="A260" s="40">
        <v>44946</v>
      </c>
      <c r="B260">
        <v>2.9331</v>
      </c>
      <c r="C260">
        <v>40.78</v>
      </c>
      <c r="D260">
        <f t="shared" si="22"/>
        <v>2.45218244237371</v>
      </c>
      <c r="E260">
        <f t="shared" si="23"/>
        <v>-0.480917557626288</v>
      </c>
      <c r="F260">
        <f t="shared" si="20"/>
        <v>-0.196097791696508</v>
      </c>
      <c r="G260" s="36">
        <f t="shared" si="21"/>
        <v>5.68063576595787</v>
      </c>
    </row>
    <row r="261" spans="1:7">
      <c r="A261" s="40">
        <v>44960</v>
      </c>
      <c r="B261">
        <v>2.8943</v>
      </c>
      <c r="C261">
        <v>41.56</v>
      </c>
      <c r="D261">
        <f t="shared" si="22"/>
        <v>2.40615976900866</v>
      </c>
      <c r="E261">
        <f t="shared" si="23"/>
        <v>-0.488140230991338</v>
      </c>
      <c r="F261">
        <f t="shared" si="20"/>
        <v>-0.386351777832296</v>
      </c>
      <c r="G261" s="36">
        <f t="shared" si="21"/>
        <v>5.29428398812558</v>
      </c>
    </row>
    <row r="262" spans="1:7">
      <c r="A262" s="40">
        <v>44967</v>
      </c>
      <c r="B262">
        <v>2.9003</v>
      </c>
      <c r="C262">
        <v>41.73</v>
      </c>
      <c r="D262">
        <f t="shared" si="22"/>
        <v>2.39635753654445</v>
      </c>
      <c r="E262">
        <f t="shared" si="23"/>
        <v>-0.503942463455548</v>
      </c>
      <c r="F262">
        <f t="shared" ref="F262:F274" si="24">E262-E257</f>
        <v>-0.336020430913536</v>
      </c>
      <c r="G262" s="36">
        <f t="shared" si="21"/>
        <v>4.95826355721204</v>
      </c>
    </row>
    <row r="263" spans="1:7">
      <c r="A263" s="40">
        <v>44974</v>
      </c>
      <c r="B263">
        <v>2.892</v>
      </c>
      <c r="C263">
        <v>40.69</v>
      </c>
      <c r="D263">
        <f t="shared" si="22"/>
        <v>2.45760629147211</v>
      </c>
      <c r="E263">
        <f t="shared" si="23"/>
        <v>-0.434393708527894</v>
      </c>
      <c r="F263">
        <f t="shared" si="24"/>
        <v>-0.172948812667775</v>
      </c>
      <c r="G263" s="36">
        <f t="shared" ref="G263:G268" si="25">F263+G262</f>
        <v>4.78531474454427</v>
      </c>
    </row>
    <row r="264" spans="1:7">
      <c r="A264" s="40">
        <v>44981</v>
      </c>
      <c r="B264">
        <v>2.9126</v>
      </c>
      <c r="C264">
        <v>40.6</v>
      </c>
      <c r="D264">
        <f t="shared" si="22"/>
        <v>2.46305418719212</v>
      </c>
      <c r="E264">
        <f t="shared" si="23"/>
        <v>-0.449545812807882</v>
      </c>
      <c r="F264">
        <f t="shared" si="24"/>
        <v>-0.0808324676572112</v>
      </c>
      <c r="G264" s="36">
        <f t="shared" si="25"/>
        <v>4.70448227688706</v>
      </c>
    </row>
    <row r="265" spans="1:7">
      <c r="A265" s="40">
        <v>44988</v>
      </c>
      <c r="B265">
        <v>2.9026</v>
      </c>
      <c r="C265">
        <v>40.64</v>
      </c>
      <c r="D265">
        <f t="shared" si="22"/>
        <v>2.46062992125984</v>
      </c>
      <c r="E265">
        <f t="shared" si="23"/>
        <v>-0.441970078740158</v>
      </c>
      <c r="F265">
        <f t="shared" si="24"/>
        <v>0.0389474788861297</v>
      </c>
      <c r="G265" s="36">
        <f t="shared" si="25"/>
        <v>4.74342975577319</v>
      </c>
    </row>
    <row r="266" spans="1:7">
      <c r="A266" s="40">
        <v>44995</v>
      </c>
      <c r="B266">
        <v>2.8627</v>
      </c>
      <c r="C266">
        <v>38</v>
      </c>
      <c r="D266">
        <f t="shared" si="22"/>
        <v>2.63157894736842</v>
      </c>
      <c r="E266">
        <f t="shared" si="23"/>
        <v>-0.231121052631579</v>
      </c>
      <c r="F266">
        <f t="shared" si="24"/>
        <v>0.257019178359759</v>
      </c>
      <c r="G266" s="36">
        <f t="shared" si="25"/>
        <v>5.00044893413294</v>
      </c>
    </row>
    <row r="267" spans="1:7">
      <c r="A267" s="40">
        <v>45002</v>
      </c>
      <c r="B267">
        <v>2.8602</v>
      </c>
      <c r="C267">
        <v>37.11</v>
      </c>
      <c r="D267">
        <f t="shared" si="22"/>
        <v>2.69469145782808</v>
      </c>
      <c r="E267">
        <f t="shared" si="23"/>
        <v>-0.165508542171921</v>
      </c>
      <c r="F267">
        <f t="shared" si="24"/>
        <v>0.338433921283626</v>
      </c>
      <c r="G267" s="36">
        <f t="shared" si="25"/>
        <v>5.33888285541657</v>
      </c>
    </row>
    <row r="268" spans="1:7">
      <c r="A268" s="40">
        <v>45009</v>
      </c>
      <c r="B268">
        <v>2.8676</v>
      </c>
      <c r="C268">
        <v>39.02</v>
      </c>
      <c r="D268">
        <f t="shared" si="22"/>
        <v>2.56278831368529</v>
      </c>
      <c r="E268">
        <f t="shared" si="23"/>
        <v>-0.30481168631471</v>
      </c>
      <c r="F268">
        <f t="shared" si="24"/>
        <v>0.129582022213183</v>
      </c>
      <c r="G268" s="36">
        <f t="shared" si="25"/>
        <v>5.46846487762975</v>
      </c>
    </row>
    <row r="269" spans="1:7">
      <c r="A269" s="40">
        <v>45016</v>
      </c>
      <c r="B269">
        <v>2.8528</v>
      </c>
      <c r="C269">
        <v>38.01</v>
      </c>
      <c r="D269">
        <f t="shared" si="22"/>
        <v>2.63088660878716</v>
      </c>
      <c r="E269">
        <f t="shared" si="23"/>
        <v>-0.221913391212838</v>
      </c>
      <c r="F269">
        <f t="shared" si="24"/>
        <v>0.227632421595044</v>
      </c>
      <c r="G269" s="36">
        <f t="shared" ref="G269" si="26">F269+G268</f>
        <v>5.6960972992248</v>
      </c>
    </row>
    <row r="270" spans="1:7">
      <c r="A270" s="40">
        <v>45023</v>
      </c>
      <c r="B270">
        <v>2.8464</v>
      </c>
      <c r="C270">
        <v>38.38</v>
      </c>
      <c r="D270">
        <f t="shared" si="22"/>
        <v>2.60552371026576</v>
      </c>
      <c r="E270">
        <f t="shared" si="23"/>
        <v>-0.240876289734237</v>
      </c>
      <c r="F270">
        <f t="shared" si="24"/>
        <v>0.201093789005921</v>
      </c>
      <c r="G270" s="36">
        <f t="shared" ref="G270" si="27">F270+G269</f>
        <v>5.89719108823072</v>
      </c>
    </row>
    <row r="271" spans="1:7">
      <c r="A271" s="40">
        <v>45030</v>
      </c>
      <c r="B271">
        <v>2.8281</v>
      </c>
      <c r="C271">
        <v>37.85</v>
      </c>
      <c r="D271">
        <f t="shared" si="22"/>
        <v>2.64200792602378</v>
      </c>
      <c r="E271">
        <f t="shared" si="23"/>
        <v>-0.186092073976222</v>
      </c>
      <c r="F271">
        <f t="shared" si="24"/>
        <v>0.0450289786553566</v>
      </c>
      <c r="G271" s="36">
        <f t="shared" ref="G271:G274" si="28">F271+G270</f>
        <v>5.94222006688607</v>
      </c>
    </row>
    <row r="272" spans="1:7">
      <c r="A272" s="40">
        <v>45037</v>
      </c>
      <c r="B272">
        <v>2.8258</v>
      </c>
      <c r="C272">
        <v>36.3</v>
      </c>
      <c r="D272">
        <f t="shared" si="22"/>
        <v>2.75482093663912</v>
      </c>
      <c r="E272">
        <f t="shared" si="23"/>
        <v>-0.0709790633608813</v>
      </c>
      <c r="F272">
        <f t="shared" si="24"/>
        <v>0.0945294788110398</v>
      </c>
      <c r="G272" s="36">
        <f t="shared" si="28"/>
        <v>6.03674954569711</v>
      </c>
    </row>
    <row r="273" spans="1:7">
      <c r="A273" s="40">
        <v>45044</v>
      </c>
      <c r="B273">
        <v>2.7788</v>
      </c>
      <c r="C273">
        <v>36.92</v>
      </c>
      <c r="D273">
        <f t="shared" si="22"/>
        <v>2.70855904658722</v>
      </c>
      <c r="E273">
        <f t="shared" si="23"/>
        <v>-0.0702409534127844</v>
      </c>
      <c r="F273">
        <f t="shared" si="24"/>
        <v>0.234570732901926</v>
      </c>
      <c r="G273" s="36">
        <f t="shared" si="28"/>
        <v>6.27132027859904</v>
      </c>
    </row>
    <row r="274" spans="1:7">
      <c r="A274" s="40">
        <v>45051</v>
      </c>
      <c r="B274">
        <v>2.7338</v>
      </c>
      <c r="C274">
        <v>36.23</v>
      </c>
      <c r="D274">
        <f t="shared" si="22"/>
        <v>2.76014352746343</v>
      </c>
      <c r="E274">
        <f t="shared" si="23"/>
        <v>0.0263435274634283</v>
      </c>
      <c r="F274">
        <f t="shared" si="24"/>
        <v>0.248256918676267</v>
      </c>
      <c r="G274" s="36">
        <f t="shared" si="28"/>
        <v>6.51957719727531</v>
      </c>
    </row>
    <row r="275" spans="1:7">
      <c r="A275" s="49">
        <v>45058</v>
      </c>
      <c r="B275" s="50">
        <v>2.7058</v>
      </c>
      <c r="C275" s="50">
        <v>35.88</v>
      </c>
      <c r="D275">
        <f t="shared" ref="D275:D276" si="29">1/C275*100</f>
        <v>2.78706800445931</v>
      </c>
      <c r="E275">
        <f t="shared" ref="E275:E277" si="30">D275-B275</f>
        <v>0.0812680044593086</v>
      </c>
      <c r="F275">
        <f t="shared" ref="F275:F276" si="31">E275-E270</f>
        <v>0.322144294193546</v>
      </c>
      <c r="G275" s="36">
        <f t="shared" ref="G275:G276" si="32">F275+G274</f>
        <v>6.84172149146885</v>
      </c>
    </row>
    <row r="276" spans="1:7">
      <c r="A276" s="40">
        <v>45065</v>
      </c>
      <c r="B276">
        <v>2.7151</v>
      </c>
      <c r="C276">
        <v>36.75</v>
      </c>
      <c r="D276">
        <f t="shared" si="29"/>
        <v>2.72108843537415</v>
      </c>
      <c r="E276">
        <f t="shared" si="30"/>
        <v>0.0059884353741495</v>
      </c>
      <c r="F276">
        <f t="shared" si="31"/>
        <v>0.192080509350372</v>
      </c>
      <c r="G276" s="36">
        <f t="shared" si="32"/>
        <v>7.03380200081923</v>
      </c>
    </row>
    <row r="277" spans="1:7">
      <c r="A277" s="49">
        <v>45072</v>
      </c>
      <c r="B277">
        <v>2.7205</v>
      </c>
      <c r="C277">
        <v>36.53</v>
      </c>
      <c r="D277">
        <f t="shared" ref="D277" si="33">1/C277*100</f>
        <v>2.73747604708459</v>
      </c>
      <c r="E277">
        <f t="shared" si="30"/>
        <v>0.0169760470845879</v>
      </c>
      <c r="F277">
        <f t="shared" ref="F277" si="34">E277-E272</f>
        <v>0.0879551104454692</v>
      </c>
      <c r="G277" s="36">
        <f t="shared" ref="G277" si="35">F277+G276</f>
        <v>7.12175711126469</v>
      </c>
    </row>
    <row r="278" spans="1:7">
      <c r="A278" s="40">
        <v>45079</v>
      </c>
      <c r="B278">
        <v>2.6951</v>
      </c>
      <c r="C278">
        <v>36.86</v>
      </c>
      <c r="D278">
        <f t="shared" ref="D278" si="36">1/C278*100</f>
        <v>2.71296798697775</v>
      </c>
      <c r="E278">
        <f t="shared" ref="E278" si="37">D278-B278</f>
        <v>0.0178679869777536</v>
      </c>
      <c r="F278">
        <f t="shared" ref="F278" si="38">E278-E273</f>
        <v>0.088108940390538</v>
      </c>
      <c r="G278" s="36">
        <f t="shared" ref="G278" si="39">F278+G277</f>
        <v>7.20986605165523</v>
      </c>
    </row>
    <row r="279" spans="1:7">
      <c r="A279" s="49">
        <v>45086</v>
      </c>
      <c r="B279">
        <v>2.6703</v>
      </c>
      <c r="C279">
        <v>35.95</v>
      </c>
      <c r="D279">
        <f t="shared" ref="D279" si="40">1/C279*100</f>
        <v>2.78164116828929</v>
      </c>
      <c r="E279">
        <f t="shared" ref="E279" si="41">D279-B279</f>
        <v>0.11134116828929</v>
      </c>
      <c r="F279">
        <f t="shared" ref="F279" si="42">E279-E274</f>
        <v>0.0849976408258621</v>
      </c>
      <c r="G279" s="36">
        <f t="shared" ref="G279" si="43">F279+G278</f>
        <v>7.29486369248109</v>
      </c>
    </row>
    <row r="280" spans="1:7">
      <c r="A280" s="40">
        <v>45093</v>
      </c>
      <c r="B280">
        <v>2.6626</v>
      </c>
      <c r="C280">
        <v>37.44</v>
      </c>
      <c r="D280">
        <f t="shared" ref="D280" si="44">1/C280*100</f>
        <v>2.67094017094017</v>
      </c>
      <c r="E280">
        <f t="shared" ref="E280" si="45">D280-B280</f>
        <v>0.00834017094017137</v>
      </c>
      <c r="F280">
        <f t="shared" ref="F280" si="46">E280-E275</f>
        <v>-0.0729278335191372</v>
      </c>
      <c r="G280" s="36">
        <f t="shared" ref="G280" si="47">F280+G279</f>
        <v>7.22193585896196</v>
      </c>
    </row>
    <row r="281" spans="1:7">
      <c r="A281" s="49">
        <v>45098</v>
      </c>
      <c r="B281">
        <v>2.6701</v>
      </c>
      <c r="C281">
        <v>36.69</v>
      </c>
      <c r="D281">
        <f t="shared" ref="D281" si="48">1/C281*100</f>
        <v>2.72553829381303</v>
      </c>
      <c r="E281">
        <f t="shared" ref="E281" si="49">D281-B281</f>
        <v>0.0554382938130282</v>
      </c>
      <c r="F281">
        <f t="shared" ref="F281" si="50">E281-E276</f>
        <v>0.0494498584388787</v>
      </c>
      <c r="G281" s="36">
        <f t="shared" ref="G281" si="51">F281+G280</f>
        <v>7.27138571740084</v>
      </c>
    </row>
    <row r="282" spans="1:7">
      <c r="A282" s="40">
        <v>45107</v>
      </c>
      <c r="B282">
        <v>2.6351</v>
      </c>
      <c r="C282">
        <v>36.76</v>
      </c>
      <c r="D282">
        <f t="shared" ref="D282" si="52">1/C282*100</f>
        <v>2.72034820457018</v>
      </c>
      <c r="E282">
        <f t="shared" ref="E282" si="53">D282-B282</f>
        <v>0.0852482045701848</v>
      </c>
      <c r="F282">
        <f t="shared" ref="F282" si="54">E282-E277</f>
        <v>0.0682721574855969</v>
      </c>
      <c r="G282" s="36">
        <f t="shared" ref="G282" si="55">F282+G281</f>
        <v>7.33965787488643</v>
      </c>
    </row>
    <row r="283" spans="1:7">
      <c r="A283" s="49">
        <v>45114</v>
      </c>
      <c r="B283">
        <v>2.6403</v>
      </c>
      <c r="C283">
        <v>36.13</v>
      </c>
      <c r="D283">
        <f t="shared" ref="D283" si="56">1/C283*100</f>
        <v>2.76778300581234</v>
      </c>
      <c r="E283">
        <f t="shared" ref="E283" si="57">D283-B283</f>
        <v>0.127483005812344</v>
      </c>
      <c r="F283">
        <f t="shared" ref="F283" si="58">E283-E278</f>
        <v>0.109615018834591</v>
      </c>
      <c r="G283" s="36">
        <f t="shared" ref="G283" si="59">F283+G282</f>
        <v>7.44927289372102</v>
      </c>
    </row>
  </sheetData>
  <sortState ref="A2:C24">
    <sortCondition ref="A2"/>
  </sortState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7"/>
  <sheetViews>
    <sheetView tabSelected="1" topLeftCell="A135" workbookViewId="0">
      <selection activeCell="M150" sqref="M150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33" customWidth="1"/>
    <col min="5" max="5" width="22.6363636363636" customWidth="1"/>
    <col min="6" max="6" width="14" style="36"/>
    <col min="7" max="7" width="12.8181818181818" style="36"/>
    <col min="8" max="8" width="11.8181818181818" style="36" customWidth="1"/>
    <col min="9" max="9" width="11.3636363636364" style="36" customWidth="1"/>
    <col min="13" max="13" width="33" customWidth="1"/>
    <col min="14" max="14" width="22.6363636363636" customWidth="1"/>
    <col min="15" max="15" width="33" customWidth="1"/>
    <col min="16" max="16" width="22.6363636363636" customWidth="1"/>
    <col min="17" max="17" width="33" customWidth="1"/>
    <col min="18" max="18" width="22.6363636363636" customWidth="1"/>
  </cols>
  <sheetData>
    <row r="1" spans="1:18">
      <c r="A1" t="s">
        <v>0</v>
      </c>
      <c r="B1" t="s">
        <v>17</v>
      </c>
      <c r="C1" s="39" t="s">
        <v>15</v>
      </c>
      <c r="D1" s="39" t="s">
        <v>9</v>
      </c>
      <c r="E1" t="s">
        <v>10</v>
      </c>
      <c r="F1" s="51" t="s">
        <v>18</v>
      </c>
      <c r="G1" s="51" t="s">
        <v>19</v>
      </c>
      <c r="H1" s="51" t="s">
        <v>14</v>
      </c>
      <c r="I1" s="51" t="s">
        <v>20</v>
      </c>
      <c r="J1" s="39" t="s">
        <v>21</v>
      </c>
      <c r="K1" t="s">
        <v>22</v>
      </c>
      <c r="L1" s="39" t="s">
        <v>23</v>
      </c>
      <c r="M1" s="39" t="s">
        <v>13</v>
      </c>
      <c r="N1" t="s">
        <v>10</v>
      </c>
      <c r="O1" s="39" t="s">
        <v>4</v>
      </c>
      <c r="P1" t="s">
        <v>10</v>
      </c>
      <c r="Q1" s="39" t="s">
        <v>24</v>
      </c>
      <c r="R1" t="s">
        <v>10</v>
      </c>
    </row>
    <row r="2" ht="14.75" spans="1:18">
      <c r="A2" s="40">
        <v>43819</v>
      </c>
      <c r="B2" s="41"/>
      <c r="C2">
        <v>14.31</v>
      </c>
      <c r="D2">
        <f t="shared" ref="D2:D3" si="0">1/C2*100</f>
        <v>6.98812019566736</v>
      </c>
      <c r="E2" t="e">
        <f>#REF!-#REF!</f>
        <v>#REF!</v>
      </c>
      <c r="J2">
        <v>25.77</v>
      </c>
      <c r="K2">
        <v>46.48</v>
      </c>
      <c r="M2">
        <f>1/K2*100-B2</f>
        <v>2.15146299483649</v>
      </c>
      <c r="N2" t="e">
        <f>#REF!-#REF!</f>
        <v>#REF!</v>
      </c>
      <c r="O2">
        <f>1/J2*100-B2</f>
        <v>3.88048117966628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ht="14.75" spans="1:18">
      <c r="A3" s="40">
        <v>43826</v>
      </c>
      <c r="B3" s="41"/>
      <c r="C3">
        <v>14.33</v>
      </c>
      <c r="D3">
        <f t="shared" si="0"/>
        <v>6.97836706210747</v>
      </c>
      <c r="E3" t="e">
        <f>#REF!-#REF!</f>
        <v>#REF!</v>
      </c>
      <c r="J3" s="42">
        <v>25.76</v>
      </c>
      <c r="K3" s="43">
        <v>46.49</v>
      </c>
      <c r="M3">
        <f t="shared" ref="M3:M66" si="1">1/K3*100-B3</f>
        <v>2.15100021510002</v>
      </c>
      <c r="N3" t="e">
        <f>#REF!-#REF!</f>
        <v>#REF!</v>
      </c>
      <c r="O3">
        <f t="shared" ref="O3:O67" si="2">1/J3*100-B3</f>
        <v>3.88198757763975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ht="14.75" spans="1:18">
      <c r="A4" s="40">
        <v>43833</v>
      </c>
      <c r="B4">
        <v>3.1428</v>
      </c>
      <c r="C4" s="43">
        <v>14.71</v>
      </c>
      <c r="D4">
        <f>1/C4*100-B4</f>
        <v>3.65529653297077</v>
      </c>
      <c r="E4" t="e">
        <f>#REF!-#REF!</f>
        <v>#REF!</v>
      </c>
      <c r="J4" s="42">
        <v>26.71</v>
      </c>
      <c r="K4" s="43">
        <v>48.15</v>
      </c>
      <c r="M4">
        <f t="shared" si="1"/>
        <v>-1.06595680166147</v>
      </c>
      <c r="N4" t="e">
        <f>#REF!-#REF!</f>
        <v>#REF!</v>
      </c>
      <c r="O4">
        <f t="shared" si="2"/>
        <v>0.601116136278548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>
      <c r="A5" s="40">
        <v>43840</v>
      </c>
      <c r="B5">
        <v>3.0819</v>
      </c>
      <c r="C5">
        <v>14.77</v>
      </c>
      <c r="D5">
        <f t="shared" ref="D5:D68" si="4">1/C5*100-B5</f>
        <v>3.68858070412999</v>
      </c>
      <c r="E5" t="e">
        <f>#REF!-#REF!</f>
        <v>#REF!</v>
      </c>
      <c r="J5">
        <v>27.3</v>
      </c>
      <c r="K5">
        <v>49.93</v>
      </c>
      <c r="M5">
        <f t="shared" si="1"/>
        <v>-1.07909607450431</v>
      </c>
      <c r="N5" t="e">
        <f>#REF!-#REF!</f>
        <v>#REF!</v>
      </c>
      <c r="O5">
        <f t="shared" si="2"/>
        <v>0.581103663003663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>
      <c r="A6" s="40">
        <v>43847</v>
      </c>
      <c r="B6">
        <v>3.0832</v>
      </c>
      <c r="C6">
        <v>14.85</v>
      </c>
      <c r="D6">
        <f t="shared" si="4"/>
        <v>3.65080673400673</v>
      </c>
      <c r="E6" t="e">
        <f>#REF!-#REF!</f>
        <v>#REF!</v>
      </c>
      <c r="F6" s="36" t="e">
        <f t="shared" ref="F6:F33" si="5">E6+F5</f>
        <v>#REF!</v>
      </c>
      <c r="J6">
        <v>27.46</v>
      </c>
      <c r="K6">
        <v>50.67</v>
      </c>
      <c r="M6">
        <f t="shared" si="1"/>
        <v>-1.10964562857707</v>
      </c>
      <c r="N6" t="e">
        <f>#REF!-#REF!</f>
        <v>#REF!</v>
      </c>
      <c r="O6">
        <f t="shared" si="2"/>
        <v>0.558460597232338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>
      <c r="A7" s="40">
        <v>43853</v>
      </c>
      <c r="B7">
        <v>2.9932</v>
      </c>
      <c r="C7">
        <v>14.41</v>
      </c>
      <c r="D7">
        <f t="shared" si="4"/>
        <v>3.94642526023595</v>
      </c>
      <c r="E7">
        <f>D7-D2</f>
        <v>-3.04169493543142</v>
      </c>
      <c r="F7" s="36">
        <v>-3.04169493543142</v>
      </c>
      <c r="G7" s="36">
        <v>-3.13256632744032</v>
      </c>
      <c r="H7">
        <v>-3.1538208686171</v>
      </c>
      <c r="J7">
        <v>26.73</v>
      </c>
      <c r="K7">
        <v>50.23</v>
      </c>
      <c r="M7">
        <f t="shared" si="1"/>
        <v>-1.00235787378061</v>
      </c>
      <c r="N7">
        <f>M7-M2</f>
        <v>-3.1538208686171</v>
      </c>
      <c r="O7">
        <f t="shared" si="2"/>
        <v>0.747914852225963</v>
      </c>
      <c r="P7">
        <f>O7-O2</f>
        <v>-3.13256632744032</v>
      </c>
      <c r="Q7" t="e">
        <f>1/L7*100-B7</f>
        <v>#DIV/0!</v>
      </c>
      <c r="R7" t="e">
        <f>Q7-Q2</f>
        <v>#DIV/0!</v>
      </c>
    </row>
    <row r="8" spans="1:18">
      <c r="A8" s="40">
        <v>43868</v>
      </c>
      <c r="B8">
        <v>2.8024</v>
      </c>
      <c r="C8">
        <v>14.02</v>
      </c>
      <c r="D8">
        <f t="shared" si="4"/>
        <v>4.33026761768902</v>
      </c>
      <c r="E8">
        <f t="shared" ref="E8:E71" si="6">D8-D3</f>
        <v>-2.64809944441845</v>
      </c>
      <c r="F8" s="36">
        <f t="shared" si="5"/>
        <v>-5.68979437984987</v>
      </c>
      <c r="G8" s="36">
        <f>G7+P8</f>
        <v>-6.03909217481939</v>
      </c>
      <c r="H8" s="36">
        <f>H7+N8</f>
        <v>-6.16245251117725</v>
      </c>
      <c r="J8">
        <v>26.47</v>
      </c>
      <c r="K8">
        <v>51.42</v>
      </c>
      <c r="M8">
        <f t="shared" si="1"/>
        <v>-0.857631427460132</v>
      </c>
      <c r="N8">
        <f t="shared" ref="N8:P71" si="7">M8-M3</f>
        <v>-3.00863164256015</v>
      </c>
      <c r="O8">
        <f t="shared" si="2"/>
        <v>0.975461730260673</v>
      </c>
      <c r="P8">
        <f t="shared" si="7"/>
        <v>-2.90652584737908</v>
      </c>
      <c r="Q8" t="e">
        <f t="shared" ref="Q8:Q71" si="8">1/L8*100-B8</f>
        <v>#DIV/0!</v>
      </c>
      <c r="R8" t="e">
        <f t="shared" ref="R8" si="9">Q8-Q3</f>
        <v>#DIV/0!</v>
      </c>
    </row>
    <row r="9" spans="1:18">
      <c r="A9" s="40">
        <v>43875</v>
      </c>
      <c r="B9">
        <v>2.8631</v>
      </c>
      <c r="C9">
        <v>14.26</v>
      </c>
      <c r="D9">
        <f t="shared" si="4"/>
        <v>4.14952272089762</v>
      </c>
      <c r="E9">
        <f t="shared" si="6"/>
        <v>0.494226187926847</v>
      </c>
      <c r="F9" s="36">
        <f t="shared" si="5"/>
        <v>-5.19556819192302</v>
      </c>
      <c r="G9" s="36">
        <f t="shared" ref="G9:G72" si="10">G8+P9</f>
        <v>-5.81054612498273</v>
      </c>
      <c r="H9" s="36">
        <f t="shared" ref="H9:H72" si="11">H8+N9</f>
        <v>-6.06206250268466</v>
      </c>
      <c r="J9">
        <v>27.08</v>
      </c>
      <c r="K9" s="45">
        <v>52.7</v>
      </c>
      <c r="M9">
        <f t="shared" si="1"/>
        <v>-0.965566793168881</v>
      </c>
      <c r="N9">
        <f t="shared" si="7"/>
        <v>0.100390008492594</v>
      </c>
      <c r="O9">
        <f t="shared" si="2"/>
        <v>0.829662186115214</v>
      </c>
      <c r="P9">
        <f t="shared" si="7"/>
        <v>0.228546049836666</v>
      </c>
      <c r="Q9" t="e">
        <f t="shared" si="8"/>
        <v>#DIV/0!</v>
      </c>
      <c r="R9" t="e">
        <f t="shared" ref="R9" si="12">Q9-Q4</f>
        <v>#DIV/0!</v>
      </c>
    </row>
    <row r="10" spans="1:18">
      <c r="A10" s="40">
        <v>43882</v>
      </c>
      <c r="B10">
        <v>2.847</v>
      </c>
      <c r="C10" s="43">
        <v>14.85</v>
      </c>
      <c r="D10">
        <f t="shared" si="4"/>
        <v>3.88700673400673</v>
      </c>
      <c r="E10">
        <f t="shared" si="6"/>
        <v>0.198426029876741</v>
      </c>
      <c r="F10" s="36">
        <f t="shared" si="5"/>
        <v>-4.99714216204628</v>
      </c>
      <c r="G10" s="36">
        <f t="shared" si="10"/>
        <v>-5.78203036178522</v>
      </c>
      <c r="H10" s="36">
        <f t="shared" si="11"/>
        <v>-6.08507024950298</v>
      </c>
      <c r="J10">
        <v>28.93</v>
      </c>
      <c r="K10">
        <v>57.31</v>
      </c>
      <c r="M10">
        <f t="shared" si="1"/>
        <v>-1.10210382132263</v>
      </c>
      <c r="N10">
        <f t="shared" si="7"/>
        <v>-0.0230077468183252</v>
      </c>
      <c r="O10">
        <f t="shared" si="2"/>
        <v>0.609619426201176</v>
      </c>
      <c r="P10">
        <f t="shared" si="7"/>
        <v>0.0285157631975124</v>
      </c>
      <c r="Q10" t="e">
        <f t="shared" si="8"/>
        <v>#DIV/0!</v>
      </c>
      <c r="R10" t="e">
        <f t="shared" ref="R10" si="13">Q10-Q5</f>
        <v>#DIV/0!</v>
      </c>
    </row>
    <row r="11" spans="1:18">
      <c r="A11" s="40">
        <v>43889</v>
      </c>
      <c r="B11">
        <v>2.7376</v>
      </c>
      <c r="C11">
        <v>14.07</v>
      </c>
      <c r="D11">
        <f t="shared" si="4"/>
        <v>4.36972054015636</v>
      </c>
      <c r="E11">
        <f t="shared" si="6"/>
        <v>0.718913806149626</v>
      </c>
      <c r="F11" s="36">
        <f t="shared" si="5"/>
        <v>-4.27822835589665</v>
      </c>
      <c r="G11" s="36">
        <f t="shared" si="10"/>
        <v>-5.39213445330432</v>
      </c>
      <c r="H11" s="36">
        <f t="shared" si="11"/>
        <v>-5.82765508849756</v>
      </c>
      <c r="J11">
        <v>27.13</v>
      </c>
      <c r="K11">
        <v>53.04</v>
      </c>
      <c r="M11">
        <f t="shared" si="1"/>
        <v>-0.852230467571644</v>
      </c>
      <c r="N11">
        <f t="shared" si="7"/>
        <v>0.257415161005423</v>
      </c>
      <c r="O11">
        <f t="shared" si="2"/>
        <v>0.948356505713233</v>
      </c>
      <c r="P11">
        <f t="shared" si="7"/>
        <v>0.389895908480895</v>
      </c>
      <c r="Q11" t="e">
        <f t="shared" si="8"/>
        <v>#DIV/0!</v>
      </c>
      <c r="R11" t="e">
        <f t="shared" ref="R11" si="14">Q11-Q6</f>
        <v>#DIV/0!</v>
      </c>
    </row>
    <row r="12" spans="1:18">
      <c r="A12" s="40">
        <v>43896</v>
      </c>
      <c r="B12">
        <v>2.628</v>
      </c>
      <c r="C12">
        <v>14.83</v>
      </c>
      <c r="D12">
        <f t="shared" si="4"/>
        <v>4.11508833445718</v>
      </c>
      <c r="E12">
        <f t="shared" si="6"/>
        <v>0.168663074221234</v>
      </c>
      <c r="F12" s="36">
        <f t="shared" si="5"/>
        <v>-4.10956528167542</v>
      </c>
      <c r="G12" s="36">
        <f t="shared" si="10"/>
        <v>-5.29341414222243</v>
      </c>
      <c r="H12" s="36">
        <f t="shared" si="11"/>
        <v>-5.68119017945202</v>
      </c>
      <c r="J12">
        <v>28.78</v>
      </c>
      <c r="K12">
        <v>56.43</v>
      </c>
      <c r="M12">
        <f t="shared" si="1"/>
        <v>-0.85589296473507</v>
      </c>
      <c r="N12">
        <f t="shared" si="7"/>
        <v>0.146464909045539</v>
      </c>
      <c r="O12">
        <f t="shared" si="2"/>
        <v>0.846635163307853</v>
      </c>
      <c r="P12">
        <f t="shared" si="7"/>
        <v>0.0987203110818893</v>
      </c>
      <c r="Q12" t="e">
        <f t="shared" si="8"/>
        <v>#DIV/0!</v>
      </c>
      <c r="R12" t="e">
        <f t="shared" ref="R12" si="15">Q12-Q7</f>
        <v>#DIV/0!</v>
      </c>
    </row>
    <row r="13" spans="1:18">
      <c r="A13" s="40">
        <v>43903</v>
      </c>
      <c r="B13">
        <v>2.6759</v>
      </c>
      <c r="C13">
        <v>14.11</v>
      </c>
      <c r="D13">
        <f t="shared" si="4"/>
        <v>4.4112722182849</v>
      </c>
      <c r="E13">
        <f t="shared" si="6"/>
        <v>0.0810046005958878</v>
      </c>
      <c r="F13" s="36">
        <f t="shared" si="5"/>
        <v>-4.02856068107953</v>
      </c>
      <c r="G13" s="36">
        <f t="shared" si="10"/>
        <v>-5.23969991842605</v>
      </c>
      <c r="H13" s="36">
        <f t="shared" si="11"/>
        <v>-5.60623648769806</v>
      </c>
      <c r="J13">
        <v>26.99</v>
      </c>
      <c r="K13">
        <v>52.82</v>
      </c>
      <c r="M13">
        <f t="shared" si="1"/>
        <v>-0.782677735706172</v>
      </c>
      <c r="N13">
        <f t="shared" si="7"/>
        <v>0.0749536917539604</v>
      </c>
      <c r="O13">
        <f t="shared" si="2"/>
        <v>1.02917595405706</v>
      </c>
      <c r="P13">
        <f t="shared" si="7"/>
        <v>0.0537142237963861</v>
      </c>
      <c r="Q13" t="e">
        <f t="shared" si="8"/>
        <v>#DIV/0!</v>
      </c>
      <c r="R13" t="e">
        <f t="shared" ref="R13" si="16">Q13-Q8</f>
        <v>#DIV/0!</v>
      </c>
    </row>
    <row r="14" spans="1:18">
      <c r="A14" s="40">
        <v>43910</v>
      </c>
      <c r="B14">
        <v>2.6815</v>
      </c>
      <c r="C14">
        <v>13.44</v>
      </c>
      <c r="D14">
        <f t="shared" si="4"/>
        <v>4.75897619047619</v>
      </c>
      <c r="E14">
        <f t="shared" si="6"/>
        <v>0.609453469578574</v>
      </c>
      <c r="F14" s="36">
        <f t="shared" si="5"/>
        <v>-3.41910721150096</v>
      </c>
      <c r="G14" s="36">
        <f t="shared" si="10"/>
        <v>-4.82313233234959</v>
      </c>
      <c r="H14" s="36">
        <f t="shared" si="11"/>
        <v>-5.33686097902392</v>
      </c>
      <c r="J14">
        <v>25.46</v>
      </c>
      <c r="K14">
        <v>50.37</v>
      </c>
      <c r="M14">
        <f t="shared" si="1"/>
        <v>-0.696191284494739</v>
      </c>
      <c r="N14">
        <f t="shared" si="7"/>
        <v>0.269375508674142</v>
      </c>
      <c r="O14">
        <f t="shared" si="2"/>
        <v>1.24622977219167</v>
      </c>
      <c r="P14">
        <f t="shared" si="7"/>
        <v>0.416567586076459</v>
      </c>
      <c r="Q14" t="e">
        <f t="shared" si="8"/>
        <v>#DIV/0!</v>
      </c>
      <c r="R14" t="e">
        <f t="shared" ref="R14" si="17">Q14-Q9</f>
        <v>#DIV/0!</v>
      </c>
    </row>
    <row r="15" spans="1:18">
      <c r="A15" s="40">
        <v>43917</v>
      </c>
      <c r="B15">
        <v>2.609</v>
      </c>
      <c r="C15" s="43">
        <v>13.55</v>
      </c>
      <c r="D15">
        <f t="shared" si="4"/>
        <v>4.77107380073801</v>
      </c>
      <c r="E15">
        <f t="shared" si="6"/>
        <v>0.884067066731273</v>
      </c>
      <c r="F15" s="36">
        <f t="shared" si="5"/>
        <v>-2.53504014476968</v>
      </c>
      <c r="G15" s="36">
        <f t="shared" si="10"/>
        <v>-4.07978662384395</v>
      </c>
      <c r="H15" s="36">
        <f t="shared" si="11"/>
        <v>-4.86238208339972</v>
      </c>
      <c r="J15">
        <v>25.24</v>
      </c>
      <c r="K15">
        <v>50.47</v>
      </c>
      <c r="M15">
        <f t="shared" si="1"/>
        <v>-0.627624925698435</v>
      </c>
      <c r="N15">
        <f t="shared" si="7"/>
        <v>0.474478895624197</v>
      </c>
      <c r="O15">
        <f t="shared" si="2"/>
        <v>1.35296513470682</v>
      </c>
      <c r="P15">
        <f t="shared" si="7"/>
        <v>0.74334570850564</v>
      </c>
      <c r="Q15" t="e">
        <f t="shared" si="8"/>
        <v>#DIV/0!</v>
      </c>
      <c r="R15" t="e">
        <f t="shared" ref="R15" si="18">Q15-Q10</f>
        <v>#DIV/0!</v>
      </c>
    </row>
    <row r="16" spans="1:18">
      <c r="A16" s="40">
        <v>43924</v>
      </c>
      <c r="B16">
        <v>2.5965</v>
      </c>
      <c r="C16">
        <v>13.54</v>
      </c>
      <c r="D16">
        <f t="shared" si="4"/>
        <v>4.78902437223043</v>
      </c>
      <c r="E16">
        <f t="shared" si="6"/>
        <v>0.419303832074069</v>
      </c>
      <c r="F16" s="36">
        <f t="shared" si="5"/>
        <v>-2.11573631269562</v>
      </c>
      <c r="G16" s="36">
        <f t="shared" si="10"/>
        <v>-3.61019110225891</v>
      </c>
      <c r="H16" s="36">
        <f t="shared" si="11"/>
        <v>-4.55747128795922</v>
      </c>
      <c r="J16">
        <v>24.91</v>
      </c>
      <c r="K16" s="45">
        <v>48.8</v>
      </c>
      <c r="M16">
        <f t="shared" si="1"/>
        <v>-0.547319672131147</v>
      </c>
      <c r="N16">
        <f t="shared" si="7"/>
        <v>0.304910795440497</v>
      </c>
      <c r="O16">
        <f t="shared" si="2"/>
        <v>1.41795202729827</v>
      </c>
      <c r="P16">
        <f t="shared" si="7"/>
        <v>0.46959552158504</v>
      </c>
      <c r="Q16" t="e">
        <f t="shared" si="8"/>
        <v>#DIV/0!</v>
      </c>
      <c r="R16" t="e">
        <f t="shared" ref="R16" si="19">Q16-Q11</f>
        <v>#DIV/0!</v>
      </c>
    </row>
    <row r="17" spans="1:18">
      <c r="A17" s="40">
        <v>43931</v>
      </c>
      <c r="B17">
        <v>2.5403</v>
      </c>
      <c r="C17">
        <v>13.68</v>
      </c>
      <c r="D17">
        <f t="shared" si="4"/>
        <v>4.76964152046784</v>
      </c>
      <c r="E17">
        <f t="shared" si="6"/>
        <v>0.654553186010655</v>
      </c>
      <c r="F17" s="36">
        <f t="shared" si="5"/>
        <v>-1.46118312668496</v>
      </c>
      <c r="G17" s="36">
        <f t="shared" si="10"/>
        <v>-3.04143006303511</v>
      </c>
      <c r="H17" s="36">
        <f t="shared" si="11"/>
        <v>-4.21471432565675</v>
      </c>
      <c r="J17">
        <v>25.28</v>
      </c>
      <c r="K17">
        <v>49.33</v>
      </c>
      <c r="M17">
        <f t="shared" si="1"/>
        <v>-0.513136002432597</v>
      </c>
      <c r="N17">
        <f t="shared" si="7"/>
        <v>0.342756962302474</v>
      </c>
      <c r="O17">
        <f t="shared" si="2"/>
        <v>1.41539620253165</v>
      </c>
      <c r="P17">
        <f t="shared" si="7"/>
        <v>0.568761039223793</v>
      </c>
      <c r="Q17" t="e">
        <f t="shared" si="8"/>
        <v>#DIV/0!</v>
      </c>
      <c r="R17" t="e">
        <f t="shared" ref="R17" si="20">Q17-Q12</f>
        <v>#DIV/0!</v>
      </c>
    </row>
    <row r="18" spans="1:18">
      <c r="A18" s="40">
        <v>43938</v>
      </c>
      <c r="B18">
        <v>2.559</v>
      </c>
      <c r="C18">
        <v>13.91</v>
      </c>
      <c r="D18">
        <f t="shared" si="4"/>
        <v>4.63007260963336</v>
      </c>
      <c r="E18">
        <f t="shared" si="6"/>
        <v>0.218800391348453</v>
      </c>
      <c r="F18" s="36">
        <f t="shared" si="5"/>
        <v>-1.24238273533651</v>
      </c>
      <c r="G18" s="36">
        <f t="shared" si="10"/>
        <v>-2.73097053950933</v>
      </c>
      <c r="H18" s="36">
        <f t="shared" si="11"/>
        <v>-3.98983586951832</v>
      </c>
      <c r="J18">
        <v>25.65</v>
      </c>
      <c r="K18">
        <v>49.97</v>
      </c>
      <c r="M18">
        <f t="shared" si="1"/>
        <v>-0.557799279567741</v>
      </c>
      <c r="N18">
        <f t="shared" si="7"/>
        <v>0.224878456138431</v>
      </c>
      <c r="O18">
        <f t="shared" si="2"/>
        <v>1.33963547758285</v>
      </c>
      <c r="P18">
        <f t="shared" si="7"/>
        <v>0.310459523525788</v>
      </c>
      <c r="Q18" t="e">
        <f t="shared" si="8"/>
        <v>#DIV/0!</v>
      </c>
      <c r="R18" t="e">
        <f t="shared" ref="R18" si="21">Q18-Q13</f>
        <v>#DIV/0!</v>
      </c>
    </row>
    <row r="19" spans="1:18">
      <c r="A19" s="40">
        <v>43945</v>
      </c>
      <c r="B19">
        <v>2.51</v>
      </c>
      <c r="C19" s="45">
        <v>13.8</v>
      </c>
      <c r="D19">
        <f t="shared" si="4"/>
        <v>4.7363768115942</v>
      </c>
      <c r="E19">
        <f t="shared" si="6"/>
        <v>-0.0225993788819867</v>
      </c>
      <c r="F19" s="36">
        <f t="shared" si="5"/>
        <v>-1.26498211421849</v>
      </c>
      <c r="G19" s="36">
        <f t="shared" si="10"/>
        <v>-2.50313656668108</v>
      </c>
      <c r="H19" s="36">
        <f t="shared" si="11"/>
        <v>-3.55947941446703</v>
      </c>
      <c r="J19" s="45">
        <v>25.1</v>
      </c>
      <c r="K19">
        <v>44.56</v>
      </c>
      <c r="M19">
        <f t="shared" si="1"/>
        <v>-0.265834829443447</v>
      </c>
      <c r="N19">
        <f t="shared" si="7"/>
        <v>0.430356455051292</v>
      </c>
      <c r="O19">
        <f t="shared" si="2"/>
        <v>1.47406374501992</v>
      </c>
      <c r="P19">
        <f t="shared" si="7"/>
        <v>0.227833972828248</v>
      </c>
      <c r="Q19" t="e">
        <f t="shared" si="8"/>
        <v>#DIV/0!</v>
      </c>
      <c r="R19" t="e">
        <f t="shared" ref="R19" si="22">Q19-Q14</f>
        <v>#DIV/0!</v>
      </c>
    </row>
    <row r="20" spans="1:18">
      <c r="A20" s="40">
        <v>43951</v>
      </c>
      <c r="B20">
        <v>2.538</v>
      </c>
      <c r="C20">
        <v>14.09</v>
      </c>
      <c r="D20">
        <f t="shared" si="4"/>
        <v>4.559232079489</v>
      </c>
      <c r="E20">
        <f t="shared" si="6"/>
        <v>-0.211841721249007</v>
      </c>
      <c r="F20" s="36">
        <f t="shared" si="5"/>
        <v>-1.4768238354675</v>
      </c>
      <c r="G20" s="36">
        <f t="shared" si="10"/>
        <v>-2.43684012639779</v>
      </c>
      <c r="H20" s="36">
        <f t="shared" si="11"/>
        <v>-3.22770202240088</v>
      </c>
      <c r="J20">
        <v>25.27</v>
      </c>
      <c r="K20" s="45">
        <v>44.6</v>
      </c>
      <c r="M20">
        <f t="shared" si="1"/>
        <v>-0.295847533632287</v>
      </c>
      <c r="N20">
        <f t="shared" si="7"/>
        <v>0.331777392066148</v>
      </c>
      <c r="O20">
        <f t="shared" si="2"/>
        <v>1.41926157499011</v>
      </c>
      <c r="P20">
        <f t="shared" si="7"/>
        <v>0.066296440283292</v>
      </c>
      <c r="Q20" t="e">
        <f t="shared" si="8"/>
        <v>#DIV/0!</v>
      </c>
      <c r="R20" t="e">
        <f t="shared" ref="R20" si="23">Q20-Q15</f>
        <v>#DIV/0!</v>
      </c>
    </row>
    <row r="21" spans="1:18">
      <c r="A21" s="40">
        <v>43959</v>
      </c>
      <c r="B21">
        <v>2.6207</v>
      </c>
      <c r="C21">
        <v>13.25</v>
      </c>
      <c r="D21">
        <f t="shared" si="4"/>
        <v>4.92646981132076</v>
      </c>
      <c r="E21">
        <f t="shared" si="6"/>
        <v>0.137445439090326</v>
      </c>
      <c r="F21" s="36">
        <f t="shared" si="5"/>
        <v>-1.33937839637718</v>
      </c>
      <c r="G21" s="36">
        <f t="shared" si="10"/>
        <v>-2.62044203804456</v>
      </c>
      <c r="H21" s="36">
        <f t="shared" si="11"/>
        <v>-3.12764179386895</v>
      </c>
      <c r="J21">
        <v>25.94</v>
      </c>
      <c r="K21">
        <v>46.01</v>
      </c>
      <c r="M21">
        <f t="shared" si="1"/>
        <v>-0.447259443599217</v>
      </c>
      <c r="N21">
        <f t="shared" si="7"/>
        <v>0.10006022853193</v>
      </c>
      <c r="O21">
        <f t="shared" si="2"/>
        <v>1.2343501156515</v>
      </c>
      <c r="P21">
        <f t="shared" si="7"/>
        <v>-0.18360191164677</v>
      </c>
      <c r="Q21" t="e">
        <f t="shared" si="8"/>
        <v>#DIV/0!</v>
      </c>
      <c r="R21" t="e">
        <f t="shared" ref="R21" si="24">Q21-Q16</f>
        <v>#DIV/0!</v>
      </c>
    </row>
    <row r="22" spans="1:18">
      <c r="A22" s="40">
        <v>43966</v>
      </c>
      <c r="B22">
        <v>2.682</v>
      </c>
      <c r="C22">
        <v>13.17</v>
      </c>
      <c r="D22">
        <f t="shared" si="4"/>
        <v>4.91101442672741</v>
      </c>
      <c r="E22">
        <f t="shared" si="6"/>
        <v>0.141372906259575</v>
      </c>
      <c r="F22" s="36">
        <f t="shared" si="5"/>
        <v>-1.1980054901176</v>
      </c>
      <c r="G22" s="36">
        <f t="shared" si="10"/>
        <v>-2.8627881249247</v>
      </c>
      <c r="H22" s="36">
        <f t="shared" si="11"/>
        <v>-3.13340823573659</v>
      </c>
      <c r="J22">
        <v>25.94</v>
      </c>
      <c r="K22">
        <v>46.23</v>
      </c>
      <c r="M22">
        <f t="shared" si="1"/>
        <v>-0.518902444300238</v>
      </c>
      <c r="N22">
        <f t="shared" si="7"/>
        <v>-0.00576644186764108</v>
      </c>
      <c r="O22">
        <f t="shared" si="2"/>
        <v>1.1730501156515</v>
      </c>
      <c r="P22">
        <f t="shared" si="7"/>
        <v>-0.242346086880143</v>
      </c>
      <c r="Q22" t="e">
        <f t="shared" si="8"/>
        <v>#DIV/0!</v>
      </c>
      <c r="R22" t="e">
        <f t="shared" ref="R22" si="25">Q22-Q17</f>
        <v>#DIV/0!</v>
      </c>
    </row>
    <row r="23" spans="1:18">
      <c r="A23" s="40">
        <v>43973</v>
      </c>
      <c r="B23">
        <v>2.6176</v>
      </c>
      <c r="C23">
        <v>12.92</v>
      </c>
      <c r="D23">
        <f t="shared" si="4"/>
        <v>5.12233808049536</v>
      </c>
      <c r="E23">
        <f t="shared" si="6"/>
        <v>0.492265470862001</v>
      </c>
      <c r="F23" s="36">
        <f t="shared" si="5"/>
        <v>-0.7057400192556</v>
      </c>
      <c r="G23" s="36">
        <f t="shared" si="10"/>
        <v>-2.84861772482685</v>
      </c>
      <c r="H23" s="36">
        <f t="shared" si="11"/>
        <v>-2.95757291771591</v>
      </c>
      <c r="J23">
        <v>25.18</v>
      </c>
      <c r="K23">
        <v>44.73</v>
      </c>
      <c r="M23">
        <f t="shared" si="1"/>
        <v>-0.38196396154706</v>
      </c>
      <c r="N23">
        <f t="shared" si="7"/>
        <v>0.175835318020681</v>
      </c>
      <c r="O23">
        <f t="shared" si="2"/>
        <v>1.3538058776807</v>
      </c>
      <c r="P23">
        <f t="shared" si="7"/>
        <v>0.0141704000978526</v>
      </c>
      <c r="Q23" t="e">
        <f t="shared" si="8"/>
        <v>#DIV/0!</v>
      </c>
      <c r="R23" t="e">
        <f t="shared" ref="R23" si="26">Q23-Q18</f>
        <v>#DIV/0!</v>
      </c>
    </row>
    <row r="24" spans="1:18">
      <c r="A24" s="40">
        <v>43980</v>
      </c>
      <c r="B24">
        <v>2.7053</v>
      </c>
      <c r="C24">
        <v>13.1</v>
      </c>
      <c r="D24">
        <f t="shared" si="4"/>
        <v>4.92828778625954</v>
      </c>
      <c r="E24">
        <f t="shared" si="6"/>
        <v>0.191910974665339</v>
      </c>
      <c r="F24" s="36">
        <f t="shared" si="5"/>
        <v>-0.513829044590261</v>
      </c>
      <c r="G24" s="36">
        <f t="shared" si="10"/>
        <v>-3.12934599226392</v>
      </c>
      <c r="H24" s="36">
        <f t="shared" si="11"/>
        <v>-3.22028580268256</v>
      </c>
      <c r="J24">
        <v>25.65</v>
      </c>
      <c r="K24">
        <v>45.94</v>
      </c>
      <c r="M24">
        <f t="shared" si="1"/>
        <v>-0.5285477144101</v>
      </c>
      <c r="N24">
        <f t="shared" si="7"/>
        <v>-0.262712884966653</v>
      </c>
      <c r="O24">
        <f t="shared" si="2"/>
        <v>1.19333547758285</v>
      </c>
      <c r="P24">
        <f t="shared" si="7"/>
        <v>-0.280728267437074</v>
      </c>
      <c r="Q24" t="e">
        <f t="shared" si="8"/>
        <v>#DIV/0!</v>
      </c>
      <c r="R24" t="e">
        <f t="shared" ref="R24" si="27">Q24-Q19</f>
        <v>#DIV/0!</v>
      </c>
    </row>
    <row r="25" spans="1:18">
      <c r="A25" s="40">
        <v>43987</v>
      </c>
      <c r="B25">
        <v>2.8475</v>
      </c>
      <c r="C25">
        <v>13.48</v>
      </c>
      <c r="D25">
        <f t="shared" si="4"/>
        <v>4.57089762611276</v>
      </c>
      <c r="E25">
        <f t="shared" si="6"/>
        <v>0.0116655466237585</v>
      </c>
      <c r="F25" s="36">
        <f t="shared" si="5"/>
        <v>-0.502163497966503</v>
      </c>
      <c r="G25" s="36">
        <f t="shared" si="10"/>
        <v>-3.63953356274614</v>
      </c>
      <c r="H25" s="36">
        <f t="shared" si="11"/>
        <v>-3.67198026821029</v>
      </c>
      <c r="J25">
        <v>26.62</v>
      </c>
      <c r="K25">
        <v>47.62</v>
      </c>
      <c r="M25">
        <f t="shared" si="1"/>
        <v>-0.747541999160017</v>
      </c>
      <c r="N25">
        <f t="shared" si="7"/>
        <v>-0.45169446552773</v>
      </c>
      <c r="O25">
        <f t="shared" si="2"/>
        <v>0.909074004507888</v>
      </c>
      <c r="P25">
        <f t="shared" si="7"/>
        <v>-0.510187570482219</v>
      </c>
      <c r="Q25" t="e">
        <f t="shared" si="8"/>
        <v>#DIV/0!</v>
      </c>
      <c r="R25" t="e">
        <f t="shared" ref="R25" si="28">Q25-Q20</f>
        <v>#DIV/0!</v>
      </c>
    </row>
    <row r="26" spans="1:18">
      <c r="A26" s="40">
        <v>43994</v>
      </c>
      <c r="B26">
        <v>2.7451</v>
      </c>
      <c r="C26">
        <v>13.47</v>
      </c>
      <c r="D26">
        <f t="shared" si="4"/>
        <v>4.67880497401633</v>
      </c>
      <c r="E26">
        <f t="shared" si="6"/>
        <v>-0.247664837304423</v>
      </c>
      <c r="F26" s="36">
        <f t="shared" si="5"/>
        <v>-0.749828335270926</v>
      </c>
      <c r="G26" s="36">
        <f t="shared" si="10"/>
        <v>-3.88903216776728</v>
      </c>
      <c r="H26" s="36">
        <f t="shared" si="11"/>
        <v>-3.91727566861764</v>
      </c>
      <c r="J26">
        <v>26.81</v>
      </c>
      <c r="K26">
        <v>48.72</v>
      </c>
      <c r="M26">
        <f t="shared" si="1"/>
        <v>-0.692554844006568</v>
      </c>
      <c r="N26">
        <f t="shared" si="7"/>
        <v>-0.245295400407351</v>
      </c>
      <c r="O26">
        <f t="shared" si="2"/>
        <v>0.984851510630362</v>
      </c>
      <c r="P26">
        <f t="shared" si="7"/>
        <v>-0.249498605021141</v>
      </c>
      <c r="Q26" t="e">
        <f t="shared" si="8"/>
        <v>#DIV/0!</v>
      </c>
      <c r="R26" t="e">
        <f t="shared" ref="R26" si="29">Q26-Q21</f>
        <v>#DIV/0!</v>
      </c>
    </row>
    <row r="27" spans="1:18">
      <c r="A27" s="40">
        <v>44001</v>
      </c>
      <c r="B27">
        <v>2.8752</v>
      </c>
      <c r="C27">
        <v>13.72</v>
      </c>
      <c r="D27">
        <f t="shared" si="4"/>
        <v>4.41342973760933</v>
      </c>
      <c r="E27">
        <f t="shared" si="6"/>
        <v>-0.497584689118082</v>
      </c>
      <c r="F27" s="36">
        <f t="shared" si="5"/>
        <v>-1.24741302438901</v>
      </c>
      <c r="G27" s="36">
        <f t="shared" si="10"/>
        <v>-4.33757026038063</v>
      </c>
      <c r="H27" s="36">
        <f t="shared" si="11"/>
        <v>-4.30040826772704</v>
      </c>
      <c r="J27">
        <v>27.78</v>
      </c>
      <c r="K27">
        <v>50.68</v>
      </c>
      <c r="M27">
        <f t="shared" si="1"/>
        <v>-0.902035043409629</v>
      </c>
      <c r="N27">
        <f t="shared" si="7"/>
        <v>-0.383132599109391</v>
      </c>
      <c r="O27">
        <f t="shared" si="2"/>
        <v>0.724512023038157</v>
      </c>
      <c r="P27">
        <f t="shared" si="7"/>
        <v>-0.448538092613346</v>
      </c>
      <c r="Q27" t="e">
        <f t="shared" si="8"/>
        <v>#DIV/0!</v>
      </c>
      <c r="R27" t="e">
        <f t="shared" ref="R27" si="30">Q27-Q22</f>
        <v>#DIV/0!</v>
      </c>
    </row>
    <row r="28" spans="1:18">
      <c r="A28" s="40">
        <v>44006</v>
      </c>
      <c r="B28">
        <v>2.8614</v>
      </c>
      <c r="C28">
        <v>13.84</v>
      </c>
      <c r="D28">
        <f t="shared" si="4"/>
        <v>4.36403352601156</v>
      </c>
      <c r="E28">
        <f t="shared" si="6"/>
        <v>-0.758304554483797</v>
      </c>
      <c r="F28" s="36">
        <f t="shared" si="5"/>
        <v>-2.0057175788728</v>
      </c>
      <c r="G28" s="36">
        <f t="shared" si="10"/>
        <v>-4.99405727685136</v>
      </c>
      <c r="H28" s="36">
        <f t="shared" si="11"/>
        <v>-4.84373588410834</v>
      </c>
      <c r="J28">
        <v>28.1</v>
      </c>
      <c r="K28">
        <v>51.65</v>
      </c>
      <c r="M28">
        <f t="shared" si="1"/>
        <v>-0.925291577928364</v>
      </c>
      <c r="N28">
        <f t="shared" si="7"/>
        <v>-0.543327616381304</v>
      </c>
      <c r="O28">
        <f t="shared" si="2"/>
        <v>0.697318861209964</v>
      </c>
      <c r="P28">
        <f t="shared" si="7"/>
        <v>-0.656487016470735</v>
      </c>
      <c r="Q28" t="e">
        <f t="shared" si="8"/>
        <v>#DIV/0!</v>
      </c>
      <c r="R28" t="e">
        <f t="shared" ref="R28" si="31">Q28-Q23</f>
        <v>#DIV/0!</v>
      </c>
    </row>
    <row r="29" spans="1:18">
      <c r="A29" s="40">
        <v>44015</v>
      </c>
      <c r="B29">
        <v>2.8974</v>
      </c>
      <c r="C29">
        <v>14.65</v>
      </c>
      <c r="D29">
        <f t="shared" si="4"/>
        <v>3.9285385665529</v>
      </c>
      <c r="E29">
        <f t="shared" si="6"/>
        <v>-0.999749219706641</v>
      </c>
      <c r="F29" s="36">
        <f t="shared" si="5"/>
        <v>-3.00546679857944</v>
      </c>
      <c r="G29" s="36">
        <f t="shared" si="10"/>
        <v>-5.69611095165549</v>
      </c>
      <c r="H29" s="36">
        <f t="shared" si="11"/>
        <v>-5.33887634657663</v>
      </c>
      <c r="J29" s="7">
        <v>29.51</v>
      </c>
      <c r="K29">
        <v>53.37</v>
      </c>
      <c r="M29">
        <f t="shared" si="1"/>
        <v>-1.0236881768784</v>
      </c>
      <c r="N29">
        <f t="shared" si="7"/>
        <v>-0.495140462468296</v>
      </c>
      <c r="O29">
        <f t="shared" si="2"/>
        <v>0.491281802778718</v>
      </c>
      <c r="P29">
        <f t="shared" si="7"/>
        <v>-0.702053674804128</v>
      </c>
      <c r="Q29" t="e">
        <f t="shared" si="8"/>
        <v>#DIV/0!</v>
      </c>
      <c r="R29" t="e">
        <f t="shared" ref="R29" si="32">Q29-Q24</f>
        <v>#DIV/0!</v>
      </c>
    </row>
    <row r="30" spans="1:18">
      <c r="A30" s="40">
        <v>44022</v>
      </c>
      <c r="B30">
        <v>3.0305</v>
      </c>
      <c r="C30">
        <v>15.82</v>
      </c>
      <c r="D30">
        <f t="shared" si="4"/>
        <v>3.29061251580278</v>
      </c>
      <c r="E30">
        <f t="shared" si="6"/>
        <v>-1.28028511030998</v>
      </c>
      <c r="F30" s="36">
        <f t="shared" si="5"/>
        <v>-4.28575190888942</v>
      </c>
      <c r="G30" s="36">
        <f t="shared" si="10"/>
        <v>-6.56348833557966</v>
      </c>
      <c r="H30" s="36">
        <f t="shared" si="11"/>
        <v>-5.95683268241495</v>
      </c>
      <c r="J30">
        <v>32.55</v>
      </c>
      <c r="K30">
        <v>60.06</v>
      </c>
      <c r="M30">
        <f t="shared" si="1"/>
        <v>-1.36549833499834</v>
      </c>
      <c r="N30">
        <f t="shared" si="7"/>
        <v>-0.617956335838318</v>
      </c>
      <c r="O30">
        <f t="shared" si="2"/>
        <v>0.0416966205837177</v>
      </c>
      <c r="P30">
        <f t="shared" si="7"/>
        <v>-0.867377383924171</v>
      </c>
      <c r="Q30" t="e">
        <f t="shared" si="8"/>
        <v>#DIV/0!</v>
      </c>
      <c r="R30" t="e">
        <f t="shared" ref="R30" si="33">Q30-Q25</f>
        <v>#DIV/0!</v>
      </c>
    </row>
    <row r="31" spans="1:18">
      <c r="A31" s="40">
        <v>44029</v>
      </c>
      <c r="B31">
        <v>2.9507</v>
      </c>
      <c r="C31">
        <v>15.02</v>
      </c>
      <c r="D31">
        <f t="shared" si="4"/>
        <v>3.7070896138482</v>
      </c>
      <c r="E31">
        <f t="shared" si="6"/>
        <v>-0.971715360168129</v>
      </c>
      <c r="F31" s="36">
        <f t="shared" si="5"/>
        <v>-5.25746726905755</v>
      </c>
      <c r="G31" s="36">
        <f t="shared" si="10"/>
        <v>-7.29699053465063</v>
      </c>
      <c r="H31" s="36">
        <f t="shared" si="11"/>
        <v>-6.46733715333324</v>
      </c>
      <c r="J31">
        <v>31.23</v>
      </c>
      <c r="K31">
        <v>57.22</v>
      </c>
      <c r="M31">
        <f t="shared" si="1"/>
        <v>-1.20305931492485</v>
      </c>
      <c r="N31">
        <f t="shared" si="7"/>
        <v>-0.510504470918283</v>
      </c>
      <c r="O31">
        <f t="shared" si="2"/>
        <v>0.251349311559399</v>
      </c>
      <c r="P31">
        <f t="shared" si="7"/>
        <v>-0.733502199070963</v>
      </c>
      <c r="Q31" t="e">
        <f t="shared" si="8"/>
        <v>#DIV/0!</v>
      </c>
      <c r="R31" t="e">
        <f t="shared" ref="R31" si="34">Q31-Q26</f>
        <v>#DIV/0!</v>
      </c>
    </row>
    <row r="32" spans="1:18">
      <c r="A32" s="40">
        <v>44036</v>
      </c>
      <c r="B32">
        <v>2.8612</v>
      </c>
      <c r="C32">
        <v>14.95</v>
      </c>
      <c r="D32">
        <f t="shared" si="4"/>
        <v>3.82776321070234</v>
      </c>
      <c r="E32">
        <f t="shared" si="6"/>
        <v>-0.585666526906988</v>
      </c>
      <c r="F32" s="36">
        <f t="shared" si="5"/>
        <v>-5.84313379596454</v>
      </c>
      <c r="G32" s="36">
        <f t="shared" si="10"/>
        <v>-7.65064050209732</v>
      </c>
      <c r="H32" s="36">
        <f t="shared" si="11"/>
        <v>-6.66127704372767</v>
      </c>
      <c r="J32">
        <v>30.94</v>
      </c>
      <c r="K32">
        <v>56.65</v>
      </c>
      <c r="M32">
        <f t="shared" si="1"/>
        <v>-1.09597493380406</v>
      </c>
      <c r="N32">
        <f t="shared" si="7"/>
        <v>-0.193939890394431</v>
      </c>
      <c r="O32">
        <f t="shared" si="2"/>
        <v>0.370862055591467</v>
      </c>
      <c r="P32">
        <f t="shared" si="7"/>
        <v>-0.35364996744669</v>
      </c>
      <c r="Q32" t="e">
        <f t="shared" si="8"/>
        <v>#DIV/0!</v>
      </c>
      <c r="R32" t="e">
        <f t="shared" ref="R32" si="35">Q32-Q27</f>
        <v>#DIV/0!</v>
      </c>
    </row>
    <row r="33" spans="1:18">
      <c r="A33" s="40">
        <v>44043</v>
      </c>
      <c r="B33">
        <v>2.9664</v>
      </c>
      <c r="C33">
        <v>15.54</v>
      </c>
      <c r="D33">
        <f t="shared" si="4"/>
        <v>3.46860643500643</v>
      </c>
      <c r="E33">
        <f t="shared" si="6"/>
        <v>-0.895427091005126</v>
      </c>
      <c r="F33" s="36">
        <f t="shared" si="5"/>
        <v>-6.73856088696967</v>
      </c>
      <c r="G33" s="36">
        <f t="shared" si="10"/>
        <v>-8.25251000629564</v>
      </c>
      <c r="H33" s="36">
        <f t="shared" si="11"/>
        <v>-7.04042767952707</v>
      </c>
      <c r="J33">
        <v>32.66</v>
      </c>
      <c r="K33">
        <v>60.17</v>
      </c>
      <c r="M33">
        <f t="shared" si="1"/>
        <v>-1.30444221372777</v>
      </c>
      <c r="N33">
        <f t="shared" si="7"/>
        <v>-0.379150635799407</v>
      </c>
      <c r="O33">
        <f t="shared" si="2"/>
        <v>0.0954493570116353</v>
      </c>
      <c r="P33">
        <f t="shared" si="7"/>
        <v>-0.601869504198329</v>
      </c>
      <c r="Q33" t="e">
        <f t="shared" si="8"/>
        <v>#DIV/0!</v>
      </c>
      <c r="R33" t="e">
        <f t="shared" ref="R33" si="36">Q33-Q28</f>
        <v>#DIV/0!</v>
      </c>
    </row>
    <row r="34" spans="1:18">
      <c r="A34" s="40">
        <v>44050</v>
      </c>
      <c r="B34">
        <v>2.9918</v>
      </c>
      <c r="C34">
        <v>15.75</v>
      </c>
      <c r="D34">
        <f t="shared" si="4"/>
        <v>3.35740634920635</v>
      </c>
      <c r="E34">
        <f t="shared" si="6"/>
        <v>-0.571132217346552</v>
      </c>
      <c r="F34" s="36">
        <f t="shared" ref="F34:F97" si="37">E34+F33</f>
        <v>-7.30969310431622</v>
      </c>
      <c r="G34" s="36">
        <f t="shared" si="10"/>
        <v>-8.69515398602784</v>
      </c>
      <c r="H34" s="36">
        <f t="shared" si="11"/>
        <v>-7.3432605684272</v>
      </c>
      <c r="J34">
        <v>32.89</v>
      </c>
      <c r="K34">
        <v>60.05</v>
      </c>
      <c r="M34">
        <f t="shared" si="1"/>
        <v>-1.32652106577852</v>
      </c>
      <c r="N34">
        <f t="shared" si="7"/>
        <v>-0.302832888900122</v>
      </c>
      <c r="O34">
        <f t="shared" si="2"/>
        <v>0.0486378230465188</v>
      </c>
      <c r="P34">
        <f t="shared" si="7"/>
        <v>-0.4426439797322</v>
      </c>
      <c r="Q34" t="e">
        <f t="shared" si="8"/>
        <v>#DIV/0!</v>
      </c>
      <c r="R34" t="e">
        <f t="shared" ref="R34" si="38">Q34-Q29</f>
        <v>#DIV/0!</v>
      </c>
    </row>
    <row r="35" spans="1:18">
      <c r="A35" s="40">
        <v>44057</v>
      </c>
      <c r="B35">
        <v>2.9369</v>
      </c>
      <c r="C35">
        <v>15.8</v>
      </c>
      <c r="D35">
        <f t="shared" si="4"/>
        <v>3.39221392405063</v>
      </c>
      <c r="E35">
        <f t="shared" si="6"/>
        <v>0.101601408247852</v>
      </c>
      <c r="F35" s="36">
        <f t="shared" si="37"/>
        <v>-7.20809169606837</v>
      </c>
      <c r="G35" s="36">
        <f t="shared" si="10"/>
        <v>-8.59682752968848</v>
      </c>
      <c r="H35" s="36">
        <f t="shared" si="11"/>
        <v>-7.20027855436149</v>
      </c>
      <c r="J35">
        <v>32.5</v>
      </c>
      <c r="K35">
        <v>58.33</v>
      </c>
      <c r="M35">
        <f t="shared" si="1"/>
        <v>-1.22251632093262</v>
      </c>
      <c r="N35">
        <f t="shared" si="7"/>
        <v>0.142982014065711</v>
      </c>
      <c r="O35">
        <f t="shared" si="2"/>
        <v>0.140023076923077</v>
      </c>
      <c r="P35">
        <f t="shared" si="7"/>
        <v>0.0983264563393593</v>
      </c>
      <c r="Q35" t="e">
        <f t="shared" si="8"/>
        <v>#DIV/0!</v>
      </c>
      <c r="R35" t="e">
        <f t="shared" ref="R35" si="39">Q35-Q30</f>
        <v>#DIV/0!</v>
      </c>
    </row>
    <row r="36" spans="1:18">
      <c r="A36" s="40">
        <v>44064</v>
      </c>
      <c r="B36">
        <v>2.9823</v>
      </c>
      <c r="C36">
        <v>15.9</v>
      </c>
      <c r="D36">
        <f t="shared" si="4"/>
        <v>3.30700817610063</v>
      </c>
      <c r="E36">
        <f t="shared" si="6"/>
        <v>-0.400081437747573</v>
      </c>
      <c r="F36" s="36">
        <f t="shared" si="37"/>
        <v>-7.60817313381594</v>
      </c>
      <c r="G36" s="36">
        <f t="shared" si="10"/>
        <v>-8.76205094373331</v>
      </c>
      <c r="H36" s="36">
        <f t="shared" si="11"/>
        <v>-7.25538130840215</v>
      </c>
      <c r="J36">
        <v>32.59</v>
      </c>
      <c r="K36" s="48">
        <v>58</v>
      </c>
      <c r="M36">
        <f t="shared" si="1"/>
        <v>-1.25816206896552</v>
      </c>
      <c r="N36">
        <f t="shared" si="7"/>
        <v>-0.0551027540406661</v>
      </c>
      <c r="O36">
        <f t="shared" si="2"/>
        <v>0.0861258975145747</v>
      </c>
      <c r="P36">
        <f t="shared" si="7"/>
        <v>-0.165223414044824</v>
      </c>
      <c r="Q36" t="e">
        <f t="shared" si="8"/>
        <v>#DIV/0!</v>
      </c>
      <c r="R36" t="e">
        <f t="shared" ref="R36" si="40">Q36-Q31</f>
        <v>#DIV/0!</v>
      </c>
    </row>
    <row r="37" spans="1:18">
      <c r="A37" s="40">
        <v>44071</v>
      </c>
      <c r="B37">
        <v>3.0672</v>
      </c>
      <c r="C37">
        <v>16.02</v>
      </c>
      <c r="D37">
        <f t="shared" si="4"/>
        <v>3.17499725343321</v>
      </c>
      <c r="E37">
        <f t="shared" si="6"/>
        <v>-0.652765957269132</v>
      </c>
      <c r="F37" s="36">
        <f t="shared" si="37"/>
        <v>-8.26093909108507</v>
      </c>
      <c r="G37" s="36">
        <f t="shared" si="10"/>
        <v>-9.21948706787917</v>
      </c>
      <c r="H37" s="36">
        <f t="shared" si="11"/>
        <v>-7.59501883992686</v>
      </c>
      <c r="J37">
        <v>33.55</v>
      </c>
      <c r="K37">
        <v>61.29</v>
      </c>
      <c r="M37">
        <f t="shared" si="1"/>
        <v>-1.43561246532877</v>
      </c>
      <c r="N37">
        <f t="shared" si="7"/>
        <v>-0.339637531524705</v>
      </c>
      <c r="O37">
        <f t="shared" si="2"/>
        <v>-0.0865740685543961</v>
      </c>
      <c r="P37">
        <f t="shared" si="7"/>
        <v>-0.457436124145863</v>
      </c>
      <c r="Q37" t="e">
        <f t="shared" si="8"/>
        <v>#DIV/0!</v>
      </c>
      <c r="R37" t="e">
        <f t="shared" ref="R37" si="41">Q37-Q32</f>
        <v>#DIV/0!</v>
      </c>
    </row>
    <row r="38" spans="1:18">
      <c r="A38" s="40">
        <v>44078</v>
      </c>
      <c r="B38">
        <v>3.1696</v>
      </c>
      <c r="C38">
        <v>15.81</v>
      </c>
      <c r="D38">
        <f t="shared" si="4"/>
        <v>3.15551068943707</v>
      </c>
      <c r="E38">
        <f t="shared" si="6"/>
        <v>-0.313095745569369</v>
      </c>
      <c r="F38" s="36">
        <f t="shared" si="37"/>
        <v>-8.57403483665444</v>
      </c>
      <c r="G38" s="36">
        <f t="shared" si="10"/>
        <v>-9.47792187287638</v>
      </c>
      <c r="H38" s="36">
        <f t="shared" si="11"/>
        <v>-7.83995627623149</v>
      </c>
      <c r="J38">
        <v>33.26</v>
      </c>
      <c r="K38">
        <v>61.72</v>
      </c>
      <c r="M38">
        <f t="shared" si="1"/>
        <v>-1.5493796500324</v>
      </c>
      <c r="N38">
        <f t="shared" si="7"/>
        <v>-0.244937436304633</v>
      </c>
      <c r="O38">
        <f t="shared" si="2"/>
        <v>-0.162985447985568</v>
      </c>
      <c r="P38">
        <f t="shared" si="7"/>
        <v>-0.258434804997203</v>
      </c>
      <c r="Q38" t="e">
        <f t="shared" si="8"/>
        <v>#DIV/0!</v>
      </c>
      <c r="R38" t="e">
        <f t="shared" ref="R38" si="42">Q38-Q33</f>
        <v>#DIV/0!</v>
      </c>
    </row>
    <row r="39" spans="1:18">
      <c r="A39" s="40">
        <v>44085</v>
      </c>
      <c r="B39">
        <v>3.1346</v>
      </c>
      <c r="C39">
        <v>15.35</v>
      </c>
      <c r="D39">
        <f t="shared" si="4"/>
        <v>3.38005798045603</v>
      </c>
      <c r="E39">
        <f t="shared" si="6"/>
        <v>0.0226516312496776</v>
      </c>
      <c r="F39" s="36">
        <f t="shared" si="37"/>
        <v>-8.55138320540476</v>
      </c>
      <c r="G39" s="36">
        <f t="shared" si="10"/>
        <v>-9.48150945744913</v>
      </c>
      <c r="H39" s="36">
        <f t="shared" si="11"/>
        <v>-7.90039452537782</v>
      </c>
      <c r="J39">
        <v>31.45</v>
      </c>
      <c r="K39">
        <v>57.22</v>
      </c>
      <c r="M39">
        <f t="shared" si="1"/>
        <v>-1.38695931492485</v>
      </c>
      <c r="N39">
        <f t="shared" si="7"/>
        <v>-0.0604382491463331</v>
      </c>
      <c r="O39">
        <f t="shared" si="2"/>
        <v>0.0450502384737677</v>
      </c>
      <c r="P39">
        <f t="shared" si="7"/>
        <v>-0.0035875845727511</v>
      </c>
      <c r="Q39" t="e">
        <f t="shared" si="8"/>
        <v>#DIV/0!</v>
      </c>
      <c r="R39" t="e">
        <f t="shared" ref="R39" si="43">Q39-Q34</f>
        <v>#DIV/0!</v>
      </c>
    </row>
    <row r="40" spans="1:18">
      <c r="A40" s="40">
        <v>44092</v>
      </c>
      <c r="B40">
        <v>3.1162</v>
      </c>
      <c r="C40">
        <v>15.75</v>
      </c>
      <c r="D40">
        <f t="shared" si="4"/>
        <v>3.23300634920635</v>
      </c>
      <c r="E40">
        <f t="shared" si="6"/>
        <v>-0.159207574844283</v>
      </c>
      <c r="F40" s="36">
        <f t="shared" si="37"/>
        <v>-8.71059078024905</v>
      </c>
      <c r="G40" s="36">
        <f t="shared" si="10"/>
        <v>-9.64079849906716</v>
      </c>
      <c r="H40" s="36">
        <f t="shared" si="11"/>
        <v>-8.11255811028007</v>
      </c>
      <c r="J40">
        <v>32.29</v>
      </c>
      <c r="K40">
        <v>59.47</v>
      </c>
      <c r="M40">
        <f t="shared" si="1"/>
        <v>-1.43467990583487</v>
      </c>
      <c r="N40">
        <f t="shared" si="7"/>
        <v>-0.21216358490225</v>
      </c>
      <c r="O40">
        <f t="shared" si="2"/>
        <v>-0.0192659646949522</v>
      </c>
      <c r="P40">
        <f t="shared" si="7"/>
        <v>-0.159289041618029</v>
      </c>
      <c r="Q40" t="e">
        <f t="shared" si="8"/>
        <v>#DIV/0!</v>
      </c>
      <c r="R40" t="e">
        <f t="shared" ref="R40" si="44">Q40-Q35</f>
        <v>#DIV/0!</v>
      </c>
    </row>
    <row r="41" spans="1:18">
      <c r="A41" s="40">
        <v>44099</v>
      </c>
      <c r="B41">
        <v>3.1295</v>
      </c>
      <c r="C41">
        <v>15.21</v>
      </c>
      <c r="D41">
        <f t="shared" si="4"/>
        <v>3.44512195923734</v>
      </c>
      <c r="E41">
        <f t="shared" si="6"/>
        <v>0.138113783136714</v>
      </c>
      <c r="F41" s="36">
        <f t="shared" si="37"/>
        <v>-8.57247699711233</v>
      </c>
      <c r="G41" s="36">
        <f t="shared" si="10"/>
        <v>-9.65540006879684</v>
      </c>
      <c r="H41" s="36">
        <f t="shared" si="11"/>
        <v>-8.25618353267599</v>
      </c>
      <c r="J41">
        <v>31.24</v>
      </c>
      <c r="K41">
        <v>57.88</v>
      </c>
      <c r="M41">
        <f t="shared" si="1"/>
        <v>-1.40178749136144</v>
      </c>
      <c r="N41">
        <f t="shared" si="7"/>
        <v>-0.14362542239592</v>
      </c>
      <c r="O41">
        <f t="shared" si="2"/>
        <v>0.0715243277848909</v>
      </c>
      <c r="P41">
        <f t="shared" si="7"/>
        <v>-0.0146015697296837</v>
      </c>
      <c r="Q41" t="e">
        <f t="shared" si="8"/>
        <v>#DIV/0!</v>
      </c>
      <c r="R41" t="e">
        <f t="shared" ref="R41" si="45">Q41-Q36</f>
        <v>#DIV/0!</v>
      </c>
    </row>
    <row r="42" spans="1:18">
      <c r="A42" s="40">
        <v>44104</v>
      </c>
      <c r="B42">
        <v>3.1482</v>
      </c>
      <c r="C42">
        <v>15.23</v>
      </c>
      <c r="D42">
        <f t="shared" si="4"/>
        <v>3.41778818122127</v>
      </c>
      <c r="E42">
        <f t="shared" si="6"/>
        <v>0.242790927788065</v>
      </c>
      <c r="F42" s="36">
        <f t="shared" si="37"/>
        <v>-8.32968606932427</v>
      </c>
      <c r="G42" s="36">
        <f t="shared" si="10"/>
        <v>-9.53129806140842</v>
      </c>
      <c r="H42" s="36">
        <f t="shared" si="11"/>
        <v>-8.25644230022394</v>
      </c>
      <c r="J42">
        <v>31.39</v>
      </c>
      <c r="K42">
        <v>58.4</v>
      </c>
      <c r="M42">
        <f t="shared" si="1"/>
        <v>-1.43587123287671</v>
      </c>
      <c r="N42">
        <f t="shared" si="7"/>
        <v>-0.000258767547947292</v>
      </c>
      <c r="O42">
        <f t="shared" si="2"/>
        <v>0.0375279388340237</v>
      </c>
      <c r="P42">
        <f t="shared" si="7"/>
        <v>0.12410200738842</v>
      </c>
      <c r="Q42" t="e">
        <f t="shared" si="8"/>
        <v>#DIV/0!</v>
      </c>
      <c r="R42" t="e">
        <f t="shared" ref="R42" si="46">Q42-Q37</f>
        <v>#DIV/0!</v>
      </c>
    </row>
    <row r="43" spans="1:18">
      <c r="A43" s="40">
        <v>44113</v>
      </c>
      <c r="B43">
        <v>3.1873</v>
      </c>
      <c r="C43">
        <v>15.23</v>
      </c>
      <c r="D43">
        <f t="shared" si="4"/>
        <v>3.37868818122127</v>
      </c>
      <c r="E43">
        <f t="shared" si="6"/>
        <v>0.223177491784208</v>
      </c>
      <c r="F43" s="36">
        <f t="shared" si="37"/>
        <v>-8.10650857754006</v>
      </c>
      <c r="G43" s="36">
        <f t="shared" si="10"/>
        <v>-9.4644225052312</v>
      </c>
      <c r="H43" s="36">
        <f t="shared" si="11"/>
        <v>-8.25016666202975</v>
      </c>
      <c r="J43">
        <v>32.35</v>
      </c>
      <c r="K43">
        <v>60.82</v>
      </c>
      <c r="M43">
        <f t="shared" si="1"/>
        <v>-1.54310401183821</v>
      </c>
      <c r="N43">
        <f t="shared" si="7"/>
        <v>0.0062756381941933</v>
      </c>
      <c r="O43">
        <f t="shared" si="2"/>
        <v>-0.0961098918083461</v>
      </c>
      <c r="P43">
        <f t="shared" si="7"/>
        <v>0.0668755561772221</v>
      </c>
      <c r="Q43" t="e">
        <f t="shared" si="8"/>
        <v>#DIV/0!</v>
      </c>
      <c r="R43" t="e">
        <f t="shared" ref="R43" si="47">Q43-Q38</f>
        <v>#DIV/0!</v>
      </c>
    </row>
    <row r="44" spans="1:18">
      <c r="A44" s="40">
        <v>44120</v>
      </c>
      <c r="B44">
        <v>3.2202</v>
      </c>
      <c r="C44">
        <v>15.81</v>
      </c>
      <c r="D44">
        <f t="shared" si="4"/>
        <v>3.10491068943706</v>
      </c>
      <c r="E44">
        <f t="shared" si="6"/>
        <v>-0.275147291018961</v>
      </c>
      <c r="F44" s="36">
        <f t="shared" si="37"/>
        <v>-8.38165586855902</v>
      </c>
      <c r="G44" s="36">
        <f t="shared" si="10"/>
        <v>-9.7194379453907</v>
      </c>
      <c r="H44" s="36">
        <f t="shared" si="11"/>
        <v>-8.48263897828787</v>
      </c>
      <c r="J44">
        <v>33.22</v>
      </c>
      <c r="K44">
        <v>62.47</v>
      </c>
      <c r="M44">
        <f t="shared" si="1"/>
        <v>-1.61943163118297</v>
      </c>
      <c r="N44">
        <f t="shared" si="7"/>
        <v>-0.232472316258117</v>
      </c>
      <c r="O44">
        <f t="shared" si="2"/>
        <v>-0.209965201685732</v>
      </c>
      <c r="P44">
        <f t="shared" si="7"/>
        <v>-0.255015440159499</v>
      </c>
      <c r="Q44" t="e">
        <f t="shared" si="8"/>
        <v>#DIV/0!</v>
      </c>
      <c r="R44" t="e">
        <f t="shared" ref="R44" si="48">Q44-Q39</f>
        <v>#DIV/0!</v>
      </c>
    </row>
    <row r="45" spans="1:18">
      <c r="A45" s="40">
        <v>44127</v>
      </c>
      <c r="B45">
        <v>3.1957</v>
      </c>
      <c r="C45">
        <v>15.53</v>
      </c>
      <c r="D45">
        <f t="shared" si="4"/>
        <v>3.24345003219575</v>
      </c>
      <c r="E45">
        <f t="shared" si="6"/>
        <v>0.0104436829894019</v>
      </c>
      <c r="F45" s="36">
        <f t="shared" si="37"/>
        <v>-8.37121218556962</v>
      </c>
      <c r="G45" s="36">
        <f t="shared" si="10"/>
        <v>-9.79413500799103</v>
      </c>
      <c r="H45" s="36">
        <f t="shared" si="11"/>
        <v>-8.58308119135037</v>
      </c>
      <c r="J45">
        <v>32.24</v>
      </c>
      <c r="K45">
        <v>60.22</v>
      </c>
      <c r="M45">
        <f t="shared" si="1"/>
        <v>-1.53512211889738</v>
      </c>
      <c r="N45">
        <f t="shared" si="7"/>
        <v>-0.100442213062501</v>
      </c>
      <c r="O45">
        <f t="shared" si="2"/>
        <v>-0.0939630272952856</v>
      </c>
      <c r="P45">
        <f t="shared" si="7"/>
        <v>-0.0746970626003334</v>
      </c>
      <c r="Q45" t="e">
        <f t="shared" si="8"/>
        <v>#DIV/0!</v>
      </c>
      <c r="R45" t="e">
        <f t="shared" ref="R45" si="49">Q45-Q40</f>
        <v>#DIV/0!</v>
      </c>
    </row>
    <row r="46" spans="1:18">
      <c r="A46" s="40">
        <v>44134</v>
      </c>
      <c r="B46">
        <v>3.181</v>
      </c>
      <c r="C46">
        <v>15.3</v>
      </c>
      <c r="D46">
        <f t="shared" si="4"/>
        <v>3.3549477124183</v>
      </c>
      <c r="E46">
        <f t="shared" si="6"/>
        <v>-0.0901742468190418</v>
      </c>
      <c r="F46" s="36">
        <f t="shared" si="37"/>
        <v>-8.46138643238866</v>
      </c>
      <c r="G46" s="36">
        <f t="shared" si="10"/>
        <v>-9.94780591154289</v>
      </c>
      <c r="H46" s="36">
        <f t="shared" si="11"/>
        <v>-8.7104932374848</v>
      </c>
      <c r="J46">
        <v>32.27</v>
      </c>
      <c r="K46">
        <v>60.54</v>
      </c>
      <c r="M46">
        <f t="shared" si="1"/>
        <v>-1.52919953749587</v>
      </c>
      <c r="N46">
        <f t="shared" si="7"/>
        <v>-0.127412046134433</v>
      </c>
      <c r="O46">
        <f t="shared" si="2"/>
        <v>-0.0821465757669664</v>
      </c>
      <c r="P46">
        <f t="shared" si="7"/>
        <v>-0.153670903551857</v>
      </c>
      <c r="Q46" t="e">
        <f t="shared" si="8"/>
        <v>#DIV/0!</v>
      </c>
      <c r="R46" t="e">
        <f t="shared" ref="R46" si="50">Q46-Q41</f>
        <v>#DIV/0!</v>
      </c>
    </row>
    <row r="47" spans="1:18">
      <c r="A47" s="40">
        <v>44141</v>
      </c>
      <c r="B47">
        <v>3.2063</v>
      </c>
      <c r="C47">
        <v>15.73</v>
      </c>
      <c r="D47">
        <f t="shared" si="4"/>
        <v>3.15097908455181</v>
      </c>
      <c r="E47">
        <f t="shared" si="6"/>
        <v>-0.266809096669462</v>
      </c>
      <c r="F47" s="36">
        <f t="shared" si="37"/>
        <v>-8.72819552905812</v>
      </c>
      <c r="G47" s="36">
        <f t="shared" si="10"/>
        <v>-10.213670777119</v>
      </c>
      <c r="H47" s="36">
        <f t="shared" si="11"/>
        <v>-8.88347791515122</v>
      </c>
      <c r="J47">
        <v>33.58</v>
      </c>
      <c r="K47">
        <v>62.6</v>
      </c>
      <c r="M47">
        <f t="shared" si="1"/>
        <v>-1.60885591054313</v>
      </c>
      <c r="N47">
        <f t="shared" si="7"/>
        <v>-0.172984677666419</v>
      </c>
      <c r="O47">
        <f t="shared" si="2"/>
        <v>-0.228336926742108</v>
      </c>
      <c r="P47">
        <f t="shared" si="7"/>
        <v>-0.265864865576132</v>
      </c>
      <c r="Q47" t="e">
        <f t="shared" si="8"/>
        <v>#DIV/0!</v>
      </c>
      <c r="R47" t="e">
        <f t="shared" ref="R47" si="51">Q47-Q42</f>
        <v>#DIV/0!</v>
      </c>
    </row>
    <row r="48" spans="1:18">
      <c r="A48" s="40">
        <v>44148</v>
      </c>
      <c r="B48">
        <v>3.2715</v>
      </c>
      <c r="C48">
        <v>15.74</v>
      </c>
      <c r="D48">
        <f t="shared" si="4"/>
        <v>3.08174015247776</v>
      </c>
      <c r="E48">
        <f t="shared" si="6"/>
        <v>-0.296948028743509</v>
      </c>
      <c r="F48" s="36">
        <f t="shared" si="37"/>
        <v>-9.02514355780163</v>
      </c>
      <c r="G48" s="36">
        <f t="shared" si="10"/>
        <v>-10.3932550135312</v>
      </c>
      <c r="H48" s="36">
        <f t="shared" si="11"/>
        <v>-8.99348905139522</v>
      </c>
      <c r="J48">
        <v>33.38</v>
      </c>
      <c r="K48">
        <v>61.79</v>
      </c>
      <c r="M48">
        <f t="shared" si="1"/>
        <v>-1.65311514808221</v>
      </c>
      <c r="N48">
        <f t="shared" si="7"/>
        <v>-0.110011136244003</v>
      </c>
      <c r="O48">
        <f t="shared" si="2"/>
        <v>-0.275694128220492</v>
      </c>
      <c r="P48">
        <f t="shared" si="7"/>
        <v>-0.179584236412146</v>
      </c>
      <c r="Q48" t="e">
        <f t="shared" si="8"/>
        <v>#DIV/0!</v>
      </c>
      <c r="R48" t="e">
        <f t="shared" ref="R48" si="52">Q48-Q43</f>
        <v>#DIV/0!</v>
      </c>
    </row>
    <row r="49" spans="1:18">
      <c r="A49" s="40">
        <v>44155</v>
      </c>
      <c r="B49">
        <v>3.31</v>
      </c>
      <c r="C49">
        <v>16.07</v>
      </c>
      <c r="D49">
        <f t="shared" si="4"/>
        <v>2.91277535780958</v>
      </c>
      <c r="E49">
        <f t="shared" si="6"/>
        <v>-0.192135331627482</v>
      </c>
      <c r="F49" s="36">
        <f t="shared" si="37"/>
        <v>-9.21727888942911</v>
      </c>
      <c r="G49" s="36">
        <f t="shared" si="10"/>
        <v>-10.5250499780669</v>
      </c>
      <c r="H49" s="36">
        <f t="shared" si="11"/>
        <v>-9.05751220225519</v>
      </c>
      <c r="J49">
        <v>33.69</v>
      </c>
      <c r="K49">
        <v>61.48</v>
      </c>
      <c r="M49">
        <f t="shared" si="1"/>
        <v>-1.68345478204294</v>
      </c>
      <c r="N49">
        <f t="shared" si="7"/>
        <v>-0.0640231508599725</v>
      </c>
      <c r="O49">
        <f t="shared" si="2"/>
        <v>-0.341760166221431</v>
      </c>
      <c r="P49">
        <f t="shared" si="7"/>
        <v>-0.131794964535699</v>
      </c>
      <c r="Q49" t="e">
        <f t="shared" si="8"/>
        <v>#DIV/0!</v>
      </c>
      <c r="R49" t="e">
        <f t="shared" ref="R49" si="53">Q49-Q44</f>
        <v>#DIV/0!</v>
      </c>
    </row>
    <row r="50" spans="1:18">
      <c r="A50" s="40">
        <v>44162</v>
      </c>
      <c r="B50">
        <v>3.3</v>
      </c>
      <c r="C50">
        <v>16.24</v>
      </c>
      <c r="D50">
        <f t="shared" si="4"/>
        <v>2.8576354679803</v>
      </c>
      <c r="E50">
        <f t="shared" si="6"/>
        <v>-0.385814564215454</v>
      </c>
      <c r="F50" s="36">
        <f t="shared" si="37"/>
        <v>-9.60309345364457</v>
      </c>
      <c r="G50" s="36">
        <f t="shared" si="10"/>
        <v>-10.7135854420208</v>
      </c>
      <c r="H50" s="36">
        <f t="shared" si="11"/>
        <v>-9.15516767588866</v>
      </c>
      <c r="J50">
        <v>33.14</v>
      </c>
      <c r="K50">
        <v>59.98</v>
      </c>
      <c r="M50">
        <f t="shared" si="1"/>
        <v>-1.63277759253084</v>
      </c>
      <c r="N50">
        <f t="shared" si="7"/>
        <v>-0.0976554736334672</v>
      </c>
      <c r="O50">
        <f t="shared" si="2"/>
        <v>-0.282498491249246</v>
      </c>
      <c r="P50">
        <f t="shared" si="7"/>
        <v>-0.18853546395396</v>
      </c>
      <c r="Q50" t="e">
        <f t="shared" si="8"/>
        <v>#DIV/0!</v>
      </c>
      <c r="R50" t="e">
        <f t="shared" ref="R50" si="54">Q50-Q45</f>
        <v>#DIV/0!</v>
      </c>
    </row>
    <row r="51" spans="1:18">
      <c r="A51" s="40">
        <v>44169</v>
      </c>
      <c r="B51">
        <v>3.2651</v>
      </c>
      <c r="C51">
        <v>16.43</v>
      </c>
      <c r="D51">
        <f t="shared" si="4"/>
        <v>2.82132726719416</v>
      </c>
      <c r="E51">
        <f t="shared" si="6"/>
        <v>-0.533620445224144</v>
      </c>
      <c r="F51" s="36">
        <f t="shared" si="37"/>
        <v>-10.1367138988687</v>
      </c>
      <c r="G51" s="36">
        <f t="shared" si="10"/>
        <v>-10.9458159391367</v>
      </c>
      <c r="H51" s="36">
        <f t="shared" si="11"/>
        <v>-9.2752982240286</v>
      </c>
      <c r="J51">
        <v>33.89</v>
      </c>
      <c r="K51">
        <v>61.89</v>
      </c>
      <c r="M51">
        <f t="shared" si="1"/>
        <v>-1.64933008563581</v>
      </c>
      <c r="N51">
        <f t="shared" si="7"/>
        <v>-0.120130548139935</v>
      </c>
      <c r="O51">
        <f t="shared" si="2"/>
        <v>-0.314377072882857</v>
      </c>
      <c r="P51">
        <f t="shared" si="7"/>
        <v>-0.23223049711589</v>
      </c>
      <c r="Q51" t="e">
        <f t="shared" si="8"/>
        <v>#DIV/0!</v>
      </c>
      <c r="R51" t="e">
        <f t="shared" ref="R51" si="55">Q51-Q46</f>
        <v>#DIV/0!</v>
      </c>
    </row>
    <row r="52" spans="1:18">
      <c r="A52" s="40">
        <v>44176</v>
      </c>
      <c r="B52">
        <v>3.2951</v>
      </c>
      <c r="C52">
        <v>15.98</v>
      </c>
      <c r="D52">
        <f t="shared" si="4"/>
        <v>2.96272227784731</v>
      </c>
      <c r="E52">
        <f t="shared" si="6"/>
        <v>-0.188256806704502</v>
      </c>
      <c r="F52" s="36">
        <f t="shared" si="37"/>
        <v>-10.3249707055732</v>
      </c>
      <c r="G52" s="36">
        <f t="shared" si="10"/>
        <v>-10.9600759598916</v>
      </c>
      <c r="H52" s="36">
        <f t="shared" si="11"/>
        <v>-9.30946896142864</v>
      </c>
      <c r="J52">
        <v>32.76</v>
      </c>
      <c r="K52">
        <v>60.53</v>
      </c>
      <c r="M52">
        <f t="shared" si="1"/>
        <v>-1.64302664794317</v>
      </c>
      <c r="N52">
        <f t="shared" si="7"/>
        <v>-0.0341707374000375</v>
      </c>
      <c r="O52">
        <f t="shared" si="2"/>
        <v>-0.242596947496947</v>
      </c>
      <c r="P52">
        <f t="shared" si="7"/>
        <v>-0.0142600207548393</v>
      </c>
      <c r="Q52" t="e">
        <f t="shared" si="8"/>
        <v>#DIV/0!</v>
      </c>
      <c r="R52" t="e">
        <f t="shared" ref="R52" si="56">Q52-Q47</f>
        <v>#DIV/0!</v>
      </c>
    </row>
    <row r="53" spans="1:18">
      <c r="A53" s="40">
        <v>44183</v>
      </c>
      <c r="B53">
        <v>3.2902</v>
      </c>
      <c r="C53">
        <v>16.23</v>
      </c>
      <c r="D53">
        <f t="shared" si="4"/>
        <v>2.87122945163278</v>
      </c>
      <c r="E53">
        <f t="shared" si="6"/>
        <v>-0.210510700844986</v>
      </c>
      <c r="F53" s="36">
        <f t="shared" si="37"/>
        <v>-10.5354814064182</v>
      </c>
      <c r="G53" s="36">
        <f t="shared" si="10"/>
        <v>-10.9769799132058</v>
      </c>
      <c r="H53" s="36">
        <f t="shared" si="11"/>
        <v>-9.33520995256653</v>
      </c>
      <c r="J53">
        <v>33.36</v>
      </c>
      <c r="K53">
        <v>62.06</v>
      </c>
      <c r="M53">
        <f t="shared" si="1"/>
        <v>-1.67885613922011</v>
      </c>
      <c r="N53">
        <f t="shared" si="7"/>
        <v>-0.0257409911378959</v>
      </c>
      <c r="O53">
        <f t="shared" si="2"/>
        <v>-0.292598081534772</v>
      </c>
      <c r="P53">
        <f t="shared" si="7"/>
        <v>-0.0169039533142805</v>
      </c>
      <c r="Q53" t="e">
        <f t="shared" si="8"/>
        <v>#DIV/0!</v>
      </c>
      <c r="R53" t="e">
        <f t="shared" ref="R53" si="57">Q53-Q48</f>
        <v>#DIV/0!</v>
      </c>
    </row>
    <row r="54" spans="1:18">
      <c r="A54" s="40">
        <v>44190</v>
      </c>
      <c r="B54">
        <v>3.1878</v>
      </c>
      <c r="C54">
        <v>16.23</v>
      </c>
      <c r="D54">
        <f t="shared" si="4"/>
        <v>2.97362945163278</v>
      </c>
      <c r="E54">
        <f t="shared" si="6"/>
        <v>0.060854093823195</v>
      </c>
      <c r="F54" s="36">
        <f t="shared" si="37"/>
        <v>-10.474627312595</v>
      </c>
      <c r="G54" s="36">
        <f t="shared" si="10"/>
        <v>-10.8494842132348</v>
      </c>
      <c r="H54" s="36">
        <f t="shared" si="11"/>
        <v>-9.24821207695262</v>
      </c>
      <c r="J54">
        <v>33.63</v>
      </c>
      <c r="K54">
        <v>62.84</v>
      </c>
      <c r="M54">
        <f t="shared" si="1"/>
        <v>-1.59645690642903</v>
      </c>
      <c r="N54">
        <f t="shared" si="7"/>
        <v>0.0869978756139143</v>
      </c>
      <c r="O54">
        <f t="shared" si="2"/>
        <v>-0.214264466250372</v>
      </c>
      <c r="P54">
        <f t="shared" si="7"/>
        <v>0.127495699971059</v>
      </c>
      <c r="Q54" t="e">
        <f t="shared" si="8"/>
        <v>#DIV/0!</v>
      </c>
      <c r="R54" t="e">
        <f t="shared" ref="R54" si="58">Q54-Q49</f>
        <v>#DIV/0!</v>
      </c>
    </row>
    <row r="55" spans="1:18">
      <c r="A55" s="40">
        <v>44196</v>
      </c>
      <c r="B55">
        <v>3.1429</v>
      </c>
      <c r="C55">
        <v>16.61</v>
      </c>
      <c r="D55">
        <f t="shared" si="4"/>
        <v>2.87756959662854</v>
      </c>
      <c r="E55">
        <f t="shared" si="6"/>
        <v>0.0199341286482406</v>
      </c>
      <c r="F55" s="36">
        <f t="shared" si="37"/>
        <v>-10.4546931839468</v>
      </c>
      <c r="G55" s="36">
        <f t="shared" si="10"/>
        <v>-10.8121749135242</v>
      </c>
      <c r="H55" s="36">
        <f t="shared" si="11"/>
        <v>-9.21773981487933</v>
      </c>
      <c r="J55">
        <v>34.51</v>
      </c>
      <c r="K55">
        <v>64.91</v>
      </c>
      <c r="M55">
        <f t="shared" si="1"/>
        <v>-1.60230533045756</v>
      </c>
      <c r="N55">
        <f t="shared" si="7"/>
        <v>0.0304722620732869</v>
      </c>
      <c r="O55">
        <f t="shared" si="2"/>
        <v>-0.245189191538684</v>
      </c>
      <c r="P55">
        <f t="shared" si="7"/>
        <v>0.0373092997105613</v>
      </c>
      <c r="Q55" t="e">
        <f t="shared" si="8"/>
        <v>#DIV/0!</v>
      </c>
      <c r="R55" t="e">
        <f t="shared" ref="R55" si="59">Q55-Q50</f>
        <v>#DIV/0!</v>
      </c>
    </row>
    <row r="56" spans="1:18">
      <c r="A56" s="40">
        <v>44204</v>
      </c>
      <c r="B56">
        <v>3.1456</v>
      </c>
      <c r="C56">
        <v>17.06</v>
      </c>
      <c r="D56">
        <f t="shared" si="4"/>
        <v>2.71606471277843</v>
      </c>
      <c r="E56">
        <f t="shared" si="6"/>
        <v>-0.105262554415728</v>
      </c>
      <c r="F56" s="36">
        <f t="shared" si="37"/>
        <v>-10.5599557383625</v>
      </c>
      <c r="G56" s="36">
        <f t="shared" si="10"/>
        <v>-10.8633033174276</v>
      </c>
      <c r="H56" s="36">
        <f t="shared" si="11"/>
        <v>-9.23864826568495</v>
      </c>
      <c r="J56">
        <v>35.97</v>
      </c>
      <c r="K56">
        <v>67.78</v>
      </c>
      <c r="M56">
        <f t="shared" si="1"/>
        <v>-1.67023853644143</v>
      </c>
      <c r="N56">
        <f t="shared" si="7"/>
        <v>-0.020908450805623</v>
      </c>
      <c r="O56">
        <f t="shared" si="2"/>
        <v>-0.365505476786211</v>
      </c>
      <c r="P56">
        <f t="shared" si="7"/>
        <v>-0.0511284039033542</v>
      </c>
      <c r="Q56" t="e">
        <f t="shared" si="8"/>
        <v>#DIV/0!</v>
      </c>
      <c r="R56" t="e">
        <f t="shared" ref="R56" si="60">Q56-Q51</f>
        <v>#DIV/0!</v>
      </c>
    </row>
    <row r="57" spans="1:18">
      <c r="A57" s="40">
        <v>44211</v>
      </c>
      <c r="B57">
        <v>3.1508</v>
      </c>
      <c r="C57">
        <v>17.08</v>
      </c>
      <c r="D57">
        <f t="shared" si="4"/>
        <v>2.70400093676815</v>
      </c>
      <c r="E57">
        <f t="shared" si="6"/>
        <v>-0.258721341079159</v>
      </c>
      <c r="F57" s="36">
        <f t="shared" si="37"/>
        <v>-10.8186770794416</v>
      </c>
      <c r="G57" s="36">
        <f t="shared" si="10"/>
        <v>-10.929789973227</v>
      </c>
      <c r="H57" s="36">
        <f t="shared" si="11"/>
        <v>-9.23104049939052</v>
      </c>
      <c r="J57">
        <v>35.19</v>
      </c>
      <c r="K57">
        <v>65.99</v>
      </c>
      <c r="M57">
        <f t="shared" si="1"/>
        <v>-1.63541888164873</v>
      </c>
      <c r="N57">
        <f t="shared" si="7"/>
        <v>0.00760776629443449</v>
      </c>
      <c r="O57">
        <f t="shared" si="2"/>
        <v>-0.30908360329639</v>
      </c>
      <c r="P57">
        <f t="shared" si="7"/>
        <v>-0.066486655799443</v>
      </c>
      <c r="Q57" t="e">
        <f t="shared" si="8"/>
        <v>#DIV/0!</v>
      </c>
      <c r="R57" t="e">
        <f t="shared" ref="R57" si="61">Q57-Q52</f>
        <v>#DIV/0!</v>
      </c>
    </row>
    <row r="58" spans="1:18">
      <c r="A58" s="40">
        <v>44218</v>
      </c>
      <c r="B58">
        <v>3.1185</v>
      </c>
      <c r="C58">
        <v>17.33</v>
      </c>
      <c r="D58">
        <f t="shared" si="4"/>
        <v>2.65184045008656</v>
      </c>
      <c r="E58">
        <f t="shared" si="6"/>
        <v>-0.219389001546223</v>
      </c>
      <c r="F58" s="36">
        <f t="shared" si="37"/>
        <v>-11.0380660809879</v>
      </c>
      <c r="G58" s="36">
        <f t="shared" si="10"/>
        <v>-11.0212100759963</v>
      </c>
      <c r="H58" s="36">
        <f t="shared" si="11"/>
        <v>-9.25204341819282</v>
      </c>
      <c r="J58">
        <v>36.57</v>
      </c>
      <c r="K58">
        <v>70.49</v>
      </c>
      <c r="M58">
        <f t="shared" si="1"/>
        <v>-1.69985905802241</v>
      </c>
      <c r="N58">
        <f t="shared" si="7"/>
        <v>-0.0210029188023046</v>
      </c>
      <c r="O58">
        <f t="shared" si="2"/>
        <v>-0.384018184304074</v>
      </c>
      <c r="P58">
        <f t="shared" si="7"/>
        <v>-0.0914201027693022</v>
      </c>
      <c r="Q58" t="e">
        <f t="shared" si="8"/>
        <v>#DIV/0!</v>
      </c>
      <c r="R58" t="e">
        <f t="shared" ref="R58" si="62">Q58-Q53</f>
        <v>#DIV/0!</v>
      </c>
    </row>
    <row r="59" spans="1:18">
      <c r="A59" s="40">
        <v>44225</v>
      </c>
      <c r="B59">
        <v>3.1786</v>
      </c>
      <c r="C59">
        <v>16.71</v>
      </c>
      <c r="D59">
        <f t="shared" si="4"/>
        <v>2.80584045481747</v>
      </c>
      <c r="E59">
        <f t="shared" si="6"/>
        <v>-0.167788996815303</v>
      </c>
      <c r="F59" s="36">
        <f t="shared" si="37"/>
        <v>-11.2058550778032</v>
      </c>
      <c r="G59" s="36">
        <f t="shared" si="10"/>
        <v>-11.1136329158918</v>
      </c>
      <c r="H59" s="36">
        <f t="shared" si="11"/>
        <v>-9.31396760024054</v>
      </c>
      <c r="J59">
        <v>34.82</v>
      </c>
      <c r="K59">
        <v>65.78</v>
      </c>
      <c r="M59">
        <f t="shared" si="1"/>
        <v>-1.65838108847674</v>
      </c>
      <c r="N59">
        <f t="shared" si="7"/>
        <v>-0.0619241820477141</v>
      </c>
      <c r="O59">
        <f t="shared" si="2"/>
        <v>-0.306687306145893</v>
      </c>
      <c r="P59">
        <f t="shared" si="7"/>
        <v>-0.0924228398955207</v>
      </c>
      <c r="Q59" t="e">
        <f t="shared" si="8"/>
        <v>#DIV/0!</v>
      </c>
      <c r="R59" t="e">
        <f t="shared" ref="R59" si="63">Q59-Q54</f>
        <v>#DIV/0!</v>
      </c>
    </row>
    <row r="60" spans="1:18">
      <c r="A60" s="40">
        <v>44232</v>
      </c>
      <c r="B60">
        <v>3.2164</v>
      </c>
      <c r="C60">
        <v>16.74</v>
      </c>
      <c r="D60">
        <f t="shared" si="4"/>
        <v>2.75731565113501</v>
      </c>
      <c r="E60">
        <f t="shared" si="6"/>
        <v>-0.120253945493531</v>
      </c>
      <c r="F60" s="36">
        <f t="shared" si="37"/>
        <v>-11.3261090232967</v>
      </c>
      <c r="G60" s="36">
        <f t="shared" si="10"/>
        <v>-11.2154032652427</v>
      </c>
      <c r="H60" s="36">
        <f t="shared" si="11"/>
        <v>-9.3969031823538</v>
      </c>
      <c r="J60">
        <v>34.85</v>
      </c>
      <c r="K60">
        <v>65.31</v>
      </c>
      <c r="M60">
        <f t="shared" si="1"/>
        <v>-1.68524091257082</v>
      </c>
      <c r="N60">
        <f t="shared" si="7"/>
        <v>-0.0829355821132598</v>
      </c>
      <c r="O60">
        <f t="shared" si="2"/>
        <v>-0.346959540889527</v>
      </c>
      <c r="P60">
        <f t="shared" si="7"/>
        <v>-0.101770349350842</v>
      </c>
      <c r="Q60" t="e">
        <f t="shared" si="8"/>
        <v>#DIV/0!</v>
      </c>
      <c r="R60" t="e">
        <f t="shared" ref="R60" si="64">Q60-Q55</f>
        <v>#DIV/0!</v>
      </c>
    </row>
    <row r="61" spans="1:18">
      <c r="A61" s="40">
        <v>44237</v>
      </c>
      <c r="B61">
        <v>3.2448</v>
      </c>
      <c r="C61">
        <v>17.5</v>
      </c>
      <c r="D61">
        <f t="shared" si="4"/>
        <v>2.46948571428571</v>
      </c>
      <c r="E61">
        <f t="shared" si="6"/>
        <v>-0.246578998492715</v>
      </c>
      <c r="F61" s="36">
        <f t="shared" si="37"/>
        <v>-11.5726880217894</v>
      </c>
      <c r="G61" s="36">
        <f t="shared" si="10"/>
        <v>-11.3795199443077</v>
      </c>
      <c r="H61" s="36">
        <f t="shared" si="11"/>
        <v>-9.5202964555191</v>
      </c>
      <c r="J61">
        <v>36.83</v>
      </c>
      <c r="K61">
        <v>68.91</v>
      </c>
      <c r="M61">
        <f t="shared" si="1"/>
        <v>-1.79363180960673</v>
      </c>
      <c r="N61">
        <f t="shared" si="7"/>
        <v>-0.123393273165305</v>
      </c>
      <c r="O61">
        <f t="shared" si="2"/>
        <v>-0.529622155851209</v>
      </c>
      <c r="P61">
        <f t="shared" si="7"/>
        <v>-0.164116679064998</v>
      </c>
      <c r="Q61" t="e">
        <f t="shared" si="8"/>
        <v>#DIV/0!</v>
      </c>
      <c r="R61" t="e">
        <f t="shared" ref="R61" si="65">Q61-Q56</f>
        <v>#DIV/0!</v>
      </c>
    </row>
    <row r="62" spans="1:18">
      <c r="A62" s="40">
        <v>44246</v>
      </c>
      <c r="B62">
        <v>3.2831</v>
      </c>
      <c r="C62">
        <v>17.71</v>
      </c>
      <c r="D62">
        <f t="shared" si="4"/>
        <v>2.36342738565782</v>
      </c>
      <c r="E62">
        <f t="shared" si="6"/>
        <v>-0.34057355111033</v>
      </c>
      <c r="F62" s="36">
        <f t="shared" si="37"/>
        <v>-11.9132615728998</v>
      </c>
      <c r="G62" s="36">
        <f t="shared" si="10"/>
        <v>-11.6427746169668</v>
      </c>
      <c r="H62" s="36">
        <f t="shared" si="11"/>
        <v>-9.69348627336904</v>
      </c>
      <c r="J62">
        <v>36.89</v>
      </c>
      <c r="K62">
        <v>67.82</v>
      </c>
      <c r="M62">
        <f t="shared" si="1"/>
        <v>-1.80860869949867</v>
      </c>
      <c r="N62">
        <f t="shared" si="7"/>
        <v>-0.173189817849939</v>
      </c>
      <c r="O62">
        <f t="shared" si="2"/>
        <v>-0.572338275955544</v>
      </c>
      <c r="P62">
        <f t="shared" si="7"/>
        <v>-0.263254672659153</v>
      </c>
      <c r="Q62" t="e">
        <f t="shared" si="8"/>
        <v>#DIV/0!</v>
      </c>
      <c r="R62" t="e">
        <f t="shared" ref="R62" si="66">Q62-Q57</f>
        <v>#DIV/0!</v>
      </c>
    </row>
    <row r="63" spans="1:18">
      <c r="A63" s="40">
        <v>44253</v>
      </c>
      <c r="B63">
        <v>3.2798</v>
      </c>
      <c r="C63">
        <v>16.84</v>
      </c>
      <c r="D63">
        <f t="shared" si="4"/>
        <v>2.65844228028504</v>
      </c>
      <c r="E63">
        <f t="shared" si="6"/>
        <v>0.00660183019848049</v>
      </c>
      <c r="F63" s="36">
        <f t="shared" si="37"/>
        <v>-11.9066597427013</v>
      </c>
      <c r="G63" s="36">
        <f t="shared" si="10"/>
        <v>-11.6145798244756</v>
      </c>
      <c r="H63" s="36">
        <f t="shared" si="11"/>
        <v>-9.65504236342884</v>
      </c>
      <c r="J63">
        <v>34.2</v>
      </c>
      <c r="K63">
        <v>61.79</v>
      </c>
      <c r="M63">
        <f t="shared" si="1"/>
        <v>-1.66141514808221</v>
      </c>
      <c r="N63">
        <f t="shared" si="7"/>
        <v>0.0384439099402007</v>
      </c>
      <c r="O63">
        <f t="shared" si="2"/>
        <v>-0.355823391812866</v>
      </c>
      <c r="P63">
        <f t="shared" si="7"/>
        <v>0.0281947924912087</v>
      </c>
      <c r="Q63" t="e">
        <f t="shared" si="8"/>
        <v>#DIV/0!</v>
      </c>
      <c r="R63" t="e">
        <f t="shared" ref="R63" si="67">Q63-Q58</f>
        <v>#DIV/0!</v>
      </c>
    </row>
    <row r="64" spans="1:18">
      <c r="A64" s="40">
        <v>44260</v>
      </c>
      <c r="B64">
        <v>3.2457</v>
      </c>
      <c r="C64">
        <v>16.81</v>
      </c>
      <c r="D64">
        <f t="shared" si="4"/>
        <v>2.70313997620464</v>
      </c>
      <c r="E64">
        <f t="shared" si="6"/>
        <v>-0.102700478612834</v>
      </c>
      <c r="F64" s="36">
        <f t="shared" si="37"/>
        <v>-12.0093602213141</v>
      </c>
      <c r="G64" s="36">
        <f t="shared" si="10"/>
        <v>-11.6364396595199</v>
      </c>
      <c r="H64" s="36">
        <f t="shared" si="11"/>
        <v>-9.60730568306198</v>
      </c>
      <c r="J64">
        <v>34.28</v>
      </c>
      <c r="K64">
        <v>61.16</v>
      </c>
      <c r="M64">
        <f t="shared" si="1"/>
        <v>-1.61064440810988</v>
      </c>
      <c r="N64">
        <f t="shared" si="7"/>
        <v>0.0477366803668648</v>
      </c>
      <c r="O64">
        <f t="shared" si="2"/>
        <v>-0.328547141190198</v>
      </c>
      <c r="P64">
        <f t="shared" si="7"/>
        <v>-0.0218598350443053</v>
      </c>
      <c r="Q64" t="e">
        <f t="shared" si="8"/>
        <v>#DIV/0!</v>
      </c>
      <c r="R64" t="e">
        <f t="shared" ref="R64" si="68">Q64-Q59</f>
        <v>#DIV/0!</v>
      </c>
    </row>
    <row r="65" spans="1:18">
      <c r="A65" s="40">
        <v>44267</v>
      </c>
      <c r="B65">
        <v>3.2613</v>
      </c>
      <c r="C65">
        <v>16.56</v>
      </c>
      <c r="D65">
        <f t="shared" si="4"/>
        <v>2.77734734299517</v>
      </c>
      <c r="E65">
        <f t="shared" si="6"/>
        <v>0.0200316918601628</v>
      </c>
      <c r="F65" s="36">
        <f t="shared" si="37"/>
        <v>-11.9893285294539</v>
      </c>
      <c r="G65" s="36">
        <f t="shared" si="10"/>
        <v>-11.525061510461</v>
      </c>
      <c r="H65" s="36">
        <f t="shared" si="11"/>
        <v>-9.487587256501</v>
      </c>
      <c r="J65">
        <v>33.05</v>
      </c>
      <c r="K65">
        <v>58.97</v>
      </c>
      <c r="M65">
        <f t="shared" si="1"/>
        <v>-1.56552248600984</v>
      </c>
      <c r="N65">
        <f t="shared" si="7"/>
        <v>0.119718426560981</v>
      </c>
      <c r="O65">
        <f t="shared" si="2"/>
        <v>-0.235581391830559</v>
      </c>
      <c r="P65">
        <f t="shared" si="7"/>
        <v>0.111378149058967</v>
      </c>
      <c r="Q65" t="e">
        <f t="shared" si="8"/>
        <v>#DIV/0!</v>
      </c>
      <c r="R65" t="e">
        <f t="shared" ref="R65" si="69">Q65-Q60</f>
        <v>#DIV/0!</v>
      </c>
    </row>
    <row r="66" spans="1:18">
      <c r="A66" s="40">
        <v>44274</v>
      </c>
      <c r="B66">
        <v>3.2364</v>
      </c>
      <c r="C66">
        <v>16.34</v>
      </c>
      <c r="D66">
        <f t="shared" si="4"/>
        <v>2.88355104039168</v>
      </c>
      <c r="E66">
        <f t="shared" si="6"/>
        <v>0.414065326105963</v>
      </c>
      <c r="F66" s="36">
        <f t="shared" si="37"/>
        <v>-11.575263203348</v>
      </c>
      <c r="G66" s="36">
        <f t="shared" si="10"/>
        <v>-11.1310641608113</v>
      </c>
      <c r="H66" s="36">
        <f t="shared" si="11"/>
        <v>-9.11876124399571</v>
      </c>
      <c r="J66">
        <v>32.25</v>
      </c>
      <c r="K66">
        <v>55.2</v>
      </c>
      <c r="M66">
        <f t="shared" si="1"/>
        <v>-1.42480579710145</v>
      </c>
      <c r="N66">
        <f t="shared" si="7"/>
        <v>0.368826012505284</v>
      </c>
      <c r="O66">
        <f t="shared" si="2"/>
        <v>-0.13562480620155</v>
      </c>
      <c r="P66">
        <f t="shared" si="7"/>
        <v>0.393997349649658</v>
      </c>
      <c r="Q66" t="e">
        <f t="shared" si="8"/>
        <v>#DIV/0!</v>
      </c>
      <c r="R66" t="e">
        <f t="shared" ref="R66" si="70">Q66-Q61</f>
        <v>#DIV/0!</v>
      </c>
    </row>
    <row r="67" spans="1:18">
      <c r="A67" s="40">
        <v>44281</v>
      </c>
      <c r="B67">
        <v>3.1985</v>
      </c>
      <c r="C67">
        <v>16.43</v>
      </c>
      <c r="D67">
        <f t="shared" si="4"/>
        <v>2.88792726719416</v>
      </c>
      <c r="E67">
        <f t="shared" si="6"/>
        <v>0.524499881536337</v>
      </c>
      <c r="F67" s="36">
        <f t="shared" si="37"/>
        <v>-11.0507633218116</v>
      </c>
      <c r="G67" s="36">
        <f t="shared" si="10"/>
        <v>-10.6679456871418</v>
      </c>
      <c r="H67" s="36">
        <f t="shared" si="11"/>
        <v>-8.71396482016107</v>
      </c>
      <c r="J67">
        <v>32.37</v>
      </c>
      <c r="K67">
        <v>55.72</v>
      </c>
      <c r="M67">
        <f t="shared" ref="M67:M74" si="71">1/K67*100-B67</f>
        <v>-1.40381227566403</v>
      </c>
      <c r="N67">
        <f t="shared" si="7"/>
        <v>0.404796423834638</v>
      </c>
      <c r="O67">
        <f t="shared" si="2"/>
        <v>-0.109219802286067</v>
      </c>
      <c r="P67">
        <f t="shared" si="7"/>
        <v>0.463118473669476</v>
      </c>
      <c r="Q67" t="e">
        <f t="shared" si="8"/>
        <v>#DIV/0!</v>
      </c>
      <c r="R67" t="e">
        <f t="shared" ref="R67" si="72">Q67-Q62</f>
        <v>#DIV/0!</v>
      </c>
    </row>
    <row r="68" spans="1:18">
      <c r="A68" s="40">
        <v>44288</v>
      </c>
      <c r="B68">
        <v>3.2013</v>
      </c>
      <c r="C68">
        <v>16.67</v>
      </c>
      <c r="D68">
        <f t="shared" si="4"/>
        <v>2.79750023995201</v>
      </c>
      <c r="E68">
        <f t="shared" si="6"/>
        <v>0.139057959666973</v>
      </c>
      <c r="F68" s="36">
        <f t="shared" si="37"/>
        <v>-10.9117053621447</v>
      </c>
      <c r="G68" s="36">
        <f t="shared" si="10"/>
        <v>-10.3815713714329</v>
      </c>
      <c r="H68" s="36">
        <f t="shared" si="11"/>
        <v>-8.46301872652012</v>
      </c>
      <c r="J68">
        <v>31.93</v>
      </c>
      <c r="K68">
        <v>55.84</v>
      </c>
      <c r="M68">
        <f t="shared" si="71"/>
        <v>-1.41046905444126</v>
      </c>
      <c r="N68">
        <f t="shared" si="7"/>
        <v>0.250946093640953</v>
      </c>
      <c r="O68">
        <f t="shared" ref="O68:O131" si="73">1/J68*100-B68</f>
        <v>-0.069449076103977</v>
      </c>
      <c r="P68">
        <f t="shared" si="7"/>
        <v>0.286374315708889</v>
      </c>
      <c r="Q68" t="e">
        <f t="shared" si="8"/>
        <v>#DIV/0!</v>
      </c>
      <c r="R68" t="e">
        <f t="shared" ref="R68" si="74">Q68-Q63</f>
        <v>#DIV/0!</v>
      </c>
    </row>
    <row r="69" spans="1:18">
      <c r="A69" s="40">
        <v>44295</v>
      </c>
      <c r="B69">
        <v>3.2121</v>
      </c>
      <c r="C69">
        <v>16.73</v>
      </c>
      <c r="D69">
        <f t="shared" ref="D69:D92" si="75">1/C69*100-B69</f>
        <v>2.76518631201435</v>
      </c>
      <c r="E69">
        <f t="shared" si="6"/>
        <v>0.062046335809705</v>
      </c>
      <c r="F69" s="36">
        <f t="shared" si="37"/>
        <v>-10.849659026335</v>
      </c>
      <c r="G69" s="36">
        <f t="shared" si="10"/>
        <v>-10.0915285463329</v>
      </c>
      <c r="H69" s="36">
        <f t="shared" si="11"/>
        <v>-8.24959228574237</v>
      </c>
      <c r="J69">
        <v>31.51</v>
      </c>
      <c r="K69">
        <v>55.1</v>
      </c>
      <c r="M69">
        <f t="shared" si="71"/>
        <v>-1.39721796733212</v>
      </c>
      <c r="N69">
        <f t="shared" si="7"/>
        <v>0.213426440777752</v>
      </c>
      <c r="O69">
        <f t="shared" si="73"/>
        <v>-0.0385043160901302</v>
      </c>
      <c r="P69">
        <f t="shared" si="7"/>
        <v>0.290042825100068</v>
      </c>
      <c r="Q69" t="e">
        <f t="shared" si="8"/>
        <v>#DIV/0!</v>
      </c>
      <c r="R69" t="e">
        <f t="shared" ref="R69" si="76">Q69-Q64</f>
        <v>#DIV/0!</v>
      </c>
    </row>
    <row r="70" spans="1:18">
      <c r="A70" s="40">
        <v>44302</v>
      </c>
      <c r="B70">
        <v>3.1631</v>
      </c>
      <c r="C70">
        <v>16.62</v>
      </c>
      <c r="D70">
        <f t="shared" si="75"/>
        <v>2.85374717208183</v>
      </c>
      <c r="E70">
        <f t="shared" si="6"/>
        <v>0.0763998290866597</v>
      </c>
      <c r="F70" s="36">
        <f t="shared" si="37"/>
        <v>-10.7732591972483</v>
      </c>
      <c r="G70" s="36">
        <f t="shared" si="10"/>
        <v>-9.77650500145432</v>
      </c>
      <c r="H70" s="36">
        <f t="shared" si="11"/>
        <v>-7.99531794788068</v>
      </c>
      <c r="J70">
        <v>30.84</v>
      </c>
      <c r="K70">
        <v>54</v>
      </c>
      <c r="M70">
        <f t="shared" si="71"/>
        <v>-1.31124814814815</v>
      </c>
      <c r="N70">
        <f t="shared" si="7"/>
        <v>0.254274337861687</v>
      </c>
      <c r="O70">
        <f t="shared" si="73"/>
        <v>0.0794421530479901</v>
      </c>
      <c r="P70">
        <f t="shared" si="7"/>
        <v>0.315023544878549</v>
      </c>
      <c r="Q70" t="e">
        <f t="shared" si="8"/>
        <v>#DIV/0!</v>
      </c>
      <c r="R70" t="e">
        <f t="shared" ref="R70" si="77">Q70-Q65</f>
        <v>#DIV/0!</v>
      </c>
    </row>
    <row r="71" spans="1:18">
      <c r="A71" s="40">
        <v>44309</v>
      </c>
      <c r="B71">
        <v>3.1719</v>
      </c>
      <c r="C71">
        <v>16.87</v>
      </c>
      <c r="D71">
        <f t="shared" si="75"/>
        <v>2.75578227622999</v>
      </c>
      <c r="E71">
        <f t="shared" si="6"/>
        <v>-0.127768764161683</v>
      </c>
      <c r="F71" s="36">
        <f t="shared" si="37"/>
        <v>-10.90102796141</v>
      </c>
      <c r="G71" s="36">
        <f t="shared" si="10"/>
        <v>-9.63009400811082</v>
      </c>
      <c r="H71" s="36">
        <f t="shared" si="11"/>
        <v>-8.00025187203359</v>
      </c>
      <c r="J71">
        <v>31.42</v>
      </c>
      <c r="K71">
        <v>57.4</v>
      </c>
      <c r="M71">
        <f t="shared" si="71"/>
        <v>-1.42973972125436</v>
      </c>
      <c r="N71">
        <f t="shared" si="7"/>
        <v>-0.00493392415290606</v>
      </c>
      <c r="O71">
        <f t="shared" si="73"/>
        <v>0.0107861871419477</v>
      </c>
      <c r="P71">
        <f t="shared" si="7"/>
        <v>0.146410993343498</v>
      </c>
      <c r="Q71" t="e">
        <f t="shared" si="8"/>
        <v>#DIV/0!</v>
      </c>
      <c r="R71" t="e">
        <f t="shared" ref="R71" si="78">Q71-Q66</f>
        <v>#DIV/0!</v>
      </c>
    </row>
    <row r="72" spans="1:18">
      <c r="A72" s="40">
        <v>44316</v>
      </c>
      <c r="B72">
        <v>3.164</v>
      </c>
      <c r="C72">
        <v>16.74</v>
      </c>
      <c r="D72">
        <f t="shared" si="75"/>
        <v>2.80971565113501</v>
      </c>
      <c r="E72">
        <f t="shared" ref="E72:E135" si="79">D72-D67</f>
        <v>-0.0782116160591504</v>
      </c>
      <c r="F72" s="36">
        <f t="shared" si="37"/>
        <v>-10.9792395774691</v>
      </c>
      <c r="G72" s="36">
        <f t="shared" si="10"/>
        <v>-9.31560196862799</v>
      </c>
      <c r="H72" s="36">
        <f t="shared" si="11"/>
        <v>-7.87932597710695</v>
      </c>
      <c r="J72">
        <v>29.68</v>
      </c>
      <c r="K72">
        <v>53.16</v>
      </c>
      <c r="M72">
        <f t="shared" si="71"/>
        <v>-1.2828863807374</v>
      </c>
      <c r="N72">
        <f t="shared" ref="N72:P135" si="80">M72-M67</f>
        <v>0.120925894926638</v>
      </c>
      <c r="O72">
        <f t="shared" si="73"/>
        <v>0.205272237196765</v>
      </c>
      <c r="P72">
        <f t="shared" si="80"/>
        <v>0.314492039482833</v>
      </c>
      <c r="Q72" t="e">
        <f t="shared" ref="Q72:Q81" si="81">1/L72*100-B72</f>
        <v>#DIV/0!</v>
      </c>
      <c r="R72" t="e">
        <f t="shared" ref="R72" si="82">Q72-Q67</f>
        <v>#DIV/0!</v>
      </c>
    </row>
    <row r="73" spans="1:18">
      <c r="A73" s="40">
        <v>44323</v>
      </c>
      <c r="B73">
        <v>3.1589</v>
      </c>
      <c r="C73">
        <v>16.2</v>
      </c>
      <c r="D73">
        <f t="shared" si="75"/>
        <v>3.01393950617284</v>
      </c>
      <c r="E73">
        <f t="shared" si="79"/>
        <v>0.216439266220831</v>
      </c>
      <c r="F73" s="36">
        <f t="shared" si="37"/>
        <v>-10.7628003112483</v>
      </c>
      <c r="G73" s="36">
        <f t="shared" ref="G73:G136" si="83">G72+P73</f>
        <v>-8.94124963654895</v>
      </c>
      <c r="H73" s="36">
        <f t="shared" ref="H73:H86" si="84">H72+N73</f>
        <v>-7.65420255124276</v>
      </c>
      <c r="J73">
        <v>28.87</v>
      </c>
      <c r="K73">
        <v>50.67</v>
      </c>
      <c r="M73">
        <f t="shared" si="71"/>
        <v>-1.18534562857707</v>
      </c>
      <c r="N73">
        <f t="shared" si="80"/>
        <v>0.225123425864193</v>
      </c>
      <c r="O73">
        <f t="shared" si="73"/>
        <v>0.304903255975061</v>
      </c>
      <c r="P73">
        <f t="shared" si="80"/>
        <v>0.374352332079038</v>
      </c>
      <c r="Q73" t="e">
        <f t="shared" si="81"/>
        <v>#DIV/0!</v>
      </c>
      <c r="R73" t="e">
        <f t="shared" ref="R73" si="85">Q73-Q68</f>
        <v>#DIV/0!</v>
      </c>
    </row>
    <row r="74" spans="1:18">
      <c r="A74" s="40">
        <v>44330</v>
      </c>
      <c r="B74">
        <v>3.1422</v>
      </c>
      <c r="C74">
        <v>16.55</v>
      </c>
      <c r="D74">
        <f t="shared" si="75"/>
        <v>2.90009607250755</v>
      </c>
      <c r="E74">
        <f t="shared" si="79"/>
        <v>0.134909760493207</v>
      </c>
      <c r="F74" s="36">
        <f t="shared" si="37"/>
        <v>-10.6278905507551</v>
      </c>
      <c r="G74" s="36">
        <f t="shared" si="83"/>
        <v>-8.65855859509478</v>
      </c>
      <c r="H74" s="36">
        <f t="shared" si="84"/>
        <v>-7.50309053764594</v>
      </c>
      <c r="J74">
        <v>29.53</v>
      </c>
      <c r="K74">
        <v>52.74</v>
      </c>
      <c r="M74">
        <f t="shared" si="71"/>
        <v>-1.24610595373531</v>
      </c>
      <c r="N74">
        <f t="shared" si="80"/>
        <v>0.151112013596818</v>
      </c>
      <c r="O74">
        <f t="shared" si="73"/>
        <v>0.244186725364036</v>
      </c>
      <c r="P74">
        <f t="shared" si="80"/>
        <v>0.282691041454167</v>
      </c>
      <c r="Q74" t="e">
        <f t="shared" si="81"/>
        <v>#DIV/0!</v>
      </c>
      <c r="R74" t="e">
        <f t="shared" ref="R74" si="86">Q74-Q69</f>
        <v>#DIV/0!</v>
      </c>
    </row>
    <row r="75" spans="1:18">
      <c r="A75" s="40">
        <v>44337</v>
      </c>
      <c r="B75">
        <v>3.0867</v>
      </c>
      <c r="C75">
        <v>16.59</v>
      </c>
      <c r="D75">
        <f t="shared" si="75"/>
        <v>2.94102754671489</v>
      </c>
      <c r="E75">
        <f t="shared" si="79"/>
        <v>0.0872803746330599</v>
      </c>
      <c r="F75" s="36">
        <f t="shared" si="37"/>
        <v>-10.540610176122</v>
      </c>
      <c r="G75" s="36">
        <f t="shared" si="83"/>
        <v>-8.48245475883796</v>
      </c>
      <c r="H75" s="36">
        <f t="shared" si="84"/>
        <v>-7.42084222230477</v>
      </c>
      <c r="J75">
        <v>29.92</v>
      </c>
      <c r="K75">
        <v>53.83</v>
      </c>
      <c r="M75">
        <f t="shared" ref="M75:M89" si="87">1/K75*100-B75</f>
        <v>-1.22899983280699</v>
      </c>
      <c r="N75">
        <f t="shared" si="80"/>
        <v>0.0822483153411633</v>
      </c>
      <c r="O75">
        <f t="shared" si="73"/>
        <v>0.255545989304812</v>
      </c>
      <c r="P75">
        <f t="shared" si="80"/>
        <v>0.176103836256822</v>
      </c>
      <c r="Q75" t="e">
        <f t="shared" si="81"/>
        <v>#DIV/0!</v>
      </c>
      <c r="R75" t="e">
        <f t="shared" ref="R75" si="88">Q75-Q70</f>
        <v>#DIV/0!</v>
      </c>
    </row>
    <row r="76" spans="1:18">
      <c r="A76" s="40">
        <v>44344</v>
      </c>
      <c r="B76">
        <v>3.0825</v>
      </c>
      <c r="C76">
        <v>17.17</v>
      </c>
      <c r="D76">
        <f t="shared" si="75"/>
        <v>2.741611822947</v>
      </c>
      <c r="E76">
        <f t="shared" si="79"/>
        <v>-0.0141704532829938</v>
      </c>
      <c r="F76" s="36">
        <f t="shared" si="37"/>
        <v>-10.554780629405</v>
      </c>
      <c r="G76" s="36">
        <f t="shared" si="83"/>
        <v>-8.33424986008039</v>
      </c>
      <c r="H76" s="36">
        <f t="shared" si="84"/>
        <v>-7.29138899187202</v>
      </c>
      <c r="J76">
        <v>30.85</v>
      </c>
      <c r="K76">
        <v>56.11</v>
      </c>
      <c r="M76">
        <f t="shared" si="87"/>
        <v>-1.3002864908216</v>
      </c>
      <c r="N76">
        <f t="shared" si="80"/>
        <v>0.129453230432755</v>
      </c>
      <c r="O76">
        <f t="shared" si="73"/>
        <v>0.158991085899514</v>
      </c>
      <c r="P76">
        <f t="shared" si="80"/>
        <v>0.148204898757566</v>
      </c>
      <c r="Q76" t="e">
        <f t="shared" si="81"/>
        <v>#DIV/0!</v>
      </c>
      <c r="R76" t="e">
        <f t="shared" ref="R76" si="89">Q76-Q71</f>
        <v>#DIV/0!</v>
      </c>
    </row>
    <row r="77" spans="1:18">
      <c r="A77" s="40">
        <v>44351</v>
      </c>
      <c r="B77">
        <v>3.0925</v>
      </c>
      <c r="C77">
        <v>17.13</v>
      </c>
      <c r="D77">
        <f t="shared" si="75"/>
        <v>2.74521161704612</v>
      </c>
      <c r="E77">
        <f t="shared" si="79"/>
        <v>-0.0645040340888885</v>
      </c>
      <c r="F77" s="36">
        <f t="shared" si="37"/>
        <v>-10.6192846634939</v>
      </c>
      <c r="G77" s="36">
        <f t="shared" si="83"/>
        <v>-8.40621564566426</v>
      </c>
      <c r="H77" s="36">
        <f t="shared" si="84"/>
        <v>-7.33171740235897</v>
      </c>
      <c r="J77">
        <v>31</v>
      </c>
      <c r="K77">
        <v>56.52</v>
      </c>
      <c r="M77">
        <f t="shared" si="87"/>
        <v>-1.32321479122435</v>
      </c>
      <c r="N77">
        <f t="shared" si="80"/>
        <v>-0.0403284104869486</v>
      </c>
      <c r="O77">
        <f t="shared" si="73"/>
        <v>0.133306451612903</v>
      </c>
      <c r="P77">
        <f t="shared" si="80"/>
        <v>-0.071965785583862</v>
      </c>
      <c r="Q77" t="e">
        <f t="shared" si="81"/>
        <v>#DIV/0!</v>
      </c>
      <c r="R77" t="e">
        <f t="shared" ref="R77" si="90">Q77-Q72</f>
        <v>#DIV/0!</v>
      </c>
    </row>
    <row r="78" spans="1:18">
      <c r="A78" s="40">
        <v>44358</v>
      </c>
      <c r="B78">
        <v>3.1276</v>
      </c>
      <c r="C78">
        <v>17.21</v>
      </c>
      <c r="D78">
        <f t="shared" si="75"/>
        <v>2.68297524694945</v>
      </c>
      <c r="E78">
        <f t="shared" si="79"/>
        <v>-0.330964259223393</v>
      </c>
      <c r="F78" s="36">
        <f t="shared" si="37"/>
        <v>-10.9502489227173</v>
      </c>
      <c r="G78" s="36">
        <f t="shared" si="83"/>
        <v>-8.61082994101956</v>
      </c>
      <c r="H78" s="36">
        <f t="shared" si="84"/>
        <v>-7.5387644165027</v>
      </c>
      <c r="J78">
        <v>30.98</v>
      </c>
      <c r="K78">
        <v>57.63</v>
      </c>
      <c r="M78">
        <f t="shared" si="87"/>
        <v>-1.39239264272081</v>
      </c>
      <c r="N78">
        <f t="shared" si="80"/>
        <v>-0.207047014143738</v>
      </c>
      <c r="O78">
        <f t="shared" si="73"/>
        <v>0.100288960619755</v>
      </c>
      <c r="P78">
        <f t="shared" si="80"/>
        <v>-0.204614295355306</v>
      </c>
      <c r="Q78" t="e">
        <f t="shared" si="81"/>
        <v>#DIV/0!</v>
      </c>
      <c r="R78" t="e">
        <f t="shared" ref="R78" si="91">Q78-Q73</f>
        <v>#DIV/0!</v>
      </c>
    </row>
    <row r="79" spans="1:18">
      <c r="A79" s="40">
        <v>44365</v>
      </c>
      <c r="B79">
        <v>3.1202</v>
      </c>
      <c r="C79">
        <v>16.96</v>
      </c>
      <c r="D79">
        <f t="shared" si="75"/>
        <v>2.77602641509434</v>
      </c>
      <c r="E79">
        <f t="shared" si="79"/>
        <v>-0.124069657413214</v>
      </c>
      <c r="F79" s="36">
        <f t="shared" si="37"/>
        <v>-11.0743185801305</v>
      </c>
      <c r="G79" s="36">
        <f t="shared" si="83"/>
        <v>-8.7061744957396</v>
      </c>
      <c r="H79" s="36">
        <f t="shared" si="84"/>
        <v>-7.66552314912071</v>
      </c>
      <c r="J79">
        <v>30.59</v>
      </c>
      <c r="K79">
        <v>57.23</v>
      </c>
      <c r="M79">
        <f t="shared" si="87"/>
        <v>-1.37286468635331</v>
      </c>
      <c r="N79">
        <f t="shared" si="80"/>
        <v>-0.126758732618006</v>
      </c>
      <c r="O79">
        <f t="shared" si="73"/>
        <v>0.148842170644001</v>
      </c>
      <c r="P79">
        <f t="shared" si="80"/>
        <v>-0.0953445547200351</v>
      </c>
      <c r="Q79" t="e">
        <f t="shared" si="81"/>
        <v>#DIV/0!</v>
      </c>
      <c r="R79" t="e">
        <f t="shared" ref="R79" si="92">Q79-Q74</f>
        <v>#DIV/0!</v>
      </c>
    </row>
    <row r="80" spans="1:18">
      <c r="A80" s="40">
        <v>44372</v>
      </c>
      <c r="B80">
        <v>3.0827</v>
      </c>
      <c r="C80">
        <v>17.42</v>
      </c>
      <c r="D80">
        <f t="shared" si="75"/>
        <v>2.65782812858783</v>
      </c>
      <c r="E80">
        <f t="shared" si="79"/>
        <v>-0.283199418127059</v>
      </c>
      <c r="F80" s="36">
        <f t="shared" si="37"/>
        <v>-11.3575179982576</v>
      </c>
      <c r="G80" s="36">
        <f t="shared" si="83"/>
        <v>-8.86173429790246</v>
      </c>
      <c r="H80" s="36">
        <f t="shared" si="84"/>
        <v>-7.81998797221857</v>
      </c>
      <c r="J80">
        <v>31.42</v>
      </c>
      <c r="K80">
        <v>58.85</v>
      </c>
      <c r="M80">
        <f t="shared" si="87"/>
        <v>-1.38346465590484</v>
      </c>
      <c r="N80">
        <f t="shared" si="80"/>
        <v>-0.154464823097858</v>
      </c>
      <c r="O80">
        <f t="shared" si="73"/>
        <v>0.0999861871419476</v>
      </c>
      <c r="P80">
        <f t="shared" si="80"/>
        <v>-0.155559802162865</v>
      </c>
      <c r="Q80" t="e">
        <f t="shared" si="81"/>
        <v>#DIV/0!</v>
      </c>
      <c r="R80" t="e">
        <f t="shared" ref="R80" si="93">Q80-Q75</f>
        <v>#DIV/0!</v>
      </c>
    </row>
    <row r="81" spans="1:18">
      <c r="A81" s="40">
        <v>44379</v>
      </c>
      <c r="B81">
        <v>3.0803</v>
      </c>
      <c r="C81">
        <v>17.03</v>
      </c>
      <c r="D81">
        <f t="shared" si="75"/>
        <v>2.79169060481503</v>
      </c>
      <c r="E81">
        <f t="shared" si="79"/>
        <v>0.0500787818680326</v>
      </c>
      <c r="F81" s="36">
        <f t="shared" si="37"/>
        <v>-11.3074392163896</v>
      </c>
      <c r="G81" s="36">
        <f t="shared" si="83"/>
        <v>-8.85953429790246</v>
      </c>
      <c r="H81" s="36">
        <f t="shared" si="84"/>
        <v>-7.89030751661666</v>
      </c>
      <c r="J81">
        <v>30.85</v>
      </c>
      <c r="K81">
        <v>58.49</v>
      </c>
      <c r="M81">
        <f t="shared" si="87"/>
        <v>-1.3706060352197</v>
      </c>
      <c r="N81">
        <f t="shared" si="80"/>
        <v>-0.0703195443980953</v>
      </c>
      <c r="O81">
        <f t="shared" si="73"/>
        <v>0.161191085899514</v>
      </c>
      <c r="P81">
        <f t="shared" si="80"/>
        <v>0.0022000000000002</v>
      </c>
      <c r="Q81" t="e">
        <f t="shared" si="81"/>
        <v>#DIV/0!</v>
      </c>
      <c r="R81" t="e">
        <f t="shared" ref="R81" si="94">Q81-Q76</f>
        <v>#DIV/0!</v>
      </c>
    </row>
    <row r="82" spans="1:18">
      <c r="A82" s="40">
        <v>44386</v>
      </c>
      <c r="B82">
        <v>3.0105</v>
      </c>
      <c r="C82">
        <v>17.1</v>
      </c>
      <c r="D82">
        <f t="shared" si="75"/>
        <v>2.83745321637427</v>
      </c>
      <c r="E82">
        <f t="shared" si="79"/>
        <v>0.0922415993281502</v>
      </c>
      <c r="F82" s="36">
        <f t="shared" si="37"/>
        <v>-11.2151976170614</v>
      </c>
      <c r="G82" s="36">
        <f t="shared" si="83"/>
        <v>-8.80743151333767</v>
      </c>
      <c r="H82" s="36">
        <f t="shared" si="84"/>
        <v>-7.89945881030589</v>
      </c>
      <c r="J82">
        <v>31.29</v>
      </c>
      <c r="K82">
        <v>59.59</v>
      </c>
      <c r="M82">
        <f t="shared" si="87"/>
        <v>-1.33236608491358</v>
      </c>
      <c r="N82">
        <f t="shared" si="80"/>
        <v>-0.00915129368923129</v>
      </c>
      <c r="O82">
        <f t="shared" si="73"/>
        <v>0.185409236177693</v>
      </c>
      <c r="P82">
        <f t="shared" si="80"/>
        <v>0.0521027845647897</v>
      </c>
      <c r="Q82" t="e">
        <f t="shared" ref="Q82:Q101" si="95">1/L82*100-B82</f>
        <v>#DIV/0!</v>
      </c>
      <c r="R82" t="e">
        <f t="shared" ref="R82" si="96">Q82-Q77</f>
        <v>#DIV/0!</v>
      </c>
    </row>
    <row r="83" spans="1:18">
      <c r="A83" s="40">
        <v>44393</v>
      </c>
      <c r="B83">
        <v>2.9432</v>
      </c>
      <c r="C83">
        <v>17.16</v>
      </c>
      <c r="D83">
        <f t="shared" si="75"/>
        <v>2.88430582750583</v>
      </c>
      <c r="E83">
        <f t="shared" si="79"/>
        <v>0.201330580556379</v>
      </c>
      <c r="F83" s="36">
        <f t="shared" si="37"/>
        <v>-11.013867036505</v>
      </c>
      <c r="G83" s="36">
        <f t="shared" si="83"/>
        <v>-8.67833164147012</v>
      </c>
      <c r="H83" s="36">
        <f t="shared" si="84"/>
        <v>-7.77494366800392</v>
      </c>
      <c r="J83">
        <v>31.52</v>
      </c>
      <c r="K83">
        <v>59.69</v>
      </c>
      <c r="M83">
        <f t="shared" si="87"/>
        <v>-1.26787750041883</v>
      </c>
      <c r="N83">
        <f t="shared" si="80"/>
        <v>0.124515142301975</v>
      </c>
      <c r="O83">
        <f t="shared" si="73"/>
        <v>0.229388832487309</v>
      </c>
      <c r="P83">
        <f t="shared" si="80"/>
        <v>0.129099871867555</v>
      </c>
      <c r="Q83" t="e">
        <f t="shared" si="95"/>
        <v>#DIV/0!</v>
      </c>
      <c r="R83" t="e">
        <f t="shared" ref="R83" si="97">Q83-Q78</f>
        <v>#DIV/0!</v>
      </c>
    </row>
    <row r="84" spans="1:18">
      <c r="A84" s="40">
        <v>44400</v>
      </c>
      <c r="B84">
        <v>2.9134</v>
      </c>
      <c r="C84">
        <v>17.27</v>
      </c>
      <c r="D84">
        <f t="shared" si="75"/>
        <v>2.87698795599305</v>
      </c>
      <c r="E84">
        <f t="shared" si="79"/>
        <v>0.100961540898713</v>
      </c>
      <c r="F84" s="36">
        <f t="shared" si="37"/>
        <v>-10.9129054956063</v>
      </c>
      <c r="G84" s="36">
        <f t="shared" si="83"/>
        <v>-8.58699449959441</v>
      </c>
      <c r="H84" s="36">
        <f t="shared" si="84"/>
        <v>-7.65984984257776</v>
      </c>
      <c r="J84">
        <v>31.71</v>
      </c>
      <c r="K84">
        <v>60.4</v>
      </c>
      <c r="M84">
        <f t="shared" si="87"/>
        <v>-1.25777086092715</v>
      </c>
      <c r="N84">
        <f t="shared" si="80"/>
        <v>0.115093825426158</v>
      </c>
      <c r="O84">
        <f t="shared" si="73"/>
        <v>0.240179312519709</v>
      </c>
      <c r="P84">
        <f t="shared" si="80"/>
        <v>0.0913371418757078</v>
      </c>
      <c r="Q84" t="e">
        <f t="shared" si="95"/>
        <v>#DIV/0!</v>
      </c>
      <c r="R84" t="e">
        <f t="shared" ref="R84" si="98">Q84-Q79</f>
        <v>#DIV/0!</v>
      </c>
    </row>
    <row r="85" spans="1:18">
      <c r="A85" s="40">
        <v>44407</v>
      </c>
      <c r="B85">
        <v>2.8363</v>
      </c>
      <c r="C85">
        <v>16.6</v>
      </c>
      <c r="D85">
        <f t="shared" si="75"/>
        <v>3.18779638554217</v>
      </c>
      <c r="E85">
        <f t="shared" si="79"/>
        <v>0.529968256954338</v>
      </c>
      <c r="F85" s="36">
        <f t="shared" si="37"/>
        <v>-10.382937238652</v>
      </c>
      <c r="G85" s="36">
        <f t="shared" si="83"/>
        <v>-8.25850758846668</v>
      </c>
      <c r="H85" s="36">
        <f t="shared" si="84"/>
        <v>-7.4379238401648</v>
      </c>
      <c r="J85">
        <v>30.63</v>
      </c>
      <c r="K85">
        <v>59.71</v>
      </c>
      <c r="M85">
        <f t="shared" si="87"/>
        <v>-1.16153865349188</v>
      </c>
      <c r="N85">
        <f t="shared" si="80"/>
        <v>0.221926002412965</v>
      </c>
      <c r="O85">
        <f t="shared" si="73"/>
        <v>0.42847309826967</v>
      </c>
      <c r="P85">
        <f t="shared" si="80"/>
        <v>0.328486911127722</v>
      </c>
      <c r="Q85" t="e">
        <f t="shared" si="95"/>
        <v>#DIV/0!</v>
      </c>
      <c r="R85" t="e">
        <f t="shared" ref="R85" si="99">Q85-Q80</f>
        <v>#DIV/0!</v>
      </c>
    </row>
    <row r="86" spans="1:18">
      <c r="A86" s="40">
        <v>44414</v>
      </c>
      <c r="B86">
        <v>2.8139</v>
      </c>
      <c r="C86">
        <v>16.92</v>
      </c>
      <c r="D86">
        <f t="shared" si="75"/>
        <v>3.09626548463357</v>
      </c>
      <c r="E86">
        <f t="shared" si="79"/>
        <v>0.304574879818537</v>
      </c>
      <c r="F86" s="36">
        <f t="shared" si="37"/>
        <v>-10.0783623588334</v>
      </c>
      <c r="G86" s="36">
        <f t="shared" si="83"/>
        <v>-8.04787073553218</v>
      </c>
      <c r="H86" s="36">
        <f t="shared" si="84"/>
        <v>-7.23404271023253</v>
      </c>
      <c r="J86">
        <v>31.39</v>
      </c>
      <c r="K86">
        <v>60.71</v>
      </c>
      <c r="M86">
        <f t="shared" si="87"/>
        <v>-1.16672490528743</v>
      </c>
      <c r="N86">
        <f t="shared" si="80"/>
        <v>0.203881129932264</v>
      </c>
      <c r="O86">
        <f t="shared" si="73"/>
        <v>0.371827938834024</v>
      </c>
      <c r="P86">
        <f t="shared" si="80"/>
        <v>0.21063685293451</v>
      </c>
      <c r="Q86" t="e">
        <f t="shared" si="95"/>
        <v>#DIV/0!</v>
      </c>
      <c r="R86" t="e">
        <f t="shared" ref="R86" si="100">Q86-Q81</f>
        <v>#DIV/0!</v>
      </c>
    </row>
    <row r="87" spans="1:18">
      <c r="A87" s="40">
        <v>44421</v>
      </c>
      <c r="B87">
        <v>2.8792</v>
      </c>
      <c r="C87">
        <v>17.21</v>
      </c>
      <c r="D87">
        <f t="shared" si="75"/>
        <v>2.93137524694945</v>
      </c>
      <c r="E87">
        <f t="shared" si="79"/>
        <v>0.0939220305751793</v>
      </c>
      <c r="F87" s="36">
        <f t="shared" si="37"/>
        <v>-9.98444032825826</v>
      </c>
      <c r="G87" s="36">
        <f t="shared" si="83"/>
        <v>-7.96584686912963</v>
      </c>
      <c r="H87" s="36">
        <f t="shared" ref="H87:H108" si="101">H86+N87</f>
        <v>-7.10667605609076</v>
      </c>
      <c r="J87">
        <v>31.78</v>
      </c>
      <c r="K87">
        <v>59.73</v>
      </c>
      <c r="M87">
        <f t="shared" si="87"/>
        <v>-1.20499943077181</v>
      </c>
      <c r="N87">
        <f t="shared" si="80"/>
        <v>0.12736665414177</v>
      </c>
      <c r="O87">
        <f t="shared" si="73"/>
        <v>0.267433102580239</v>
      </c>
      <c r="P87">
        <f t="shared" si="80"/>
        <v>0.0820238664025461</v>
      </c>
      <c r="Q87" t="e">
        <f t="shared" si="95"/>
        <v>#DIV/0!</v>
      </c>
      <c r="R87" t="e">
        <f t="shared" ref="R87" si="102">Q87-Q82</f>
        <v>#DIV/0!</v>
      </c>
    </row>
    <row r="88" spans="1:18">
      <c r="A88" s="40">
        <v>44428</v>
      </c>
      <c r="B88">
        <v>2.852</v>
      </c>
      <c r="C88">
        <v>16.86</v>
      </c>
      <c r="D88">
        <f t="shared" si="75"/>
        <v>3.07919810201661</v>
      </c>
      <c r="E88">
        <f t="shared" si="79"/>
        <v>0.194892274510781</v>
      </c>
      <c r="F88" s="36">
        <f t="shared" si="37"/>
        <v>-9.78954805374747</v>
      </c>
      <c r="G88" s="36">
        <f t="shared" si="83"/>
        <v>-7.79308666159091</v>
      </c>
      <c r="H88" s="36">
        <f t="shared" si="101"/>
        <v>-6.93672032378279</v>
      </c>
      <c r="J88">
        <v>30.73</v>
      </c>
      <c r="K88">
        <v>57.01</v>
      </c>
      <c r="M88">
        <f t="shared" si="87"/>
        <v>-1.09792176811086</v>
      </c>
      <c r="N88">
        <f t="shared" si="80"/>
        <v>0.169955732307973</v>
      </c>
      <c r="O88">
        <f t="shared" si="73"/>
        <v>0.402149040026033</v>
      </c>
      <c r="P88">
        <f t="shared" si="80"/>
        <v>0.172760207538724</v>
      </c>
      <c r="Q88" t="e">
        <f t="shared" si="95"/>
        <v>#DIV/0!</v>
      </c>
      <c r="R88" t="e">
        <f t="shared" ref="R88" si="103">Q88-Q83</f>
        <v>#DIV/0!</v>
      </c>
    </row>
    <row r="89" spans="1:18">
      <c r="A89" s="40">
        <v>44435</v>
      </c>
      <c r="B89">
        <v>2.8698</v>
      </c>
      <c r="C89">
        <v>17.29</v>
      </c>
      <c r="D89">
        <f t="shared" si="75"/>
        <v>2.91388999421631</v>
      </c>
      <c r="E89">
        <f t="shared" si="79"/>
        <v>0.0369020382232583</v>
      </c>
      <c r="F89" s="36">
        <f t="shared" si="37"/>
        <v>-9.75264601552422</v>
      </c>
      <c r="G89" s="36">
        <f t="shared" si="83"/>
        <v>-7.71429046390653</v>
      </c>
      <c r="H89" s="36">
        <f t="shared" si="101"/>
        <v>-6.83112665282472</v>
      </c>
      <c r="J89">
        <v>31.36</v>
      </c>
      <c r="K89">
        <v>58.22</v>
      </c>
      <c r="M89">
        <f t="shared" si="87"/>
        <v>-1.15217718996908</v>
      </c>
      <c r="N89">
        <f t="shared" si="80"/>
        <v>0.10559367095807</v>
      </c>
      <c r="O89">
        <f t="shared" si="73"/>
        <v>0.318975510204082</v>
      </c>
      <c r="P89">
        <f t="shared" si="80"/>
        <v>0.0787961976843725</v>
      </c>
      <c r="Q89" t="e">
        <f t="shared" si="95"/>
        <v>#DIV/0!</v>
      </c>
      <c r="R89" t="e">
        <f t="shared" ref="R89" si="104">Q89-Q84</f>
        <v>#DIV/0!</v>
      </c>
    </row>
    <row r="90" spans="1:18">
      <c r="A90" s="40">
        <v>44442</v>
      </c>
      <c r="B90">
        <v>2.8327</v>
      </c>
      <c r="C90">
        <v>17.53</v>
      </c>
      <c r="D90">
        <f t="shared" si="75"/>
        <v>2.87180656018254</v>
      </c>
      <c r="E90">
        <f t="shared" si="79"/>
        <v>-0.315989825359625</v>
      </c>
      <c r="F90" s="36">
        <f t="shared" si="37"/>
        <v>-10.0686358408838</v>
      </c>
      <c r="G90" s="36">
        <f t="shared" si="83"/>
        <v>-7.7496571105633</v>
      </c>
      <c r="H90" s="36">
        <f t="shared" si="101"/>
        <v>-6.72735012215854</v>
      </c>
      <c r="J90">
        <v>31</v>
      </c>
      <c r="K90">
        <v>56.34</v>
      </c>
      <c r="M90">
        <f t="shared" ref="M90:M106" si="105">1/K90*100-B90</f>
        <v>-1.0577621228257</v>
      </c>
      <c r="N90">
        <f t="shared" si="80"/>
        <v>0.103776530666176</v>
      </c>
      <c r="O90">
        <f t="shared" si="73"/>
        <v>0.393106451612903</v>
      </c>
      <c r="P90">
        <f t="shared" si="80"/>
        <v>-0.035366646656767</v>
      </c>
      <c r="Q90" t="e">
        <f t="shared" si="95"/>
        <v>#DIV/0!</v>
      </c>
      <c r="R90" t="e">
        <f t="shared" ref="R90" si="106">Q90-Q85</f>
        <v>#DIV/0!</v>
      </c>
    </row>
    <row r="91" spans="1:18">
      <c r="A91" s="40">
        <v>44449</v>
      </c>
      <c r="B91">
        <v>2.8656</v>
      </c>
      <c r="C91">
        <v>18.11</v>
      </c>
      <c r="D91">
        <f t="shared" si="75"/>
        <v>2.65621115405853</v>
      </c>
      <c r="E91">
        <f t="shared" si="79"/>
        <v>-0.440054330575038</v>
      </c>
      <c r="F91" s="36">
        <f t="shared" si="37"/>
        <v>-10.5086901714589</v>
      </c>
      <c r="G91" s="36">
        <f t="shared" si="83"/>
        <v>-7.87859888216077</v>
      </c>
      <c r="H91" s="36">
        <f t="shared" si="101"/>
        <v>-6.69761674668961</v>
      </c>
      <c r="J91">
        <v>32.17</v>
      </c>
      <c r="K91">
        <v>57.85</v>
      </c>
      <c r="M91">
        <f t="shared" si="105"/>
        <v>-1.1369915298185</v>
      </c>
      <c r="N91">
        <f t="shared" si="80"/>
        <v>0.0297333754689353</v>
      </c>
      <c r="O91">
        <f t="shared" si="73"/>
        <v>0.242886167236556</v>
      </c>
      <c r="P91">
        <f t="shared" si="80"/>
        <v>-0.128941771597468</v>
      </c>
      <c r="Q91" t="e">
        <f t="shared" si="95"/>
        <v>#DIV/0!</v>
      </c>
      <c r="R91" t="e">
        <f t="shared" ref="R91" si="107">Q91-Q86</f>
        <v>#DIV/0!</v>
      </c>
    </row>
    <row r="92" spans="1:18">
      <c r="A92" s="40">
        <v>44456</v>
      </c>
      <c r="B92">
        <v>2.8785</v>
      </c>
      <c r="C92">
        <v>17.69</v>
      </c>
      <c r="D92">
        <f t="shared" si="75"/>
        <v>2.77441124929339</v>
      </c>
      <c r="E92">
        <f t="shared" si="79"/>
        <v>-0.156963997656061</v>
      </c>
      <c r="F92" s="36">
        <f t="shared" si="37"/>
        <v>-10.6656541691149</v>
      </c>
      <c r="G92" s="36">
        <f t="shared" si="83"/>
        <v>-7.84690249633935</v>
      </c>
      <c r="H92" s="36">
        <f t="shared" si="101"/>
        <v>-6.62102981154258</v>
      </c>
      <c r="J92">
        <v>31.47</v>
      </c>
      <c r="K92">
        <v>57.14</v>
      </c>
      <c r="M92">
        <f t="shared" si="105"/>
        <v>-1.12841249562478</v>
      </c>
      <c r="N92">
        <f t="shared" si="80"/>
        <v>0.0765869351470252</v>
      </c>
      <c r="O92">
        <f t="shared" si="73"/>
        <v>0.299129488401653</v>
      </c>
      <c r="P92">
        <f t="shared" si="80"/>
        <v>0.0316963858214137</v>
      </c>
      <c r="Q92" t="e">
        <f t="shared" si="95"/>
        <v>#DIV/0!</v>
      </c>
      <c r="R92" t="e">
        <f t="shared" ref="R92" si="108">Q92-Q87</f>
        <v>#DIV/0!</v>
      </c>
    </row>
    <row r="93" spans="1:18">
      <c r="A93" s="40">
        <v>44463</v>
      </c>
      <c r="B93">
        <v>2.8719</v>
      </c>
      <c r="C93">
        <v>17.69</v>
      </c>
      <c r="D93">
        <f t="shared" ref="D93:D124" si="109">1/C93*100-B93</f>
        <v>2.78101124929339</v>
      </c>
      <c r="E93">
        <f t="shared" si="79"/>
        <v>-0.298186852723222</v>
      </c>
      <c r="F93" s="36">
        <f t="shared" si="37"/>
        <v>-10.9638410218382</v>
      </c>
      <c r="G93" s="36">
        <f t="shared" si="83"/>
        <v>-7.93014107050706</v>
      </c>
      <c r="H93" s="36">
        <f t="shared" si="101"/>
        <v>-6.64675629517998</v>
      </c>
      <c r="J93">
        <v>31.34</v>
      </c>
      <c r="K93">
        <v>57.2</v>
      </c>
      <c r="M93">
        <f t="shared" si="105"/>
        <v>-1.12364825174825</v>
      </c>
      <c r="N93">
        <f t="shared" si="80"/>
        <v>-0.0257264836373943</v>
      </c>
      <c r="O93">
        <f t="shared" si="73"/>
        <v>0.318910465858328</v>
      </c>
      <c r="P93">
        <f t="shared" si="80"/>
        <v>-0.0832385741677055</v>
      </c>
      <c r="Q93" t="e">
        <f t="shared" si="95"/>
        <v>#DIV/0!</v>
      </c>
      <c r="R93" t="e">
        <f t="shared" ref="R93" si="110">Q93-Q88</f>
        <v>#DIV/0!</v>
      </c>
    </row>
    <row r="94" spans="1:18">
      <c r="A94" s="40">
        <v>44469</v>
      </c>
      <c r="B94">
        <v>2.8776</v>
      </c>
      <c r="C94">
        <v>17.47</v>
      </c>
      <c r="D94">
        <f t="shared" si="109"/>
        <v>2.84649845449342</v>
      </c>
      <c r="E94">
        <f t="shared" si="79"/>
        <v>-0.0673915397228924</v>
      </c>
      <c r="F94" s="36">
        <f t="shared" si="37"/>
        <v>-11.0312325615611</v>
      </c>
      <c r="G94" s="36">
        <f t="shared" si="83"/>
        <v>-7.88942295817958</v>
      </c>
      <c r="H94" s="36">
        <f t="shared" si="101"/>
        <v>-6.6094433393022</v>
      </c>
      <c r="J94">
        <v>30.89</v>
      </c>
      <c r="K94">
        <v>56.73</v>
      </c>
      <c r="M94">
        <f t="shared" si="105"/>
        <v>-1.11486423409131</v>
      </c>
      <c r="N94">
        <f t="shared" si="80"/>
        <v>0.0373129558777729</v>
      </c>
      <c r="O94">
        <f t="shared" si="73"/>
        <v>0.359693622531563</v>
      </c>
      <c r="P94">
        <f t="shared" si="80"/>
        <v>0.0407181123274816</v>
      </c>
      <c r="Q94" t="e">
        <f t="shared" si="95"/>
        <v>#DIV/0!</v>
      </c>
      <c r="R94" t="e">
        <f t="shared" ref="R94" si="111">Q94-Q89</f>
        <v>#DIV/0!</v>
      </c>
    </row>
    <row r="95" spans="1:18">
      <c r="A95" s="40">
        <v>44477</v>
      </c>
      <c r="B95">
        <v>2.9131</v>
      </c>
      <c r="C95">
        <v>17.57</v>
      </c>
      <c r="D95">
        <f t="shared" si="109"/>
        <v>2.77841963574274</v>
      </c>
      <c r="E95">
        <f t="shared" si="79"/>
        <v>-0.0933869244398</v>
      </c>
      <c r="F95" s="36">
        <f t="shared" si="37"/>
        <v>-11.1246194860009</v>
      </c>
      <c r="G95" s="36">
        <f t="shared" si="83"/>
        <v>-7.98226180053798</v>
      </c>
      <c r="H95" s="36">
        <f t="shared" si="101"/>
        <v>-6.70731197218828</v>
      </c>
      <c r="J95">
        <v>31.12</v>
      </c>
      <c r="K95">
        <v>56.9</v>
      </c>
      <c r="M95">
        <f t="shared" si="105"/>
        <v>-1.15563075571177</v>
      </c>
      <c r="N95">
        <f t="shared" si="80"/>
        <v>-0.0978686328860738</v>
      </c>
      <c r="O95">
        <f t="shared" si="73"/>
        <v>0.300267609254499</v>
      </c>
      <c r="P95">
        <f t="shared" si="80"/>
        <v>-0.0928388423584043</v>
      </c>
      <c r="Q95" t="e">
        <f t="shared" si="95"/>
        <v>#DIV/0!</v>
      </c>
      <c r="R95" t="e">
        <f t="shared" ref="R95" si="112">Q95-Q90</f>
        <v>#DIV/0!</v>
      </c>
    </row>
    <row r="96" spans="1:18">
      <c r="A96" s="40">
        <v>44484</v>
      </c>
      <c r="B96">
        <v>2.9683</v>
      </c>
      <c r="C96">
        <v>17.48</v>
      </c>
      <c r="D96">
        <f t="shared" si="109"/>
        <v>2.752523798627</v>
      </c>
      <c r="E96">
        <f t="shared" si="79"/>
        <v>0.0963126445684712</v>
      </c>
      <c r="F96" s="36">
        <f t="shared" si="37"/>
        <v>-11.0283068414324</v>
      </c>
      <c r="G96" s="36">
        <f t="shared" si="83"/>
        <v>-7.96764151616163</v>
      </c>
      <c r="H96" s="36">
        <f t="shared" si="101"/>
        <v>-6.78454221048064</v>
      </c>
      <c r="J96">
        <v>31</v>
      </c>
      <c r="K96">
        <v>57.01</v>
      </c>
      <c r="M96">
        <f t="shared" si="105"/>
        <v>-1.21422176811086</v>
      </c>
      <c r="N96">
        <f t="shared" si="80"/>
        <v>-0.0772302382923615</v>
      </c>
      <c r="O96">
        <f t="shared" si="73"/>
        <v>0.257506451612903</v>
      </c>
      <c r="P96">
        <f t="shared" si="80"/>
        <v>0.0146202843763472</v>
      </c>
      <c r="Q96" t="e">
        <f t="shared" si="95"/>
        <v>#DIV/0!</v>
      </c>
      <c r="R96" t="e">
        <f t="shared" ref="R96" si="113">Q96-Q91</f>
        <v>#DIV/0!</v>
      </c>
    </row>
    <row r="97" spans="1:18">
      <c r="A97" s="40">
        <v>44491</v>
      </c>
      <c r="B97">
        <v>2.9953</v>
      </c>
      <c r="C97">
        <v>17.58</v>
      </c>
      <c r="D97">
        <f t="shared" si="109"/>
        <v>2.69298213879408</v>
      </c>
      <c r="E97">
        <f t="shared" si="79"/>
        <v>-0.0814291104993017</v>
      </c>
      <c r="F97" s="36">
        <f t="shared" si="37"/>
        <v>-11.1097359519317</v>
      </c>
      <c r="G97" s="36">
        <f t="shared" si="83"/>
        <v>-8.24638946053434</v>
      </c>
      <c r="H97" s="36">
        <f t="shared" si="101"/>
        <v>-6.90011622974202</v>
      </c>
      <c r="J97">
        <v>33.16</v>
      </c>
      <c r="K97">
        <v>57.1</v>
      </c>
      <c r="M97">
        <f t="shared" si="105"/>
        <v>-1.24398651488616</v>
      </c>
      <c r="N97">
        <f t="shared" si="80"/>
        <v>-0.115574019261383</v>
      </c>
      <c r="O97">
        <f t="shared" si="73"/>
        <v>0.0203815440289512</v>
      </c>
      <c r="P97">
        <f t="shared" si="80"/>
        <v>-0.278747944372701</v>
      </c>
      <c r="Q97" t="e">
        <f t="shared" si="95"/>
        <v>#DIV/0!</v>
      </c>
      <c r="R97" t="e">
        <f t="shared" ref="R97" si="114">Q97-Q92</f>
        <v>#DIV/0!</v>
      </c>
    </row>
    <row r="98" spans="1:18">
      <c r="A98" s="40">
        <v>44498</v>
      </c>
      <c r="B98">
        <v>2.9732</v>
      </c>
      <c r="C98">
        <v>17.37</v>
      </c>
      <c r="D98">
        <f t="shared" si="109"/>
        <v>2.78385238917674</v>
      </c>
      <c r="E98">
        <f t="shared" si="79"/>
        <v>0.00284113988335433</v>
      </c>
      <c r="F98" s="36">
        <f t="shared" ref="F98:F161" si="115">E98+F97</f>
        <v>-11.1068948120483</v>
      </c>
      <c r="G98" s="36">
        <f t="shared" si="83"/>
        <v>-8.31685044185658</v>
      </c>
      <c r="H98" s="36">
        <f t="shared" si="101"/>
        <v>-7.00690046318025</v>
      </c>
      <c r="J98">
        <v>31.04</v>
      </c>
      <c r="K98">
        <v>57.38</v>
      </c>
      <c r="M98">
        <f t="shared" si="105"/>
        <v>-1.23043248518648</v>
      </c>
      <c r="N98">
        <f t="shared" si="80"/>
        <v>-0.106784233438224</v>
      </c>
      <c r="O98">
        <f t="shared" si="73"/>
        <v>0.248449484536083</v>
      </c>
      <c r="P98">
        <f t="shared" si="80"/>
        <v>-0.0704609813222445</v>
      </c>
      <c r="Q98" t="e">
        <f t="shared" si="95"/>
        <v>#DIV/0!</v>
      </c>
      <c r="R98" t="e">
        <f t="shared" ref="R98" si="116">Q98-Q93</f>
        <v>#DIV/0!</v>
      </c>
    </row>
    <row r="99" spans="1:18">
      <c r="A99" s="40">
        <v>44505</v>
      </c>
      <c r="B99">
        <v>2.8911</v>
      </c>
      <c r="C99">
        <v>17.14</v>
      </c>
      <c r="D99">
        <f t="shared" si="109"/>
        <v>2.9432057176196</v>
      </c>
      <c r="E99">
        <f t="shared" si="79"/>
        <v>0.096707263126186</v>
      </c>
      <c r="F99" s="36">
        <f t="shared" si="115"/>
        <v>-11.0101875489221</v>
      </c>
      <c r="G99" s="36">
        <f t="shared" si="83"/>
        <v>-8.36764406438814</v>
      </c>
      <c r="H99" s="36">
        <f t="shared" si="101"/>
        <v>-7.06639803166404</v>
      </c>
      <c r="J99">
        <v>31.25</v>
      </c>
      <c r="K99">
        <v>58.25</v>
      </c>
      <c r="M99">
        <f t="shared" si="105"/>
        <v>-1.17436180257511</v>
      </c>
      <c r="N99">
        <f t="shared" si="80"/>
        <v>-0.0594975684837971</v>
      </c>
      <c r="O99">
        <f t="shared" si="73"/>
        <v>0.3089</v>
      </c>
      <c r="P99">
        <f t="shared" si="80"/>
        <v>-0.0507936225315628</v>
      </c>
      <c r="Q99" t="e">
        <f t="shared" si="95"/>
        <v>#DIV/0!</v>
      </c>
      <c r="R99" t="e">
        <f t="shared" ref="R99" si="117">Q99-Q94</f>
        <v>#DIV/0!</v>
      </c>
    </row>
    <row r="100" spans="1:18">
      <c r="A100" s="40">
        <v>44512</v>
      </c>
      <c r="B100">
        <v>2.9391</v>
      </c>
      <c r="C100">
        <v>17.41</v>
      </c>
      <c r="D100">
        <f t="shared" si="109"/>
        <v>2.80472538770821</v>
      </c>
      <c r="E100">
        <f t="shared" si="79"/>
        <v>0.026305751965471</v>
      </c>
      <c r="F100" s="36">
        <f t="shared" si="115"/>
        <v>-10.9838817969567</v>
      </c>
      <c r="G100" s="36">
        <f t="shared" si="83"/>
        <v>-8.48201167364264</v>
      </c>
      <c r="H100" s="36">
        <f t="shared" si="101"/>
        <v>-7.18514278785505</v>
      </c>
      <c r="J100">
        <v>32</v>
      </c>
      <c r="K100">
        <v>60.07</v>
      </c>
      <c r="M100">
        <f t="shared" si="105"/>
        <v>-1.27437551190278</v>
      </c>
      <c r="N100">
        <f t="shared" si="80"/>
        <v>-0.118744756191005</v>
      </c>
      <c r="O100">
        <f t="shared" si="73"/>
        <v>0.1859</v>
      </c>
      <c r="P100">
        <f t="shared" si="80"/>
        <v>-0.114367609254499</v>
      </c>
      <c r="Q100" t="e">
        <f t="shared" si="95"/>
        <v>#DIV/0!</v>
      </c>
      <c r="R100" t="e">
        <f t="shared" ref="R100" si="118">Q100-Q95</f>
        <v>#DIV/0!</v>
      </c>
    </row>
    <row r="101" spans="1:18">
      <c r="A101" s="40">
        <v>44519</v>
      </c>
      <c r="B101">
        <v>2.9302</v>
      </c>
      <c r="C101">
        <v>17.55</v>
      </c>
      <c r="D101">
        <f t="shared" si="109"/>
        <v>2.7678056980057</v>
      </c>
      <c r="E101">
        <f t="shared" si="79"/>
        <v>0.0152818993786958</v>
      </c>
      <c r="F101" s="36">
        <f t="shared" si="115"/>
        <v>-10.968599897578</v>
      </c>
      <c r="G101" s="36">
        <f t="shared" si="83"/>
        <v>-8.57565871931495</v>
      </c>
      <c r="H101" s="36">
        <f t="shared" si="101"/>
        <v>-7.25013868525517</v>
      </c>
      <c r="J101">
        <v>32.32</v>
      </c>
      <c r="K101">
        <v>60.57</v>
      </c>
      <c r="M101">
        <f t="shared" si="105"/>
        <v>-1.27921766551098</v>
      </c>
      <c r="N101">
        <f t="shared" si="80"/>
        <v>-0.064995897400121</v>
      </c>
      <c r="O101">
        <f t="shared" si="73"/>
        <v>0.163859405940594</v>
      </c>
      <c r="P101">
        <f t="shared" si="80"/>
        <v>-0.0936470456723089</v>
      </c>
      <c r="Q101" t="e">
        <f t="shared" si="95"/>
        <v>#DIV/0!</v>
      </c>
      <c r="R101" t="e">
        <f t="shared" ref="R101" si="119">Q101-Q96</f>
        <v>#DIV/0!</v>
      </c>
    </row>
    <row r="102" spans="1:18">
      <c r="A102" s="40">
        <v>44526</v>
      </c>
      <c r="B102">
        <v>2.82</v>
      </c>
      <c r="C102">
        <v>17.61</v>
      </c>
      <c r="D102">
        <f t="shared" si="109"/>
        <v>2.8585917092561</v>
      </c>
      <c r="E102">
        <f t="shared" si="79"/>
        <v>0.16560957046202</v>
      </c>
      <c r="F102" s="36">
        <f t="shared" si="115"/>
        <v>-10.802990327116</v>
      </c>
      <c r="G102" s="36">
        <f t="shared" si="83"/>
        <v>-8.34384364276018</v>
      </c>
      <c r="H102" s="36">
        <f t="shared" si="101"/>
        <v>-7.20224830547781</v>
      </c>
      <c r="J102">
        <v>32.55</v>
      </c>
      <c r="K102">
        <v>61.58</v>
      </c>
      <c r="M102">
        <f t="shared" si="105"/>
        <v>-1.1960961351088</v>
      </c>
      <c r="N102">
        <f t="shared" si="80"/>
        <v>0.0478903797773629</v>
      </c>
      <c r="O102">
        <f t="shared" si="73"/>
        <v>0.252196620583718</v>
      </c>
      <c r="P102">
        <f t="shared" si="80"/>
        <v>0.231815076554767</v>
      </c>
      <c r="Q102" t="e">
        <f t="shared" ref="Q102:Q120" si="120">1/L102*100-B102</f>
        <v>#DIV/0!</v>
      </c>
      <c r="R102" t="e">
        <f t="shared" ref="R102" si="121">Q102-Q97</f>
        <v>#DIV/0!</v>
      </c>
    </row>
    <row r="103" spans="1:18">
      <c r="A103" s="40">
        <v>44533</v>
      </c>
      <c r="B103">
        <v>2.8701</v>
      </c>
      <c r="C103">
        <v>17.82</v>
      </c>
      <c r="D103">
        <f t="shared" si="109"/>
        <v>2.74157227833895</v>
      </c>
      <c r="E103">
        <f t="shared" si="79"/>
        <v>-0.0422801108377953</v>
      </c>
      <c r="F103" s="36">
        <f t="shared" si="115"/>
        <v>-10.8452704379537</v>
      </c>
      <c r="G103" s="36">
        <f t="shared" si="83"/>
        <v>-8.41825309685487</v>
      </c>
      <c r="H103" s="36">
        <f t="shared" si="101"/>
        <v>-7.21722045067313</v>
      </c>
      <c r="J103">
        <v>32.85</v>
      </c>
      <c r="K103">
        <v>61.55</v>
      </c>
      <c r="M103">
        <f t="shared" si="105"/>
        <v>-1.2454046303818</v>
      </c>
      <c r="N103">
        <f t="shared" si="80"/>
        <v>-0.0149721451953271</v>
      </c>
      <c r="O103">
        <f t="shared" si="73"/>
        <v>0.1740400304414</v>
      </c>
      <c r="P103">
        <f t="shared" si="80"/>
        <v>-0.0744094540946829</v>
      </c>
      <c r="Q103" t="e">
        <f t="shared" si="120"/>
        <v>#DIV/0!</v>
      </c>
      <c r="R103" t="e">
        <f t="shared" ref="R103" si="122">Q103-Q98</f>
        <v>#DIV/0!</v>
      </c>
    </row>
    <row r="104" spans="1:18">
      <c r="A104" s="40">
        <v>44540</v>
      </c>
      <c r="B104">
        <v>2.8426</v>
      </c>
      <c r="C104">
        <v>18.09</v>
      </c>
      <c r="D104">
        <f t="shared" si="109"/>
        <v>2.68531597567717</v>
      </c>
      <c r="E104">
        <f t="shared" si="79"/>
        <v>-0.257889741942434</v>
      </c>
      <c r="F104" s="36">
        <f t="shared" si="115"/>
        <v>-11.1031601798962</v>
      </c>
      <c r="G104" s="36">
        <f t="shared" si="83"/>
        <v>-8.5531618449695</v>
      </c>
      <c r="H104" s="36">
        <f t="shared" si="101"/>
        <v>-7.24906525912732</v>
      </c>
      <c r="J104">
        <v>33.15</v>
      </c>
      <c r="K104">
        <v>61.11</v>
      </c>
      <c r="M104">
        <f t="shared" si="105"/>
        <v>-1.20620661102929</v>
      </c>
      <c r="N104">
        <f t="shared" si="80"/>
        <v>-0.0318448084541842</v>
      </c>
      <c r="O104">
        <f t="shared" si="73"/>
        <v>0.173991251885369</v>
      </c>
      <c r="P104">
        <f t="shared" si="80"/>
        <v>-0.134908748114631</v>
      </c>
      <c r="Q104" t="e">
        <f t="shared" si="120"/>
        <v>#DIV/0!</v>
      </c>
      <c r="R104" t="e">
        <f t="shared" ref="R104" si="123">Q104-Q99</f>
        <v>#DIV/0!</v>
      </c>
    </row>
    <row r="105" spans="1:18">
      <c r="A105" s="40">
        <v>44547</v>
      </c>
      <c r="B105">
        <v>2.8512</v>
      </c>
      <c r="C105">
        <v>17.94</v>
      </c>
      <c r="D105">
        <f t="shared" si="109"/>
        <v>2.72293600891862</v>
      </c>
      <c r="E105">
        <f t="shared" si="79"/>
        <v>-0.0817893787895971</v>
      </c>
      <c r="F105" s="36">
        <f t="shared" si="115"/>
        <v>-11.1849495586858</v>
      </c>
      <c r="G105" s="36">
        <f t="shared" si="83"/>
        <v>-8.55074816715795</v>
      </c>
      <c r="H105" s="36">
        <f t="shared" si="101"/>
        <v>-7.18439270191922</v>
      </c>
      <c r="J105">
        <v>32.9</v>
      </c>
      <c r="K105">
        <v>60.92</v>
      </c>
      <c r="M105">
        <f t="shared" si="105"/>
        <v>-1.20970295469468</v>
      </c>
      <c r="N105">
        <f t="shared" si="80"/>
        <v>0.0646725572080982</v>
      </c>
      <c r="O105">
        <f t="shared" si="73"/>
        <v>0.18831367781155</v>
      </c>
      <c r="P105">
        <f t="shared" si="80"/>
        <v>0.00241367781155022</v>
      </c>
      <c r="Q105" t="e">
        <f t="shared" si="120"/>
        <v>#DIV/0!</v>
      </c>
      <c r="R105" t="e">
        <f t="shared" ref="R105" si="124">Q105-Q100</f>
        <v>#DIV/0!</v>
      </c>
    </row>
    <row r="106" spans="1:18">
      <c r="A106" s="40">
        <v>44554</v>
      </c>
      <c r="B106">
        <v>2.8203</v>
      </c>
      <c r="C106">
        <v>17.89</v>
      </c>
      <c r="D106">
        <f t="shared" si="109"/>
        <v>2.76941492453885</v>
      </c>
      <c r="E106">
        <f t="shared" si="79"/>
        <v>0.00160922653315021</v>
      </c>
      <c r="F106" s="36">
        <f t="shared" si="115"/>
        <v>-11.1833403321526</v>
      </c>
      <c r="G106" s="36">
        <f t="shared" si="83"/>
        <v>-8.4617668232522</v>
      </c>
      <c r="H106" s="36">
        <f t="shared" si="101"/>
        <v>-7.02883438489823</v>
      </c>
      <c r="J106">
        <v>32.54</v>
      </c>
      <c r="K106">
        <v>58.94</v>
      </c>
      <c r="M106">
        <f t="shared" si="105"/>
        <v>-1.12365934848999</v>
      </c>
      <c r="N106">
        <f t="shared" si="80"/>
        <v>0.155558317020989</v>
      </c>
      <c r="O106">
        <f t="shared" si="73"/>
        <v>0.252840749846343</v>
      </c>
      <c r="P106">
        <f t="shared" si="80"/>
        <v>0.0889813439057487</v>
      </c>
      <c r="Q106" t="e">
        <f t="shared" si="120"/>
        <v>#DIV/0!</v>
      </c>
      <c r="R106" t="e">
        <f t="shared" ref="R106" si="125">Q106-Q101</f>
        <v>#DIV/0!</v>
      </c>
    </row>
    <row r="107" spans="1:18">
      <c r="A107" s="40">
        <v>44561</v>
      </c>
      <c r="B107">
        <v>2.7754</v>
      </c>
      <c r="C107">
        <v>18.02</v>
      </c>
      <c r="D107">
        <f t="shared" si="109"/>
        <v>2.77398956714761</v>
      </c>
      <c r="E107">
        <f t="shared" si="79"/>
        <v>-0.0846021421084906</v>
      </c>
      <c r="F107" s="36">
        <f t="shared" si="115"/>
        <v>-11.2679424742611</v>
      </c>
      <c r="G107" s="36">
        <f t="shared" si="83"/>
        <v>-8.4618127323615</v>
      </c>
      <c r="H107" s="36">
        <f t="shared" si="101"/>
        <v>-6.94119375904097</v>
      </c>
      <c r="J107">
        <v>33.03</v>
      </c>
      <c r="K107">
        <v>59.99</v>
      </c>
      <c r="M107">
        <f t="shared" ref="M107:M125" si="126">1/K107*100-B107</f>
        <v>-1.10845550925154</v>
      </c>
      <c r="N107">
        <f t="shared" si="80"/>
        <v>0.0876406258572595</v>
      </c>
      <c r="O107">
        <f t="shared" si="73"/>
        <v>0.252150711474417</v>
      </c>
      <c r="P107">
        <f t="shared" si="80"/>
        <v>-4.59091093003572e-5</v>
      </c>
      <c r="Q107" t="e">
        <f t="shared" si="120"/>
        <v>#DIV/0!</v>
      </c>
      <c r="R107" t="e">
        <f t="shared" ref="R107" si="127">Q107-Q102</f>
        <v>#DIV/0!</v>
      </c>
    </row>
    <row r="108" spans="1:18">
      <c r="A108" s="40">
        <v>44568</v>
      </c>
      <c r="B108">
        <v>2.8181</v>
      </c>
      <c r="C108">
        <v>17.68</v>
      </c>
      <c r="D108">
        <f t="shared" si="109"/>
        <v>2.83800859728507</v>
      </c>
      <c r="E108">
        <f t="shared" si="79"/>
        <v>0.096436318946123</v>
      </c>
      <c r="F108" s="36">
        <f t="shared" si="115"/>
        <v>-11.171506155315</v>
      </c>
      <c r="G108" s="36">
        <f t="shared" si="83"/>
        <v>-8.32602032614353</v>
      </c>
      <c r="H108" s="36">
        <f t="shared" si="101"/>
        <v>-6.74897560942161</v>
      </c>
      <c r="J108">
        <v>31.97</v>
      </c>
      <c r="K108">
        <v>56.66</v>
      </c>
      <c r="M108">
        <f t="shared" si="126"/>
        <v>-1.05318648076244</v>
      </c>
      <c r="N108">
        <f t="shared" si="80"/>
        <v>0.192218149619361</v>
      </c>
      <c r="O108">
        <f t="shared" si="73"/>
        <v>0.309832436659368</v>
      </c>
      <c r="P108">
        <f t="shared" si="80"/>
        <v>0.135792406217968</v>
      </c>
      <c r="Q108" t="e">
        <f t="shared" si="120"/>
        <v>#DIV/0!</v>
      </c>
      <c r="R108" t="e">
        <f t="shared" ref="R108" si="128">Q108-Q103</f>
        <v>#DIV/0!</v>
      </c>
    </row>
    <row r="109" spans="1:18">
      <c r="A109" s="40">
        <v>44575</v>
      </c>
      <c r="B109">
        <v>2.7935</v>
      </c>
      <c r="C109">
        <v>17.43</v>
      </c>
      <c r="D109">
        <f t="shared" si="109"/>
        <v>2.9437346528973</v>
      </c>
      <c r="E109">
        <f t="shared" si="79"/>
        <v>0.258418677220134</v>
      </c>
      <c r="F109" s="36">
        <f t="shared" si="115"/>
        <v>-10.9130874780949</v>
      </c>
      <c r="G109" s="36">
        <f t="shared" si="83"/>
        <v>-8.14291296429229</v>
      </c>
      <c r="H109" s="36">
        <f t="shared" ref="H109:H123" si="129">H108+N109</f>
        <v>-6.58771155828041</v>
      </c>
      <c r="J109">
        <v>31.74</v>
      </c>
      <c r="K109">
        <v>57.19</v>
      </c>
      <c r="M109">
        <f t="shared" si="126"/>
        <v>-1.04494255988809</v>
      </c>
      <c r="N109">
        <f t="shared" si="80"/>
        <v>0.161264051141199</v>
      </c>
      <c r="O109">
        <f t="shared" si="73"/>
        <v>0.357098613736611</v>
      </c>
      <c r="P109">
        <f t="shared" si="80"/>
        <v>0.183107361851241</v>
      </c>
      <c r="Q109" t="e">
        <f t="shared" si="120"/>
        <v>#DIV/0!</v>
      </c>
      <c r="R109" t="e">
        <f t="shared" ref="R109" si="130">Q109-Q104</f>
        <v>#DIV/0!</v>
      </c>
    </row>
    <row r="110" spans="1:18">
      <c r="A110" s="40">
        <v>44582</v>
      </c>
      <c r="B110">
        <v>2.71</v>
      </c>
      <c r="C110">
        <v>17.38</v>
      </c>
      <c r="D110">
        <f t="shared" si="109"/>
        <v>3.04373993095512</v>
      </c>
      <c r="E110">
        <f t="shared" si="79"/>
        <v>0.320803922036504</v>
      </c>
      <c r="F110" s="36">
        <f t="shared" si="115"/>
        <v>-10.5922835560584</v>
      </c>
      <c r="G110" s="36">
        <f t="shared" si="83"/>
        <v>-7.87466552747433</v>
      </c>
      <c r="H110" s="36">
        <f t="shared" si="129"/>
        <v>-6.30452367403338</v>
      </c>
      <c r="J110">
        <v>31.58</v>
      </c>
      <c r="K110">
        <v>56.07</v>
      </c>
      <c r="M110">
        <f t="shared" si="126"/>
        <v>-0.926515070447655</v>
      </c>
      <c r="N110">
        <f t="shared" si="80"/>
        <v>0.283187884247027</v>
      </c>
      <c r="O110">
        <f t="shared" si="73"/>
        <v>0.456561114629513</v>
      </c>
      <c r="P110">
        <f t="shared" si="80"/>
        <v>0.268247436817962</v>
      </c>
      <c r="Q110" t="e">
        <f t="shared" si="120"/>
        <v>#DIV/0!</v>
      </c>
      <c r="R110" t="e">
        <f t="shared" ref="R110" si="131">Q110-Q105</f>
        <v>#DIV/0!</v>
      </c>
    </row>
    <row r="111" spans="1:18">
      <c r="A111" s="40">
        <v>44589</v>
      </c>
      <c r="B111">
        <v>2.7021</v>
      </c>
      <c r="C111">
        <v>16.63</v>
      </c>
      <c r="D111">
        <f t="shared" si="109"/>
        <v>3.31112910402886</v>
      </c>
      <c r="E111">
        <f t="shared" si="79"/>
        <v>0.541714179490016</v>
      </c>
      <c r="F111" s="36">
        <f t="shared" si="115"/>
        <v>-10.0505693765683</v>
      </c>
      <c r="G111" s="36">
        <f t="shared" si="83"/>
        <v>-7.45464846429333</v>
      </c>
      <c r="H111" s="36">
        <f t="shared" si="129"/>
        <v>-5.97856516347902</v>
      </c>
      <c r="J111">
        <v>29.63</v>
      </c>
      <c r="K111">
        <v>52.51</v>
      </c>
      <c r="M111">
        <f t="shared" si="126"/>
        <v>-0.797700837935631</v>
      </c>
      <c r="N111">
        <f t="shared" si="80"/>
        <v>0.325958510554359</v>
      </c>
      <c r="O111">
        <f t="shared" si="73"/>
        <v>0.672857813027337</v>
      </c>
      <c r="P111">
        <f t="shared" si="80"/>
        <v>0.420017063180994</v>
      </c>
      <c r="Q111" t="e">
        <f t="shared" si="120"/>
        <v>#DIV/0!</v>
      </c>
      <c r="R111" t="e">
        <f t="shared" ref="R111" si="132">Q111-Q106</f>
        <v>#DIV/0!</v>
      </c>
    </row>
    <row r="112" spans="1:18">
      <c r="A112" s="40">
        <v>44603</v>
      </c>
      <c r="B112">
        <v>2.7891</v>
      </c>
      <c r="C112">
        <v>17.08</v>
      </c>
      <c r="D112">
        <f t="shared" si="109"/>
        <v>3.06570093676815</v>
      </c>
      <c r="E112">
        <f t="shared" si="79"/>
        <v>0.291711369620536</v>
      </c>
      <c r="F112" s="36">
        <f t="shared" si="115"/>
        <v>-9.75885800694781</v>
      </c>
      <c r="G112" s="36">
        <f t="shared" si="83"/>
        <v>-7.11637906762311</v>
      </c>
      <c r="H112" s="36">
        <f t="shared" si="129"/>
        <v>-5.67153324794642</v>
      </c>
      <c r="J112">
        <v>29.59</v>
      </c>
      <c r="K112">
        <v>50.31</v>
      </c>
      <c r="M112">
        <f t="shared" si="126"/>
        <v>-0.801423593718942</v>
      </c>
      <c r="N112">
        <f t="shared" si="80"/>
        <v>0.3070319155326</v>
      </c>
      <c r="O112">
        <f t="shared" si="73"/>
        <v>0.590420108144644</v>
      </c>
      <c r="P112">
        <f t="shared" si="80"/>
        <v>0.338269396670226</v>
      </c>
      <c r="Q112" t="e">
        <f t="shared" si="120"/>
        <v>#DIV/0!</v>
      </c>
      <c r="R112" t="e">
        <f t="shared" ref="R112" si="133">Q112-Q107</f>
        <v>#DIV/0!</v>
      </c>
    </row>
    <row r="113" spans="1:18">
      <c r="A113" s="40">
        <v>44610</v>
      </c>
      <c r="B113">
        <v>2.7975</v>
      </c>
      <c r="C113">
        <v>17.24</v>
      </c>
      <c r="D113">
        <f t="shared" si="109"/>
        <v>3.00296403712297</v>
      </c>
      <c r="E113">
        <f t="shared" si="79"/>
        <v>0.164955439837902</v>
      </c>
      <c r="F113" s="36">
        <f t="shared" si="115"/>
        <v>-9.59390256710991</v>
      </c>
      <c r="G113" s="36">
        <f t="shared" si="83"/>
        <v>-6.90806163690847</v>
      </c>
      <c r="H113" s="36">
        <f t="shared" si="129"/>
        <v>-5.49054834592869</v>
      </c>
      <c r="J113">
        <v>30.16</v>
      </c>
      <c r="K113">
        <v>51.94</v>
      </c>
      <c r="M113">
        <f t="shared" si="126"/>
        <v>-0.872201578744705</v>
      </c>
      <c r="N113">
        <f t="shared" si="80"/>
        <v>0.180984902017737</v>
      </c>
      <c r="O113">
        <f t="shared" si="73"/>
        <v>0.518149867374006</v>
      </c>
      <c r="P113">
        <f t="shared" si="80"/>
        <v>0.208317430714637</v>
      </c>
      <c r="Q113" t="e">
        <f t="shared" si="120"/>
        <v>#DIV/0!</v>
      </c>
      <c r="R113" t="e">
        <f t="shared" ref="R113" si="134">Q113-Q108</f>
        <v>#DIV/0!</v>
      </c>
    </row>
    <row r="114" spans="1:18">
      <c r="A114" s="40">
        <v>44617</v>
      </c>
      <c r="B114">
        <v>2.775</v>
      </c>
      <c r="C114">
        <v>17.09</v>
      </c>
      <c r="D114">
        <f t="shared" si="109"/>
        <v>3.07637507314219</v>
      </c>
      <c r="E114">
        <f t="shared" si="79"/>
        <v>0.132640420244885</v>
      </c>
      <c r="F114" s="36">
        <f t="shared" si="115"/>
        <v>-9.46126214686502</v>
      </c>
      <c r="G114" s="36">
        <f t="shared" si="83"/>
        <v>-6.72231021746658</v>
      </c>
      <c r="H114" s="36">
        <f t="shared" si="129"/>
        <v>-5.31220883947571</v>
      </c>
      <c r="J114">
        <v>30.14</v>
      </c>
      <c r="K114">
        <v>52.4</v>
      </c>
      <c r="M114">
        <f t="shared" si="126"/>
        <v>-0.866603053435114</v>
      </c>
      <c r="N114">
        <f t="shared" si="80"/>
        <v>0.178339506452978</v>
      </c>
      <c r="O114">
        <f t="shared" si="73"/>
        <v>0.5428500331785</v>
      </c>
      <c r="P114">
        <f t="shared" si="80"/>
        <v>0.18575141944189</v>
      </c>
      <c r="Q114" t="e">
        <f t="shared" si="120"/>
        <v>#DIV/0!</v>
      </c>
      <c r="R114" t="e">
        <f t="shared" ref="R114" si="135">Q114-Q109</f>
        <v>#DIV/0!</v>
      </c>
    </row>
    <row r="115" spans="1:18">
      <c r="A115" s="40">
        <v>44624</v>
      </c>
      <c r="B115">
        <v>2.8125</v>
      </c>
      <c r="C115">
        <v>17.06</v>
      </c>
      <c r="D115">
        <f t="shared" si="109"/>
        <v>3.04916471277843</v>
      </c>
      <c r="E115">
        <f t="shared" si="79"/>
        <v>0.00542478182330797</v>
      </c>
      <c r="F115" s="36">
        <f t="shared" si="115"/>
        <v>-9.45583736504171</v>
      </c>
      <c r="G115" s="36">
        <f t="shared" si="83"/>
        <v>-6.57723681519613</v>
      </c>
      <c r="H115" s="36">
        <f t="shared" si="129"/>
        <v>-5.24354169709686</v>
      </c>
      <c r="J115">
        <v>29.29</v>
      </c>
      <c r="K115">
        <v>51.16</v>
      </c>
      <c r="M115">
        <f t="shared" si="126"/>
        <v>-0.857847928068803</v>
      </c>
      <c r="N115">
        <f t="shared" si="80"/>
        <v>0.0686671423788512</v>
      </c>
      <c r="O115">
        <f t="shared" si="73"/>
        <v>0.601634516899966</v>
      </c>
      <c r="P115">
        <f t="shared" si="80"/>
        <v>0.145073402270453</v>
      </c>
      <c r="Q115" t="e">
        <f t="shared" si="120"/>
        <v>#DIV/0!</v>
      </c>
      <c r="R115" t="e">
        <f t="shared" ref="R115" si="136">Q115-Q110</f>
        <v>#DIV/0!</v>
      </c>
    </row>
    <row r="116" spans="1:18">
      <c r="A116" s="40">
        <v>44631</v>
      </c>
      <c r="B116">
        <v>2.7902</v>
      </c>
      <c r="C116">
        <v>16.42</v>
      </c>
      <c r="D116">
        <f t="shared" si="109"/>
        <v>3.29993398294762</v>
      </c>
      <c r="E116">
        <f t="shared" si="79"/>
        <v>-0.0111951210812391</v>
      </c>
      <c r="F116" s="36">
        <f t="shared" si="115"/>
        <v>-9.46703248612295</v>
      </c>
      <c r="G116" s="36">
        <f t="shared" si="83"/>
        <v>-6.46247709691756</v>
      </c>
      <c r="H116" s="36">
        <f t="shared" si="129"/>
        <v>-5.2018667338561</v>
      </c>
      <c r="J116">
        <v>27.95</v>
      </c>
      <c r="K116">
        <v>49.16</v>
      </c>
      <c r="M116">
        <f t="shared" si="126"/>
        <v>-0.756025874694874</v>
      </c>
      <c r="N116">
        <f t="shared" si="80"/>
        <v>0.0416749632407576</v>
      </c>
      <c r="O116">
        <f t="shared" si="73"/>
        <v>0.787617531305903</v>
      </c>
      <c r="P116">
        <f t="shared" si="80"/>
        <v>0.114759718278566</v>
      </c>
      <c r="Q116" t="e">
        <f t="shared" si="120"/>
        <v>#DIV/0!</v>
      </c>
      <c r="R116" t="e">
        <f t="shared" ref="R116" si="137">Q116-Q111</f>
        <v>#DIV/0!</v>
      </c>
    </row>
    <row r="117" spans="1:18">
      <c r="A117" s="40">
        <v>44638</v>
      </c>
      <c r="B117">
        <v>2.7927</v>
      </c>
      <c r="C117">
        <v>16.12</v>
      </c>
      <c r="D117">
        <f t="shared" si="109"/>
        <v>3.41077394540943</v>
      </c>
      <c r="E117">
        <f t="shared" si="79"/>
        <v>0.345073008641279</v>
      </c>
      <c r="F117" s="36">
        <f t="shared" si="115"/>
        <v>-9.12195947748167</v>
      </c>
      <c r="G117" s="36">
        <f t="shared" si="83"/>
        <v>-6.20658701583367</v>
      </c>
      <c r="H117" s="36">
        <f t="shared" si="129"/>
        <v>-5.14101919185068</v>
      </c>
      <c r="J117">
        <v>27.48</v>
      </c>
      <c r="K117">
        <v>48.73</v>
      </c>
      <c r="M117">
        <f t="shared" si="126"/>
        <v>-0.740576051713524</v>
      </c>
      <c r="N117">
        <f t="shared" si="80"/>
        <v>0.0608475420054189</v>
      </c>
      <c r="O117">
        <f t="shared" si="73"/>
        <v>0.84631018922853</v>
      </c>
      <c r="P117">
        <f t="shared" si="80"/>
        <v>0.255890081083886</v>
      </c>
      <c r="Q117" t="e">
        <f t="shared" si="120"/>
        <v>#DIV/0!</v>
      </c>
      <c r="R117" t="e">
        <f t="shared" ref="R117" si="138">Q117-Q112</f>
        <v>#DIV/0!</v>
      </c>
    </row>
    <row r="118" spans="1:18">
      <c r="A118" s="40">
        <v>44645</v>
      </c>
      <c r="B118">
        <v>2.7927</v>
      </c>
      <c r="C118">
        <v>15.93</v>
      </c>
      <c r="D118">
        <f t="shared" si="109"/>
        <v>3.48476390458255</v>
      </c>
      <c r="E118">
        <f t="shared" si="79"/>
        <v>0.481799867459579</v>
      </c>
      <c r="F118" s="36">
        <f t="shared" si="115"/>
        <v>-8.6401596100221</v>
      </c>
      <c r="G118" s="36">
        <f t="shared" si="83"/>
        <v>-5.74953937002004</v>
      </c>
      <c r="H118" s="36">
        <f t="shared" si="129"/>
        <v>-4.95225796324308</v>
      </c>
      <c r="J118">
        <v>26.54</v>
      </c>
      <c r="K118">
        <v>47.41</v>
      </c>
      <c r="M118">
        <f t="shared" si="126"/>
        <v>-0.683440350137102</v>
      </c>
      <c r="N118">
        <f t="shared" si="80"/>
        <v>0.188761228607603</v>
      </c>
      <c r="O118">
        <f t="shared" si="73"/>
        <v>0.975197513187642</v>
      </c>
      <c r="P118">
        <f t="shared" si="80"/>
        <v>0.457047645813636</v>
      </c>
      <c r="Q118" t="e">
        <f t="shared" si="120"/>
        <v>#DIV/0!</v>
      </c>
      <c r="R118" t="e">
        <f t="shared" ref="R118" si="139">Q118-Q113</f>
        <v>#DIV/0!</v>
      </c>
    </row>
    <row r="119" spans="1:18">
      <c r="A119" s="40">
        <v>44652</v>
      </c>
      <c r="B119">
        <v>2.7743</v>
      </c>
      <c r="C119">
        <v>16.28</v>
      </c>
      <c r="D119">
        <f t="shared" si="109"/>
        <v>3.36820614250614</v>
      </c>
      <c r="E119">
        <f t="shared" si="79"/>
        <v>0.291831069363953</v>
      </c>
      <c r="F119" s="36">
        <f t="shared" si="115"/>
        <v>-8.34832854065814</v>
      </c>
      <c r="G119" s="36">
        <f t="shared" si="83"/>
        <v>-5.22496831214975</v>
      </c>
      <c r="H119" s="36">
        <f t="shared" si="129"/>
        <v>-4.65876626794135</v>
      </c>
      <c r="J119">
        <v>26.03</v>
      </c>
      <c r="K119">
        <v>45.43</v>
      </c>
      <c r="M119">
        <f t="shared" si="126"/>
        <v>-0.573111358133392</v>
      </c>
      <c r="N119">
        <f t="shared" si="80"/>
        <v>0.293491695301722</v>
      </c>
      <c r="O119">
        <f t="shared" si="73"/>
        <v>1.06742109104879</v>
      </c>
      <c r="P119">
        <f t="shared" si="80"/>
        <v>0.524571057870289</v>
      </c>
      <c r="Q119" t="e">
        <f t="shared" si="120"/>
        <v>#DIV/0!</v>
      </c>
      <c r="R119" t="e">
        <f t="shared" ref="R119" si="140">Q119-Q114</f>
        <v>#DIV/0!</v>
      </c>
    </row>
    <row r="120" spans="1:18">
      <c r="A120" s="40">
        <v>44659</v>
      </c>
      <c r="B120">
        <v>2.7529</v>
      </c>
      <c r="C120">
        <v>16.12</v>
      </c>
      <c r="D120">
        <f t="shared" si="109"/>
        <v>3.45057394540943</v>
      </c>
      <c r="E120">
        <f t="shared" si="79"/>
        <v>0.401409232630999</v>
      </c>
      <c r="F120" s="36">
        <f t="shared" si="115"/>
        <v>-7.94691930802714</v>
      </c>
      <c r="G120" s="36">
        <f t="shared" si="83"/>
        <v>-4.62849532213545</v>
      </c>
      <c r="H120" s="36">
        <f t="shared" si="129"/>
        <v>-4.25760708843742</v>
      </c>
      <c r="J120">
        <v>25.31</v>
      </c>
      <c r="K120">
        <v>43.55</v>
      </c>
      <c r="M120">
        <f t="shared" si="126"/>
        <v>-0.456688748564868</v>
      </c>
      <c r="N120">
        <f t="shared" si="80"/>
        <v>0.401159179503936</v>
      </c>
      <c r="O120">
        <f t="shared" si="73"/>
        <v>1.19810750691426</v>
      </c>
      <c r="P120">
        <f t="shared" si="80"/>
        <v>0.596472990014298</v>
      </c>
      <c r="Q120" t="e">
        <f t="shared" si="120"/>
        <v>#DIV/0!</v>
      </c>
      <c r="R120" t="e">
        <f t="shared" ref="R120" si="141">Q120-Q115</f>
        <v>#DIV/0!</v>
      </c>
    </row>
    <row r="121" spans="1:18">
      <c r="A121" s="40">
        <v>44666</v>
      </c>
      <c r="B121">
        <v>2.7578</v>
      </c>
      <c r="C121">
        <v>15.9</v>
      </c>
      <c r="D121">
        <f t="shared" si="109"/>
        <v>3.53150817610063</v>
      </c>
      <c r="E121">
        <f t="shared" si="79"/>
        <v>0.231574193153005</v>
      </c>
      <c r="F121" s="36">
        <f t="shared" si="115"/>
        <v>-7.71534511487414</v>
      </c>
      <c r="G121" s="36">
        <f t="shared" si="83"/>
        <v>-4.05529670846607</v>
      </c>
      <c r="H121" s="36">
        <f t="shared" si="129"/>
        <v>-3.83219674772313</v>
      </c>
      <c r="J121">
        <v>24.28</v>
      </c>
      <c r="K121">
        <v>41.2</v>
      </c>
      <c r="M121">
        <f t="shared" si="126"/>
        <v>-0.330615533980583</v>
      </c>
      <c r="N121">
        <f t="shared" si="80"/>
        <v>0.425410340714291</v>
      </c>
      <c r="O121">
        <f t="shared" si="73"/>
        <v>1.36081614497529</v>
      </c>
      <c r="P121">
        <f t="shared" si="80"/>
        <v>0.573198613669385</v>
      </c>
      <c r="Q121" t="e">
        <f t="shared" ref="Q121:Q149" si="142">1/L121*100-B121</f>
        <v>#DIV/0!</v>
      </c>
      <c r="R121" t="e">
        <f t="shared" ref="R121" si="143">Q121-Q116</f>
        <v>#DIV/0!</v>
      </c>
    </row>
    <row r="122" spans="1:18">
      <c r="A122" s="40">
        <v>44673</v>
      </c>
      <c r="B122">
        <v>2.8409</v>
      </c>
      <c r="C122">
        <v>15.32</v>
      </c>
      <c r="D122">
        <f t="shared" si="109"/>
        <v>3.68651514360313</v>
      </c>
      <c r="E122">
        <f t="shared" si="79"/>
        <v>0.275741198193704</v>
      </c>
      <c r="F122" s="36">
        <f t="shared" si="115"/>
        <v>-7.43960391668043</v>
      </c>
      <c r="G122" s="36">
        <f t="shared" si="83"/>
        <v>-3.30398048846246</v>
      </c>
      <c r="H122" s="36">
        <f t="shared" si="129"/>
        <v>-3.25657742600693</v>
      </c>
      <c r="J122">
        <v>22.53</v>
      </c>
      <c r="K122">
        <v>37.37</v>
      </c>
      <c r="M122">
        <f t="shared" si="126"/>
        <v>-0.164956729997324</v>
      </c>
      <c r="N122">
        <f t="shared" si="80"/>
        <v>0.5756193217162</v>
      </c>
      <c r="O122">
        <f t="shared" si="73"/>
        <v>1.59762640923213</v>
      </c>
      <c r="P122">
        <f t="shared" si="80"/>
        <v>0.751316220003605</v>
      </c>
      <c r="Q122" t="e">
        <f t="shared" si="142"/>
        <v>#DIV/0!</v>
      </c>
      <c r="R122" t="e">
        <f t="shared" ref="R122" si="144">Q122-Q117</f>
        <v>#DIV/0!</v>
      </c>
    </row>
    <row r="123" spans="1:18">
      <c r="A123" s="40">
        <v>44680</v>
      </c>
      <c r="B123">
        <v>2.8386</v>
      </c>
      <c r="C123">
        <v>15.14</v>
      </c>
      <c r="D123">
        <f t="shared" si="109"/>
        <v>3.76641981505944</v>
      </c>
      <c r="E123">
        <f t="shared" si="79"/>
        <v>0.281655910476895</v>
      </c>
      <c r="F123" s="36">
        <f t="shared" si="115"/>
        <v>-7.15794800620354</v>
      </c>
      <c r="G123" s="36">
        <f t="shared" si="83"/>
        <v>-2.4838577050792</v>
      </c>
      <c r="H123" s="36">
        <f t="shared" si="129"/>
        <v>-2.56273422686698</v>
      </c>
      <c r="J123">
        <v>21.58</v>
      </c>
      <c r="K123">
        <v>35.1</v>
      </c>
      <c r="M123">
        <f t="shared" si="126"/>
        <v>0.0104028490028489</v>
      </c>
      <c r="N123">
        <f t="shared" si="80"/>
        <v>0.693843199139951</v>
      </c>
      <c r="O123">
        <f t="shared" si="73"/>
        <v>1.7953202965709</v>
      </c>
      <c r="P123">
        <f t="shared" si="80"/>
        <v>0.820122783383257</v>
      </c>
      <c r="Q123" t="e">
        <f t="shared" si="142"/>
        <v>#DIV/0!</v>
      </c>
      <c r="R123" t="e">
        <f t="shared" ref="R123" si="145">Q123-Q118</f>
        <v>#DIV/0!</v>
      </c>
    </row>
    <row r="124" spans="1:18">
      <c r="A124" s="40">
        <v>44687</v>
      </c>
      <c r="B124">
        <v>2.8273</v>
      </c>
      <c r="C124">
        <v>12.08</v>
      </c>
      <c r="D124">
        <f t="shared" si="109"/>
        <v>5.45084569536424</v>
      </c>
      <c r="E124">
        <f t="shared" si="79"/>
        <v>2.0826395528581</v>
      </c>
      <c r="F124" s="36">
        <f t="shared" si="115"/>
        <v>-5.07530845334544</v>
      </c>
      <c r="G124" s="36">
        <f t="shared" si="83"/>
        <v>-1.80819488387936</v>
      </c>
      <c r="H124" s="36">
        <f t="shared" ref="H124:H150" si="146">H123+N124</f>
        <v>-1.93258482431478</v>
      </c>
      <c r="J124">
        <v>21.88</v>
      </c>
      <c r="K124">
        <v>34.67</v>
      </c>
      <c r="M124">
        <f t="shared" si="126"/>
        <v>0.0570380444188054</v>
      </c>
      <c r="N124">
        <f t="shared" si="80"/>
        <v>0.630149402552198</v>
      </c>
      <c r="O124">
        <f t="shared" si="73"/>
        <v>1.74308391224863</v>
      </c>
      <c r="P124">
        <f t="shared" si="80"/>
        <v>0.67566282119984</v>
      </c>
      <c r="Q124" t="e">
        <f t="shared" si="142"/>
        <v>#DIV/0!</v>
      </c>
      <c r="R124" t="e">
        <f t="shared" ref="R124" si="147">Q124-Q119</f>
        <v>#DIV/0!</v>
      </c>
    </row>
    <row r="125" spans="1:18">
      <c r="A125" s="40">
        <v>44694</v>
      </c>
      <c r="B125">
        <v>2.814</v>
      </c>
      <c r="C125">
        <v>12.42</v>
      </c>
      <c r="D125">
        <f t="shared" ref="D125:D147" si="148">1/C125*100-B125</f>
        <v>5.23752979066023</v>
      </c>
      <c r="E125">
        <f t="shared" si="79"/>
        <v>1.7869558452508</v>
      </c>
      <c r="F125" s="36">
        <f t="shared" si="115"/>
        <v>-3.28835260809465</v>
      </c>
      <c r="G125" s="36">
        <f t="shared" si="83"/>
        <v>-1.42083032744123</v>
      </c>
      <c r="H125" s="36">
        <f t="shared" si="146"/>
        <v>-1.54866800557447</v>
      </c>
      <c r="J125">
        <v>22.73</v>
      </c>
      <c r="K125">
        <v>36.48</v>
      </c>
      <c r="M125">
        <f t="shared" si="126"/>
        <v>-0.0727719298245613</v>
      </c>
      <c r="N125">
        <f t="shared" si="80"/>
        <v>0.383916818740306</v>
      </c>
      <c r="O125">
        <f t="shared" si="73"/>
        <v>1.5854720633524</v>
      </c>
      <c r="P125">
        <f t="shared" si="80"/>
        <v>0.387364556438134</v>
      </c>
      <c r="Q125" t="e">
        <f t="shared" si="142"/>
        <v>#DIV/0!</v>
      </c>
      <c r="R125" t="e">
        <f t="shared" ref="R125" si="149">Q125-Q120</f>
        <v>#DIV/0!</v>
      </c>
    </row>
    <row r="126" spans="1:18">
      <c r="A126" s="40">
        <v>44701</v>
      </c>
      <c r="B126">
        <v>2.79</v>
      </c>
      <c r="C126">
        <v>12.69</v>
      </c>
      <c r="D126">
        <f t="shared" si="148"/>
        <v>5.09022064617809</v>
      </c>
      <c r="E126">
        <f t="shared" si="79"/>
        <v>1.55871247007746</v>
      </c>
      <c r="F126" s="36">
        <f t="shared" si="115"/>
        <v>-1.72964013801718</v>
      </c>
      <c r="G126" s="36">
        <f t="shared" si="83"/>
        <v>-1.28348180689336</v>
      </c>
      <c r="H126" s="36">
        <f t="shared" si="146"/>
        <v>-1.32924186350388</v>
      </c>
      <c r="J126">
        <v>23.32</v>
      </c>
      <c r="K126">
        <v>37.33</v>
      </c>
      <c r="M126">
        <f t="shared" ref="M126:M147" si="150">1/K126*100-B126</f>
        <v>-0.111189391909992</v>
      </c>
      <c r="N126">
        <f t="shared" si="80"/>
        <v>0.219426142070591</v>
      </c>
      <c r="O126">
        <f t="shared" si="73"/>
        <v>1.49816466552316</v>
      </c>
      <c r="P126">
        <f t="shared" si="80"/>
        <v>0.137348520547868</v>
      </c>
      <c r="Q126" t="e">
        <f t="shared" si="142"/>
        <v>#DIV/0!</v>
      </c>
      <c r="R126" t="e">
        <f t="shared" ref="R126" si="151">Q126-Q121</f>
        <v>#DIV/0!</v>
      </c>
    </row>
    <row r="127" spans="1:18">
      <c r="A127" s="40">
        <v>44708</v>
      </c>
      <c r="B127">
        <v>2.6974</v>
      </c>
      <c r="C127">
        <v>12.6</v>
      </c>
      <c r="D127">
        <f t="shared" si="148"/>
        <v>5.23910793650794</v>
      </c>
      <c r="E127">
        <f t="shared" si="79"/>
        <v>1.5525927929048</v>
      </c>
      <c r="F127" s="36">
        <f t="shared" si="115"/>
        <v>-0.177047345112378</v>
      </c>
      <c r="G127" s="36">
        <f t="shared" si="83"/>
        <v>-1.21931030854049</v>
      </c>
      <c r="H127" s="36">
        <f t="shared" si="146"/>
        <v>-1.09619840784284</v>
      </c>
      <c r="J127">
        <v>22.94</v>
      </c>
      <c r="K127">
        <v>36.16</v>
      </c>
      <c r="M127">
        <f t="shared" si="150"/>
        <v>0.0680867256637168</v>
      </c>
      <c r="N127">
        <f t="shared" si="80"/>
        <v>0.23304345566104</v>
      </c>
      <c r="O127">
        <f t="shared" si="73"/>
        <v>1.661797907585</v>
      </c>
      <c r="P127">
        <f t="shared" si="80"/>
        <v>0.0641714983528696</v>
      </c>
      <c r="Q127" t="e">
        <f t="shared" si="142"/>
        <v>#DIV/0!</v>
      </c>
      <c r="R127" t="e">
        <f t="shared" ref="R127" si="152">Q127-Q122</f>
        <v>#DIV/0!</v>
      </c>
    </row>
    <row r="128" spans="1:18">
      <c r="A128" s="40">
        <v>44714</v>
      </c>
      <c r="B128">
        <v>2.7601</v>
      </c>
      <c r="C128">
        <v>12.89</v>
      </c>
      <c r="D128">
        <f t="shared" si="148"/>
        <v>4.99785190069822</v>
      </c>
      <c r="E128">
        <f t="shared" si="79"/>
        <v>1.23143208563877</v>
      </c>
      <c r="F128" s="36">
        <f t="shared" si="115"/>
        <v>1.05438474052639</v>
      </c>
      <c r="G128" s="36">
        <f t="shared" si="83"/>
        <v>-1.5677470123474</v>
      </c>
      <c r="H128" s="36">
        <f t="shared" si="146"/>
        <v>-1.23373653857292</v>
      </c>
      <c r="J128">
        <v>23.77</v>
      </c>
      <c r="K128">
        <v>37.98</v>
      </c>
      <c r="M128">
        <f t="shared" si="150"/>
        <v>-0.127135281727225</v>
      </c>
      <c r="N128">
        <f t="shared" si="80"/>
        <v>-0.137538130730074</v>
      </c>
      <c r="O128">
        <f t="shared" si="73"/>
        <v>1.44688359276399</v>
      </c>
      <c r="P128">
        <f t="shared" si="80"/>
        <v>-0.348436703806911</v>
      </c>
      <c r="Q128" t="e">
        <f t="shared" si="142"/>
        <v>#DIV/0!</v>
      </c>
      <c r="R128" t="e">
        <f t="shared" ref="R128" si="153">Q128-Q123</f>
        <v>#DIV/0!</v>
      </c>
    </row>
    <row r="129" spans="1:18">
      <c r="A129" s="40">
        <v>44722</v>
      </c>
      <c r="B129">
        <v>2.7526</v>
      </c>
      <c r="C129">
        <v>13.27</v>
      </c>
      <c r="D129">
        <f t="shared" si="148"/>
        <v>4.78319502637528</v>
      </c>
      <c r="E129">
        <f t="shared" si="79"/>
        <v>-0.667650668988956</v>
      </c>
      <c r="F129" s="36">
        <f t="shared" si="115"/>
        <v>0.386734071537437</v>
      </c>
      <c r="G129" s="36">
        <f t="shared" si="83"/>
        <v>-1.98013161875691</v>
      </c>
      <c r="H129" s="36">
        <f t="shared" si="146"/>
        <v>-1.47598048799814</v>
      </c>
      <c r="J129">
        <v>24.49</v>
      </c>
      <c r="K129">
        <v>38.95</v>
      </c>
      <c r="M129">
        <f t="shared" si="150"/>
        <v>-0.185205905006419</v>
      </c>
      <c r="N129">
        <f t="shared" si="80"/>
        <v>-0.242243949425224</v>
      </c>
      <c r="O129">
        <f t="shared" si="73"/>
        <v>1.33069930583912</v>
      </c>
      <c r="P129">
        <f t="shared" si="80"/>
        <v>-0.41238460640951</v>
      </c>
      <c r="Q129" t="e">
        <f t="shared" si="142"/>
        <v>#DIV/0!</v>
      </c>
      <c r="R129" t="e">
        <f t="shared" ref="R129" si="154">Q129-Q124</f>
        <v>#DIV/0!</v>
      </c>
    </row>
    <row r="130" spans="1:18">
      <c r="A130" s="40">
        <v>44729</v>
      </c>
      <c r="B130">
        <v>2.7752</v>
      </c>
      <c r="C130">
        <v>13.39</v>
      </c>
      <c r="D130">
        <f t="shared" si="148"/>
        <v>4.69305989544436</v>
      </c>
      <c r="E130">
        <f t="shared" si="79"/>
        <v>-0.544469895215864</v>
      </c>
      <c r="F130" s="36">
        <f t="shared" si="115"/>
        <v>-0.157735823678427</v>
      </c>
      <c r="G130" s="36">
        <f t="shared" si="83"/>
        <v>-2.34400112415567</v>
      </c>
      <c r="H130" s="36">
        <f t="shared" si="146"/>
        <v>-1.69517041563571</v>
      </c>
      <c r="J130">
        <v>25.02</v>
      </c>
      <c r="K130">
        <v>40.27</v>
      </c>
      <c r="M130">
        <f t="shared" si="150"/>
        <v>-0.291961857462131</v>
      </c>
      <c r="N130">
        <f t="shared" si="80"/>
        <v>-0.21918992763757</v>
      </c>
      <c r="O130">
        <f t="shared" si="73"/>
        <v>1.22160255795364</v>
      </c>
      <c r="P130">
        <f t="shared" si="80"/>
        <v>-0.36386950539876</v>
      </c>
      <c r="Q130" t="e">
        <f t="shared" si="142"/>
        <v>#DIV/0!</v>
      </c>
      <c r="R130" t="e">
        <f t="shared" ref="R130" si="155">Q130-Q125</f>
        <v>#DIV/0!</v>
      </c>
    </row>
    <row r="131" spans="1:18">
      <c r="A131" s="40">
        <v>44736</v>
      </c>
      <c r="B131">
        <v>2.7978</v>
      </c>
      <c r="C131">
        <v>13.54</v>
      </c>
      <c r="D131">
        <f t="shared" si="148"/>
        <v>4.58772437223043</v>
      </c>
      <c r="E131">
        <f t="shared" si="79"/>
        <v>-0.502496273947664</v>
      </c>
      <c r="F131" s="36">
        <f t="shared" si="115"/>
        <v>-0.660232097626092</v>
      </c>
      <c r="G131" s="36">
        <f t="shared" si="83"/>
        <v>-2.75647064404776</v>
      </c>
      <c r="H131" s="36">
        <f t="shared" si="146"/>
        <v>-2.02162053281233</v>
      </c>
      <c r="J131">
        <v>25.75</v>
      </c>
      <c r="K131">
        <v>42.37</v>
      </c>
      <c r="M131">
        <f t="shared" si="150"/>
        <v>-0.437639509086618</v>
      </c>
      <c r="N131">
        <f t="shared" si="80"/>
        <v>-0.326450117176626</v>
      </c>
      <c r="O131">
        <f t="shared" si="73"/>
        <v>1.08569514563107</v>
      </c>
      <c r="P131">
        <f t="shared" si="80"/>
        <v>-0.412469519892088</v>
      </c>
      <c r="Q131" t="e">
        <f t="shared" si="142"/>
        <v>#DIV/0!</v>
      </c>
      <c r="R131" t="e">
        <f t="shared" ref="R131" si="156">Q131-Q126</f>
        <v>#DIV/0!</v>
      </c>
    </row>
    <row r="132" spans="1:18">
      <c r="A132" s="40">
        <v>44743</v>
      </c>
      <c r="B132">
        <v>2.8255</v>
      </c>
      <c r="C132">
        <v>13.57</v>
      </c>
      <c r="D132">
        <f t="shared" si="148"/>
        <v>4.54369675755343</v>
      </c>
      <c r="E132">
        <f t="shared" si="79"/>
        <v>-0.695411178954509</v>
      </c>
      <c r="F132" s="36">
        <f t="shared" si="115"/>
        <v>-1.3556432765806</v>
      </c>
      <c r="G132" s="36">
        <f t="shared" si="83"/>
        <v>-3.40941272341191</v>
      </c>
      <c r="H132" s="36">
        <f t="shared" si="146"/>
        <v>-2.54890342506384</v>
      </c>
      <c r="J132">
        <v>26.08</v>
      </c>
      <c r="K132">
        <v>42.26</v>
      </c>
      <c r="M132">
        <f t="shared" si="150"/>
        <v>-0.45919616658779</v>
      </c>
      <c r="N132">
        <f t="shared" si="80"/>
        <v>-0.527282892251506</v>
      </c>
      <c r="O132">
        <f t="shared" ref="O132:O195" si="157">1/J132*100-B132</f>
        <v>1.00885582822086</v>
      </c>
      <c r="P132">
        <f t="shared" si="80"/>
        <v>-0.652942079364145</v>
      </c>
      <c r="Q132" t="e">
        <f t="shared" si="142"/>
        <v>#DIV/0!</v>
      </c>
      <c r="R132" t="e">
        <f t="shared" ref="R132" si="158">Q132-Q127</f>
        <v>#DIV/0!</v>
      </c>
    </row>
    <row r="133" spans="1:18">
      <c r="A133" s="40">
        <v>44750</v>
      </c>
      <c r="B133">
        <v>2.8384</v>
      </c>
      <c r="C133">
        <v>13.58</v>
      </c>
      <c r="D133">
        <f t="shared" si="148"/>
        <v>4.52537025036819</v>
      </c>
      <c r="E133">
        <f t="shared" si="79"/>
        <v>-0.472481650330026</v>
      </c>
      <c r="F133" s="36">
        <f t="shared" si="115"/>
        <v>-1.82812492691063</v>
      </c>
      <c r="G133" s="36">
        <f t="shared" si="83"/>
        <v>-3.86327869165482</v>
      </c>
      <c r="H133" s="36">
        <f t="shared" si="146"/>
        <v>-2.91440225077269</v>
      </c>
      <c r="J133">
        <v>26.1</v>
      </c>
      <c r="K133">
        <v>42.63</v>
      </c>
      <c r="M133">
        <f t="shared" si="150"/>
        <v>-0.492634107436078</v>
      </c>
      <c r="N133">
        <f t="shared" si="80"/>
        <v>-0.365498825708853</v>
      </c>
      <c r="O133">
        <f t="shared" si="157"/>
        <v>0.993017624521073</v>
      </c>
      <c r="P133">
        <f t="shared" si="80"/>
        <v>-0.453865968242916</v>
      </c>
      <c r="Q133" t="e">
        <f t="shared" si="142"/>
        <v>#DIV/0!</v>
      </c>
      <c r="R133" t="e">
        <f t="shared" ref="R133" si="159">Q133-Q128</f>
        <v>#DIV/0!</v>
      </c>
    </row>
    <row r="134" spans="1:18">
      <c r="A134" s="40">
        <v>44757</v>
      </c>
      <c r="B134">
        <v>2.7857</v>
      </c>
      <c r="C134">
        <v>13.09</v>
      </c>
      <c r="D134">
        <f t="shared" si="148"/>
        <v>4.85371940412529</v>
      </c>
      <c r="E134">
        <f t="shared" si="79"/>
        <v>0.0705243777500026</v>
      </c>
      <c r="F134" s="36">
        <f t="shared" si="115"/>
        <v>-1.75760054916062</v>
      </c>
      <c r="G134" s="36">
        <f t="shared" si="83"/>
        <v>-4.0411195099004</v>
      </c>
      <c r="H134" s="36">
        <f t="shared" si="146"/>
        <v>-3.1299690860477</v>
      </c>
      <c r="J134">
        <v>25.39</v>
      </c>
      <c r="K134">
        <v>41.93</v>
      </c>
      <c r="M134">
        <f t="shared" si="150"/>
        <v>-0.400772740281421</v>
      </c>
      <c r="N134">
        <f t="shared" si="80"/>
        <v>-0.215566835275002</v>
      </c>
      <c r="O134">
        <f t="shared" si="157"/>
        <v>1.15285848759354</v>
      </c>
      <c r="P134">
        <f t="shared" si="80"/>
        <v>-0.177840818245577</v>
      </c>
      <c r="Q134" t="e">
        <f t="shared" si="142"/>
        <v>#DIV/0!</v>
      </c>
      <c r="R134" t="e">
        <f t="shared" ref="R134" si="160">Q134-Q129</f>
        <v>#DIV/0!</v>
      </c>
    </row>
    <row r="135" spans="1:18">
      <c r="A135" s="40">
        <v>44764</v>
      </c>
      <c r="B135">
        <v>2.787</v>
      </c>
      <c r="C135">
        <v>13.27</v>
      </c>
      <c r="D135">
        <f t="shared" si="148"/>
        <v>4.74879502637528</v>
      </c>
      <c r="E135">
        <f t="shared" si="79"/>
        <v>0.0557351309309224</v>
      </c>
      <c r="F135" s="36">
        <f t="shared" si="115"/>
        <v>-1.7018654182297</v>
      </c>
      <c r="G135" s="36">
        <f t="shared" si="83"/>
        <v>-4.14652144334194</v>
      </c>
      <c r="H135" s="36">
        <f t="shared" si="146"/>
        <v>-3.25646151565331</v>
      </c>
      <c r="J135">
        <v>25.62</v>
      </c>
      <c r="K135">
        <v>42.22</v>
      </c>
      <c r="M135">
        <f t="shared" si="150"/>
        <v>-0.41845428706774</v>
      </c>
      <c r="N135">
        <f t="shared" si="80"/>
        <v>-0.12649242960561</v>
      </c>
      <c r="O135">
        <f t="shared" si="157"/>
        <v>1.1162006245121</v>
      </c>
      <c r="P135">
        <f t="shared" si="80"/>
        <v>-0.105401933441537</v>
      </c>
      <c r="Q135" t="e">
        <f t="shared" si="142"/>
        <v>#DIV/0!</v>
      </c>
      <c r="R135" t="e">
        <f t="shared" ref="R135" si="161">Q135-Q130</f>
        <v>#DIV/0!</v>
      </c>
    </row>
    <row r="136" spans="1:18">
      <c r="A136" s="40">
        <v>44771</v>
      </c>
      <c r="B136">
        <v>2.756</v>
      </c>
      <c r="C136">
        <v>13.22</v>
      </c>
      <c r="D136">
        <f t="shared" si="148"/>
        <v>4.8082965204236</v>
      </c>
      <c r="E136">
        <f t="shared" ref="E136:E184" si="162">D136-D131</f>
        <v>0.22057214819317</v>
      </c>
      <c r="F136" s="36">
        <f t="shared" si="115"/>
        <v>-1.48129327003653</v>
      </c>
      <c r="G136" s="36">
        <f t="shared" si="83"/>
        <v>-4.07891244511061</v>
      </c>
      <c r="H136" s="36">
        <f t="shared" si="146"/>
        <v>-3.19159989026545</v>
      </c>
      <c r="J136">
        <v>25.58</v>
      </c>
      <c r="K136">
        <v>41.96</v>
      </c>
      <c r="M136">
        <f t="shared" si="150"/>
        <v>-0.372777883698761</v>
      </c>
      <c r="N136">
        <f t="shared" ref="N136:P185" si="163">M136-M131</f>
        <v>0.0648616253878571</v>
      </c>
      <c r="O136">
        <f t="shared" si="157"/>
        <v>1.15330414386239</v>
      </c>
      <c r="P136">
        <f t="shared" si="163"/>
        <v>0.0676089982313259</v>
      </c>
      <c r="Q136" t="e">
        <f t="shared" si="142"/>
        <v>#DIV/0!</v>
      </c>
      <c r="R136" t="e">
        <f t="shared" ref="R136" si="164">Q136-Q131</f>
        <v>#DIV/0!</v>
      </c>
    </row>
    <row r="137" spans="1:18">
      <c r="A137" s="40">
        <v>44778</v>
      </c>
      <c r="B137">
        <v>2.7339</v>
      </c>
      <c r="C137">
        <v>13.16</v>
      </c>
      <c r="D137">
        <f t="shared" si="148"/>
        <v>4.86488419452887</v>
      </c>
      <c r="E137">
        <f t="shared" si="162"/>
        <v>0.321187436975448</v>
      </c>
      <c r="F137" s="36">
        <f t="shared" si="115"/>
        <v>-1.16010583306108</v>
      </c>
      <c r="G137" s="36">
        <f t="shared" ref="G137:G200" si="165">G136+P137</f>
        <v>-3.90163691308059</v>
      </c>
      <c r="H137" s="36">
        <f t="shared" si="146"/>
        <v>-3.09999989026545</v>
      </c>
      <c r="J137">
        <v>25.51</v>
      </c>
      <c r="K137">
        <v>42.26</v>
      </c>
      <c r="M137">
        <f t="shared" si="150"/>
        <v>-0.36759616658779</v>
      </c>
      <c r="N137">
        <f t="shared" si="163"/>
        <v>0.0915999999999997</v>
      </c>
      <c r="O137">
        <f t="shared" si="157"/>
        <v>1.18613136025088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>
      <c r="A138" s="40">
        <v>44785</v>
      </c>
      <c r="B138">
        <v>2.7347</v>
      </c>
      <c r="C138">
        <v>13.39</v>
      </c>
      <c r="D138">
        <f t="shared" si="148"/>
        <v>4.73355989544436</v>
      </c>
      <c r="E138">
        <f t="shared" si="162"/>
        <v>0.208189645076172</v>
      </c>
      <c r="F138" s="36">
        <f t="shared" si="115"/>
        <v>-0.951916187984912</v>
      </c>
      <c r="G138" s="36">
        <f t="shared" si="165"/>
        <v>-3.77875769509107</v>
      </c>
      <c r="H138" s="36">
        <f t="shared" si="146"/>
        <v>-3.00397833835895</v>
      </c>
      <c r="J138">
        <v>25.97</v>
      </c>
      <c r="K138">
        <v>42.77</v>
      </c>
      <c r="M138">
        <f t="shared" si="150"/>
        <v>-0.396612555529577</v>
      </c>
      <c r="N138">
        <f t="shared" si="163"/>
        <v>0.0960215519065009</v>
      </c>
      <c r="O138">
        <f t="shared" si="157"/>
        <v>1.11589684251059</v>
      </c>
      <c r="P138">
        <f t="shared" si="163"/>
        <v>0.122879217989517</v>
      </c>
      <c r="Q138" t="e">
        <f t="shared" si="142"/>
        <v>#DIV/0!</v>
      </c>
      <c r="R138" t="e">
        <f t="shared" ref="R138" si="167">Q138-Q133</f>
        <v>#DIV/0!</v>
      </c>
    </row>
    <row r="139" spans="1:18">
      <c r="A139" s="40">
        <v>44792</v>
      </c>
      <c r="B139">
        <v>2.5875</v>
      </c>
      <c r="C139">
        <v>13.32</v>
      </c>
      <c r="D139">
        <f t="shared" si="148"/>
        <v>4.92000750750751</v>
      </c>
      <c r="E139">
        <f t="shared" si="162"/>
        <v>0.066288103382222</v>
      </c>
      <c r="F139" s="36">
        <f t="shared" si="115"/>
        <v>-0.88562808460269</v>
      </c>
      <c r="G139" s="36">
        <f t="shared" si="165"/>
        <v>-3.66555163547845</v>
      </c>
      <c r="H139" s="36">
        <f t="shared" si="146"/>
        <v>-2.86241689027776</v>
      </c>
      <c r="J139">
        <v>25.95</v>
      </c>
      <c r="K139">
        <v>42.95</v>
      </c>
      <c r="M139">
        <f t="shared" si="150"/>
        <v>-0.259211292200233</v>
      </c>
      <c r="N139">
        <f t="shared" si="163"/>
        <v>0.141561448081188</v>
      </c>
      <c r="O139">
        <f t="shared" si="157"/>
        <v>1.26606454720617</v>
      </c>
      <c r="P139">
        <f t="shared" si="163"/>
        <v>0.113206059612625</v>
      </c>
      <c r="Q139" t="e">
        <f t="shared" si="142"/>
        <v>#DIV/0!</v>
      </c>
      <c r="R139" t="e">
        <f t="shared" ref="R139" si="168">Q139-Q134</f>
        <v>#DIV/0!</v>
      </c>
    </row>
    <row r="140" spans="1:18">
      <c r="A140" s="40">
        <v>44799</v>
      </c>
      <c r="B140">
        <v>2.643</v>
      </c>
      <c r="C140">
        <v>13.25</v>
      </c>
      <c r="D140">
        <f t="shared" si="148"/>
        <v>4.90416981132076</v>
      </c>
      <c r="E140">
        <f t="shared" si="162"/>
        <v>0.155374784945471</v>
      </c>
      <c r="F140" s="36">
        <f t="shared" si="115"/>
        <v>-0.730253299657218</v>
      </c>
      <c r="G140" s="36">
        <f t="shared" si="165"/>
        <v>-3.45964520209998</v>
      </c>
      <c r="H140" s="36">
        <f t="shared" si="146"/>
        <v>-2.65031542972074</v>
      </c>
      <c r="J140">
        <v>25.22</v>
      </c>
      <c r="K140">
        <v>41.04</v>
      </c>
      <c r="M140">
        <f t="shared" si="150"/>
        <v>-0.206352826510721</v>
      </c>
      <c r="N140">
        <f t="shared" si="163"/>
        <v>0.21210146055702</v>
      </c>
      <c r="O140">
        <f t="shared" si="157"/>
        <v>1.32210705789056</v>
      </c>
      <c r="P140">
        <f t="shared" si="163"/>
        <v>0.205906433378463</v>
      </c>
      <c r="Q140" t="e">
        <f t="shared" si="142"/>
        <v>#DIV/0!</v>
      </c>
      <c r="R140" t="e">
        <f t="shared" ref="R140" si="169">Q140-Q135</f>
        <v>#DIV/0!</v>
      </c>
    </row>
    <row r="141" spans="1:18">
      <c r="A141" s="40">
        <v>44806</v>
      </c>
      <c r="B141">
        <v>2.6226</v>
      </c>
      <c r="C141">
        <v>13.06</v>
      </c>
      <c r="D141">
        <f t="shared" si="148"/>
        <v>5.03436784073507</v>
      </c>
      <c r="E141">
        <f t="shared" si="162"/>
        <v>0.226071320311469</v>
      </c>
      <c r="F141" s="36">
        <f t="shared" si="115"/>
        <v>-0.504181979345749</v>
      </c>
      <c r="G141" s="36">
        <f t="shared" si="165"/>
        <v>-3.16554527595831</v>
      </c>
      <c r="H141" s="36">
        <f t="shared" si="146"/>
        <v>-2.39261497831887</v>
      </c>
      <c r="J141">
        <v>24.57</v>
      </c>
      <c r="K141">
        <v>39.88</v>
      </c>
      <c r="M141">
        <f t="shared" si="150"/>
        <v>-0.115077432296891</v>
      </c>
      <c r="N141">
        <f t="shared" si="163"/>
        <v>0.25770045140187</v>
      </c>
      <c r="O141">
        <f t="shared" si="157"/>
        <v>1.44740407000407</v>
      </c>
      <c r="P141">
        <f t="shared" si="163"/>
        <v>0.294099926141677</v>
      </c>
      <c r="Q141" t="e">
        <f t="shared" si="142"/>
        <v>#DIV/0!</v>
      </c>
      <c r="R141" t="e">
        <f t="shared" ref="R141" si="170">Q141-Q136</f>
        <v>#DIV/0!</v>
      </c>
    </row>
    <row r="142" spans="1:18">
      <c r="A142" s="40">
        <v>44813</v>
      </c>
      <c r="B142">
        <v>2.635</v>
      </c>
      <c r="C142">
        <v>13.38</v>
      </c>
      <c r="D142">
        <f t="shared" si="148"/>
        <v>4.83884155455904</v>
      </c>
      <c r="E142">
        <f t="shared" si="162"/>
        <v>-0.0260426399698321</v>
      </c>
      <c r="F142" s="36">
        <f t="shared" si="115"/>
        <v>-0.530224619315582</v>
      </c>
      <c r="G142" s="36">
        <f t="shared" si="165"/>
        <v>-2.97544518815464</v>
      </c>
      <c r="H142" s="36">
        <f t="shared" si="146"/>
        <v>-2.16625322569617</v>
      </c>
      <c r="J142">
        <v>24.93</v>
      </c>
      <c r="K142">
        <v>40.1</v>
      </c>
      <c r="M142">
        <f t="shared" si="150"/>
        <v>-0.141234413965087</v>
      </c>
      <c r="N142">
        <f t="shared" si="163"/>
        <v>0.226361752622703</v>
      </c>
      <c r="O142">
        <f t="shared" si="157"/>
        <v>1.37623144805455</v>
      </c>
      <c r="P142">
        <f t="shared" si="163"/>
        <v>0.190100087803671</v>
      </c>
      <c r="Q142" t="e">
        <f t="shared" si="142"/>
        <v>#DIV/0!</v>
      </c>
      <c r="R142" t="e">
        <f t="shared" ref="R142" si="171">Q142-Q137</f>
        <v>#DIV/0!</v>
      </c>
    </row>
    <row r="143" spans="1:18">
      <c r="A143" s="40">
        <v>44820</v>
      </c>
      <c r="B143">
        <v>2.673</v>
      </c>
      <c r="C143">
        <v>12.85</v>
      </c>
      <c r="D143">
        <f t="shared" si="148"/>
        <v>5.10910116731517</v>
      </c>
      <c r="E143">
        <f t="shared" si="162"/>
        <v>0.375541271870814</v>
      </c>
      <c r="F143" s="36">
        <f t="shared" si="115"/>
        <v>-0.154683347444768</v>
      </c>
      <c r="G143" s="36">
        <f t="shared" si="165"/>
        <v>-2.53064177664321</v>
      </c>
      <c r="H143" s="36">
        <f t="shared" si="146"/>
        <v>-1.78518651125083</v>
      </c>
      <c r="J143">
        <v>23.62</v>
      </c>
      <c r="K143">
        <v>37.63</v>
      </c>
      <c r="M143">
        <f t="shared" si="150"/>
        <v>-0.0155458410842417</v>
      </c>
      <c r="N143">
        <f t="shared" si="163"/>
        <v>0.381066714445335</v>
      </c>
      <c r="O143">
        <f t="shared" si="157"/>
        <v>1.56070025402201</v>
      </c>
      <c r="P143">
        <f t="shared" si="163"/>
        <v>0.444803411511425</v>
      </c>
      <c r="Q143" t="e">
        <f t="shared" si="142"/>
        <v>#DIV/0!</v>
      </c>
      <c r="R143" t="e">
        <f t="shared" ref="R143" si="172">Q143-Q138</f>
        <v>#DIV/0!</v>
      </c>
    </row>
    <row r="144" spans="1:18">
      <c r="A144" s="40">
        <v>44827</v>
      </c>
      <c r="B144">
        <v>2.6802</v>
      </c>
      <c r="C144">
        <v>12.69</v>
      </c>
      <c r="D144">
        <f t="shared" si="148"/>
        <v>5.20002064617809</v>
      </c>
      <c r="E144">
        <f t="shared" si="162"/>
        <v>0.280013138670586</v>
      </c>
      <c r="F144" s="36">
        <f t="shared" si="115"/>
        <v>0.125329791225818</v>
      </c>
      <c r="G144" s="36">
        <f t="shared" si="165"/>
        <v>-2.15725189620359</v>
      </c>
      <c r="H144" s="36">
        <f t="shared" si="146"/>
        <v>-1.47468109176297</v>
      </c>
      <c r="J144">
        <v>23.15</v>
      </c>
      <c r="K144">
        <v>36.61</v>
      </c>
      <c r="M144">
        <f t="shared" si="150"/>
        <v>0.0512941272876262</v>
      </c>
      <c r="N144">
        <f t="shared" si="163"/>
        <v>0.310505419487859</v>
      </c>
      <c r="O144">
        <f t="shared" si="157"/>
        <v>1.63945442764579</v>
      </c>
      <c r="P144">
        <f t="shared" si="163"/>
        <v>0.373389880439623</v>
      </c>
      <c r="Q144" t="e">
        <f t="shared" si="142"/>
        <v>#DIV/0!</v>
      </c>
      <c r="R144" t="e">
        <f t="shared" ref="R144" si="173">Q144-Q139</f>
        <v>#DIV/0!</v>
      </c>
    </row>
    <row r="145" spans="1:18">
      <c r="A145" s="40">
        <v>44834</v>
      </c>
      <c r="B145">
        <v>2.7601</v>
      </c>
      <c r="C145">
        <v>12.45</v>
      </c>
      <c r="D145">
        <f t="shared" si="148"/>
        <v>5.27202851405623</v>
      </c>
      <c r="E145">
        <f t="shared" si="162"/>
        <v>0.367858702735471</v>
      </c>
      <c r="F145" s="36">
        <f t="shared" si="115"/>
        <v>0.493188493961289</v>
      </c>
      <c r="G145" s="36">
        <f t="shared" si="165"/>
        <v>-1.81272145962757</v>
      </c>
      <c r="H145" s="36">
        <f t="shared" si="146"/>
        <v>-1.24756063455147</v>
      </c>
      <c r="J145">
        <v>22.59</v>
      </c>
      <c r="K145">
        <v>35.96</v>
      </c>
      <c r="M145">
        <f t="shared" si="150"/>
        <v>0.0207676307007785</v>
      </c>
      <c r="N145">
        <f t="shared" si="163"/>
        <v>0.227120457211499</v>
      </c>
      <c r="O145">
        <f t="shared" si="157"/>
        <v>1.66663749446658</v>
      </c>
      <c r="P145">
        <f t="shared" si="163"/>
        <v>0.344530436576014</v>
      </c>
      <c r="Q145" t="e">
        <f t="shared" si="142"/>
        <v>#DIV/0!</v>
      </c>
      <c r="R145" t="e">
        <f t="shared" ref="R145" si="174">Q145-Q140</f>
        <v>#DIV/0!</v>
      </c>
    </row>
    <row r="146" spans="1:18">
      <c r="A146" s="40">
        <v>44848</v>
      </c>
      <c r="B146">
        <v>2.6977</v>
      </c>
      <c r="C146">
        <v>12.85</v>
      </c>
      <c r="D146">
        <f t="shared" si="148"/>
        <v>5.08440116731517</v>
      </c>
      <c r="E146">
        <f t="shared" si="162"/>
        <v>0.0500333265801061</v>
      </c>
      <c r="F146" s="36">
        <f t="shared" si="115"/>
        <v>0.543221820541395</v>
      </c>
      <c r="G146" s="36">
        <f t="shared" si="165"/>
        <v>-1.72412527560963</v>
      </c>
      <c r="H146" s="36">
        <f t="shared" si="146"/>
        <v>-1.17272904333883</v>
      </c>
      <c r="J146">
        <v>23.62</v>
      </c>
      <c r="K146">
        <v>37.63</v>
      </c>
      <c r="M146">
        <f t="shared" si="150"/>
        <v>-0.0402458410842419</v>
      </c>
      <c r="N146">
        <f t="shared" si="163"/>
        <v>0.0748315912126487</v>
      </c>
      <c r="O146">
        <f t="shared" si="157"/>
        <v>1.53600025402201</v>
      </c>
      <c r="P146">
        <f t="shared" si="163"/>
        <v>0.0885961840179443</v>
      </c>
      <c r="Q146" t="e">
        <f t="shared" si="142"/>
        <v>#DIV/0!</v>
      </c>
      <c r="R146" t="e">
        <f t="shared" ref="R146" si="175">Q146-Q141</f>
        <v>#DIV/0!</v>
      </c>
    </row>
    <row r="147" spans="1:18">
      <c r="A147" s="40">
        <v>44855</v>
      </c>
      <c r="B147">
        <v>2.7278</v>
      </c>
      <c r="C147">
        <v>12.51</v>
      </c>
      <c r="D147">
        <f t="shared" si="148"/>
        <v>5.26580511590728</v>
      </c>
      <c r="E147">
        <f t="shared" si="162"/>
        <v>0.426963561348233</v>
      </c>
      <c r="F147" s="36">
        <f t="shared" si="115"/>
        <v>0.970185381889627</v>
      </c>
      <c r="G147" s="36">
        <f t="shared" si="165"/>
        <v>-1.51966900285419</v>
      </c>
      <c r="H147" s="36">
        <f t="shared" si="146"/>
        <v>-1.13531142286626</v>
      </c>
      <c r="J147">
        <v>23.21</v>
      </c>
      <c r="K147">
        <v>38.11</v>
      </c>
      <c r="M147">
        <f t="shared" si="150"/>
        <v>-0.103816793492522</v>
      </c>
      <c r="N147">
        <f t="shared" si="163"/>
        <v>0.0374176204725658</v>
      </c>
      <c r="O147">
        <f t="shared" si="157"/>
        <v>1.58068772081</v>
      </c>
      <c r="P147">
        <f t="shared" si="163"/>
        <v>0.204456272755442</v>
      </c>
      <c r="Q147" t="e">
        <f t="shared" si="142"/>
        <v>#DIV/0!</v>
      </c>
      <c r="R147" t="e">
        <f t="shared" ref="R147" si="176">Q147-Q142</f>
        <v>#DIV/0!</v>
      </c>
    </row>
    <row r="148" spans="1:18">
      <c r="A148" s="40">
        <v>44862</v>
      </c>
      <c r="B148">
        <v>2.6653</v>
      </c>
      <c r="C148">
        <v>12.04</v>
      </c>
      <c r="D148">
        <f t="shared" ref="D148:D174" si="177">1/C148*100-B148</f>
        <v>5.64034784053156</v>
      </c>
      <c r="E148">
        <f t="shared" si="162"/>
        <v>0.531246673216386</v>
      </c>
      <c r="F148" s="36">
        <f t="shared" si="115"/>
        <v>1.50143205510601</v>
      </c>
      <c r="G148" s="36">
        <f t="shared" si="165"/>
        <v>-1.23913478188747</v>
      </c>
      <c r="H148" s="36">
        <f t="shared" si="146"/>
        <v>-1.03856736700586</v>
      </c>
      <c r="J148">
        <v>22.19</v>
      </c>
      <c r="K148">
        <v>36.41</v>
      </c>
      <c r="M148">
        <f t="shared" ref="M148:M165" si="178">1/K148*100-B148</f>
        <v>0.081198214776161</v>
      </c>
      <c r="N148">
        <f t="shared" si="163"/>
        <v>0.0967440558604027</v>
      </c>
      <c r="O148">
        <f t="shared" si="157"/>
        <v>1.84123447498873</v>
      </c>
      <c r="P148">
        <f t="shared" si="163"/>
        <v>0.280534220966719</v>
      </c>
      <c r="Q148" t="e">
        <f t="shared" si="142"/>
        <v>#DIV/0!</v>
      </c>
      <c r="R148" t="e">
        <f t="shared" ref="R148" si="179">Q148-Q143</f>
        <v>#DIV/0!</v>
      </c>
    </row>
    <row r="149" spans="1:18">
      <c r="A149" s="40">
        <v>44869</v>
      </c>
      <c r="B149">
        <v>2.7023</v>
      </c>
      <c r="C149">
        <v>12.68</v>
      </c>
      <c r="D149">
        <f t="shared" si="177"/>
        <v>5.18413533123028</v>
      </c>
      <c r="E149">
        <f t="shared" si="162"/>
        <v>-0.01588531494781</v>
      </c>
      <c r="F149" s="36">
        <f t="shared" si="115"/>
        <v>1.4855467401582</v>
      </c>
      <c r="G149" s="36">
        <f t="shared" si="165"/>
        <v>-1.393284519416</v>
      </c>
      <c r="H149" s="36">
        <f t="shared" si="146"/>
        <v>-1.25923342945053</v>
      </c>
      <c r="J149">
        <v>23.88</v>
      </c>
      <c r="K149">
        <v>39.48</v>
      </c>
      <c r="M149">
        <f t="shared" si="178"/>
        <v>-0.169371935157042</v>
      </c>
      <c r="N149">
        <f t="shared" si="163"/>
        <v>-0.220666062444668</v>
      </c>
      <c r="O149">
        <f t="shared" si="157"/>
        <v>1.48530469011725</v>
      </c>
      <c r="P149">
        <f t="shared" si="163"/>
        <v>-0.154149737528535</v>
      </c>
      <c r="Q149" t="e">
        <f t="shared" si="142"/>
        <v>#DIV/0!</v>
      </c>
      <c r="R149" t="e">
        <f t="shared" ref="R149" si="180">Q149-Q144</f>
        <v>#DIV/0!</v>
      </c>
    </row>
    <row r="150" spans="1:18">
      <c r="A150" s="40">
        <v>44876</v>
      </c>
      <c r="B150">
        <v>2.7354</v>
      </c>
      <c r="C150">
        <v>12.73</v>
      </c>
      <c r="D150">
        <f t="shared" si="177"/>
        <v>5.12005954438335</v>
      </c>
      <c r="E150">
        <f t="shared" si="162"/>
        <v>-0.151968969672879</v>
      </c>
      <c r="F150" s="36">
        <f t="shared" si="115"/>
        <v>1.33357777048532</v>
      </c>
      <c r="G150" s="36">
        <f t="shared" si="165"/>
        <v>-1.59893091023172</v>
      </c>
      <c r="H150" s="36">
        <f t="shared" si="146"/>
        <v>-1.44338459924595</v>
      </c>
      <c r="J150">
        <v>23.83</v>
      </c>
      <c r="K150">
        <v>38.88</v>
      </c>
      <c r="M150">
        <f t="shared" si="178"/>
        <v>-0.16338353909465</v>
      </c>
      <c r="N150">
        <f t="shared" si="163"/>
        <v>-0.184151169795429</v>
      </c>
      <c r="O150">
        <f t="shared" si="157"/>
        <v>1.46099110365086</v>
      </c>
      <c r="P150">
        <f t="shared" si="163"/>
        <v>-0.205646390815717</v>
      </c>
      <c r="Q150" t="e">
        <f t="shared" ref="Q150:Q172" si="181">1/L150*100-B150</f>
        <v>#DIV/0!</v>
      </c>
      <c r="R150" t="e">
        <f t="shared" ref="R150" si="182">Q150-Q145</f>
        <v>#DIV/0!</v>
      </c>
    </row>
    <row r="151" spans="1:18">
      <c r="A151" s="40">
        <v>44883</v>
      </c>
      <c r="B151">
        <v>2.825</v>
      </c>
      <c r="C151">
        <v>12.79</v>
      </c>
      <c r="D151">
        <f t="shared" si="177"/>
        <v>4.99360828772479</v>
      </c>
      <c r="E151">
        <f t="shared" si="162"/>
        <v>-0.0907928795903885</v>
      </c>
      <c r="F151" s="36">
        <f t="shared" si="115"/>
        <v>1.24278489089494</v>
      </c>
      <c r="G151" s="36">
        <f t="shared" si="165"/>
        <v>-1.78804964568886</v>
      </c>
      <c r="H151" s="36">
        <f t="shared" ref="H151:H188" si="183">H150+N151</f>
        <v>-1.66797490767528</v>
      </c>
      <c r="J151">
        <v>23.97</v>
      </c>
      <c r="K151">
        <v>39.06</v>
      </c>
      <c r="M151">
        <f t="shared" si="178"/>
        <v>-0.264836149513569</v>
      </c>
      <c r="N151">
        <f t="shared" si="163"/>
        <v>-0.224590308429327</v>
      </c>
      <c r="O151">
        <f t="shared" si="157"/>
        <v>1.34688151856487</v>
      </c>
      <c r="P151">
        <f t="shared" si="163"/>
        <v>-0.189118735457142</v>
      </c>
      <c r="Q151" t="e">
        <f t="shared" si="181"/>
        <v>#DIV/0!</v>
      </c>
      <c r="R151" t="e">
        <f t="shared" ref="R151" si="184">Q151-Q146</f>
        <v>#DIV/0!</v>
      </c>
    </row>
    <row r="152" spans="1:18">
      <c r="A152" s="40">
        <v>44890</v>
      </c>
      <c r="B152">
        <v>2.83</v>
      </c>
      <c r="C152">
        <v>12.8</v>
      </c>
      <c r="D152">
        <f t="shared" si="177"/>
        <v>4.9825</v>
      </c>
      <c r="E152">
        <f t="shared" si="162"/>
        <v>-0.283305115907275</v>
      </c>
      <c r="F152" s="36">
        <f t="shared" si="115"/>
        <v>0.959479774987661</v>
      </c>
      <c r="G152" s="36">
        <f t="shared" si="165"/>
        <v>-1.93434504240504</v>
      </c>
      <c r="H152" s="36">
        <f t="shared" si="183"/>
        <v>-1.74304464652634</v>
      </c>
      <c r="J152">
        <v>23.45</v>
      </c>
      <c r="K152">
        <v>37.72</v>
      </c>
      <c r="M152">
        <f t="shared" si="178"/>
        <v>-0.178886532343584</v>
      </c>
      <c r="N152">
        <f t="shared" si="163"/>
        <v>-0.0750697388510626</v>
      </c>
      <c r="O152">
        <f t="shared" si="157"/>
        <v>1.43439232409382</v>
      </c>
      <c r="P152">
        <f t="shared" si="163"/>
        <v>-0.146295396716179</v>
      </c>
      <c r="Q152" t="e">
        <f t="shared" si="181"/>
        <v>#DIV/0!</v>
      </c>
      <c r="R152" t="e">
        <f t="shared" ref="R152" si="185">Q152-Q147</f>
        <v>#DIV/0!</v>
      </c>
    </row>
    <row r="153" spans="1:18">
      <c r="A153" s="40">
        <v>44897</v>
      </c>
      <c r="B153">
        <v>2.8676</v>
      </c>
      <c r="C153">
        <v>13.03</v>
      </c>
      <c r="D153">
        <f t="shared" si="177"/>
        <v>4.80699708365311</v>
      </c>
      <c r="E153">
        <f t="shared" si="162"/>
        <v>-0.833350756878453</v>
      </c>
      <c r="F153" s="36">
        <f t="shared" si="115"/>
        <v>0.126129018109208</v>
      </c>
      <c r="G153" s="36">
        <f t="shared" si="165"/>
        <v>-2.50239276791137</v>
      </c>
      <c r="H153" s="36">
        <f t="shared" si="183"/>
        <v>-2.12048775716262</v>
      </c>
      <c r="J153">
        <v>24.15</v>
      </c>
      <c r="K153">
        <v>38.89</v>
      </c>
      <c r="M153">
        <f t="shared" si="178"/>
        <v>-0.296244895860118</v>
      </c>
      <c r="N153">
        <f t="shared" si="163"/>
        <v>-0.377443110636279</v>
      </c>
      <c r="O153">
        <f t="shared" si="157"/>
        <v>1.2731867494824</v>
      </c>
      <c r="P153">
        <f t="shared" si="163"/>
        <v>-0.568047725506331</v>
      </c>
      <c r="Q153" t="e">
        <f t="shared" si="181"/>
        <v>#DIV/0!</v>
      </c>
      <c r="R153" t="e">
        <f t="shared" ref="R153" si="186">Q153-Q148</f>
        <v>#DIV/0!</v>
      </c>
    </row>
    <row r="154" spans="1:18">
      <c r="A154" s="40">
        <v>44904</v>
      </c>
      <c r="B154">
        <v>2.8903</v>
      </c>
      <c r="C154">
        <v>13.24</v>
      </c>
      <c r="D154">
        <f t="shared" si="177"/>
        <v>4.66257009063444</v>
      </c>
      <c r="E154">
        <f t="shared" si="162"/>
        <v>-0.521565240595843</v>
      </c>
      <c r="F154" s="36">
        <f t="shared" si="115"/>
        <v>-0.395436222486635</v>
      </c>
      <c r="G154" s="36">
        <f t="shared" si="165"/>
        <v>-2.80964920741837</v>
      </c>
      <c r="H154" s="36">
        <f t="shared" si="183"/>
        <v>-2.28909320842723</v>
      </c>
      <c r="J154">
        <v>24.58</v>
      </c>
      <c r="K154">
        <v>39.18</v>
      </c>
      <c r="M154">
        <f t="shared" si="178"/>
        <v>-0.337977386421644</v>
      </c>
      <c r="N154">
        <f t="shared" si="163"/>
        <v>-0.168605451264602</v>
      </c>
      <c r="O154">
        <f t="shared" si="157"/>
        <v>1.17804825061025</v>
      </c>
      <c r="P154">
        <f t="shared" si="163"/>
        <v>-0.307256439507</v>
      </c>
      <c r="Q154" t="e">
        <f t="shared" si="181"/>
        <v>#DIV/0!</v>
      </c>
      <c r="R154" t="e">
        <f t="shared" ref="R154" si="187">Q154-Q149</f>
        <v>#DIV/0!</v>
      </c>
    </row>
    <row r="155" spans="1:18">
      <c r="A155" s="40">
        <v>44911</v>
      </c>
      <c r="B155">
        <v>2.8856</v>
      </c>
      <c r="C155">
        <v>13.06</v>
      </c>
      <c r="D155">
        <f t="shared" si="177"/>
        <v>4.77136784073507</v>
      </c>
      <c r="E155">
        <f t="shared" si="162"/>
        <v>-0.348691703648279</v>
      </c>
      <c r="F155" s="36">
        <f t="shared" si="115"/>
        <v>-0.744127926134913</v>
      </c>
      <c r="G155" s="36">
        <f t="shared" si="165"/>
        <v>-3.01545356158683</v>
      </c>
      <c r="H155" s="36">
        <f t="shared" si="183"/>
        <v>-2.41052943526235</v>
      </c>
      <c r="J155">
        <v>24.15</v>
      </c>
      <c r="K155">
        <v>38.45</v>
      </c>
      <c r="M155">
        <f t="shared" si="178"/>
        <v>-0.284819765929779</v>
      </c>
      <c r="N155">
        <f t="shared" si="163"/>
        <v>-0.121436226835129</v>
      </c>
      <c r="O155">
        <f t="shared" si="157"/>
        <v>1.2551867494824</v>
      </c>
      <c r="P155">
        <f t="shared" si="163"/>
        <v>-0.205804354168459</v>
      </c>
      <c r="Q155" t="e">
        <f t="shared" si="181"/>
        <v>#DIV/0!</v>
      </c>
      <c r="R155" t="e">
        <f t="shared" ref="R155" si="188">Q155-Q150</f>
        <v>#DIV/0!</v>
      </c>
    </row>
    <row r="156" spans="1:18">
      <c r="A156" s="40">
        <v>44918</v>
      </c>
      <c r="B156">
        <v>2.8251</v>
      </c>
      <c r="C156">
        <v>12.57</v>
      </c>
      <c r="D156">
        <f t="shared" si="177"/>
        <v>5.13034948289578</v>
      </c>
      <c r="E156">
        <f t="shared" si="162"/>
        <v>0.136741195170997</v>
      </c>
      <c r="F156" s="36">
        <f t="shared" si="115"/>
        <v>-0.607386730963916</v>
      </c>
      <c r="G156" s="36">
        <f t="shared" si="165"/>
        <v>-2.85843075114738</v>
      </c>
      <c r="H156" s="36">
        <f t="shared" si="183"/>
        <v>-2.24748173890783</v>
      </c>
      <c r="J156">
        <v>23.1</v>
      </c>
      <c r="K156">
        <v>36.72</v>
      </c>
      <c r="M156">
        <f t="shared" si="178"/>
        <v>-0.101788453159041</v>
      </c>
      <c r="N156">
        <f t="shared" si="163"/>
        <v>0.163047696354528</v>
      </c>
      <c r="O156">
        <f t="shared" si="157"/>
        <v>1.50390432900433</v>
      </c>
      <c r="P156">
        <f t="shared" si="163"/>
        <v>0.157022810439456</v>
      </c>
      <c r="Q156" t="e">
        <f t="shared" si="181"/>
        <v>#DIV/0!</v>
      </c>
      <c r="R156" t="e">
        <f t="shared" ref="R156" si="189">Q156-Q151</f>
        <v>#DIV/0!</v>
      </c>
    </row>
    <row r="157" spans="1:18">
      <c r="A157" s="40">
        <v>44925</v>
      </c>
      <c r="B157">
        <v>2.8353</v>
      </c>
      <c r="C157">
        <v>12.78</v>
      </c>
      <c r="D157">
        <f t="shared" si="177"/>
        <v>4.98942613458529</v>
      </c>
      <c r="E157">
        <f t="shared" si="162"/>
        <v>0.00692613458528957</v>
      </c>
      <c r="F157" s="36">
        <f t="shared" si="115"/>
        <v>-0.600460596378626</v>
      </c>
      <c r="G157" s="36">
        <f t="shared" si="165"/>
        <v>-2.86191147114563</v>
      </c>
      <c r="H157" s="36">
        <f t="shared" si="183"/>
        <v>-2.23651723910625</v>
      </c>
      <c r="J157">
        <v>23.44</v>
      </c>
      <c r="K157">
        <v>37.49</v>
      </c>
      <c r="M157">
        <f t="shared" si="178"/>
        <v>-0.167922032542012</v>
      </c>
      <c r="N157">
        <f t="shared" si="163"/>
        <v>0.0109644998015725</v>
      </c>
      <c r="O157">
        <f t="shared" si="157"/>
        <v>1.43091160409556</v>
      </c>
      <c r="P157">
        <f t="shared" si="163"/>
        <v>-0.00348071999825361</v>
      </c>
      <c r="Q157" t="e">
        <f t="shared" si="181"/>
        <v>#DIV/0!</v>
      </c>
      <c r="R157" t="e">
        <f t="shared" ref="R157" si="190">Q157-Q152</f>
        <v>#DIV/0!</v>
      </c>
    </row>
    <row r="158" spans="1:18">
      <c r="A158" s="40">
        <v>44932</v>
      </c>
      <c r="B158">
        <v>2.8328</v>
      </c>
      <c r="C158">
        <v>13.08</v>
      </c>
      <c r="D158">
        <f t="shared" si="177"/>
        <v>4.81245993883792</v>
      </c>
      <c r="E158">
        <f t="shared" si="162"/>
        <v>0.00546285518481149</v>
      </c>
      <c r="F158" s="36">
        <f t="shared" si="115"/>
        <v>-0.594997741193815</v>
      </c>
      <c r="G158" s="36">
        <f t="shared" si="165"/>
        <v>-2.84418688042185</v>
      </c>
      <c r="H158" s="36">
        <f t="shared" si="183"/>
        <v>-2.20171723910625</v>
      </c>
      <c r="J158">
        <v>24.25</v>
      </c>
      <c r="K158">
        <v>38.89</v>
      </c>
      <c r="M158">
        <f t="shared" si="178"/>
        <v>-0.261444895860119</v>
      </c>
      <c r="N158">
        <f t="shared" si="163"/>
        <v>0.0347999999999997</v>
      </c>
      <c r="O158">
        <f t="shared" si="157"/>
        <v>1.29091134020618</v>
      </c>
      <c r="P158">
        <f t="shared" si="163"/>
        <v>0.0177245907237831</v>
      </c>
      <c r="Q158" t="e">
        <f t="shared" si="181"/>
        <v>#DIV/0!</v>
      </c>
      <c r="R158" t="e">
        <f t="shared" ref="R158" si="191">Q158-Q153</f>
        <v>#DIV/0!</v>
      </c>
    </row>
    <row r="159" spans="1:18">
      <c r="A159" s="40">
        <v>44939</v>
      </c>
      <c r="B159">
        <v>2.901</v>
      </c>
      <c r="C159">
        <v>13.23</v>
      </c>
      <c r="D159">
        <f t="shared" si="177"/>
        <v>4.65757898715042</v>
      </c>
      <c r="E159">
        <f t="shared" si="162"/>
        <v>-0.00499110348402443</v>
      </c>
      <c r="F159" s="36">
        <f t="shared" si="115"/>
        <v>-0.599988844677839</v>
      </c>
      <c r="G159" s="36">
        <f t="shared" si="165"/>
        <v>-2.85984626471759</v>
      </c>
      <c r="H159" s="36">
        <f t="shared" si="183"/>
        <v>-2.23245319783528</v>
      </c>
      <c r="J159">
        <v>24.61</v>
      </c>
      <c r="K159">
        <v>39.49</v>
      </c>
      <c r="M159">
        <f t="shared" si="178"/>
        <v>-0.368713345150671</v>
      </c>
      <c r="N159">
        <f t="shared" si="163"/>
        <v>-0.0307359587290272</v>
      </c>
      <c r="O159">
        <f t="shared" si="157"/>
        <v>1.16238886631451</v>
      </c>
      <c r="P159">
        <f t="shared" si="163"/>
        <v>-0.0156593842957458</v>
      </c>
      <c r="Q159" t="e">
        <f t="shared" si="181"/>
        <v>#DIV/0!</v>
      </c>
      <c r="R159" t="e">
        <f t="shared" ref="R159" si="192">Q159-Q154</f>
        <v>#DIV/0!</v>
      </c>
    </row>
    <row r="160" spans="1:18">
      <c r="A160" s="40">
        <v>44946</v>
      </c>
      <c r="B160">
        <v>2.9331</v>
      </c>
      <c r="C160">
        <v>13.46</v>
      </c>
      <c r="D160">
        <f t="shared" si="177"/>
        <v>4.4963205052006</v>
      </c>
      <c r="E160">
        <f t="shared" si="162"/>
        <v>-0.275047335534473</v>
      </c>
      <c r="F160" s="36">
        <f t="shared" si="115"/>
        <v>-0.875036180212312</v>
      </c>
      <c r="G160" s="36">
        <f t="shared" si="165"/>
        <v>-3.10180310101925</v>
      </c>
      <c r="H160" s="36">
        <f t="shared" si="183"/>
        <v>-2.42855098953179</v>
      </c>
      <c r="J160">
        <v>25.34</v>
      </c>
      <c r="K160">
        <v>40.78</v>
      </c>
      <c r="M160">
        <f t="shared" si="178"/>
        <v>-0.480917557626288</v>
      </c>
      <c r="N160">
        <f t="shared" si="163"/>
        <v>-0.196097791696508</v>
      </c>
      <c r="O160">
        <f t="shared" si="157"/>
        <v>1.01322991318074</v>
      </c>
      <c r="P160">
        <f t="shared" si="163"/>
        <v>-0.24195683630166</v>
      </c>
      <c r="Q160" t="e">
        <f t="shared" si="181"/>
        <v>#DIV/0!</v>
      </c>
      <c r="R160" t="e">
        <f t="shared" ref="R160" si="193">Q160-Q155</f>
        <v>#DIV/0!</v>
      </c>
    </row>
    <row r="161" spans="1:18">
      <c r="A161" s="40">
        <v>44960</v>
      </c>
      <c r="B161">
        <v>2.8943</v>
      </c>
      <c r="C161">
        <v>13.57</v>
      </c>
      <c r="D161">
        <f t="shared" si="177"/>
        <v>4.47489675755343</v>
      </c>
      <c r="E161">
        <f t="shared" si="162"/>
        <v>-0.655452725342356</v>
      </c>
      <c r="F161" s="36">
        <f t="shared" si="115"/>
        <v>-1.53048890555467</v>
      </c>
      <c r="G161" s="36">
        <f t="shared" si="165"/>
        <v>-3.62103147967447</v>
      </c>
      <c r="H161" s="36">
        <f t="shared" si="183"/>
        <v>-2.81490276736409</v>
      </c>
      <c r="J161">
        <v>25.78</v>
      </c>
      <c r="K161">
        <v>41.56</v>
      </c>
      <c r="M161">
        <f t="shared" si="178"/>
        <v>-0.488140230991338</v>
      </c>
      <c r="N161">
        <f t="shared" si="163"/>
        <v>-0.386351777832296</v>
      </c>
      <c r="O161">
        <f t="shared" si="157"/>
        <v>0.984675950349108</v>
      </c>
      <c r="P161">
        <f t="shared" si="163"/>
        <v>-0.519228378655221</v>
      </c>
      <c r="Q161" t="e">
        <f t="shared" si="181"/>
        <v>#DIV/0!</v>
      </c>
      <c r="R161" t="e">
        <f t="shared" ref="R161" si="194">Q161-Q156</f>
        <v>#DIV/0!</v>
      </c>
    </row>
    <row r="162" spans="1:18">
      <c r="A162" s="40">
        <v>44967</v>
      </c>
      <c r="B162">
        <v>2.9003</v>
      </c>
      <c r="C162">
        <v>13.56</v>
      </c>
      <c r="D162">
        <f t="shared" si="177"/>
        <v>4.47433126843658</v>
      </c>
      <c r="E162">
        <f t="shared" si="162"/>
        <v>-0.515094866148712</v>
      </c>
      <c r="F162" s="36">
        <f t="shared" ref="F162:F184" si="195">E162+F161</f>
        <v>-2.04558377170338</v>
      </c>
      <c r="G162" s="36">
        <f t="shared" si="165"/>
        <v>-4.07777582301839</v>
      </c>
      <c r="H162" s="36">
        <f t="shared" si="183"/>
        <v>-3.15092319827762</v>
      </c>
      <c r="J162">
        <v>25.81</v>
      </c>
      <c r="K162">
        <v>41.73</v>
      </c>
      <c r="M162">
        <f t="shared" si="178"/>
        <v>-0.503942463455548</v>
      </c>
      <c r="N162">
        <f t="shared" si="163"/>
        <v>-0.336020430913536</v>
      </c>
      <c r="O162">
        <f t="shared" si="157"/>
        <v>0.974167260751647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>
      <c r="A163" s="40">
        <v>44974</v>
      </c>
      <c r="B163">
        <v>2.892</v>
      </c>
      <c r="C163">
        <v>13.39</v>
      </c>
      <c r="D163">
        <f t="shared" si="177"/>
        <v>4.57625989544436</v>
      </c>
      <c r="E163">
        <f t="shared" si="162"/>
        <v>-0.236200043393559</v>
      </c>
      <c r="F163" s="36">
        <f t="shared" si="195"/>
        <v>-2.28178381509694</v>
      </c>
      <c r="G163" s="36">
        <f t="shared" si="165"/>
        <v>-4.31902378127739</v>
      </c>
      <c r="H163" s="36">
        <f t="shared" si="183"/>
        <v>-3.3238720109454</v>
      </c>
      <c r="J163">
        <v>25.37</v>
      </c>
      <c r="K163">
        <v>40.69</v>
      </c>
      <c r="M163">
        <f t="shared" si="178"/>
        <v>-0.434393708527894</v>
      </c>
      <c r="N163">
        <f t="shared" si="163"/>
        <v>-0.172948812667775</v>
      </c>
      <c r="O163">
        <f t="shared" si="157"/>
        <v>1.04966338194718</v>
      </c>
      <c r="P163">
        <f t="shared" si="163"/>
        <v>-0.241247958259003</v>
      </c>
      <c r="Q163" t="e">
        <f t="shared" si="181"/>
        <v>#DIV/0!</v>
      </c>
      <c r="R163" t="e">
        <f t="shared" ref="R163" si="197">Q163-Q158</f>
        <v>#DIV/0!</v>
      </c>
    </row>
    <row r="164" spans="1:18">
      <c r="A164" s="40">
        <v>44981</v>
      </c>
      <c r="B164">
        <v>2.9126</v>
      </c>
      <c r="C164">
        <v>13.58</v>
      </c>
      <c r="D164">
        <f t="shared" si="177"/>
        <v>4.45117025036819</v>
      </c>
      <c r="E164">
        <f t="shared" si="162"/>
        <v>-0.206408736782227</v>
      </c>
      <c r="F164" s="36">
        <f t="shared" si="195"/>
        <v>-2.48819255187917</v>
      </c>
      <c r="G164" s="36">
        <f t="shared" si="165"/>
        <v>-4.48164958029926</v>
      </c>
      <c r="H164" s="36">
        <f t="shared" si="183"/>
        <v>-3.40470447860261</v>
      </c>
      <c r="J164">
        <v>25.56</v>
      </c>
      <c r="K164">
        <v>40.6</v>
      </c>
      <c r="M164">
        <f t="shared" si="178"/>
        <v>-0.449545812807882</v>
      </c>
      <c r="N164">
        <f t="shared" si="163"/>
        <v>-0.0808324676572112</v>
      </c>
      <c r="O164">
        <f t="shared" si="157"/>
        <v>0.999763067292645</v>
      </c>
      <c r="P164">
        <f t="shared" si="163"/>
        <v>-0.162625799021862</v>
      </c>
      <c r="Q164" t="e">
        <f t="shared" si="181"/>
        <v>#DIV/0!</v>
      </c>
      <c r="R164" t="e">
        <f t="shared" ref="R164" si="198">Q164-Q159</f>
        <v>#DIV/0!</v>
      </c>
    </row>
    <row r="165" spans="1:18">
      <c r="A165" s="40">
        <v>44988</v>
      </c>
      <c r="B165">
        <v>2.9026</v>
      </c>
      <c r="C165">
        <v>13.83</v>
      </c>
      <c r="D165">
        <f t="shared" si="177"/>
        <v>4.32805798987708</v>
      </c>
      <c r="E165">
        <f t="shared" si="162"/>
        <v>-0.168262515323516</v>
      </c>
      <c r="F165" s="36">
        <f t="shared" si="195"/>
        <v>-2.65645506720268</v>
      </c>
      <c r="G165" s="36">
        <f t="shared" si="165"/>
        <v>-4.5003633594192</v>
      </c>
      <c r="H165" s="36">
        <f t="shared" si="183"/>
        <v>-3.36575699971648</v>
      </c>
      <c r="J165">
        <v>25.66</v>
      </c>
      <c r="K165">
        <v>40.64</v>
      </c>
      <c r="M165">
        <f t="shared" si="178"/>
        <v>-0.441970078740158</v>
      </c>
      <c r="N165">
        <f t="shared" si="163"/>
        <v>0.0389474788861297</v>
      </c>
      <c r="O165">
        <f t="shared" si="157"/>
        <v>0.994516134060795</v>
      </c>
      <c r="P165">
        <f t="shared" si="163"/>
        <v>-0.0187137791199472</v>
      </c>
      <c r="Q165" t="e">
        <f t="shared" si="181"/>
        <v>#DIV/0!</v>
      </c>
      <c r="R165" t="e">
        <f t="shared" ref="R165" si="199">Q165-Q160</f>
        <v>#DIV/0!</v>
      </c>
    </row>
    <row r="166" spans="1:18">
      <c r="A166" s="40">
        <v>44995</v>
      </c>
      <c r="B166">
        <v>2.8627</v>
      </c>
      <c r="C166">
        <v>13.44</v>
      </c>
      <c r="D166">
        <f t="shared" si="177"/>
        <v>4.57777619047619</v>
      </c>
      <c r="E166">
        <f t="shared" si="162"/>
        <v>0.102879432922764</v>
      </c>
      <c r="F166" s="36">
        <f t="shared" si="195"/>
        <v>-2.55357563427992</v>
      </c>
      <c r="G166" s="36">
        <f t="shared" si="165"/>
        <v>-4.22232676851419</v>
      </c>
      <c r="H166" s="36">
        <f t="shared" si="183"/>
        <v>-3.10873782135672</v>
      </c>
      <c r="J166">
        <v>24.24</v>
      </c>
      <c r="K166">
        <v>38</v>
      </c>
      <c r="M166">
        <f t="shared" ref="M166:M184" si="200">1/K166*100-B166</f>
        <v>-0.231121052631579</v>
      </c>
      <c r="N166">
        <f t="shared" si="163"/>
        <v>0.257019178359759</v>
      </c>
      <c r="O166">
        <f t="shared" si="157"/>
        <v>1.26271254125413</v>
      </c>
      <c r="P166">
        <f t="shared" si="163"/>
        <v>0.278036590905018</v>
      </c>
      <c r="Q166" t="e">
        <f t="shared" si="181"/>
        <v>#DIV/0!</v>
      </c>
      <c r="R166" t="e">
        <f t="shared" ref="R166" si="201">Q166-Q161</f>
        <v>#DIV/0!</v>
      </c>
    </row>
    <row r="167" spans="1:18">
      <c r="A167" s="40">
        <v>45002</v>
      </c>
      <c r="B167">
        <v>2.8602</v>
      </c>
      <c r="C167">
        <v>13.52</v>
      </c>
      <c r="D167">
        <f t="shared" si="177"/>
        <v>4.53624970414201</v>
      </c>
      <c r="E167">
        <f t="shared" si="162"/>
        <v>0.0619184357054348</v>
      </c>
      <c r="F167" s="36">
        <f t="shared" si="195"/>
        <v>-2.49165719857448</v>
      </c>
      <c r="G167" s="36">
        <f t="shared" si="165"/>
        <v>-3.86733500119713</v>
      </c>
      <c r="H167" s="36">
        <f t="shared" si="183"/>
        <v>-2.77030390007309</v>
      </c>
      <c r="J167">
        <v>23.87</v>
      </c>
      <c r="K167">
        <v>37.11</v>
      </c>
      <c r="M167">
        <f t="shared" si="200"/>
        <v>-0.165508542171921</v>
      </c>
      <c r="N167">
        <f t="shared" si="163"/>
        <v>0.338433921283626</v>
      </c>
      <c r="O167">
        <f t="shared" si="157"/>
        <v>1.32915902806871</v>
      </c>
      <c r="P167">
        <f t="shared" si="163"/>
        <v>0.354991767317058</v>
      </c>
      <c r="Q167" t="e">
        <f t="shared" si="181"/>
        <v>#DIV/0!</v>
      </c>
      <c r="R167" t="e">
        <f t="shared" ref="R167" si="202">Q167-Q162</f>
        <v>#DIV/0!</v>
      </c>
    </row>
    <row r="168" spans="1:18">
      <c r="A168" s="40">
        <v>45009</v>
      </c>
      <c r="B168">
        <v>2.8676</v>
      </c>
      <c r="C168">
        <v>13.59</v>
      </c>
      <c r="D168">
        <f t="shared" si="177"/>
        <v>4.49075172921266</v>
      </c>
      <c r="E168">
        <f t="shared" si="162"/>
        <v>-0.0855081662317048</v>
      </c>
      <c r="F168" s="36">
        <f t="shared" si="195"/>
        <v>-2.57716536480619</v>
      </c>
      <c r="G168" s="36">
        <f t="shared" si="165"/>
        <v>-3.75234031862818</v>
      </c>
      <c r="H168" s="36">
        <f t="shared" si="183"/>
        <v>-2.64072187785991</v>
      </c>
      <c r="J168">
        <v>24.8</v>
      </c>
      <c r="K168">
        <v>39.02</v>
      </c>
      <c r="M168">
        <f t="shared" si="200"/>
        <v>-0.30481168631471</v>
      </c>
      <c r="N168">
        <f t="shared" si="163"/>
        <v>0.129582022213183</v>
      </c>
      <c r="O168">
        <f t="shared" si="157"/>
        <v>1.16465806451613</v>
      </c>
      <c r="P168">
        <f t="shared" si="163"/>
        <v>0.114994682568947</v>
      </c>
      <c r="Q168" t="e">
        <f t="shared" si="181"/>
        <v>#DIV/0!</v>
      </c>
      <c r="R168" t="e">
        <f t="shared" ref="R168" si="203">Q168-Q163</f>
        <v>#DIV/0!</v>
      </c>
    </row>
    <row r="169" spans="1:18">
      <c r="A169" s="40">
        <v>45016</v>
      </c>
      <c r="B169">
        <v>2.8528</v>
      </c>
      <c r="C169">
        <v>13.64</v>
      </c>
      <c r="D169">
        <f t="shared" si="177"/>
        <v>4.47857829912023</v>
      </c>
      <c r="E169">
        <f t="shared" si="162"/>
        <v>0.0274080487520436</v>
      </c>
      <c r="F169" s="36">
        <f t="shared" si="195"/>
        <v>-2.54975731605414</v>
      </c>
      <c r="G169" s="36">
        <f t="shared" si="165"/>
        <v>-3.48798284248731</v>
      </c>
      <c r="H169" s="36">
        <f t="shared" si="183"/>
        <v>-2.41308945626487</v>
      </c>
      <c r="J169">
        <v>24.29</v>
      </c>
      <c r="K169">
        <v>38.01</v>
      </c>
      <c r="M169">
        <f t="shared" si="200"/>
        <v>-0.221913391212838</v>
      </c>
      <c r="N169">
        <f t="shared" si="163"/>
        <v>0.227632421595044</v>
      </c>
      <c r="O169">
        <f t="shared" si="157"/>
        <v>1.26412054343351</v>
      </c>
      <c r="P169">
        <f t="shared" si="163"/>
        <v>0.264357476140867</v>
      </c>
      <c r="Q169" t="e">
        <f t="shared" si="181"/>
        <v>#DIV/0!</v>
      </c>
      <c r="R169" t="e">
        <f t="shared" ref="R169:R170" si="204">Q169-Q164</f>
        <v>#DIV/0!</v>
      </c>
    </row>
    <row r="170" spans="1:18">
      <c r="A170" s="40">
        <v>45023</v>
      </c>
      <c r="B170">
        <v>2.8464</v>
      </c>
      <c r="C170">
        <v>13.9</v>
      </c>
      <c r="D170">
        <f t="shared" si="177"/>
        <v>4.34784460431655</v>
      </c>
      <c r="E170">
        <f t="shared" si="162"/>
        <v>0.0197866144394672</v>
      </c>
      <c r="F170" s="36">
        <f t="shared" si="195"/>
        <v>-2.52997070161468</v>
      </c>
      <c r="G170" s="36">
        <f t="shared" si="165"/>
        <v>-3.3240932096278</v>
      </c>
      <c r="H170" s="36">
        <f t="shared" si="183"/>
        <v>-2.21199566725895</v>
      </c>
      <c r="J170">
        <v>24.97</v>
      </c>
      <c r="K170">
        <v>38.38</v>
      </c>
      <c r="L170">
        <v>51.7</v>
      </c>
      <c r="M170">
        <f t="shared" si="200"/>
        <v>-0.240876289734237</v>
      </c>
      <c r="N170">
        <f t="shared" si="163"/>
        <v>0.201093789005921</v>
      </c>
      <c r="O170">
        <f t="shared" si="157"/>
        <v>1.1584057669203</v>
      </c>
      <c r="P170">
        <f t="shared" si="163"/>
        <v>0.163889632859509</v>
      </c>
      <c r="Q170">
        <f t="shared" si="181"/>
        <v>-0.912164023210832</v>
      </c>
      <c r="R170" t="e">
        <f t="shared" si="204"/>
        <v>#DIV/0!</v>
      </c>
    </row>
    <row r="171" spans="1:18">
      <c r="A171" s="40">
        <v>45030</v>
      </c>
      <c r="B171">
        <v>2.8281</v>
      </c>
      <c r="C171">
        <v>13.98</v>
      </c>
      <c r="D171">
        <f t="shared" si="177"/>
        <v>4.32497582260372</v>
      </c>
      <c r="E171">
        <f t="shared" si="162"/>
        <v>-0.252800367872473</v>
      </c>
      <c r="F171" s="36">
        <f t="shared" si="195"/>
        <v>-2.78277106948715</v>
      </c>
      <c r="G171" s="36">
        <f t="shared" si="165"/>
        <v>-3.35316732683644</v>
      </c>
      <c r="H171" s="36">
        <f t="shared" si="183"/>
        <v>-2.16696668860359</v>
      </c>
      <c r="J171">
        <v>24.62</v>
      </c>
      <c r="K171">
        <v>37.85</v>
      </c>
      <c r="L171">
        <v>51.7</v>
      </c>
      <c r="M171">
        <f t="shared" si="200"/>
        <v>-0.186092073976222</v>
      </c>
      <c r="N171">
        <f t="shared" si="163"/>
        <v>0.0450289786553566</v>
      </c>
      <c r="O171">
        <f t="shared" si="157"/>
        <v>1.23363842404549</v>
      </c>
      <c r="P171">
        <f t="shared" si="163"/>
        <v>-0.029074117208634</v>
      </c>
      <c r="Q171">
        <f t="shared" si="181"/>
        <v>-0.893864023210832</v>
      </c>
      <c r="R171" t="e">
        <f t="shared" ref="R171" si="205">Q171-Q166</f>
        <v>#DIV/0!</v>
      </c>
    </row>
    <row r="172" spans="1:18">
      <c r="A172" s="40">
        <v>45037</v>
      </c>
      <c r="B172">
        <v>2.8258</v>
      </c>
      <c r="C172">
        <v>13.84</v>
      </c>
      <c r="D172">
        <f t="shared" si="177"/>
        <v>4.39963352601156</v>
      </c>
      <c r="E172">
        <f t="shared" si="162"/>
        <v>-0.136616178130451</v>
      </c>
      <c r="F172" s="36">
        <f t="shared" si="195"/>
        <v>-2.9193872476176</v>
      </c>
      <c r="G172" s="36">
        <f t="shared" si="165"/>
        <v>-3.39120581147163</v>
      </c>
      <c r="H172" s="36">
        <f t="shared" si="183"/>
        <v>-2.07243720979255</v>
      </c>
      <c r="J172">
        <v>24.29</v>
      </c>
      <c r="K172">
        <v>36.3</v>
      </c>
      <c r="L172">
        <v>49.92</v>
      </c>
      <c r="M172">
        <f t="shared" si="200"/>
        <v>-0.0709790633608813</v>
      </c>
      <c r="N172">
        <f t="shared" si="163"/>
        <v>0.0945294788110398</v>
      </c>
      <c r="O172">
        <f t="shared" si="157"/>
        <v>1.29112054343351</v>
      </c>
      <c r="P172">
        <f t="shared" si="163"/>
        <v>-0.0380384846351935</v>
      </c>
      <c r="Q172">
        <f t="shared" si="181"/>
        <v>-0.822594871794872</v>
      </c>
      <c r="R172" t="e">
        <f t="shared" ref="R172" si="206">Q172-Q167</f>
        <v>#DIV/0!</v>
      </c>
    </row>
    <row r="173" spans="1:18">
      <c r="A173" s="40">
        <v>45044</v>
      </c>
      <c r="B173">
        <v>2.7788</v>
      </c>
      <c r="C173">
        <v>13.92</v>
      </c>
      <c r="D173">
        <f t="shared" si="177"/>
        <v>4.40510804597701</v>
      </c>
      <c r="E173">
        <f t="shared" si="162"/>
        <v>-0.0856436832356451</v>
      </c>
      <c r="F173" s="36">
        <f t="shared" si="195"/>
        <v>-3.00503093085325</v>
      </c>
      <c r="G173" s="36">
        <f t="shared" si="165"/>
        <v>-3.21604773101247</v>
      </c>
      <c r="H173" s="36">
        <f t="shared" si="183"/>
        <v>-1.83786647689062</v>
      </c>
      <c r="J173">
        <v>24.28</v>
      </c>
      <c r="K173">
        <v>36.92</v>
      </c>
      <c r="L173">
        <v>48.54</v>
      </c>
      <c r="M173">
        <f t="shared" si="200"/>
        <v>-0.0702409534127844</v>
      </c>
      <c r="N173">
        <f t="shared" si="163"/>
        <v>0.234570732901926</v>
      </c>
      <c r="O173">
        <f t="shared" si="157"/>
        <v>1.33981614497529</v>
      </c>
      <c r="P173">
        <f t="shared" si="163"/>
        <v>0.175158080459159</v>
      </c>
      <c r="Q173">
        <f t="shared" ref="Q173:Q195" si="207">1/L173*100-B173</f>
        <v>-0.718643428100536</v>
      </c>
      <c r="R173" t="e">
        <f t="shared" ref="R173" si="208">Q173-Q168</f>
        <v>#DIV/0!</v>
      </c>
    </row>
    <row r="174" spans="1:18">
      <c r="A174" s="40">
        <v>45051</v>
      </c>
      <c r="B174">
        <v>2.7338</v>
      </c>
      <c r="C174">
        <v>13.2</v>
      </c>
      <c r="D174">
        <f t="shared" si="177"/>
        <v>4.84195757575758</v>
      </c>
      <c r="E174">
        <f t="shared" si="162"/>
        <v>0.363379276637342</v>
      </c>
      <c r="F174" s="36">
        <f t="shared" si="195"/>
        <v>-2.6416516542159</v>
      </c>
      <c r="G174" s="36">
        <f t="shared" si="165"/>
        <v>-3.0438264896253</v>
      </c>
      <c r="H174" s="36">
        <f t="shared" si="183"/>
        <v>-1.58960955821436</v>
      </c>
      <c r="J174">
        <v>23.98</v>
      </c>
      <c r="K174">
        <v>36.23</v>
      </c>
      <c r="L174">
        <v>39.39</v>
      </c>
      <c r="M174">
        <f t="shared" si="200"/>
        <v>0.0263435274634283</v>
      </c>
      <c r="N174">
        <f t="shared" si="163"/>
        <v>0.248256918676267</v>
      </c>
      <c r="O174">
        <f t="shared" si="157"/>
        <v>1.43634178482068</v>
      </c>
      <c r="P174">
        <f t="shared" si="163"/>
        <v>0.172221241387171</v>
      </c>
      <c r="Q174">
        <f t="shared" si="207"/>
        <v>-0.195084589997462</v>
      </c>
      <c r="R174" t="e">
        <f t="shared" ref="R174" si="209">Q174-Q169</f>
        <v>#DIV/0!</v>
      </c>
    </row>
    <row r="175" spans="1:18">
      <c r="A175" s="49">
        <v>45058</v>
      </c>
      <c r="B175" s="50">
        <v>2.7058</v>
      </c>
      <c r="C175" s="50">
        <v>12.95</v>
      </c>
      <c r="D175">
        <f t="shared" ref="D175:D184" si="210">1/C175*100-B175</f>
        <v>5.01620772200772</v>
      </c>
      <c r="E175">
        <f t="shared" si="162"/>
        <v>0.668363117691175</v>
      </c>
      <c r="F175" s="36">
        <f t="shared" si="195"/>
        <v>-1.97328853652473</v>
      </c>
      <c r="G175" s="36">
        <f t="shared" si="165"/>
        <v>-2.68148956846445</v>
      </c>
      <c r="H175" s="36">
        <f t="shared" si="183"/>
        <v>-1.26746526402081</v>
      </c>
      <c r="I175" s="36">
        <v>0.839328741483607</v>
      </c>
      <c r="J175" s="50">
        <v>23.66</v>
      </c>
      <c r="K175" s="50">
        <v>35.88</v>
      </c>
      <c r="L175" s="50">
        <v>37.98</v>
      </c>
      <c r="M175">
        <f t="shared" si="200"/>
        <v>0.0812680044593086</v>
      </c>
      <c r="N175">
        <f t="shared" si="163"/>
        <v>0.322144294193546</v>
      </c>
      <c r="O175">
        <f t="shared" si="157"/>
        <v>1.52074268808115</v>
      </c>
      <c r="P175">
        <f t="shared" si="163"/>
        <v>0.362336921160845</v>
      </c>
      <c r="Q175">
        <f t="shared" si="207"/>
        <v>-0.0728352817272246</v>
      </c>
      <c r="R175">
        <f t="shared" ref="R175" si="211">Q175-Q170</f>
        <v>0.839328741483607</v>
      </c>
    </row>
    <row r="176" spans="1:18">
      <c r="A176" s="40">
        <v>45065</v>
      </c>
      <c r="B176">
        <v>2.7151</v>
      </c>
      <c r="C176">
        <v>13.04</v>
      </c>
      <c r="D176">
        <f t="shared" si="210"/>
        <v>4.95361165644172</v>
      </c>
      <c r="E176">
        <f t="shared" si="162"/>
        <v>0.628635833837999</v>
      </c>
      <c r="F176" s="36">
        <f t="shared" si="195"/>
        <v>-1.34465270268673</v>
      </c>
      <c r="G176" s="36">
        <f t="shared" si="165"/>
        <v>-2.4548626480423</v>
      </c>
      <c r="H176" s="36">
        <f t="shared" si="183"/>
        <v>-1.07538475467044</v>
      </c>
      <c r="I176" s="36">
        <f>I175+R176</f>
        <v>1.52624425704458</v>
      </c>
      <c r="J176">
        <v>23.95</v>
      </c>
      <c r="K176">
        <v>36.75</v>
      </c>
      <c r="L176">
        <v>39.87</v>
      </c>
      <c r="M176">
        <f t="shared" si="200"/>
        <v>0.0059884353741495</v>
      </c>
      <c r="N176">
        <f t="shared" si="163"/>
        <v>0.192080509350372</v>
      </c>
      <c r="O176">
        <f t="shared" si="157"/>
        <v>1.46026534446764</v>
      </c>
      <c r="P176">
        <f t="shared" si="163"/>
        <v>0.22662692042215</v>
      </c>
      <c r="Q176">
        <f t="shared" si="207"/>
        <v>-0.206948507649862</v>
      </c>
      <c r="R176">
        <f t="shared" ref="R176" si="212">Q176-Q171</f>
        <v>0.68691551556097</v>
      </c>
    </row>
    <row r="177" spans="1:18">
      <c r="A177" s="49">
        <v>45072</v>
      </c>
      <c r="B177">
        <v>2.7205</v>
      </c>
      <c r="C177">
        <v>12.77</v>
      </c>
      <c r="D177">
        <f t="shared" si="210"/>
        <v>5.11035356303837</v>
      </c>
      <c r="E177">
        <f t="shared" si="162"/>
        <v>0.71072003702681</v>
      </c>
      <c r="F177" s="36">
        <f t="shared" si="195"/>
        <v>-0.63393266565992</v>
      </c>
      <c r="G177" s="36">
        <f t="shared" si="165"/>
        <v>-2.25063158945221</v>
      </c>
      <c r="H177" s="36">
        <f t="shared" si="183"/>
        <v>-0.98742964422497</v>
      </c>
      <c r="I177" s="36">
        <f t="shared" ref="I177:I220" si="213">I176+R177</f>
        <v>2.11713952704751</v>
      </c>
      <c r="J177">
        <v>23.72</v>
      </c>
      <c r="K177">
        <v>36.53</v>
      </c>
      <c r="L177">
        <v>40.18</v>
      </c>
      <c r="M177">
        <f t="shared" si="200"/>
        <v>0.0169760470845879</v>
      </c>
      <c r="N177">
        <f t="shared" si="163"/>
        <v>0.0879551104454692</v>
      </c>
      <c r="O177">
        <f t="shared" si="157"/>
        <v>1.49535160202361</v>
      </c>
      <c r="P177">
        <f t="shared" si="163"/>
        <v>0.204231058590098</v>
      </c>
      <c r="Q177">
        <f t="shared" si="207"/>
        <v>-0.231699601791936</v>
      </c>
      <c r="R177">
        <f t="shared" ref="R177" si="214">Q177-Q172</f>
        <v>0.590895270002936</v>
      </c>
    </row>
    <row r="178" spans="1:18">
      <c r="A178" s="40">
        <v>45079</v>
      </c>
      <c r="B178">
        <v>2.6951</v>
      </c>
      <c r="C178">
        <v>12.84</v>
      </c>
      <c r="D178">
        <f t="shared" si="210"/>
        <v>5.09306199376947</v>
      </c>
      <c r="E178">
        <f t="shared" si="162"/>
        <v>0.687953947792459</v>
      </c>
      <c r="F178" s="36">
        <f t="shared" si="195"/>
        <v>0.0540212821325392</v>
      </c>
      <c r="G178" s="36">
        <f t="shared" si="165"/>
        <v>-2.10319725345719</v>
      </c>
      <c r="H178" s="36">
        <f t="shared" si="183"/>
        <v>-0.899320703834432</v>
      </c>
      <c r="I178" s="36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0.0178679869777536</v>
      </c>
      <c r="N178">
        <f t="shared" si="163"/>
        <v>0.088108940390538</v>
      </c>
      <c r="O178">
        <f t="shared" si="157"/>
        <v>1.4872504809703</v>
      </c>
      <c r="P178">
        <f t="shared" si="163"/>
        <v>0.147434335995017</v>
      </c>
      <c r="Q178">
        <f t="shared" si="207"/>
        <v>-0.236285148758299</v>
      </c>
      <c r="R178">
        <f t="shared" ref="R178" si="215">Q178-Q173</f>
        <v>0.482358279342237</v>
      </c>
    </row>
    <row r="179" spans="1:18">
      <c r="A179" s="49">
        <v>45086</v>
      </c>
      <c r="B179">
        <v>2.6703</v>
      </c>
      <c r="C179">
        <v>12.84</v>
      </c>
      <c r="D179">
        <f t="shared" si="210"/>
        <v>5.11786199376947</v>
      </c>
      <c r="E179">
        <f t="shared" si="162"/>
        <v>0.275904418011894</v>
      </c>
      <c r="F179" s="36">
        <f t="shared" si="195"/>
        <v>0.329925700144433</v>
      </c>
      <c r="G179" s="36">
        <f t="shared" si="165"/>
        <v>-1.95994528562169</v>
      </c>
      <c r="H179" s="36">
        <f t="shared" si="183"/>
        <v>-0.81432306300857</v>
      </c>
      <c r="I179" s="36">
        <f t="shared" si="213"/>
        <v>2.66557845737832</v>
      </c>
      <c r="J179">
        <v>23.53</v>
      </c>
      <c r="K179">
        <v>35.95</v>
      </c>
      <c r="L179">
        <v>39.35</v>
      </c>
      <c r="M179">
        <f t="shared" si="200"/>
        <v>0.11134116828929</v>
      </c>
      <c r="N179">
        <f t="shared" si="163"/>
        <v>0.0849976408258621</v>
      </c>
      <c r="O179">
        <f t="shared" si="157"/>
        <v>1.57959375265618</v>
      </c>
      <c r="P179">
        <f t="shared" si="163"/>
        <v>0.1432519678355</v>
      </c>
      <c r="Q179">
        <f t="shared" si="207"/>
        <v>-0.129003939008895</v>
      </c>
      <c r="R179">
        <f t="shared" ref="R179" si="216">Q179-Q174</f>
        <v>0.066080650988567</v>
      </c>
    </row>
    <row r="180" spans="1:18">
      <c r="A180" s="40">
        <v>45093</v>
      </c>
      <c r="B180">
        <v>2.6626</v>
      </c>
      <c r="C180">
        <v>13.03</v>
      </c>
      <c r="D180">
        <f t="shared" si="210"/>
        <v>5.01199708365311</v>
      </c>
      <c r="E180">
        <f t="shared" si="162"/>
        <v>-0.00421063835461322</v>
      </c>
      <c r="F180" s="36">
        <f t="shared" si="195"/>
        <v>0.32571506178982</v>
      </c>
      <c r="G180" s="36">
        <f t="shared" si="165"/>
        <v>-2.0516349458796</v>
      </c>
      <c r="H180" s="36">
        <f t="shared" si="183"/>
        <v>-0.887250896527707</v>
      </c>
      <c r="I180" s="36">
        <f t="shared" si="213"/>
        <v>2.54434002891053</v>
      </c>
      <c r="J180">
        <v>24.44</v>
      </c>
      <c r="K180">
        <v>37.44</v>
      </c>
      <c r="L180">
        <v>40.51</v>
      </c>
      <c r="M180">
        <f t="shared" si="200"/>
        <v>0.00834017094017137</v>
      </c>
      <c r="N180">
        <f t="shared" si="163"/>
        <v>-0.0729278335191372</v>
      </c>
      <c r="O180">
        <f t="shared" si="157"/>
        <v>1.42905302782324</v>
      </c>
      <c r="P180">
        <f t="shared" si="163"/>
        <v>-0.0916896602579089</v>
      </c>
      <c r="Q180">
        <f t="shared" si="207"/>
        <v>-0.194073710195013</v>
      </c>
      <c r="R180">
        <f t="shared" ref="R180" si="217">Q180-Q175</f>
        <v>-0.121238428467789</v>
      </c>
    </row>
    <row r="181" spans="1:18">
      <c r="A181" s="49">
        <v>45098</v>
      </c>
      <c r="B181">
        <v>2.6701</v>
      </c>
      <c r="C181">
        <v>12.72</v>
      </c>
      <c r="D181">
        <f t="shared" si="210"/>
        <v>5.19153522012579</v>
      </c>
      <c r="E181">
        <f t="shared" si="162"/>
        <v>0.237923563684069</v>
      </c>
      <c r="F181" s="36">
        <f t="shared" si="195"/>
        <v>0.563638625473889</v>
      </c>
      <c r="G181" s="36">
        <f t="shared" si="165"/>
        <v>-2.00489085007991</v>
      </c>
      <c r="H181" s="36">
        <f t="shared" si="183"/>
        <v>-0.837801038088828</v>
      </c>
      <c r="I181" s="36">
        <f t="shared" si="213"/>
        <v>2.59312021201882</v>
      </c>
      <c r="J181">
        <v>23.94</v>
      </c>
      <c r="K181">
        <v>36.69</v>
      </c>
      <c r="L181">
        <v>39.81</v>
      </c>
      <c r="M181">
        <f t="shared" si="200"/>
        <v>0.0554382938130282</v>
      </c>
      <c r="N181">
        <f t="shared" si="163"/>
        <v>0.0494498584388787</v>
      </c>
      <c r="O181">
        <f t="shared" si="157"/>
        <v>1.50700944026734</v>
      </c>
      <c r="P181">
        <f t="shared" si="163"/>
        <v>0.0467440957996939</v>
      </c>
      <c r="Q181">
        <f t="shared" si="207"/>
        <v>-0.158168324541573</v>
      </c>
      <c r="R181">
        <f t="shared" ref="R181" si="218">Q181-Q176</f>
        <v>0.0487801831082888</v>
      </c>
    </row>
    <row r="182" spans="1:18">
      <c r="A182" s="40">
        <v>45107</v>
      </c>
      <c r="B182">
        <v>2.6351</v>
      </c>
      <c r="C182">
        <v>12.76</v>
      </c>
      <c r="D182">
        <f t="shared" si="210"/>
        <v>5.20189059561129</v>
      </c>
      <c r="E182">
        <f t="shared" si="162"/>
        <v>0.0915370325729139</v>
      </c>
      <c r="F182" s="36">
        <f t="shared" si="195"/>
        <v>0.655175658046803</v>
      </c>
      <c r="G182" s="36">
        <f t="shared" si="165"/>
        <v>-1.97387761648138</v>
      </c>
      <c r="H182" s="36">
        <f t="shared" si="183"/>
        <v>-0.769528880603231</v>
      </c>
      <c r="I182" s="36">
        <f t="shared" si="213"/>
        <v>2.69284872494968</v>
      </c>
      <c r="J182">
        <v>24.03</v>
      </c>
      <c r="K182">
        <v>36.76</v>
      </c>
      <c r="L182">
        <v>39.95</v>
      </c>
      <c r="M182">
        <f t="shared" si="200"/>
        <v>0.0852482045701848</v>
      </c>
      <c r="N182">
        <f t="shared" si="163"/>
        <v>0.0682721574855969</v>
      </c>
      <c r="O182">
        <f t="shared" si="157"/>
        <v>1.52636483562214</v>
      </c>
      <c r="P182">
        <f t="shared" si="163"/>
        <v>0.0310132335985296</v>
      </c>
      <c r="Q182">
        <f t="shared" si="207"/>
        <v>-0.131971088861076</v>
      </c>
      <c r="R182">
        <f t="shared" ref="R182" si="219">Q182-Q177</f>
        <v>0.0997285129308598</v>
      </c>
    </row>
    <row r="183" spans="1:18">
      <c r="A183" s="49">
        <v>45114</v>
      </c>
      <c r="B183">
        <v>2.6403</v>
      </c>
      <c r="C183">
        <v>12.72</v>
      </c>
      <c r="D183">
        <f t="shared" si="210"/>
        <v>5.22133522012579</v>
      </c>
      <c r="E183">
        <f t="shared" si="162"/>
        <v>0.128273226356316</v>
      </c>
      <c r="F183" s="36">
        <f t="shared" si="195"/>
        <v>0.783448884403119</v>
      </c>
      <c r="G183" s="36">
        <f t="shared" si="165"/>
        <v>-1.89444450468769</v>
      </c>
      <c r="H183" s="36">
        <f t="shared" si="183"/>
        <v>-0.659913861768641</v>
      </c>
      <c r="I183" s="36">
        <f t="shared" si="213"/>
        <v>2.83660457434492</v>
      </c>
      <c r="J183">
        <v>23.77</v>
      </c>
      <c r="K183">
        <v>36.13</v>
      </c>
      <c r="L183">
        <v>39.25</v>
      </c>
      <c r="M183">
        <f t="shared" si="200"/>
        <v>0.127483005812344</v>
      </c>
      <c r="N183">
        <f t="shared" si="163"/>
        <v>0.109615018834591</v>
      </c>
      <c r="O183">
        <f t="shared" si="157"/>
        <v>1.56668359276399</v>
      </c>
      <c r="P183">
        <f t="shared" si="163"/>
        <v>0.0794331117936835</v>
      </c>
      <c r="Q183">
        <f t="shared" si="207"/>
        <v>-0.0925292993630569</v>
      </c>
      <c r="R183">
        <f t="shared" ref="R183" si="220">Q183-Q178</f>
        <v>0.143755849395242</v>
      </c>
    </row>
    <row r="184" spans="1:18">
      <c r="A184" s="40">
        <v>45121</v>
      </c>
      <c r="B184">
        <v>2.6444</v>
      </c>
      <c r="C184">
        <v>12.91</v>
      </c>
      <c r="D184">
        <f t="shared" si="210"/>
        <v>5.10153338497289</v>
      </c>
      <c r="E184">
        <f t="shared" si="162"/>
        <v>-0.0163286087965808</v>
      </c>
      <c r="F184" s="36">
        <f t="shared" si="195"/>
        <v>0.767120275606538</v>
      </c>
      <c r="G184" s="36">
        <f t="shared" si="165"/>
        <v>-1.97421944259046</v>
      </c>
      <c r="H184" s="36">
        <f t="shared" si="183"/>
        <v>-0.701950823816412</v>
      </c>
      <c r="I184" s="36">
        <f t="shared" si="213"/>
        <v>2.85542037346532</v>
      </c>
      <c r="J184">
        <v>24.13</v>
      </c>
      <c r="K184">
        <v>36.85</v>
      </c>
      <c r="L184">
        <v>39.46</v>
      </c>
      <c r="M184">
        <f t="shared" si="200"/>
        <v>0.0693042062415192</v>
      </c>
      <c r="N184">
        <f t="shared" si="163"/>
        <v>-0.0420369620477712</v>
      </c>
      <c r="O184">
        <f t="shared" si="157"/>
        <v>1.49981881475342</v>
      </c>
      <c r="P184">
        <f t="shared" si="163"/>
        <v>-0.0797749379027648</v>
      </c>
      <c r="Q184">
        <f t="shared" si="207"/>
        <v>-0.110188139888495</v>
      </c>
      <c r="R184">
        <f t="shared" ref="R184:R220" si="221">Q184-Q179</f>
        <v>0.0188157991204001</v>
      </c>
    </row>
    <row r="185" spans="1:18">
      <c r="A185" s="49">
        <v>45128</v>
      </c>
      <c r="B185">
        <v>2.6079</v>
      </c>
      <c r="C185">
        <v>12.61</v>
      </c>
      <c r="D185">
        <f t="shared" ref="D185:D195" si="222">1/C185*100-B185</f>
        <v>5.32231411578113</v>
      </c>
      <c r="E185">
        <f t="shared" ref="E185:E195" si="223">D185-D180</f>
        <v>0.310317032128019</v>
      </c>
      <c r="F185" s="36">
        <f t="shared" ref="F185:F220" si="224">E185+F184</f>
        <v>1.07743730773456</v>
      </c>
      <c r="G185" s="36">
        <f t="shared" si="165"/>
        <v>-1.77029036693617</v>
      </c>
      <c r="H185" s="36">
        <f t="shared" si="183"/>
        <v>-0.516285699155574</v>
      </c>
      <c r="I185" s="36">
        <f t="shared" si="213"/>
        <v>3.08569773252337</v>
      </c>
      <c r="J185">
        <v>23.58</v>
      </c>
      <c r="K185">
        <v>35.69</v>
      </c>
      <c r="L185">
        <v>37.82</v>
      </c>
      <c r="M185">
        <f t="shared" ref="M185:M216" si="225">1/K185*100-B185</f>
        <v>0.194005295601009</v>
      </c>
      <c r="N185">
        <f t="shared" ref="N185" si="226">M185-M180</f>
        <v>0.185665124660838</v>
      </c>
      <c r="O185">
        <f t="shared" si="157"/>
        <v>1.63298210347752</v>
      </c>
      <c r="P185">
        <f t="shared" si="163"/>
        <v>0.203929075654283</v>
      </c>
      <c r="Q185">
        <f t="shared" si="207"/>
        <v>0.0362036488630353</v>
      </c>
      <c r="R185">
        <f t="shared" si="221"/>
        <v>0.230277359058049</v>
      </c>
    </row>
    <row r="186" spans="1:18">
      <c r="A186" s="40">
        <v>45135</v>
      </c>
      <c r="B186">
        <v>2.6533</v>
      </c>
      <c r="C186">
        <v>12.8</v>
      </c>
      <c r="D186">
        <f t="shared" si="222"/>
        <v>5.1592</v>
      </c>
      <c r="E186">
        <f t="shared" si="223"/>
        <v>-0.0323352201257858</v>
      </c>
      <c r="F186" s="36">
        <f t="shared" si="224"/>
        <v>1.04510208760877</v>
      </c>
      <c r="G186" s="36">
        <f t="shared" si="165"/>
        <v>-1.78122221384251</v>
      </c>
      <c r="H186" s="36">
        <f t="shared" si="183"/>
        <v>-0.436401572444341</v>
      </c>
      <c r="I186" s="36">
        <f t="shared" si="213"/>
        <v>3.25723272373161</v>
      </c>
      <c r="J186">
        <v>24.1</v>
      </c>
      <c r="K186">
        <v>35.86</v>
      </c>
      <c r="L186">
        <v>37.5</v>
      </c>
      <c r="M186">
        <f t="shared" si="225"/>
        <v>0.135322420524261</v>
      </c>
      <c r="N186">
        <f t="shared" ref="N186" si="227">M186-M181</f>
        <v>0.0798841267112329</v>
      </c>
      <c r="O186">
        <f t="shared" si="157"/>
        <v>1.496077593361</v>
      </c>
      <c r="P186">
        <f t="shared" ref="P186:P199" si="228">O186-O181</f>
        <v>-0.01093184690634</v>
      </c>
      <c r="Q186">
        <f t="shared" si="207"/>
        <v>0.0133666666666667</v>
      </c>
      <c r="R186">
        <f t="shared" si="221"/>
        <v>0.17153499120824</v>
      </c>
    </row>
    <row r="187" spans="1:18">
      <c r="A187" s="49">
        <v>45142</v>
      </c>
      <c r="B187">
        <v>2.6469</v>
      </c>
      <c r="C187">
        <v>13.15</v>
      </c>
      <c r="D187">
        <f t="shared" si="222"/>
        <v>4.95766273764259</v>
      </c>
      <c r="E187">
        <f t="shared" si="223"/>
        <v>-0.244227857968699</v>
      </c>
      <c r="F187" s="36">
        <f t="shared" si="224"/>
        <v>0.800874229640072</v>
      </c>
      <c r="G187" s="36">
        <f t="shared" si="165"/>
        <v>-1.84095352416642</v>
      </c>
      <c r="H187" s="36">
        <f t="shared" si="183"/>
        <v>-0.42807293404385</v>
      </c>
      <c r="I187" s="36">
        <f t="shared" si="213"/>
        <v>3.38152260383048</v>
      </c>
      <c r="J187">
        <v>24.31</v>
      </c>
      <c r="K187">
        <v>36.49</v>
      </c>
      <c r="L187">
        <v>37.89</v>
      </c>
      <c r="M187">
        <f t="shared" si="225"/>
        <v>0.0935768429706765</v>
      </c>
      <c r="N187">
        <f t="shared" ref="N187" si="229">M187-M182</f>
        <v>0.00832863840049169</v>
      </c>
      <c r="O187">
        <f t="shared" si="157"/>
        <v>1.46663352529823</v>
      </c>
      <c r="P187">
        <f t="shared" si="228"/>
        <v>-0.0597313103239081</v>
      </c>
      <c r="Q187">
        <f t="shared" si="207"/>
        <v>-0.00768120876220646</v>
      </c>
      <c r="R187">
        <f t="shared" si="221"/>
        <v>0.12428988009887</v>
      </c>
    </row>
    <row r="188" spans="1:18">
      <c r="A188" s="40">
        <v>45149</v>
      </c>
      <c r="B188">
        <v>2.6381</v>
      </c>
      <c r="C188">
        <v>12.71</v>
      </c>
      <c r="D188">
        <f t="shared" si="222"/>
        <v>5.22972061369001</v>
      </c>
      <c r="E188">
        <f t="shared" si="223"/>
        <v>0.00838539356422174</v>
      </c>
      <c r="F188" s="36">
        <f t="shared" si="224"/>
        <v>0.809259623204293</v>
      </c>
      <c r="G188" s="36">
        <f t="shared" si="165"/>
        <v>-1.79222797188575</v>
      </c>
      <c r="H188" s="36">
        <f t="shared" si="183"/>
        <v>-0.379924932540493</v>
      </c>
      <c r="I188" s="36">
        <f t="shared" si="213"/>
        <v>3.56670012820719</v>
      </c>
      <c r="J188">
        <v>23.51</v>
      </c>
      <c r="K188">
        <v>35.54</v>
      </c>
      <c r="L188">
        <v>36.62</v>
      </c>
      <c r="M188">
        <f t="shared" si="225"/>
        <v>0.175631007315701</v>
      </c>
      <c r="N188">
        <f t="shared" ref="N188" si="230">M188-M183</f>
        <v>0.0481480015033564</v>
      </c>
      <c r="O188">
        <f t="shared" si="157"/>
        <v>1.61540914504466</v>
      </c>
      <c r="P188">
        <f t="shared" si="228"/>
        <v>0.0487255522806733</v>
      </c>
      <c r="Q188">
        <f t="shared" si="207"/>
        <v>0.092648225013654</v>
      </c>
      <c r="R188">
        <f t="shared" si="221"/>
        <v>0.185177524376711</v>
      </c>
    </row>
    <row r="189" spans="1:18">
      <c r="A189" s="49">
        <v>45156</v>
      </c>
      <c r="B189">
        <v>2.5639</v>
      </c>
      <c r="C189">
        <v>12.63</v>
      </c>
      <c r="D189">
        <f t="shared" si="222"/>
        <v>5.35375637371338</v>
      </c>
      <c r="E189">
        <f t="shared" si="223"/>
        <v>0.252222988740492</v>
      </c>
      <c r="F189" s="36">
        <f t="shared" si="224"/>
        <v>1.06148261194479</v>
      </c>
      <c r="G189" s="36">
        <f t="shared" si="165"/>
        <v>-1.49674887905416</v>
      </c>
      <c r="H189" s="36">
        <f t="shared" ref="H189:H200" si="231">H188+N189</f>
        <v>-0.135431297055393</v>
      </c>
      <c r="I189" s="36">
        <f t="shared" si="213"/>
        <v>3.91646457872086</v>
      </c>
      <c r="J189">
        <v>22.94</v>
      </c>
      <c r="K189">
        <v>34.75</v>
      </c>
      <c r="L189">
        <v>35.67</v>
      </c>
      <c r="M189">
        <f t="shared" si="225"/>
        <v>0.313797841726619</v>
      </c>
      <c r="N189">
        <f t="shared" ref="N189" si="232">M189-M184</f>
        <v>0.2444936354851</v>
      </c>
      <c r="O189">
        <f t="shared" si="157"/>
        <v>1.795297907585</v>
      </c>
      <c r="P189">
        <f t="shared" si="228"/>
        <v>0.295479092831586</v>
      </c>
      <c r="Q189">
        <f t="shared" si="207"/>
        <v>0.239576310625175</v>
      </c>
      <c r="R189">
        <f t="shared" si="221"/>
        <v>0.34976445051367</v>
      </c>
    </row>
    <row r="190" spans="1:18">
      <c r="A190" s="40">
        <v>45163</v>
      </c>
      <c r="B190">
        <v>2.5702</v>
      </c>
      <c r="C190">
        <v>12.25</v>
      </c>
      <c r="D190">
        <f t="shared" si="222"/>
        <v>5.59306530612245</v>
      </c>
      <c r="E190">
        <f t="shared" si="223"/>
        <v>0.270751190341322</v>
      </c>
      <c r="F190" s="36">
        <f t="shared" si="224"/>
        <v>1.33223380228611</v>
      </c>
      <c r="G190" s="36">
        <f t="shared" si="165"/>
        <v>-1.18117815831117</v>
      </c>
      <c r="H190" s="36">
        <f t="shared" si="231"/>
        <v>0.10697795935803</v>
      </c>
      <c r="I190" s="36">
        <f t="shared" si="213"/>
        <v>4.26951639005315</v>
      </c>
      <c r="J190">
        <v>22.13</v>
      </c>
      <c r="K190">
        <v>33.26</v>
      </c>
      <c r="L190">
        <v>33.79</v>
      </c>
      <c r="M190">
        <f t="shared" si="225"/>
        <v>0.436414552014432</v>
      </c>
      <c r="N190">
        <f t="shared" ref="N190" si="233">M190-M185</f>
        <v>0.242409256413423</v>
      </c>
      <c r="O190">
        <f t="shared" si="157"/>
        <v>1.94855282422052</v>
      </c>
      <c r="P190">
        <f t="shared" si="228"/>
        <v>0.315570720742993</v>
      </c>
      <c r="Q190">
        <f t="shared" si="207"/>
        <v>0.389255460195324</v>
      </c>
      <c r="R190">
        <f t="shared" si="221"/>
        <v>0.353051811332289</v>
      </c>
    </row>
    <row r="191" spans="1:18">
      <c r="A191" s="49">
        <v>45170</v>
      </c>
      <c r="B191">
        <v>2.585</v>
      </c>
      <c r="C191">
        <v>12.55</v>
      </c>
      <c r="D191">
        <f t="shared" si="222"/>
        <v>5.38312749003984</v>
      </c>
      <c r="E191">
        <f t="shared" si="223"/>
        <v>0.22392749003984</v>
      </c>
      <c r="F191" s="36">
        <f t="shared" si="224"/>
        <v>1.55616129232595</v>
      </c>
      <c r="G191" s="36">
        <f t="shared" si="165"/>
        <v>-0.908751180492366</v>
      </c>
      <c r="H191" s="36">
        <f t="shared" si="231"/>
        <v>0.264353380560387</v>
      </c>
      <c r="I191" s="36">
        <f t="shared" si="213"/>
        <v>4.40115245338921</v>
      </c>
      <c r="J191">
        <v>22.97</v>
      </c>
      <c r="K191">
        <v>34.75</v>
      </c>
      <c r="L191">
        <v>36.63</v>
      </c>
      <c r="M191">
        <f t="shared" si="225"/>
        <v>0.292697841726619</v>
      </c>
      <c r="N191">
        <f t="shared" ref="N191" si="234">M191-M186</f>
        <v>0.157375421202358</v>
      </c>
      <c r="O191">
        <f t="shared" si="157"/>
        <v>1.7685045711798</v>
      </c>
      <c r="P191">
        <f t="shared" si="228"/>
        <v>0.272426977818804</v>
      </c>
      <c r="Q191">
        <f t="shared" si="207"/>
        <v>0.14500273000273</v>
      </c>
      <c r="R191">
        <f t="shared" si="221"/>
        <v>0.131636063336063</v>
      </c>
    </row>
    <row r="192" spans="1:18">
      <c r="A192" s="40">
        <v>45177</v>
      </c>
      <c r="B192">
        <v>2.6375</v>
      </c>
      <c r="C192">
        <v>12.5</v>
      </c>
      <c r="D192">
        <f t="shared" si="222"/>
        <v>5.3625</v>
      </c>
      <c r="E192">
        <f t="shared" si="223"/>
        <v>0.404837262357414</v>
      </c>
      <c r="F192" s="36">
        <f t="shared" si="224"/>
        <v>1.96099855468336</v>
      </c>
      <c r="G192" s="36">
        <f t="shared" si="165"/>
        <v>-0.611476255086371</v>
      </c>
      <c r="H192" s="36">
        <f t="shared" si="231"/>
        <v>0.441098578880784</v>
      </c>
      <c r="I192" s="36">
        <f t="shared" si="213"/>
        <v>4.52995435180659</v>
      </c>
      <c r="J192">
        <v>22.72</v>
      </c>
      <c r="K192">
        <v>34.39</v>
      </c>
      <c r="L192">
        <v>36.25</v>
      </c>
      <c r="M192">
        <f t="shared" si="225"/>
        <v>0.270322041291073</v>
      </c>
      <c r="N192">
        <f t="shared" ref="N192" si="235">M192-M187</f>
        <v>0.176745198320396</v>
      </c>
      <c r="O192">
        <f t="shared" si="157"/>
        <v>1.76390845070423</v>
      </c>
      <c r="P192">
        <f t="shared" si="228"/>
        <v>0.297274925405995</v>
      </c>
      <c r="Q192">
        <f t="shared" si="207"/>
        <v>0.121120689655172</v>
      </c>
      <c r="R192">
        <f t="shared" si="221"/>
        <v>0.128801898417379</v>
      </c>
    </row>
    <row r="193" spans="1:18">
      <c r="A193" s="49">
        <v>45184</v>
      </c>
      <c r="B193">
        <v>2.64</v>
      </c>
      <c r="C193">
        <v>12.48</v>
      </c>
      <c r="D193">
        <f t="shared" si="222"/>
        <v>5.37282051282051</v>
      </c>
      <c r="E193">
        <f t="shared" si="223"/>
        <v>0.143099899130505</v>
      </c>
      <c r="F193" s="36">
        <f t="shared" si="224"/>
        <v>2.10409845381387</v>
      </c>
      <c r="G193" s="36">
        <f t="shared" si="165"/>
        <v>-0.414525649463179</v>
      </c>
      <c r="H193" s="36">
        <f t="shared" si="231"/>
        <v>0.59811917679695</v>
      </c>
      <c r="I193" s="36">
        <f t="shared" si="213"/>
        <v>4.61738508900388</v>
      </c>
      <c r="J193">
        <v>22.46</v>
      </c>
      <c r="K193">
        <v>33.64</v>
      </c>
      <c r="L193">
        <v>35.46</v>
      </c>
      <c r="M193">
        <f t="shared" si="225"/>
        <v>0.332651605231867</v>
      </c>
      <c r="N193">
        <f t="shared" ref="N193" si="236">M193-M188</f>
        <v>0.157020597916166</v>
      </c>
      <c r="O193">
        <f t="shared" si="157"/>
        <v>1.81235975066785</v>
      </c>
      <c r="P193">
        <f t="shared" si="228"/>
        <v>0.196950605623192</v>
      </c>
      <c r="Q193">
        <f t="shared" si="207"/>
        <v>0.180078962210942</v>
      </c>
      <c r="R193">
        <f t="shared" si="221"/>
        <v>0.087430737197288</v>
      </c>
    </row>
    <row r="194" spans="1:18">
      <c r="A194" s="40">
        <v>45191</v>
      </c>
      <c r="B194">
        <v>2.6776</v>
      </c>
      <c r="C194">
        <v>12.54</v>
      </c>
      <c r="D194">
        <f t="shared" si="222"/>
        <v>5.29688165869219</v>
      </c>
      <c r="E194">
        <f t="shared" si="223"/>
        <v>-0.0568747150211957</v>
      </c>
      <c r="F194" s="36">
        <f t="shared" si="224"/>
        <v>2.04722373879267</v>
      </c>
      <c r="G194" s="36">
        <f t="shared" si="165"/>
        <v>-0.442979112603739</v>
      </c>
      <c r="H194" s="36">
        <f t="shared" si="231"/>
        <v>0.566176795265655</v>
      </c>
      <c r="I194" s="36">
        <f t="shared" si="213"/>
        <v>4.53628365075533</v>
      </c>
      <c r="J194">
        <v>22.5</v>
      </c>
      <c r="K194">
        <v>33.79</v>
      </c>
      <c r="L194">
        <v>35.26</v>
      </c>
      <c r="M194">
        <f t="shared" si="225"/>
        <v>0.281855460195324</v>
      </c>
      <c r="N194">
        <f t="shared" ref="N194" si="237">M194-M189</f>
        <v>-0.0319423815312949</v>
      </c>
      <c r="O194">
        <f t="shared" si="157"/>
        <v>1.76684444444444</v>
      </c>
      <c r="P194">
        <f t="shared" si="228"/>
        <v>-0.02845346314056</v>
      </c>
      <c r="Q194">
        <f t="shared" si="207"/>
        <v>0.158474872376631</v>
      </c>
      <c r="R194">
        <f t="shared" si="221"/>
        <v>-0.0811014382485444</v>
      </c>
    </row>
    <row r="195" spans="1:18">
      <c r="A195" s="49">
        <v>45197</v>
      </c>
      <c r="B195">
        <v>2.6751</v>
      </c>
      <c r="C195">
        <v>12.46</v>
      </c>
      <c r="D195">
        <f t="shared" si="222"/>
        <v>5.35058218298555</v>
      </c>
      <c r="E195">
        <f t="shared" si="223"/>
        <v>-0.242483123136896</v>
      </c>
      <c r="F195" s="36">
        <f t="shared" si="224"/>
        <v>1.80474061565577</v>
      </c>
      <c r="G195" s="36">
        <f t="shared" si="165"/>
        <v>-0.614272186156402</v>
      </c>
      <c r="H195" s="36">
        <f t="shared" si="231"/>
        <v>0.401038200823409</v>
      </c>
      <c r="I195" s="36">
        <f t="shared" si="213"/>
        <v>4.27226423088485</v>
      </c>
      <c r="J195">
        <v>22.46</v>
      </c>
      <c r="K195">
        <v>33.94</v>
      </c>
      <c r="L195">
        <v>35.71</v>
      </c>
      <c r="M195">
        <f t="shared" si="225"/>
        <v>0.271275957572187</v>
      </c>
      <c r="N195">
        <f t="shared" ref="N195" si="238">M195-M190</f>
        <v>-0.165138594442245</v>
      </c>
      <c r="O195">
        <f t="shared" si="157"/>
        <v>1.77725975066785</v>
      </c>
      <c r="P195">
        <f t="shared" si="228"/>
        <v>-0.171293073552663</v>
      </c>
      <c r="Q195">
        <f t="shared" si="207"/>
        <v>0.125236040324839</v>
      </c>
      <c r="R195">
        <f t="shared" si="221"/>
        <v>-0.264019419870486</v>
      </c>
    </row>
    <row r="196" spans="1:18">
      <c r="A196" s="40">
        <v>45212</v>
      </c>
      <c r="B196">
        <v>2.6702</v>
      </c>
      <c r="C196">
        <v>12.36</v>
      </c>
      <c r="D196">
        <f t="shared" ref="D196:D206" si="239">1/C196*100-B196</f>
        <v>5.42041488673139</v>
      </c>
      <c r="E196">
        <f t="shared" ref="E196:E206" si="240">D196-D191</f>
        <v>0.0372873966915526</v>
      </c>
      <c r="F196" s="36">
        <f t="shared" si="224"/>
        <v>1.84202801234733</v>
      </c>
      <c r="G196" s="36">
        <f t="shared" si="165"/>
        <v>-0.580704843203822</v>
      </c>
      <c r="H196" s="36">
        <f t="shared" si="231"/>
        <v>0.385384685651462</v>
      </c>
      <c r="I196" s="36">
        <f t="shared" si="213"/>
        <v>4.26289764005159</v>
      </c>
      <c r="J196">
        <v>22.36</v>
      </c>
      <c r="K196">
        <v>33.93</v>
      </c>
      <c r="L196">
        <v>35.64</v>
      </c>
      <c r="M196">
        <f t="shared" si="225"/>
        <v>0.277044326554671</v>
      </c>
      <c r="N196">
        <f t="shared" ref="N196" si="241">M196-M191</f>
        <v>-0.0156535151719477</v>
      </c>
      <c r="O196">
        <f t="shared" ref="O196:O199" si="242">1/J196*100-B196</f>
        <v>1.80207191413238</v>
      </c>
      <c r="P196">
        <f t="shared" si="228"/>
        <v>0.0335673429525802</v>
      </c>
      <c r="Q196">
        <f t="shared" ref="Q196:Q208" si="243">1/L196*100-B196</f>
        <v>0.135636139169473</v>
      </c>
      <c r="R196">
        <f t="shared" si="221"/>
        <v>-0.00936659083325742</v>
      </c>
    </row>
    <row r="197" spans="1:18">
      <c r="A197" s="49">
        <v>45219</v>
      </c>
      <c r="B197">
        <v>2.7052</v>
      </c>
      <c r="C197">
        <v>11.94</v>
      </c>
      <c r="D197">
        <f t="shared" si="239"/>
        <v>5.67000938023451</v>
      </c>
      <c r="E197">
        <f t="shared" si="240"/>
        <v>0.307509380234507</v>
      </c>
      <c r="F197" s="36">
        <f t="shared" si="224"/>
        <v>2.14953739258183</v>
      </c>
      <c r="G197" s="36">
        <f t="shared" si="165"/>
        <v>-0.346144432195912</v>
      </c>
      <c r="H197" s="36">
        <f t="shared" si="231"/>
        <v>0.531935700869911</v>
      </c>
      <c r="I197" s="36">
        <f t="shared" si="213"/>
        <v>4.37429727942109</v>
      </c>
      <c r="J197">
        <v>21.26</v>
      </c>
      <c r="K197">
        <v>32.03</v>
      </c>
      <c r="L197">
        <v>34.04</v>
      </c>
      <c r="M197">
        <f t="shared" si="225"/>
        <v>0.416873056509522</v>
      </c>
      <c r="N197">
        <f t="shared" ref="N197" si="244">M197-M192</f>
        <v>0.14655101521845</v>
      </c>
      <c r="O197">
        <f t="shared" si="242"/>
        <v>1.99846886171214</v>
      </c>
      <c r="P197">
        <f t="shared" si="228"/>
        <v>0.23456041100791</v>
      </c>
      <c r="Q197">
        <f t="shared" si="243"/>
        <v>0.232520329024677</v>
      </c>
      <c r="R197">
        <f t="shared" si="221"/>
        <v>0.111399639369504</v>
      </c>
    </row>
    <row r="198" spans="1:18">
      <c r="A198" s="40">
        <v>45226</v>
      </c>
      <c r="B198">
        <v>2.7133</v>
      </c>
      <c r="C198">
        <v>11.94</v>
      </c>
      <c r="D198">
        <f t="shared" si="239"/>
        <v>5.66190938023451</v>
      </c>
      <c r="E198">
        <f t="shared" si="240"/>
        <v>0.289088867413994</v>
      </c>
      <c r="F198" s="36">
        <f t="shared" si="224"/>
        <v>2.43862625999583</v>
      </c>
      <c r="G198" s="36">
        <f t="shared" si="165"/>
        <v>-0.288852762148824</v>
      </c>
      <c r="H198" s="36">
        <f t="shared" si="231"/>
        <v>0.534764583442923</v>
      </c>
      <c r="I198" s="36">
        <f t="shared" si="213"/>
        <v>4.36442466092411</v>
      </c>
      <c r="J198">
        <v>21.82</v>
      </c>
      <c r="K198">
        <v>32.8</v>
      </c>
      <c r="L198">
        <v>34.68</v>
      </c>
      <c r="M198">
        <f t="shared" si="225"/>
        <v>0.335480487804879</v>
      </c>
      <c r="N198">
        <f t="shared" ref="N198" si="245">M198-M193</f>
        <v>0.00282888257301206</v>
      </c>
      <c r="O198">
        <f t="shared" si="242"/>
        <v>1.86965142071494</v>
      </c>
      <c r="P198">
        <f t="shared" si="228"/>
        <v>0.0572916700470874</v>
      </c>
      <c r="Q198">
        <f t="shared" si="243"/>
        <v>0.170206343713956</v>
      </c>
      <c r="R198">
        <f t="shared" si="221"/>
        <v>-0.00987261849698573</v>
      </c>
    </row>
    <row r="199" spans="1:18">
      <c r="A199" s="49">
        <v>45233</v>
      </c>
      <c r="B199">
        <v>2.6613</v>
      </c>
      <c r="C199">
        <v>11.94</v>
      </c>
      <c r="D199">
        <f t="shared" si="239"/>
        <v>5.71390938023451</v>
      </c>
      <c r="E199">
        <f t="shared" si="240"/>
        <v>0.417027721542321</v>
      </c>
      <c r="F199" s="36">
        <f t="shared" si="224"/>
        <v>2.85565398153815</v>
      </c>
      <c r="G199" s="36">
        <f t="shared" si="165"/>
        <v>-0.175671139381644</v>
      </c>
      <c r="H199" s="36">
        <f t="shared" si="231"/>
        <v>0.589211041712827</v>
      </c>
      <c r="I199" s="36">
        <f t="shared" si="213"/>
        <v>4.37350410255031</v>
      </c>
      <c r="J199">
        <v>22.02</v>
      </c>
      <c r="K199">
        <v>33.36</v>
      </c>
      <c r="L199">
        <v>35.35</v>
      </c>
      <c r="M199">
        <f t="shared" si="225"/>
        <v>0.336301918465228</v>
      </c>
      <c r="N199">
        <f t="shared" ref="N199" si="246">M199-M194</f>
        <v>0.0544464582699034</v>
      </c>
      <c r="O199">
        <f t="shared" si="242"/>
        <v>1.88002606721163</v>
      </c>
      <c r="P199">
        <f t="shared" si="228"/>
        <v>0.11318162276718</v>
      </c>
      <c r="Q199">
        <f t="shared" si="243"/>
        <v>0.167554314002829</v>
      </c>
      <c r="R199">
        <f t="shared" si="221"/>
        <v>0.00907944162619767</v>
      </c>
    </row>
    <row r="200" spans="1:18">
      <c r="A200" s="40">
        <v>45240</v>
      </c>
      <c r="B200">
        <v>2.6444</v>
      </c>
      <c r="C200">
        <v>12.15</v>
      </c>
      <c r="D200">
        <f t="shared" si="239"/>
        <v>5.58605267489712</v>
      </c>
      <c r="E200">
        <f t="shared" si="240"/>
        <v>0.235470491911566</v>
      </c>
      <c r="F200" s="36">
        <f t="shared" si="224"/>
        <v>3.09112447344972</v>
      </c>
      <c r="G200" s="36">
        <f t="shared" si="165"/>
        <v>-0.119050549700192</v>
      </c>
      <c r="H200" s="36">
        <f t="shared" si="231"/>
        <v>0.604367440529855</v>
      </c>
      <c r="I200" s="36">
        <f t="shared" si="213"/>
        <v>4.35263111884999</v>
      </c>
      <c r="J200">
        <v>22.33</v>
      </c>
      <c r="K200">
        <v>34.12</v>
      </c>
      <c r="L200">
        <v>36.38</v>
      </c>
      <c r="M200">
        <f t="shared" si="225"/>
        <v>0.286432356389215</v>
      </c>
      <c r="N200">
        <f t="shared" ref="N200" si="247">M200-M195</f>
        <v>0.015156398817028</v>
      </c>
      <c r="O200">
        <f t="shared" ref="O200:O208" si="248">1/J200*100-B200</f>
        <v>1.83388034034931</v>
      </c>
      <c r="P200">
        <f t="shared" ref="P200:P208" si="249">O200-O195</f>
        <v>0.0566205896814522</v>
      </c>
      <c r="Q200">
        <f t="shared" si="243"/>
        <v>0.104363056624519</v>
      </c>
      <c r="R200">
        <f t="shared" si="221"/>
        <v>-0.0208729837003201</v>
      </c>
    </row>
    <row r="201" spans="1:18">
      <c r="A201" s="49">
        <v>45247</v>
      </c>
      <c r="B201">
        <v>2.6542</v>
      </c>
      <c r="C201">
        <v>12.15</v>
      </c>
      <c r="D201">
        <f t="shared" si="239"/>
        <v>5.57625267489712</v>
      </c>
      <c r="E201">
        <f t="shared" si="240"/>
        <v>0.155837788165726</v>
      </c>
      <c r="F201" s="36">
        <f t="shared" si="224"/>
        <v>3.24696226161544</v>
      </c>
      <c r="G201" s="36">
        <f t="shared" ref="G201:G220" si="250">G200+P201</f>
        <v>-0.138765232244284</v>
      </c>
      <c r="H201" s="36">
        <f t="shared" ref="H201:H212" si="251">H200+N201</f>
        <v>0.572514241838332</v>
      </c>
      <c r="I201" s="36">
        <f t="shared" si="213"/>
        <v>4.2779728238293</v>
      </c>
      <c r="J201">
        <v>22.54</v>
      </c>
      <c r="K201">
        <v>34.49</v>
      </c>
      <c r="L201">
        <v>36.83</v>
      </c>
      <c r="M201">
        <f t="shared" si="225"/>
        <v>0.245191127863149</v>
      </c>
      <c r="N201">
        <f t="shared" ref="N201" si="252">M201-M196</f>
        <v>-0.0318531986915227</v>
      </c>
      <c r="O201">
        <f t="shared" si="248"/>
        <v>1.78235723158829</v>
      </c>
      <c r="P201">
        <f t="shared" si="249"/>
        <v>-0.0197146825440919</v>
      </c>
      <c r="Q201">
        <f t="shared" si="243"/>
        <v>0.0609778441487916</v>
      </c>
      <c r="R201">
        <f t="shared" si="221"/>
        <v>-0.0746582950206811</v>
      </c>
    </row>
    <row r="202" spans="1:18">
      <c r="A202" s="40">
        <v>45254</v>
      </c>
      <c r="B202">
        <v>2.7053</v>
      </c>
      <c r="C202">
        <v>12.15</v>
      </c>
      <c r="D202">
        <f t="shared" si="239"/>
        <v>5.52515267489712</v>
      </c>
      <c r="E202">
        <f t="shared" si="240"/>
        <v>-0.144856705337387</v>
      </c>
      <c r="F202" s="36">
        <f t="shared" si="224"/>
        <v>3.10210555627805</v>
      </c>
      <c r="G202" s="36">
        <f t="shared" si="250"/>
        <v>-0.346131216258577</v>
      </c>
      <c r="H202" s="36">
        <f t="shared" si="251"/>
        <v>0.418581019107379</v>
      </c>
      <c r="I202" s="36">
        <f t="shared" si="213"/>
        <v>4.13892103664622</v>
      </c>
      <c r="J202">
        <v>22.24</v>
      </c>
      <c r="K202">
        <v>33.69</v>
      </c>
      <c r="L202">
        <v>35.73</v>
      </c>
      <c r="M202">
        <f t="shared" si="225"/>
        <v>0.26293983377857</v>
      </c>
      <c r="N202">
        <f t="shared" ref="N202" si="253">M202-M197</f>
        <v>-0.153933222730953</v>
      </c>
      <c r="O202">
        <f t="shared" si="248"/>
        <v>1.79110287769784</v>
      </c>
      <c r="P202">
        <f t="shared" si="249"/>
        <v>-0.207365984014293</v>
      </c>
      <c r="Q202">
        <f t="shared" si="243"/>
        <v>0.0934685418415904</v>
      </c>
      <c r="R202">
        <f t="shared" si="221"/>
        <v>-0.139051787183087</v>
      </c>
    </row>
    <row r="203" spans="1:18">
      <c r="A203" s="49">
        <v>45261</v>
      </c>
      <c r="B203">
        <v>2.6625</v>
      </c>
      <c r="C203">
        <v>12.11</v>
      </c>
      <c r="D203">
        <f t="shared" si="239"/>
        <v>5.59513831544179</v>
      </c>
      <c r="E203">
        <f t="shared" si="240"/>
        <v>-0.0667710647927215</v>
      </c>
      <c r="F203" s="36">
        <f t="shared" si="224"/>
        <v>3.03533449148533</v>
      </c>
      <c r="G203" s="36">
        <f t="shared" si="250"/>
        <v>-0.351347372147806</v>
      </c>
      <c r="H203" s="36">
        <f t="shared" si="251"/>
        <v>0.382685839359373</v>
      </c>
      <c r="I203" s="36">
        <f t="shared" si="213"/>
        <v>4.07323184843863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-0.0358951797480067</v>
      </c>
      <c r="O203">
        <f t="shared" si="248"/>
        <v>1.86443526482571</v>
      </c>
      <c r="P203">
        <f t="shared" si="249"/>
        <v>-0.00521615588922852</v>
      </c>
      <c r="Q203">
        <f t="shared" si="243"/>
        <v>0.104517155506364</v>
      </c>
      <c r="R203">
        <f t="shared" si="221"/>
        <v>-0.0656891882075921</v>
      </c>
    </row>
    <row r="204" spans="1:18">
      <c r="A204" s="40">
        <v>45268</v>
      </c>
      <c r="B204">
        <v>2.6636</v>
      </c>
      <c r="C204">
        <v>11.85</v>
      </c>
      <c r="D204">
        <f t="shared" si="239"/>
        <v>5.77521856540084</v>
      </c>
      <c r="E204">
        <f t="shared" si="240"/>
        <v>0.061309185166337</v>
      </c>
      <c r="F204" s="36">
        <f t="shared" si="224"/>
        <v>3.09664367665167</v>
      </c>
      <c r="G204" s="36">
        <f t="shared" si="250"/>
        <v>-0.273901350634847</v>
      </c>
      <c r="H204" s="36">
        <f t="shared" si="251"/>
        <v>0.403931957147921</v>
      </c>
      <c r="I204" s="36">
        <f t="shared" si="213"/>
        <v>4.03225610586437</v>
      </c>
      <c r="J204">
        <v>21.64</v>
      </c>
      <c r="K204">
        <v>33.1</v>
      </c>
      <c r="L204">
        <v>35.84</v>
      </c>
      <c r="M204">
        <f t="shared" si="225"/>
        <v>0.357548036253776</v>
      </c>
      <c r="N204">
        <f t="shared" ref="N204" si="255">M204-M199</f>
        <v>0.0212461177885483</v>
      </c>
      <c r="O204">
        <f t="shared" si="248"/>
        <v>1.95747208872458</v>
      </c>
      <c r="P204">
        <f t="shared" si="249"/>
        <v>0.0774460215129587</v>
      </c>
      <c r="Q204">
        <f t="shared" si="243"/>
        <v>0.126578571428571</v>
      </c>
      <c r="R204">
        <f t="shared" si="221"/>
        <v>-0.0409757425742576</v>
      </c>
    </row>
    <row r="205" spans="1:18">
      <c r="A205" s="49">
        <v>45275</v>
      </c>
      <c r="B205">
        <v>2.6227</v>
      </c>
      <c r="C205">
        <v>11.81</v>
      </c>
      <c r="D205">
        <f t="shared" si="239"/>
        <v>5.84470050804403</v>
      </c>
      <c r="E205">
        <f t="shared" si="240"/>
        <v>0.25864783314691</v>
      </c>
      <c r="F205" s="36">
        <f t="shared" si="224"/>
        <v>3.35529150979858</v>
      </c>
      <c r="G205" s="36">
        <f t="shared" si="250"/>
        <v>-0.0575844947224695</v>
      </c>
      <c r="H205" s="36">
        <f t="shared" si="251"/>
        <v>0.560403524731729</v>
      </c>
      <c r="I205" s="36">
        <f t="shared" si="213"/>
        <v>4.14610214014894</v>
      </c>
      <c r="J205">
        <v>21.4</v>
      </c>
      <c r="K205">
        <v>32.62</v>
      </c>
      <c r="L205">
        <v>35.2</v>
      </c>
      <c r="M205">
        <f t="shared" si="225"/>
        <v>0.442903923973023</v>
      </c>
      <c r="N205">
        <f t="shared" ref="N205" si="256">M205-M200</f>
        <v>0.156471567583808</v>
      </c>
      <c r="O205">
        <f t="shared" si="248"/>
        <v>2.05019719626168</v>
      </c>
      <c r="P205">
        <f t="shared" si="249"/>
        <v>0.216316855912377</v>
      </c>
      <c r="Q205">
        <f t="shared" si="243"/>
        <v>0.218209090909091</v>
      </c>
      <c r="R205">
        <f t="shared" si="221"/>
        <v>0.113846034284572</v>
      </c>
    </row>
    <row r="206" spans="1:18">
      <c r="A206" s="40">
        <v>45282</v>
      </c>
      <c r="B206">
        <v>2.5877</v>
      </c>
      <c r="C206">
        <v>11.66</v>
      </c>
      <c r="D206">
        <f t="shared" si="239"/>
        <v>5.98862933104631</v>
      </c>
      <c r="E206">
        <f t="shared" si="240"/>
        <v>0.412376656149192</v>
      </c>
      <c r="F206" s="36">
        <f t="shared" si="224"/>
        <v>3.76766816594777</v>
      </c>
      <c r="G206" s="36">
        <f t="shared" si="250"/>
        <v>0.34107548875839</v>
      </c>
      <c r="H206" s="36">
        <f t="shared" si="251"/>
        <v>0.860344477069082</v>
      </c>
      <c r="I206" s="36">
        <f t="shared" si="213"/>
        <v>4.4001819157389</v>
      </c>
      <c r="J206">
        <v>20.97</v>
      </c>
      <c r="K206">
        <v>31.92</v>
      </c>
      <c r="L206">
        <v>34.45</v>
      </c>
      <c r="M206">
        <f t="shared" si="225"/>
        <v>0.545132080200501</v>
      </c>
      <c r="N206">
        <f t="shared" ref="N206" si="257">M206-M201</f>
        <v>0.299940952337352</v>
      </c>
      <c r="O206">
        <f t="shared" si="248"/>
        <v>2.18101721506915</v>
      </c>
      <c r="P206">
        <f t="shared" si="249"/>
        <v>0.398659983480859</v>
      </c>
      <c r="Q206">
        <f t="shared" si="243"/>
        <v>0.315057619738752</v>
      </c>
      <c r="R206">
        <f t="shared" si="221"/>
        <v>0.25407977558996</v>
      </c>
    </row>
    <row r="207" spans="1:18">
      <c r="A207" s="49">
        <v>45289</v>
      </c>
      <c r="B207">
        <v>2.5553</v>
      </c>
      <c r="C207">
        <v>11.66</v>
      </c>
      <c r="D207">
        <f t="shared" ref="D207:D210" si="258">1/C207*100-B207</f>
        <v>6.02102933104631</v>
      </c>
      <c r="E207">
        <f t="shared" ref="E207:E217" si="259">D207-D202</f>
        <v>0.495876656149192</v>
      </c>
      <c r="F207" s="36">
        <f t="shared" si="224"/>
        <v>4.26354482209696</v>
      </c>
      <c r="G207" s="36">
        <f t="shared" si="250"/>
        <v>0.622159885470543</v>
      </c>
      <c r="H207" s="36">
        <f t="shared" si="251"/>
        <v>1.08069473748681</v>
      </c>
      <c r="I207" s="36">
        <f t="shared" si="213"/>
        <v>4.57069727578623</v>
      </c>
      <c r="J207" s="39">
        <v>21.61</v>
      </c>
      <c r="K207">
        <v>32.91</v>
      </c>
      <c r="L207">
        <v>35.47</v>
      </c>
      <c r="M207">
        <f t="shared" si="225"/>
        <v>0.483290094196293</v>
      </c>
      <c r="N207">
        <f t="shared" ref="N207" si="260">M207-M202</f>
        <v>0.220350260417724</v>
      </c>
      <c r="O207">
        <f t="shared" si="248"/>
        <v>2.07218727441</v>
      </c>
      <c r="P207">
        <f t="shared" si="249"/>
        <v>0.281084396712153</v>
      </c>
      <c r="Q207">
        <f t="shared" si="243"/>
        <v>0.263983901888921</v>
      </c>
      <c r="R207">
        <f t="shared" si="221"/>
        <v>0.17051536004733</v>
      </c>
    </row>
    <row r="208" spans="1:18">
      <c r="A208" s="40">
        <v>45296</v>
      </c>
      <c r="B208">
        <v>2.5175</v>
      </c>
      <c r="C208">
        <v>11.74</v>
      </c>
      <c r="D208">
        <f t="shared" si="258"/>
        <v>6.00038756388416</v>
      </c>
      <c r="E208">
        <f t="shared" si="259"/>
        <v>0.405249248442372</v>
      </c>
      <c r="F208" s="36">
        <f t="shared" si="224"/>
        <v>4.66879407053934</v>
      </c>
      <c r="G208" s="36">
        <f t="shared" si="250"/>
        <v>1.03868911200759</v>
      </c>
      <c r="H208" s="36">
        <f t="shared" si="251"/>
        <v>1.45441989528826</v>
      </c>
      <c r="I208" s="36">
        <f t="shared" si="213"/>
        <v>4.95800903993078</v>
      </c>
      <c r="J208" s="39">
        <v>20.84</v>
      </c>
      <c r="K208">
        <v>31.34</v>
      </c>
      <c r="L208">
        <v>33.23</v>
      </c>
      <c r="M208">
        <f t="shared" si="225"/>
        <v>0.673310465858328</v>
      </c>
      <c r="N208">
        <f t="shared" ref="N208" si="261">M208-M203</f>
        <v>0.373725157801456</v>
      </c>
      <c r="O208">
        <f t="shared" si="248"/>
        <v>2.28096449136276</v>
      </c>
      <c r="P208">
        <f t="shared" si="249"/>
        <v>0.416529226537051</v>
      </c>
      <c r="Q208">
        <f t="shared" si="243"/>
        <v>0.491828919650918</v>
      </c>
      <c r="R208">
        <f t="shared" si="221"/>
        <v>0.387311764144554</v>
      </c>
    </row>
    <row r="209" spans="1:18">
      <c r="A209" s="49">
        <v>45303</v>
      </c>
      <c r="B209">
        <v>2.5172</v>
      </c>
      <c r="C209">
        <v>11.54</v>
      </c>
      <c r="D209">
        <f t="shared" si="258"/>
        <v>6.14831126516464</v>
      </c>
      <c r="E209">
        <f t="shared" si="259"/>
        <v>0.373092699763801</v>
      </c>
      <c r="F209" s="36">
        <f t="shared" si="224"/>
        <v>5.04188677030314</v>
      </c>
      <c r="G209" s="36">
        <f t="shared" si="250"/>
        <v>1.427830252855</v>
      </c>
      <c r="H209" s="36">
        <f t="shared" si="251"/>
        <v>1.81487082377082</v>
      </c>
      <c r="I209" s="36">
        <f t="shared" si="213"/>
        <v>5.40637641779102</v>
      </c>
      <c r="J209" s="39">
        <v>20.56</v>
      </c>
      <c r="K209">
        <v>30.91</v>
      </c>
      <c r="L209">
        <v>32.34</v>
      </c>
      <c r="M209">
        <f t="shared" si="225"/>
        <v>0.717998964736331</v>
      </c>
      <c r="N209">
        <f t="shared" ref="N209" si="262">M209-M204</f>
        <v>0.360450928482555</v>
      </c>
      <c r="O209">
        <f t="shared" ref="O209:O220" si="263">1/J209*100-B209</f>
        <v>2.34661322957198</v>
      </c>
      <c r="P209">
        <f t="shared" ref="P209:P220" si="264">O209-O204</f>
        <v>0.389141140847401</v>
      </c>
      <c r="Q209">
        <f t="shared" ref="Q209:Q220" si="265">1/L209*100-B209</f>
        <v>0.574945949288806</v>
      </c>
      <c r="R209">
        <f t="shared" si="221"/>
        <v>0.448367377860235</v>
      </c>
    </row>
    <row r="210" spans="1:18">
      <c r="A210" s="40">
        <v>45310</v>
      </c>
      <c r="B210">
        <v>2.5027</v>
      </c>
      <c r="C210">
        <v>11.35</v>
      </c>
      <c r="D210">
        <f t="shared" si="258"/>
        <v>6.30787268722467</v>
      </c>
      <c r="E210">
        <f t="shared" si="259"/>
        <v>0.463172179180641</v>
      </c>
      <c r="F210" s="36">
        <f t="shared" si="224"/>
        <v>5.50505894948378</v>
      </c>
      <c r="G210" s="36">
        <f t="shared" si="250"/>
        <v>1.91017978368294</v>
      </c>
      <c r="H210" s="36">
        <f t="shared" si="251"/>
        <v>2.25107278414003</v>
      </c>
      <c r="I210" s="36">
        <f t="shared" si="213"/>
        <v>5.90400611027427</v>
      </c>
      <c r="J210" s="39">
        <v>19.86</v>
      </c>
      <c r="K210">
        <v>29.57</v>
      </c>
      <c r="L210">
        <v>31.07</v>
      </c>
      <c r="M210">
        <f t="shared" si="225"/>
        <v>0.879105884342239</v>
      </c>
      <c r="N210">
        <f t="shared" ref="N210" si="266">M210-M205</f>
        <v>0.436201960369216</v>
      </c>
      <c r="O210">
        <f t="shared" si="263"/>
        <v>2.53254672708963</v>
      </c>
      <c r="P210">
        <f t="shared" si="264"/>
        <v>0.482349530827944</v>
      </c>
      <c r="Q210">
        <f t="shared" si="265"/>
        <v>0.71583878339234</v>
      </c>
      <c r="R210">
        <f t="shared" si="221"/>
        <v>0.497629692483249</v>
      </c>
    </row>
    <row r="211" spans="1:18">
      <c r="A211" s="49">
        <v>45317</v>
      </c>
      <c r="B211">
        <v>2.4994</v>
      </c>
      <c r="C211" s="39">
        <v>11.66</v>
      </c>
      <c r="D211">
        <f t="shared" ref="D211:D217" si="267">1/C211*100-B211</f>
        <v>6.07692933104631</v>
      </c>
      <c r="E211">
        <f t="shared" si="259"/>
        <v>0.0883000000000003</v>
      </c>
      <c r="F211" s="36">
        <f t="shared" si="224"/>
        <v>5.59335894948378</v>
      </c>
      <c r="G211" s="36">
        <f t="shared" si="250"/>
        <v>2.29049131355306</v>
      </c>
      <c r="H211" s="36">
        <f t="shared" si="251"/>
        <v>2.66316013014071</v>
      </c>
      <c r="I211" s="36">
        <f t="shared" si="213"/>
        <v>6.42177108300469</v>
      </c>
      <c r="J211" s="39">
        <v>19.76</v>
      </c>
      <c r="K211">
        <v>28.93</v>
      </c>
      <c r="L211" s="39">
        <v>30.01</v>
      </c>
      <c r="M211">
        <f t="shared" si="225"/>
        <v>0.957219426201176</v>
      </c>
      <c r="N211">
        <f t="shared" ref="N211" si="268">M211-M206</f>
        <v>0.412087346000674</v>
      </c>
      <c r="O211">
        <f t="shared" si="263"/>
        <v>2.56132874493927</v>
      </c>
      <c r="P211">
        <f t="shared" si="264"/>
        <v>0.380311529870124</v>
      </c>
      <c r="Q211">
        <f t="shared" si="265"/>
        <v>0.832822592469177</v>
      </c>
      <c r="R211">
        <f t="shared" si="221"/>
        <v>0.517764972730425</v>
      </c>
    </row>
    <row r="212" spans="1:18">
      <c r="A212" s="40">
        <v>45324</v>
      </c>
      <c r="B212">
        <v>2.4244</v>
      </c>
      <c r="C212" s="39">
        <v>10.97</v>
      </c>
      <c r="D212">
        <f t="shared" si="267"/>
        <v>6.69137028258888</v>
      </c>
      <c r="E212">
        <f t="shared" si="259"/>
        <v>0.670340951542566</v>
      </c>
      <c r="F212" s="36">
        <f t="shared" si="224"/>
        <v>6.26369990102634</v>
      </c>
      <c r="G212" s="36">
        <f t="shared" si="250"/>
        <v>3.43724489693088</v>
      </c>
      <c r="H212" s="36">
        <f t="shared" si="251"/>
        <v>3.69402852353795</v>
      </c>
      <c r="I212" s="36">
        <f t="shared" si="213"/>
        <v>7.53711483421581</v>
      </c>
      <c r="J212" s="39">
        <v>17.72</v>
      </c>
      <c r="K212">
        <v>25.39</v>
      </c>
      <c r="L212" s="39">
        <v>26.29</v>
      </c>
      <c r="M212">
        <f t="shared" si="225"/>
        <v>1.51415848759354</v>
      </c>
      <c r="N212">
        <f t="shared" ref="N212" si="269">M212-M207</f>
        <v>1.03086839339725</v>
      </c>
      <c r="O212">
        <f t="shared" si="263"/>
        <v>3.21894085778781</v>
      </c>
      <c r="P212">
        <f t="shared" si="264"/>
        <v>1.14675358337782</v>
      </c>
      <c r="Q212">
        <f t="shared" si="265"/>
        <v>1.37932765310004</v>
      </c>
      <c r="R212">
        <f t="shared" si="221"/>
        <v>1.11534375121112</v>
      </c>
    </row>
    <row r="213" spans="1:18">
      <c r="A213" s="49">
        <v>45330</v>
      </c>
      <c r="B213">
        <v>2.4379</v>
      </c>
      <c r="C213" s="39">
        <v>11.53</v>
      </c>
      <c r="D213">
        <f t="shared" si="267"/>
        <v>6.23512688638335</v>
      </c>
      <c r="E213">
        <f t="shared" si="259"/>
        <v>0.23473932249919</v>
      </c>
      <c r="F213" s="36">
        <f t="shared" si="224"/>
        <v>6.49843922352554</v>
      </c>
      <c r="G213" s="36">
        <f t="shared" si="250"/>
        <v>4.00379266772456</v>
      </c>
      <c r="H213" s="36">
        <f t="shared" ref="H213:H220" si="270">H212+N213</f>
        <v>4.26605930998165</v>
      </c>
      <c r="I213" s="36">
        <f t="shared" si="213"/>
        <v>8.07118917053995</v>
      </c>
      <c r="J213" s="39">
        <v>18.92</v>
      </c>
      <c r="K213">
        <v>27.15</v>
      </c>
      <c r="L213" s="39">
        <v>28.87</v>
      </c>
      <c r="M213">
        <f t="shared" si="225"/>
        <v>1.24534125230203</v>
      </c>
      <c r="N213">
        <f t="shared" ref="N213" si="271">M213-M208</f>
        <v>0.572030786443698</v>
      </c>
      <c r="O213">
        <f t="shared" si="263"/>
        <v>2.84751226215645</v>
      </c>
      <c r="P213">
        <f t="shared" si="264"/>
        <v>0.566547770793684</v>
      </c>
      <c r="Q213">
        <f t="shared" si="265"/>
        <v>1.02590325597506</v>
      </c>
      <c r="R213">
        <f t="shared" si="221"/>
        <v>0.534074336324143</v>
      </c>
    </row>
    <row r="214" spans="1:18">
      <c r="A214" s="40">
        <v>45345</v>
      </c>
      <c r="B214">
        <v>2.4009</v>
      </c>
      <c r="C214" s="39">
        <v>12.09</v>
      </c>
      <c r="D214">
        <f t="shared" si="267"/>
        <v>5.87039859387924</v>
      </c>
      <c r="E214">
        <f t="shared" si="259"/>
        <v>-0.277912671285406</v>
      </c>
      <c r="F214" s="36">
        <f t="shared" si="224"/>
        <v>6.22052655224013</v>
      </c>
      <c r="G214" s="36">
        <f t="shared" si="250"/>
        <v>4.28646052467169</v>
      </c>
      <c r="H214" s="36">
        <f t="shared" si="270"/>
        <v>4.60497500637948</v>
      </c>
      <c r="I214" s="36">
        <f t="shared" si="213"/>
        <v>8.41981130635753</v>
      </c>
      <c r="J214" s="39">
        <v>19.88</v>
      </c>
      <c r="K214">
        <v>28.92</v>
      </c>
      <c r="L214" s="39">
        <v>30.08</v>
      </c>
      <c r="M214">
        <f t="shared" si="225"/>
        <v>1.05691466113416</v>
      </c>
      <c r="N214">
        <f t="shared" ref="N214" si="272">M214-M209</f>
        <v>0.338915696397831</v>
      </c>
      <c r="O214">
        <f t="shared" si="263"/>
        <v>2.62928108651912</v>
      </c>
      <c r="P214">
        <f t="shared" si="264"/>
        <v>0.28266785694713</v>
      </c>
      <c r="Q214">
        <f t="shared" si="265"/>
        <v>0.923568085106383</v>
      </c>
      <c r="R214">
        <f t="shared" si="221"/>
        <v>0.348622135817577</v>
      </c>
    </row>
    <row r="215" spans="1:18">
      <c r="A215" s="49">
        <v>45352</v>
      </c>
      <c r="B215">
        <v>2.3675</v>
      </c>
      <c r="C215" s="39">
        <v>12.17</v>
      </c>
      <c r="D215">
        <f t="shared" si="267"/>
        <v>5.84942686935086</v>
      </c>
      <c r="E215">
        <f t="shared" si="259"/>
        <v>-0.458445817873808</v>
      </c>
      <c r="F215" s="36">
        <f t="shared" si="224"/>
        <v>5.76208073436632</v>
      </c>
      <c r="G215" s="36">
        <f t="shared" si="250"/>
        <v>4.25496296992871</v>
      </c>
      <c r="H215" s="36">
        <f t="shared" si="270"/>
        <v>4.69170245537058</v>
      </c>
      <c r="I215" s="36">
        <f t="shared" si="213"/>
        <v>8.50604463073064</v>
      </c>
      <c r="J215" s="39">
        <v>20.54</v>
      </c>
      <c r="K215">
        <v>30</v>
      </c>
      <c r="L215" s="39">
        <v>31.55</v>
      </c>
      <c r="M215">
        <f t="shared" si="225"/>
        <v>0.965833333333333</v>
      </c>
      <c r="N215">
        <f t="shared" ref="N215" si="273">M215-M210</f>
        <v>0.0867274489910947</v>
      </c>
      <c r="O215">
        <f t="shared" si="263"/>
        <v>2.50104917234664</v>
      </c>
      <c r="P215">
        <f t="shared" si="264"/>
        <v>-0.031497554742987</v>
      </c>
      <c r="Q215">
        <f t="shared" si="265"/>
        <v>0.802072107765452</v>
      </c>
      <c r="R215">
        <f t="shared" si="221"/>
        <v>0.0862333243731115</v>
      </c>
    </row>
    <row r="216" spans="1:18">
      <c r="A216" s="40">
        <v>45359</v>
      </c>
      <c r="B216">
        <v>2.2825</v>
      </c>
      <c r="C216" s="39">
        <v>12.25</v>
      </c>
      <c r="D216">
        <f t="shared" si="267"/>
        <v>5.88076530612245</v>
      </c>
      <c r="E216">
        <f t="shared" si="259"/>
        <v>-0.196164024923863</v>
      </c>
      <c r="F216" s="36">
        <f t="shared" si="224"/>
        <v>5.56591670944246</v>
      </c>
      <c r="G216" s="36">
        <f t="shared" si="250"/>
        <v>4.29394672498944</v>
      </c>
      <c r="H216" s="36">
        <f t="shared" si="270"/>
        <v>4.80543708684881</v>
      </c>
      <c r="I216" s="36">
        <f t="shared" si="213"/>
        <v>8.61029705435934</v>
      </c>
      <c r="J216" s="39">
        <v>20.48</v>
      </c>
      <c r="K216">
        <v>29.82</v>
      </c>
      <c r="L216" s="39">
        <v>31.06</v>
      </c>
      <c r="M216">
        <f t="shared" si="225"/>
        <v>1.07095405767941</v>
      </c>
      <c r="N216">
        <f t="shared" ref="N216:N220" si="274">M216-M211</f>
        <v>0.113734631478234</v>
      </c>
      <c r="O216">
        <f t="shared" si="263"/>
        <v>2.6003125</v>
      </c>
      <c r="P216">
        <f t="shared" si="264"/>
        <v>0.0389837550607286</v>
      </c>
      <c r="Q216">
        <f t="shared" si="265"/>
        <v>0.937075016097875</v>
      </c>
      <c r="R216">
        <f t="shared" si="221"/>
        <v>0.104252423628699</v>
      </c>
    </row>
    <row r="217" spans="1:18">
      <c r="A217" s="49">
        <v>45366</v>
      </c>
      <c r="B217">
        <v>2.32</v>
      </c>
      <c r="C217" s="39">
        <v>12.26</v>
      </c>
      <c r="D217">
        <f t="shared" si="267"/>
        <v>5.83660685154975</v>
      </c>
      <c r="E217">
        <f t="shared" si="259"/>
        <v>-0.854763431039123</v>
      </c>
      <c r="F217" s="36">
        <f t="shared" si="224"/>
        <v>4.71115327840334</v>
      </c>
      <c r="G217" s="36">
        <f t="shared" si="250"/>
        <v>3.49883888427942</v>
      </c>
      <c r="H217" s="36">
        <f t="shared" si="270"/>
        <v>4.17537984885476</v>
      </c>
      <c r="I217" s="36">
        <f t="shared" si="213"/>
        <v>8.05167291884724</v>
      </c>
      <c r="J217" s="39">
        <v>21.08</v>
      </c>
      <c r="K217">
        <v>31.21</v>
      </c>
      <c r="L217" s="39">
        <v>31.84</v>
      </c>
      <c r="M217">
        <f t="shared" ref="M217:M220" si="275">1/K217*100-B217</f>
        <v>0.884101249599487</v>
      </c>
      <c r="N217">
        <f t="shared" si="274"/>
        <v>-0.630057237994054</v>
      </c>
      <c r="O217">
        <f t="shared" si="263"/>
        <v>2.4238330170778</v>
      </c>
      <c r="P217">
        <f t="shared" si="264"/>
        <v>-0.795107840710012</v>
      </c>
      <c r="Q217">
        <f t="shared" si="265"/>
        <v>0.82070351758794</v>
      </c>
      <c r="R217">
        <f t="shared" si="221"/>
        <v>-0.558624135512099</v>
      </c>
    </row>
    <row r="218" spans="1:18">
      <c r="A218" s="40">
        <v>45373</v>
      </c>
      <c r="B218">
        <v>2.3051</v>
      </c>
      <c r="C218" s="39">
        <v>12.23</v>
      </c>
      <c r="D218">
        <f t="shared" ref="D218:D233" si="276">1/C218*100-B218</f>
        <v>5.87151488143908</v>
      </c>
      <c r="E218">
        <f t="shared" ref="E218:E233" si="277">D218-D213</f>
        <v>-0.363612004944265</v>
      </c>
      <c r="F218" s="36">
        <f t="shared" si="224"/>
        <v>4.34754127345907</v>
      </c>
      <c r="G218" s="36">
        <f t="shared" si="250"/>
        <v>3.14699474502264</v>
      </c>
      <c r="H218" s="36">
        <f t="shared" si="270"/>
        <v>3.96272230816822</v>
      </c>
      <c r="I218" s="36">
        <f t="shared" si="213"/>
        <v>7.88022732479951</v>
      </c>
      <c r="J218" s="39">
        <v>20.83</v>
      </c>
      <c r="K218">
        <v>29.96</v>
      </c>
      <c r="L218" s="39">
        <v>31.65</v>
      </c>
      <c r="M218">
        <f t="shared" si="275"/>
        <v>1.03268371161549</v>
      </c>
      <c r="N218">
        <f t="shared" si="274"/>
        <v>-0.212657540686539</v>
      </c>
      <c r="O218">
        <f t="shared" si="263"/>
        <v>2.49566812289966</v>
      </c>
      <c r="P218">
        <f t="shared" si="264"/>
        <v>-0.351844139256783</v>
      </c>
      <c r="Q218">
        <f t="shared" si="265"/>
        <v>0.854457661927331</v>
      </c>
      <c r="R218">
        <f t="shared" si="221"/>
        <v>-0.17144559404773</v>
      </c>
    </row>
    <row r="219" spans="1:18">
      <c r="A219" s="49">
        <v>45380</v>
      </c>
      <c r="B219">
        <v>2.2901</v>
      </c>
      <c r="C219" s="39">
        <v>12.22</v>
      </c>
      <c r="D219">
        <f t="shared" si="276"/>
        <v>5.89320605564648</v>
      </c>
      <c r="E219">
        <f t="shared" si="277"/>
        <v>0.0228074617672416</v>
      </c>
      <c r="F219" s="36">
        <f t="shared" si="224"/>
        <v>4.37034873522632</v>
      </c>
      <c r="G219" s="36">
        <f t="shared" si="250"/>
        <v>2.99633087357267</v>
      </c>
      <c r="H219" s="36">
        <f t="shared" si="270"/>
        <v>4.05804843877244</v>
      </c>
      <c r="I219" s="36">
        <f t="shared" si="213"/>
        <v>7.96906914722285</v>
      </c>
      <c r="J219" s="39">
        <v>20.97</v>
      </c>
      <c r="K219">
        <v>29.05</v>
      </c>
      <c r="L219" s="39">
        <v>30.28</v>
      </c>
      <c r="M219">
        <f t="shared" si="275"/>
        <v>1.15224079173838</v>
      </c>
      <c r="N219">
        <f t="shared" si="274"/>
        <v>0.095326130604219</v>
      </c>
      <c r="O219">
        <f t="shared" si="263"/>
        <v>2.47861721506915</v>
      </c>
      <c r="P219">
        <f t="shared" si="264"/>
        <v>-0.150663871449968</v>
      </c>
      <c r="Q219">
        <f t="shared" si="265"/>
        <v>1.01240990752972</v>
      </c>
      <c r="R219">
        <f t="shared" si="221"/>
        <v>0.0888418224233396</v>
      </c>
    </row>
    <row r="220" spans="1:18">
      <c r="A220" s="40">
        <v>45385</v>
      </c>
      <c r="B220">
        <v>2.2837</v>
      </c>
      <c r="C220" s="39">
        <v>12.34</v>
      </c>
      <c r="D220">
        <f t="shared" si="276"/>
        <v>5.82002771474878</v>
      </c>
      <c r="E220">
        <f t="shared" si="277"/>
        <v>-0.0293991546020758</v>
      </c>
      <c r="F220" s="36">
        <f t="shared" si="224"/>
        <v>4.34094958062424</v>
      </c>
      <c r="G220" s="36">
        <f t="shared" si="250"/>
        <v>2.86490883012319</v>
      </c>
      <c r="H220" s="36">
        <f t="shared" si="270"/>
        <v>4.20871911767984</v>
      </c>
      <c r="I220" s="36">
        <f t="shared" si="213"/>
        <v>8.19894690683141</v>
      </c>
      <c r="J220" s="39">
        <v>21.49</v>
      </c>
      <c r="K220">
        <v>29.41</v>
      </c>
      <c r="L220" s="39">
        <v>30.16</v>
      </c>
      <c r="M220">
        <f t="shared" si="275"/>
        <v>1.11650401224073</v>
      </c>
      <c r="N220">
        <f t="shared" si="274"/>
        <v>0.150670678907401</v>
      </c>
      <c r="O220">
        <f t="shared" si="263"/>
        <v>2.36962712889716</v>
      </c>
      <c r="P220">
        <f t="shared" si="264"/>
        <v>-0.131422043449478</v>
      </c>
      <c r="Q220">
        <f t="shared" si="265"/>
        <v>1.03194986737401</v>
      </c>
      <c r="R220">
        <f t="shared" si="221"/>
        <v>0.229877759608554</v>
      </c>
    </row>
    <row r="221" spans="1:18">
      <c r="A221" s="49">
        <v>45394</v>
      </c>
      <c r="B221">
        <v>2.2837</v>
      </c>
      <c r="C221" s="39">
        <v>12.14</v>
      </c>
      <c r="D221">
        <f t="shared" si="276"/>
        <v>5.95353228995058</v>
      </c>
      <c r="E221">
        <f t="shared" si="277"/>
        <v>0.0727669838281262</v>
      </c>
      <c r="F221" s="36">
        <f t="shared" ref="F221:F241" si="278">E221+F220</f>
        <v>4.41371656445237</v>
      </c>
      <c r="G221" s="36">
        <f t="shared" ref="G221:G241" si="279">G220+P221</f>
        <v>2.80249710157931</v>
      </c>
      <c r="H221" s="36">
        <f t="shared" ref="H221:H241" si="280">H220+N221</f>
        <v>4.39263547755174</v>
      </c>
      <c r="I221" s="36">
        <f t="shared" ref="I221:I241" si="281">I220+R221</f>
        <v>8.40988088181109</v>
      </c>
      <c r="J221" s="39">
        <v>20.74</v>
      </c>
      <c r="K221">
        <v>28.26</v>
      </c>
      <c r="L221" s="39">
        <v>29.14</v>
      </c>
      <c r="M221">
        <f t="shared" ref="M221:M242" si="282">1/K221*100-B221</f>
        <v>1.25487041755131</v>
      </c>
      <c r="N221">
        <f t="shared" ref="N221:N242" si="283">M221-M216</f>
        <v>0.183916359871899</v>
      </c>
      <c r="O221">
        <f t="shared" ref="O221:O242" si="284">1/J221*100-B221</f>
        <v>2.53790077145612</v>
      </c>
      <c r="P221">
        <f t="shared" ref="P221:P242" si="285">O221-O216</f>
        <v>-0.0624117285438768</v>
      </c>
      <c r="Q221">
        <f t="shared" ref="Q221:Q242" si="286">1/L221*100-B221</f>
        <v>1.14800899107756</v>
      </c>
      <c r="R221">
        <f t="shared" ref="R221:R242" si="287">Q221-Q216</f>
        <v>0.210933974979682</v>
      </c>
    </row>
    <row r="222" spans="1:18">
      <c r="A222" s="40">
        <v>45401</v>
      </c>
      <c r="B222">
        <v>2.254</v>
      </c>
      <c r="C222" s="39">
        <v>12.36</v>
      </c>
      <c r="D222">
        <f t="shared" si="276"/>
        <v>5.83661488673139</v>
      </c>
      <c r="E222">
        <f t="shared" si="277"/>
        <v>8.03518164360639e-6</v>
      </c>
      <c r="F222" s="36">
        <f t="shared" si="278"/>
        <v>4.41372459963401</v>
      </c>
      <c r="G222" s="36">
        <f t="shared" si="279"/>
        <v>2.99795843148007</v>
      </c>
      <c r="H222" s="36">
        <f t="shared" si="280"/>
        <v>4.9068351775505</v>
      </c>
      <c r="I222" s="36">
        <f t="shared" si="281"/>
        <v>8.84641331927933</v>
      </c>
      <c r="J222" s="39">
        <v>20.52</v>
      </c>
      <c r="K222">
        <v>27.38</v>
      </c>
      <c r="L222" s="39">
        <v>28.48</v>
      </c>
      <c r="M222">
        <f t="shared" si="282"/>
        <v>1.39830094959825</v>
      </c>
      <c r="N222">
        <f t="shared" si="283"/>
        <v>0.51419969999876</v>
      </c>
      <c r="O222">
        <f t="shared" si="284"/>
        <v>2.61929434697856</v>
      </c>
      <c r="P222">
        <f t="shared" si="285"/>
        <v>0.195461329900758</v>
      </c>
      <c r="Q222">
        <f t="shared" si="286"/>
        <v>1.25723595505618</v>
      </c>
      <c r="R222">
        <f t="shared" si="287"/>
        <v>0.43653243746824</v>
      </c>
    </row>
    <row r="223" spans="1:18">
      <c r="A223" s="49">
        <v>45408</v>
      </c>
      <c r="B223">
        <v>2.3084</v>
      </c>
      <c r="C223" s="39">
        <v>12.44</v>
      </c>
      <c r="D223">
        <f t="shared" si="276"/>
        <v>5.73018520900322</v>
      </c>
      <c r="E223">
        <f t="shared" si="277"/>
        <v>-0.141329672435869</v>
      </c>
      <c r="F223" s="36">
        <f t="shared" si="278"/>
        <v>4.27239492719814</v>
      </c>
      <c r="G223" s="36">
        <f t="shared" si="279"/>
        <v>2.83857214787442</v>
      </c>
      <c r="H223" s="36">
        <f t="shared" si="280"/>
        <v>4.94984622058814</v>
      </c>
      <c r="I223" s="36">
        <f t="shared" si="281"/>
        <v>9.06765041200513</v>
      </c>
      <c r="J223" s="39">
        <v>21.53</v>
      </c>
      <c r="K223">
        <v>29.55</v>
      </c>
      <c r="L223" s="39">
        <v>29.55</v>
      </c>
      <c r="M223">
        <f t="shared" si="282"/>
        <v>1.07569475465313</v>
      </c>
      <c r="N223">
        <f t="shared" si="283"/>
        <v>0.0430110430376405</v>
      </c>
      <c r="O223">
        <f t="shared" si="284"/>
        <v>2.33628183929401</v>
      </c>
      <c r="P223">
        <f t="shared" si="285"/>
        <v>-0.159386283605651</v>
      </c>
      <c r="Q223">
        <f t="shared" si="286"/>
        <v>1.07569475465313</v>
      </c>
      <c r="R223">
        <f t="shared" si="287"/>
        <v>0.2212370927258</v>
      </c>
    </row>
    <row r="224" spans="1:18">
      <c r="A224" s="40">
        <v>45412</v>
      </c>
      <c r="B224">
        <v>2.3028</v>
      </c>
      <c r="C224" s="39">
        <v>12.5</v>
      </c>
      <c r="D224">
        <f t="shared" si="276"/>
        <v>5.6972</v>
      </c>
      <c r="E224">
        <f t="shared" si="277"/>
        <v>-0.196006055646481</v>
      </c>
      <c r="F224" s="36">
        <f t="shared" si="278"/>
        <v>4.07638887155166</v>
      </c>
      <c r="G224" s="36">
        <f t="shared" si="279"/>
        <v>2.64852316053713</v>
      </c>
      <c r="H224" s="36">
        <f t="shared" si="280"/>
        <v>4.75744816946966</v>
      </c>
      <c r="I224" s="36">
        <f t="shared" si="281"/>
        <v>9.05277053747871</v>
      </c>
      <c r="J224" s="39">
        <v>21.78</v>
      </c>
      <c r="K224">
        <v>30.65</v>
      </c>
      <c r="L224" s="39">
        <v>30.3</v>
      </c>
      <c r="M224">
        <f t="shared" si="282"/>
        <v>0.959842740619902</v>
      </c>
      <c r="N224">
        <f t="shared" si="283"/>
        <v>-0.192398051118478</v>
      </c>
      <c r="O224">
        <f t="shared" si="284"/>
        <v>2.28856822773186</v>
      </c>
      <c r="P224">
        <f t="shared" si="285"/>
        <v>-0.190048987337286</v>
      </c>
      <c r="Q224">
        <f t="shared" si="286"/>
        <v>0.9975300330033</v>
      </c>
      <c r="R224">
        <f t="shared" si="287"/>
        <v>-0.01487987452642</v>
      </c>
    </row>
    <row r="225" spans="1:18">
      <c r="A225" s="49">
        <v>45422</v>
      </c>
      <c r="B225">
        <v>2.3122</v>
      </c>
      <c r="C225" s="39">
        <v>13.46</v>
      </c>
      <c r="D225">
        <f t="shared" si="276"/>
        <v>5.11722050520059</v>
      </c>
      <c r="E225">
        <f t="shared" si="277"/>
        <v>-0.702807209548189</v>
      </c>
      <c r="F225" s="36">
        <f t="shared" si="278"/>
        <v>3.37358166200347</v>
      </c>
      <c r="G225" s="36">
        <f t="shared" si="279"/>
        <v>2.48544885586049</v>
      </c>
      <c r="H225" s="36">
        <f t="shared" si="280"/>
        <v>4.55143187878871</v>
      </c>
      <c r="I225" s="36">
        <f t="shared" si="281"/>
        <v>8.45813950430871</v>
      </c>
      <c r="J225" s="39">
        <v>22.13</v>
      </c>
      <c r="K225">
        <v>31.03</v>
      </c>
      <c r="L225" s="39">
        <v>36.37</v>
      </c>
      <c r="M225">
        <f t="shared" si="282"/>
        <v>0.910487721559781</v>
      </c>
      <c r="N225">
        <f t="shared" si="283"/>
        <v>-0.206016290680949</v>
      </c>
      <c r="O225">
        <f t="shared" si="284"/>
        <v>2.20655282422052</v>
      </c>
      <c r="P225">
        <f t="shared" si="285"/>
        <v>-0.163074304676644</v>
      </c>
      <c r="Q225">
        <f t="shared" si="286"/>
        <v>0.437318834204015</v>
      </c>
      <c r="R225">
        <f t="shared" si="287"/>
        <v>-0.594631033169995</v>
      </c>
    </row>
    <row r="226" spans="1:18">
      <c r="A226" s="40">
        <v>45429</v>
      </c>
      <c r="B226">
        <v>2.3077</v>
      </c>
      <c r="C226" s="39">
        <v>13.45</v>
      </c>
      <c r="D226">
        <f t="shared" si="276"/>
        <v>5.12724423791822</v>
      </c>
      <c r="E226">
        <f t="shared" si="277"/>
        <v>-0.826288052032361</v>
      </c>
      <c r="F226" s="36">
        <f t="shared" si="278"/>
        <v>2.54729360997111</v>
      </c>
      <c r="G226" s="36">
        <f t="shared" si="279"/>
        <v>2.16268842814023</v>
      </c>
      <c r="H226" s="36">
        <f t="shared" si="280"/>
        <v>4.22615508376897</v>
      </c>
      <c r="I226" s="36">
        <f t="shared" si="281"/>
        <v>7.80355096141043</v>
      </c>
      <c r="J226" s="39">
        <v>22.11</v>
      </c>
      <c r="K226">
        <v>30.89</v>
      </c>
      <c r="L226" s="39">
        <v>35.7</v>
      </c>
      <c r="M226">
        <f t="shared" si="282"/>
        <v>0.929593622531563</v>
      </c>
      <c r="N226">
        <f t="shared" si="283"/>
        <v>-0.325276795019746</v>
      </c>
      <c r="O226">
        <f t="shared" si="284"/>
        <v>2.21514034373587</v>
      </c>
      <c r="P226">
        <f t="shared" si="285"/>
        <v>-0.322760427720257</v>
      </c>
      <c r="Q226">
        <f t="shared" si="286"/>
        <v>0.493420448179271</v>
      </c>
      <c r="R226">
        <f t="shared" si="287"/>
        <v>-0.654588542898285</v>
      </c>
    </row>
    <row r="227" spans="1:18">
      <c r="A227" s="49">
        <v>45436</v>
      </c>
      <c r="B227">
        <v>2.3134</v>
      </c>
      <c r="C227" s="39">
        <v>13.3</v>
      </c>
      <c r="D227">
        <f t="shared" si="276"/>
        <v>5.2053969924812</v>
      </c>
      <c r="E227">
        <f t="shared" si="277"/>
        <v>-0.63121789425019</v>
      </c>
      <c r="F227" s="36">
        <f t="shared" si="278"/>
        <v>1.91607571572092</v>
      </c>
      <c r="G227" s="36">
        <f t="shared" si="279"/>
        <v>1.88982632720082</v>
      </c>
      <c r="H227" s="36">
        <f t="shared" si="280"/>
        <v>3.84556672577632</v>
      </c>
      <c r="I227" s="36">
        <f t="shared" si="281"/>
        <v>7.12810898435078</v>
      </c>
      <c r="J227" s="39">
        <v>21.46</v>
      </c>
      <c r="K227">
        <v>30.02</v>
      </c>
      <c r="L227" s="39">
        <v>34.54</v>
      </c>
      <c r="M227">
        <f t="shared" si="282"/>
        <v>1.0177125916056</v>
      </c>
      <c r="N227">
        <f t="shared" si="283"/>
        <v>-0.380588357992651</v>
      </c>
      <c r="O227">
        <f t="shared" si="284"/>
        <v>2.34643224603914</v>
      </c>
      <c r="P227">
        <f t="shared" si="285"/>
        <v>-0.272862100939416</v>
      </c>
      <c r="Q227">
        <f t="shared" si="286"/>
        <v>0.581793977996526</v>
      </c>
      <c r="R227">
        <f t="shared" si="287"/>
        <v>-0.675441977059654</v>
      </c>
    </row>
    <row r="228" spans="1:18">
      <c r="A228" s="40">
        <v>45443</v>
      </c>
      <c r="B228">
        <v>2.2926</v>
      </c>
      <c r="C228" s="39">
        <v>13.18</v>
      </c>
      <c r="D228">
        <f t="shared" si="276"/>
        <v>5.29465341426404</v>
      </c>
      <c r="E228">
        <f t="shared" si="277"/>
        <v>-0.43553179473918</v>
      </c>
      <c r="F228" s="36">
        <f t="shared" si="278"/>
        <v>1.48054392098174</v>
      </c>
      <c r="G228" s="36">
        <f t="shared" si="279"/>
        <v>1.93821296311729</v>
      </c>
      <c r="H228" s="36">
        <f t="shared" si="280"/>
        <v>3.80838456272878</v>
      </c>
      <c r="I228" s="36">
        <f t="shared" si="281"/>
        <v>6.60557404756902</v>
      </c>
      <c r="J228" s="39">
        <v>21.38</v>
      </c>
      <c r="K228">
        <v>30.02</v>
      </c>
      <c r="L228" s="39">
        <v>35.14</v>
      </c>
      <c r="M228">
        <f t="shared" si="282"/>
        <v>1.0385125916056</v>
      </c>
      <c r="N228">
        <f t="shared" si="283"/>
        <v>-0.0371821630475342</v>
      </c>
      <c r="O228">
        <f t="shared" si="284"/>
        <v>2.38466847521048</v>
      </c>
      <c r="P228">
        <f t="shared" si="285"/>
        <v>0.0483866359164686</v>
      </c>
      <c r="Q228">
        <f t="shared" si="286"/>
        <v>0.553159817871371</v>
      </c>
      <c r="R228">
        <f t="shared" si="287"/>
        <v>-0.522534936781759</v>
      </c>
    </row>
    <row r="229" spans="1:18">
      <c r="A229" s="49">
        <v>45450</v>
      </c>
      <c r="B229">
        <v>2.2833</v>
      </c>
      <c r="C229" s="39">
        <v>13.05</v>
      </c>
      <c r="D229">
        <f t="shared" si="276"/>
        <v>5.37953524904215</v>
      </c>
      <c r="E229">
        <f t="shared" si="277"/>
        <v>-0.317664750957855</v>
      </c>
      <c r="F229" s="36">
        <f t="shared" si="278"/>
        <v>1.16287917002389</v>
      </c>
      <c r="G229" s="36">
        <f t="shared" si="279"/>
        <v>2.16480922674819</v>
      </c>
      <c r="H229" s="36">
        <f t="shared" si="280"/>
        <v>4.02425254504212</v>
      </c>
      <c r="I229" s="36">
        <f t="shared" si="281"/>
        <v>6.27546694168286</v>
      </c>
      <c r="J229" s="39">
        <v>20.84</v>
      </c>
      <c r="K229">
        <v>28.91</v>
      </c>
      <c r="L229" s="39">
        <v>33.89</v>
      </c>
      <c r="M229">
        <f t="shared" si="282"/>
        <v>1.17571072293324</v>
      </c>
      <c r="N229">
        <f t="shared" si="283"/>
        <v>0.215867982313338</v>
      </c>
      <c r="O229">
        <f t="shared" si="284"/>
        <v>2.51516449136276</v>
      </c>
      <c r="P229">
        <f t="shared" si="285"/>
        <v>0.2265962636309</v>
      </c>
      <c r="Q229">
        <f t="shared" si="286"/>
        <v>0.667422927117143</v>
      </c>
      <c r="R229">
        <f t="shared" si="287"/>
        <v>-0.330107105886157</v>
      </c>
    </row>
    <row r="230" spans="1:18">
      <c r="A230" s="40">
        <v>45457</v>
      </c>
      <c r="B230">
        <v>2.2558</v>
      </c>
      <c r="C230" s="39">
        <v>12.96</v>
      </c>
      <c r="D230">
        <f t="shared" si="276"/>
        <v>5.46024938271605</v>
      </c>
      <c r="E230">
        <f t="shared" si="277"/>
        <v>0.343028877515454</v>
      </c>
      <c r="F230" s="36">
        <f t="shared" si="278"/>
        <v>1.50590804753934</v>
      </c>
      <c r="G230" s="36">
        <f t="shared" si="279"/>
        <v>2.48028726731506</v>
      </c>
      <c r="H230" s="36">
        <f t="shared" si="280"/>
        <v>4.26048268670112</v>
      </c>
      <c r="I230" s="36">
        <f t="shared" si="281"/>
        <v>6.4484988670088</v>
      </c>
      <c r="J230" s="39">
        <v>20.93</v>
      </c>
      <c r="K230">
        <v>29.39</v>
      </c>
      <c r="L230" s="39">
        <v>34.89</v>
      </c>
      <c r="M230">
        <f t="shared" si="282"/>
        <v>1.14671786321878</v>
      </c>
      <c r="N230">
        <f t="shared" si="283"/>
        <v>0.236230141659001</v>
      </c>
      <c r="O230">
        <f t="shared" si="284"/>
        <v>2.52203086478739</v>
      </c>
      <c r="P230">
        <f t="shared" si="285"/>
        <v>0.31547804056687</v>
      </c>
      <c r="Q230">
        <f t="shared" si="286"/>
        <v>0.610350759529952</v>
      </c>
      <c r="R230">
        <f t="shared" si="287"/>
        <v>0.173031925325937</v>
      </c>
    </row>
    <row r="231" spans="1:18">
      <c r="A231" s="49">
        <v>45464</v>
      </c>
      <c r="B231">
        <v>2.2571</v>
      </c>
      <c r="C231">
        <v>12.8</v>
      </c>
      <c r="D231">
        <f t="shared" si="276"/>
        <v>5.5554</v>
      </c>
      <c r="E231">
        <f t="shared" si="277"/>
        <v>0.428155762081785</v>
      </c>
      <c r="F231" s="36">
        <f t="shared" si="278"/>
        <v>1.93406380962112</v>
      </c>
      <c r="G231" s="36">
        <f t="shared" si="279"/>
        <v>2.88847640137324</v>
      </c>
      <c r="H231" s="36">
        <f t="shared" si="280"/>
        <v>4.54601128639178</v>
      </c>
      <c r="I231" s="36">
        <f t="shared" si="281"/>
        <v>6.57982279923298</v>
      </c>
      <c r="J231">
        <v>20.49</v>
      </c>
      <c r="K231">
        <v>28.8</v>
      </c>
      <c r="L231">
        <v>34.7</v>
      </c>
      <c r="M231">
        <f t="shared" si="282"/>
        <v>1.21512222222222</v>
      </c>
      <c r="N231">
        <f t="shared" si="283"/>
        <v>0.285528599690659</v>
      </c>
      <c r="O231">
        <f t="shared" si="284"/>
        <v>2.62332947779405</v>
      </c>
      <c r="P231">
        <f t="shared" si="285"/>
        <v>0.40818913405818</v>
      </c>
      <c r="Q231">
        <f t="shared" si="286"/>
        <v>0.624744380403458</v>
      </c>
      <c r="R231">
        <f t="shared" si="287"/>
        <v>0.131323932224187</v>
      </c>
    </row>
    <row r="232" spans="1:18">
      <c r="A232" s="40">
        <v>45471</v>
      </c>
      <c r="B232">
        <v>2.2058</v>
      </c>
      <c r="C232">
        <v>12.69</v>
      </c>
      <c r="D232">
        <f t="shared" si="276"/>
        <v>5.67442064617809</v>
      </c>
      <c r="E232">
        <f t="shared" si="277"/>
        <v>0.46902365369689</v>
      </c>
      <c r="F232" s="36">
        <f t="shared" si="278"/>
        <v>2.40308746331801</v>
      </c>
      <c r="G232" s="36">
        <f t="shared" si="279"/>
        <v>3.32875538848437</v>
      </c>
      <c r="H232" s="36">
        <f t="shared" si="280"/>
        <v>4.90416058590366</v>
      </c>
      <c r="I232" s="36">
        <f t="shared" si="281"/>
        <v>6.84752976837975</v>
      </c>
      <c r="J232">
        <v>20.03</v>
      </c>
      <c r="K232">
        <v>27.92</v>
      </c>
      <c r="L232">
        <v>32.73</v>
      </c>
      <c r="M232">
        <f t="shared" si="282"/>
        <v>1.37586189111748</v>
      </c>
      <c r="N232">
        <f t="shared" si="283"/>
        <v>0.358149299511882</v>
      </c>
      <c r="O232">
        <f t="shared" si="284"/>
        <v>2.78671123315027</v>
      </c>
      <c r="P232">
        <f t="shared" si="285"/>
        <v>0.440278987111132</v>
      </c>
      <c r="Q232">
        <f t="shared" si="286"/>
        <v>0.849500947143294</v>
      </c>
      <c r="R232">
        <f t="shared" si="287"/>
        <v>0.267706969146768</v>
      </c>
    </row>
    <row r="233" spans="1:18">
      <c r="A233" s="49">
        <v>45478</v>
      </c>
      <c r="B233">
        <v>2.2754</v>
      </c>
      <c r="C233">
        <v>12.63</v>
      </c>
      <c r="D233">
        <f t="shared" si="276"/>
        <v>5.64225637371338</v>
      </c>
      <c r="E233">
        <f t="shared" si="277"/>
        <v>0.347602959449344</v>
      </c>
      <c r="F233" s="36">
        <f t="shared" si="278"/>
        <v>2.75069042276736</v>
      </c>
      <c r="G233" s="36">
        <f t="shared" si="279"/>
        <v>3.76033660777491</v>
      </c>
      <c r="H233" s="36">
        <f t="shared" si="280"/>
        <v>5.2694238589044</v>
      </c>
      <c r="I233" s="36">
        <f t="shared" si="281"/>
        <v>7.18152529522691</v>
      </c>
      <c r="J233">
        <v>19.64</v>
      </c>
      <c r="K233">
        <v>27.18</v>
      </c>
      <c r="L233">
        <v>31.62</v>
      </c>
      <c r="M233">
        <f t="shared" si="282"/>
        <v>1.40377586460633</v>
      </c>
      <c r="N233">
        <f t="shared" si="283"/>
        <v>0.365263273000732</v>
      </c>
      <c r="O233">
        <f t="shared" si="284"/>
        <v>2.81624969450102</v>
      </c>
      <c r="P233">
        <f t="shared" si="285"/>
        <v>0.43158121929054</v>
      </c>
      <c r="Q233">
        <f t="shared" si="286"/>
        <v>0.887155344718533</v>
      </c>
      <c r="R233">
        <f t="shared" si="287"/>
        <v>0.333995526847161</v>
      </c>
    </row>
    <row r="234" spans="1:18">
      <c r="A234" s="40">
        <v>45485</v>
      </c>
      <c r="B234">
        <v>2.2604</v>
      </c>
      <c r="C234">
        <v>12.72</v>
      </c>
      <c r="D234">
        <f t="shared" ref="D234:D241" si="288">1/C234*100-B234</f>
        <v>5.60123522012579</v>
      </c>
      <c r="E234">
        <f t="shared" ref="E234:E241" si="289">D234-D229</f>
        <v>0.221699971083635</v>
      </c>
      <c r="F234" s="36">
        <f t="shared" si="278"/>
        <v>2.97239039385099</v>
      </c>
      <c r="G234" s="36">
        <f t="shared" si="279"/>
        <v>3.9922833833125</v>
      </c>
      <c r="H234" s="36">
        <f t="shared" si="280"/>
        <v>5.43951580456113</v>
      </c>
      <c r="I234" s="36">
        <f t="shared" si="281"/>
        <v>7.35736468964919</v>
      </c>
      <c r="J234">
        <v>19.97</v>
      </c>
      <c r="K234">
        <v>27.73</v>
      </c>
      <c r="L234">
        <v>32.22</v>
      </c>
      <c r="M234">
        <f t="shared" si="282"/>
        <v>1.34580266858997</v>
      </c>
      <c r="N234">
        <f t="shared" si="283"/>
        <v>0.170091945656733</v>
      </c>
      <c r="O234">
        <f t="shared" si="284"/>
        <v>2.74711126690035</v>
      </c>
      <c r="P234">
        <f t="shared" si="285"/>
        <v>0.231946775537587</v>
      </c>
      <c r="Q234">
        <f t="shared" si="286"/>
        <v>0.843262321539417</v>
      </c>
      <c r="R234">
        <f t="shared" si="287"/>
        <v>0.175839394422273</v>
      </c>
    </row>
    <row r="235" spans="1:18">
      <c r="A235" s="49">
        <v>45492</v>
      </c>
      <c r="B235">
        <v>2.2614</v>
      </c>
      <c r="C235">
        <v>12.77</v>
      </c>
      <c r="D235">
        <f t="shared" si="288"/>
        <v>5.56945356303837</v>
      </c>
      <c r="E235">
        <f t="shared" si="289"/>
        <v>0.109204180322322</v>
      </c>
      <c r="F235" s="36">
        <f t="shared" si="278"/>
        <v>3.08159457417332</v>
      </c>
      <c r="G235" s="36">
        <f t="shared" si="279"/>
        <v>4.24156515063382</v>
      </c>
      <c r="H235" s="36">
        <f t="shared" si="280"/>
        <v>5.63760060993232</v>
      </c>
      <c r="I235" s="36">
        <f t="shared" si="281"/>
        <v>7.52790173054516</v>
      </c>
      <c r="J235">
        <v>19.87</v>
      </c>
      <c r="K235">
        <v>27.73</v>
      </c>
      <c r="L235">
        <v>32.87</v>
      </c>
      <c r="M235">
        <f t="shared" si="282"/>
        <v>1.34480266858997</v>
      </c>
      <c r="N235">
        <f t="shared" si="283"/>
        <v>0.198084805371192</v>
      </c>
      <c r="O235">
        <f t="shared" si="284"/>
        <v>2.77131263210871</v>
      </c>
      <c r="P235">
        <f t="shared" si="285"/>
        <v>0.24928176732132</v>
      </c>
      <c r="Q235">
        <f t="shared" si="286"/>
        <v>0.780887800425921</v>
      </c>
      <c r="R235">
        <f t="shared" si="287"/>
        <v>0.170537040895969</v>
      </c>
    </row>
    <row r="236" spans="1:18">
      <c r="A236" s="40">
        <v>45499</v>
      </c>
      <c r="B236">
        <v>2.1944</v>
      </c>
      <c r="C236">
        <v>12.37</v>
      </c>
      <c r="D236">
        <f t="shared" si="288"/>
        <v>5.88967437348424</v>
      </c>
      <c r="E236">
        <f t="shared" si="289"/>
        <v>0.334274373484237</v>
      </c>
      <c r="F236" s="36">
        <f t="shared" si="278"/>
        <v>3.41586894765755</v>
      </c>
      <c r="G236" s="36">
        <f t="shared" si="279"/>
        <v>4.58912492903812</v>
      </c>
      <c r="H236" s="36">
        <f t="shared" si="280"/>
        <v>5.92904063789515</v>
      </c>
      <c r="I236" s="36">
        <f t="shared" si="281"/>
        <v>7.91285859974118</v>
      </c>
      <c r="J236">
        <v>19.36</v>
      </c>
      <c r="K236">
        <v>27.02</v>
      </c>
      <c r="L236">
        <v>31.21</v>
      </c>
      <c r="M236">
        <f t="shared" si="282"/>
        <v>1.50656225018505</v>
      </c>
      <c r="N236">
        <f t="shared" si="283"/>
        <v>0.291440027962826</v>
      </c>
      <c r="O236">
        <f t="shared" si="284"/>
        <v>2.97088925619835</v>
      </c>
      <c r="P236">
        <f t="shared" si="285"/>
        <v>0.347559778404302</v>
      </c>
      <c r="Q236">
        <f t="shared" si="286"/>
        <v>1.00970124959949</v>
      </c>
      <c r="R236">
        <f t="shared" si="287"/>
        <v>0.384956869196029</v>
      </c>
    </row>
    <row r="237" spans="1:18">
      <c r="A237" s="49">
        <v>45506</v>
      </c>
      <c r="B237">
        <v>2.1277</v>
      </c>
      <c r="C237">
        <v>12.41</v>
      </c>
      <c r="D237">
        <f t="shared" si="288"/>
        <v>5.930317727639</v>
      </c>
      <c r="E237">
        <f t="shared" si="289"/>
        <v>0.255897081460911</v>
      </c>
      <c r="F237" s="36">
        <f t="shared" si="278"/>
        <v>3.67176602911846</v>
      </c>
      <c r="G237" s="36">
        <f t="shared" si="279"/>
        <v>4.82404428291153</v>
      </c>
      <c r="H237" s="36">
        <f t="shared" si="280"/>
        <v>6.11687778701392</v>
      </c>
      <c r="I237" s="36">
        <f t="shared" si="281"/>
        <v>8.06652803456408</v>
      </c>
      <c r="J237">
        <v>19.42</v>
      </c>
      <c r="K237">
        <v>27.09</v>
      </c>
      <c r="L237">
        <v>31.94</v>
      </c>
      <c r="M237">
        <f t="shared" si="282"/>
        <v>1.56369904023625</v>
      </c>
      <c r="N237">
        <f t="shared" si="283"/>
        <v>0.187837149118772</v>
      </c>
      <c r="O237">
        <f t="shared" si="284"/>
        <v>3.02163058702369</v>
      </c>
      <c r="P237">
        <f t="shared" si="285"/>
        <v>0.234919353873412</v>
      </c>
      <c r="Q237">
        <f t="shared" si="286"/>
        <v>1.00317038196619</v>
      </c>
      <c r="R237">
        <f t="shared" si="287"/>
        <v>0.153669434822893</v>
      </c>
    </row>
    <row r="238" spans="1:18">
      <c r="A238" s="40">
        <v>45513</v>
      </c>
      <c r="B238">
        <v>2.1986</v>
      </c>
      <c r="C238">
        <v>12.23</v>
      </c>
      <c r="D238">
        <f t="shared" si="288"/>
        <v>5.97801488143908</v>
      </c>
      <c r="E238">
        <f t="shared" si="289"/>
        <v>0.335758507725704</v>
      </c>
      <c r="F238" s="36">
        <f t="shared" si="278"/>
        <v>4.00752453684417</v>
      </c>
      <c r="G238" s="36">
        <f t="shared" si="279"/>
        <v>5.05303307818503</v>
      </c>
      <c r="H238" s="36">
        <f t="shared" si="280"/>
        <v>6.30812862953961</v>
      </c>
      <c r="I238" s="36">
        <f t="shared" si="281"/>
        <v>8.18077268984555</v>
      </c>
      <c r="J238">
        <v>19.07</v>
      </c>
      <c r="K238">
        <v>26.36</v>
      </c>
      <c r="L238">
        <v>31.25</v>
      </c>
      <c r="M238">
        <f t="shared" si="282"/>
        <v>1.59502670713202</v>
      </c>
      <c r="N238">
        <f t="shared" si="283"/>
        <v>0.19125084252569</v>
      </c>
      <c r="O238">
        <f t="shared" si="284"/>
        <v>3.04523848977451</v>
      </c>
      <c r="P238">
        <f t="shared" si="285"/>
        <v>0.228988795273497</v>
      </c>
      <c r="Q238">
        <f t="shared" si="286"/>
        <v>1.0014</v>
      </c>
      <c r="R238">
        <f t="shared" si="287"/>
        <v>0.114244655281468</v>
      </c>
    </row>
    <row r="239" spans="1:18">
      <c r="A239" s="49">
        <v>45520</v>
      </c>
      <c r="B239">
        <v>2.1978</v>
      </c>
      <c r="C239">
        <v>12.32</v>
      </c>
      <c r="D239">
        <f t="shared" si="288"/>
        <v>5.91908311688312</v>
      </c>
      <c r="E239">
        <f t="shared" si="289"/>
        <v>0.317847896757331</v>
      </c>
      <c r="F239" s="36">
        <f t="shared" si="278"/>
        <v>4.3253724336015</v>
      </c>
      <c r="G239" s="36">
        <f t="shared" si="279"/>
        <v>5.36851108009057</v>
      </c>
      <c r="H239" s="36">
        <f t="shared" si="280"/>
        <v>6.54238769121031</v>
      </c>
      <c r="I239" s="36">
        <f t="shared" si="281"/>
        <v>8.36864159207106</v>
      </c>
      <c r="J239">
        <v>19.01</v>
      </c>
      <c r="K239">
        <v>26.47</v>
      </c>
      <c r="L239">
        <v>30.97</v>
      </c>
      <c r="M239">
        <f t="shared" si="282"/>
        <v>1.58006173026067</v>
      </c>
      <c r="N239">
        <f t="shared" si="283"/>
        <v>0.234259061670699</v>
      </c>
      <c r="O239">
        <f t="shared" si="284"/>
        <v>3.06258926880589</v>
      </c>
      <c r="P239">
        <f t="shared" si="285"/>
        <v>0.315478001905541</v>
      </c>
      <c r="Q239">
        <f t="shared" si="286"/>
        <v>1.03113122376493</v>
      </c>
      <c r="R239">
        <f t="shared" si="287"/>
        <v>0.187868902225517</v>
      </c>
    </row>
    <row r="240" spans="1:18">
      <c r="A240" s="40">
        <v>45527</v>
      </c>
      <c r="B240">
        <v>2.1547</v>
      </c>
      <c r="C240">
        <v>12.23</v>
      </c>
      <c r="D240">
        <f t="shared" si="288"/>
        <v>6.02191488143908</v>
      </c>
      <c r="E240">
        <f t="shared" si="289"/>
        <v>0.452461318400712</v>
      </c>
      <c r="F240" s="36">
        <f t="shared" si="278"/>
        <v>4.77783375200221</v>
      </c>
      <c r="G240" s="36">
        <f t="shared" si="279"/>
        <v>5.83624170580279</v>
      </c>
      <c r="H240" s="36">
        <f t="shared" si="280"/>
        <v>6.95831180413952</v>
      </c>
      <c r="I240" s="36">
        <f t="shared" si="281"/>
        <v>8.79101215296146</v>
      </c>
      <c r="J240">
        <v>18.54</v>
      </c>
      <c r="K240">
        <v>25.54</v>
      </c>
      <c r="L240">
        <v>29.78</v>
      </c>
      <c r="M240">
        <f t="shared" si="282"/>
        <v>1.76072678151919</v>
      </c>
      <c r="N240">
        <f t="shared" si="283"/>
        <v>0.415924112929212</v>
      </c>
      <c r="O240">
        <f t="shared" si="284"/>
        <v>3.23904325782093</v>
      </c>
      <c r="P240">
        <f t="shared" si="285"/>
        <v>0.467730625712221</v>
      </c>
      <c r="Q240">
        <f t="shared" si="286"/>
        <v>1.20325836131632</v>
      </c>
      <c r="R240">
        <f t="shared" si="287"/>
        <v>0.422370560890399</v>
      </c>
    </row>
    <row r="241" spans="1:18">
      <c r="A241" s="49">
        <v>45534</v>
      </c>
      <c r="B241">
        <v>2.1704</v>
      </c>
      <c r="C241">
        <v>12.16</v>
      </c>
      <c r="D241">
        <f t="shared" si="288"/>
        <v>6.05328421052632</v>
      </c>
      <c r="E241">
        <f t="shared" si="289"/>
        <v>0.16360983704208</v>
      </c>
      <c r="F241" s="36">
        <f t="shared" si="278"/>
        <v>4.94144358904429</v>
      </c>
      <c r="G241" s="36">
        <f t="shared" si="279"/>
        <v>5.96365634844533</v>
      </c>
      <c r="H241" s="36">
        <f t="shared" si="280"/>
        <v>7.07785676731817</v>
      </c>
      <c r="I241" s="36">
        <f t="shared" si="281"/>
        <v>8.87888475957113</v>
      </c>
      <c r="J241">
        <v>18.98</v>
      </c>
      <c r="K241">
        <v>26.34</v>
      </c>
      <c r="L241">
        <v>30.6</v>
      </c>
      <c r="M241">
        <f t="shared" si="282"/>
        <v>1.62610721336371</v>
      </c>
      <c r="N241">
        <f t="shared" si="283"/>
        <v>0.119544963178657</v>
      </c>
      <c r="O241">
        <f t="shared" si="284"/>
        <v>3.09830389884089</v>
      </c>
      <c r="P241">
        <f t="shared" si="285"/>
        <v>0.127414642642538</v>
      </c>
      <c r="Q241">
        <f t="shared" si="286"/>
        <v>1.09757385620915</v>
      </c>
      <c r="R241">
        <f t="shared" si="287"/>
        <v>0.0878726066096638</v>
      </c>
    </row>
    <row r="242" spans="1:18">
      <c r="A242" s="40">
        <v>45541</v>
      </c>
      <c r="B242">
        <v>2.1388</v>
      </c>
      <c r="C242">
        <v>11.84</v>
      </c>
      <c r="D242">
        <f t="shared" ref="D242:D261" si="290">1/C242*100-B242</f>
        <v>6.30714594594595</v>
      </c>
      <c r="E242">
        <f t="shared" ref="E242:E261" si="291">D242-D237</f>
        <v>0.376828218306946</v>
      </c>
      <c r="F242" s="36">
        <f t="shared" ref="F242:F261" si="292">E242+F241</f>
        <v>5.31827180735124</v>
      </c>
      <c r="G242" s="36">
        <f t="shared" ref="G242:G261" si="293">G241+P242</f>
        <v>6.21448117267705</v>
      </c>
      <c r="H242" s="36">
        <f t="shared" ref="H242:H261" si="294">H241+N242</f>
        <v>7.28313420226754</v>
      </c>
      <c r="I242" s="36">
        <f t="shared" ref="I242:I261" si="295">I241+R242</f>
        <v>9.13827492182263</v>
      </c>
      <c r="J242">
        <v>18.48</v>
      </c>
      <c r="K242">
        <v>25.59</v>
      </c>
      <c r="L242">
        <v>29.4</v>
      </c>
      <c r="M242">
        <f t="shared" ref="M242:M261" si="296">1/K242*100-B242</f>
        <v>1.76897647518562</v>
      </c>
      <c r="N242">
        <f t="shared" ref="N242:N261" si="297">M242-M237</f>
        <v>0.20527743494937</v>
      </c>
      <c r="O242">
        <f t="shared" ref="O242:O261" si="298">1/J242*100-B242</f>
        <v>3.27245541125541</v>
      </c>
      <c r="P242">
        <f t="shared" ref="P242:P261" si="299">O242-O237</f>
        <v>0.250824824231721</v>
      </c>
      <c r="Q242">
        <f t="shared" ref="Q242:Q261" si="300">1/L242*100-B242</f>
        <v>1.26256054421769</v>
      </c>
      <c r="R242">
        <f t="shared" ref="R242:R261" si="301">Q242-Q237</f>
        <v>0.259390162251498</v>
      </c>
    </row>
    <row r="243" spans="1:18">
      <c r="A243" s="49">
        <v>45548</v>
      </c>
      <c r="B243">
        <v>2.0724</v>
      </c>
      <c r="C243">
        <v>11.56</v>
      </c>
      <c r="D243">
        <f t="shared" si="290"/>
        <v>6.57811903114187</v>
      </c>
      <c r="E243">
        <f t="shared" si="291"/>
        <v>0.600104149702789</v>
      </c>
      <c r="F243" s="36">
        <f t="shared" si="292"/>
        <v>5.91837595705402</v>
      </c>
      <c r="G243" s="36">
        <f t="shared" si="293"/>
        <v>6.62170456135558</v>
      </c>
      <c r="H243" s="36">
        <f t="shared" si="294"/>
        <v>7.56827666509599</v>
      </c>
      <c r="I243" s="36">
        <f t="shared" si="295"/>
        <v>9.52228958295679</v>
      </c>
      <c r="J243">
        <v>18.1</v>
      </c>
      <c r="K243">
        <v>25.3</v>
      </c>
      <c r="L243">
        <v>28.92</v>
      </c>
      <c r="M243">
        <f t="shared" si="296"/>
        <v>1.88016916996047</v>
      </c>
      <c r="N243">
        <f t="shared" si="297"/>
        <v>0.285142462828454</v>
      </c>
      <c r="O243">
        <f t="shared" si="298"/>
        <v>3.45246187845304</v>
      </c>
      <c r="P243">
        <f t="shared" si="299"/>
        <v>0.407223388678529</v>
      </c>
      <c r="Q243">
        <f t="shared" si="300"/>
        <v>1.38541466113416</v>
      </c>
      <c r="R243">
        <f t="shared" si="301"/>
        <v>0.384014661134163</v>
      </c>
    </row>
    <row r="244" spans="1:18">
      <c r="A244" s="40">
        <v>45555</v>
      </c>
      <c r="B244">
        <v>2.0431</v>
      </c>
      <c r="C244">
        <v>11.71</v>
      </c>
      <c r="D244">
        <f t="shared" si="290"/>
        <v>6.4966096498719</v>
      </c>
      <c r="E244">
        <f t="shared" si="291"/>
        <v>0.577526532988784</v>
      </c>
      <c r="F244" s="36">
        <f t="shared" si="292"/>
        <v>6.49590249004281</v>
      </c>
      <c r="G244" s="36">
        <f t="shared" si="293"/>
        <v>6.97155266298068</v>
      </c>
      <c r="H244" s="36">
        <f t="shared" si="294"/>
        <v>7.88522525792437</v>
      </c>
      <c r="I244" s="36">
        <f t="shared" si="295"/>
        <v>9.92752947958156</v>
      </c>
      <c r="J244">
        <v>18.33</v>
      </c>
      <c r="K244">
        <v>25.38</v>
      </c>
      <c r="L244">
        <v>28.74</v>
      </c>
      <c r="M244">
        <f t="shared" si="296"/>
        <v>1.89701032308905</v>
      </c>
      <c r="N244">
        <f t="shared" si="297"/>
        <v>0.316948592828377</v>
      </c>
      <c r="O244">
        <f t="shared" si="298"/>
        <v>3.41243737043099</v>
      </c>
      <c r="P244">
        <f t="shared" si="299"/>
        <v>0.349848101625098</v>
      </c>
      <c r="Q244">
        <f t="shared" si="300"/>
        <v>1.4363711203897</v>
      </c>
      <c r="R244">
        <f t="shared" si="301"/>
        <v>0.405239896624771</v>
      </c>
    </row>
    <row r="245" spans="4:18">
      <c r="D245" t="e">
        <f t="shared" si="290"/>
        <v>#DIV/0!</v>
      </c>
      <c r="E245" t="e">
        <f t="shared" si="291"/>
        <v>#DIV/0!</v>
      </c>
      <c r="F245" s="36" t="e">
        <f t="shared" si="292"/>
        <v>#DIV/0!</v>
      </c>
      <c r="G245" s="36" t="e">
        <f t="shared" si="293"/>
        <v>#DIV/0!</v>
      </c>
      <c r="H245" s="36" t="e">
        <f t="shared" si="294"/>
        <v>#DIV/0!</v>
      </c>
      <c r="I245" s="36" t="e">
        <f t="shared" si="295"/>
        <v>#DIV/0!</v>
      </c>
      <c r="M245" t="e">
        <f t="shared" si="296"/>
        <v>#DIV/0!</v>
      </c>
      <c r="N245" t="e">
        <f t="shared" si="297"/>
        <v>#DIV/0!</v>
      </c>
      <c r="O245" t="e">
        <f t="shared" si="298"/>
        <v>#DIV/0!</v>
      </c>
      <c r="P245" t="e">
        <f t="shared" si="299"/>
        <v>#DIV/0!</v>
      </c>
      <c r="Q245" t="e">
        <f t="shared" si="300"/>
        <v>#DIV/0!</v>
      </c>
      <c r="R245" t="e">
        <f t="shared" si="301"/>
        <v>#DIV/0!</v>
      </c>
    </row>
    <row r="246" spans="4:18">
      <c r="D246" t="e">
        <f t="shared" si="290"/>
        <v>#DIV/0!</v>
      </c>
      <c r="E246" t="e">
        <f t="shared" si="291"/>
        <v>#DIV/0!</v>
      </c>
      <c r="F246" s="36" t="e">
        <f t="shared" si="292"/>
        <v>#DIV/0!</v>
      </c>
      <c r="G246" s="36" t="e">
        <f t="shared" si="293"/>
        <v>#DIV/0!</v>
      </c>
      <c r="H246" s="36" t="e">
        <f t="shared" si="294"/>
        <v>#DIV/0!</v>
      </c>
      <c r="I246" s="36" t="e">
        <f t="shared" si="295"/>
        <v>#DIV/0!</v>
      </c>
      <c r="M246" t="e">
        <f t="shared" si="296"/>
        <v>#DIV/0!</v>
      </c>
      <c r="N246" t="e">
        <f t="shared" si="297"/>
        <v>#DIV/0!</v>
      </c>
      <c r="O246" t="e">
        <f t="shared" si="298"/>
        <v>#DIV/0!</v>
      </c>
      <c r="P246" t="e">
        <f t="shared" si="299"/>
        <v>#DIV/0!</v>
      </c>
      <c r="Q246" t="e">
        <f t="shared" si="300"/>
        <v>#DIV/0!</v>
      </c>
      <c r="R246" t="e">
        <f t="shared" si="301"/>
        <v>#DIV/0!</v>
      </c>
    </row>
    <row r="247" spans="4:18">
      <c r="D247" t="e">
        <f t="shared" si="290"/>
        <v>#DIV/0!</v>
      </c>
      <c r="E247" t="e">
        <f t="shared" si="291"/>
        <v>#DIV/0!</v>
      </c>
      <c r="F247" s="36" t="e">
        <f t="shared" si="292"/>
        <v>#DIV/0!</v>
      </c>
      <c r="G247" s="36" t="e">
        <f t="shared" si="293"/>
        <v>#DIV/0!</v>
      </c>
      <c r="H247" s="36" t="e">
        <f t="shared" si="294"/>
        <v>#DIV/0!</v>
      </c>
      <c r="I247" s="36" t="e">
        <f t="shared" si="295"/>
        <v>#DIV/0!</v>
      </c>
      <c r="M247" t="e">
        <f t="shared" si="296"/>
        <v>#DIV/0!</v>
      </c>
      <c r="N247" t="e">
        <f t="shared" si="297"/>
        <v>#DIV/0!</v>
      </c>
      <c r="O247" t="e">
        <f t="shared" si="298"/>
        <v>#DIV/0!</v>
      </c>
      <c r="P247" t="e">
        <f t="shared" si="299"/>
        <v>#DIV/0!</v>
      </c>
      <c r="Q247" t="e">
        <f t="shared" si="300"/>
        <v>#DIV/0!</v>
      </c>
      <c r="R247" t="e">
        <f t="shared" si="301"/>
        <v>#DIV/0!</v>
      </c>
    </row>
    <row r="248" spans="4:18">
      <c r="D248" t="e">
        <f t="shared" si="290"/>
        <v>#DIV/0!</v>
      </c>
      <c r="E248" t="e">
        <f t="shared" si="291"/>
        <v>#DIV/0!</v>
      </c>
      <c r="F248" s="36" t="e">
        <f t="shared" si="292"/>
        <v>#DIV/0!</v>
      </c>
      <c r="G248" s="36" t="e">
        <f t="shared" si="293"/>
        <v>#DIV/0!</v>
      </c>
      <c r="H248" s="36" t="e">
        <f t="shared" si="294"/>
        <v>#DIV/0!</v>
      </c>
      <c r="I248" s="36" t="e">
        <f t="shared" si="295"/>
        <v>#DIV/0!</v>
      </c>
      <c r="M248" t="e">
        <f t="shared" si="296"/>
        <v>#DIV/0!</v>
      </c>
      <c r="N248" t="e">
        <f t="shared" si="297"/>
        <v>#DIV/0!</v>
      </c>
      <c r="O248" t="e">
        <f t="shared" si="298"/>
        <v>#DIV/0!</v>
      </c>
      <c r="P248" t="e">
        <f t="shared" si="299"/>
        <v>#DIV/0!</v>
      </c>
      <c r="Q248" t="e">
        <f t="shared" si="300"/>
        <v>#DIV/0!</v>
      </c>
      <c r="R248" t="e">
        <f t="shared" si="301"/>
        <v>#DIV/0!</v>
      </c>
    </row>
    <row r="249" spans="4:18">
      <c r="D249" t="e">
        <f t="shared" si="290"/>
        <v>#DIV/0!</v>
      </c>
      <c r="E249" t="e">
        <f t="shared" si="291"/>
        <v>#DIV/0!</v>
      </c>
      <c r="F249" s="36" t="e">
        <f t="shared" si="292"/>
        <v>#DIV/0!</v>
      </c>
      <c r="G249" s="36" t="e">
        <f t="shared" si="293"/>
        <v>#DIV/0!</v>
      </c>
      <c r="H249" s="36" t="e">
        <f t="shared" si="294"/>
        <v>#DIV/0!</v>
      </c>
      <c r="I249" s="36" t="e">
        <f t="shared" si="295"/>
        <v>#DIV/0!</v>
      </c>
      <c r="M249" t="e">
        <f t="shared" si="296"/>
        <v>#DIV/0!</v>
      </c>
      <c r="N249" t="e">
        <f t="shared" si="297"/>
        <v>#DIV/0!</v>
      </c>
      <c r="O249" t="e">
        <f t="shared" si="298"/>
        <v>#DIV/0!</v>
      </c>
      <c r="P249" t="e">
        <f t="shared" si="299"/>
        <v>#DIV/0!</v>
      </c>
      <c r="Q249" t="e">
        <f t="shared" si="300"/>
        <v>#DIV/0!</v>
      </c>
      <c r="R249" t="e">
        <f t="shared" si="301"/>
        <v>#DIV/0!</v>
      </c>
    </row>
    <row r="250" spans="4:18">
      <c r="D250" t="e">
        <f t="shared" si="290"/>
        <v>#DIV/0!</v>
      </c>
      <c r="E250" t="e">
        <f t="shared" si="291"/>
        <v>#DIV/0!</v>
      </c>
      <c r="F250" s="36" t="e">
        <f t="shared" si="292"/>
        <v>#DIV/0!</v>
      </c>
      <c r="G250" s="36" t="e">
        <f t="shared" si="293"/>
        <v>#DIV/0!</v>
      </c>
      <c r="H250" s="36" t="e">
        <f t="shared" si="294"/>
        <v>#DIV/0!</v>
      </c>
      <c r="I250" s="36" t="e">
        <f t="shared" si="295"/>
        <v>#DIV/0!</v>
      </c>
      <c r="M250" t="e">
        <f t="shared" si="296"/>
        <v>#DIV/0!</v>
      </c>
      <c r="N250" t="e">
        <f t="shared" si="297"/>
        <v>#DIV/0!</v>
      </c>
      <c r="O250" t="e">
        <f t="shared" si="298"/>
        <v>#DIV/0!</v>
      </c>
      <c r="P250" t="e">
        <f t="shared" si="299"/>
        <v>#DIV/0!</v>
      </c>
      <c r="Q250" t="e">
        <f t="shared" si="300"/>
        <v>#DIV/0!</v>
      </c>
      <c r="R250" t="e">
        <f t="shared" si="301"/>
        <v>#DIV/0!</v>
      </c>
    </row>
    <row r="251" spans="4:18">
      <c r="D251" t="e">
        <f t="shared" si="290"/>
        <v>#DIV/0!</v>
      </c>
      <c r="E251" t="e">
        <f t="shared" si="291"/>
        <v>#DIV/0!</v>
      </c>
      <c r="F251" s="36" t="e">
        <f t="shared" si="292"/>
        <v>#DIV/0!</v>
      </c>
      <c r="G251" s="36" t="e">
        <f t="shared" si="293"/>
        <v>#DIV/0!</v>
      </c>
      <c r="H251" s="36" t="e">
        <f t="shared" si="294"/>
        <v>#DIV/0!</v>
      </c>
      <c r="I251" s="36" t="e">
        <f t="shared" si="295"/>
        <v>#DIV/0!</v>
      </c>
      <c r="M251" t="e">
        <f t="shared" si="296"/>
        <v>#DIV/0!</v>
      </c>
      <c r="N251" t="e">
        <f t="shared" si="297"/>
        <v>#DIV/0!</v>
      </c>
      <c r="O251" t="e">
        <f t="shared" si="298"/>
        <v>#DIV/0!</v>
      </c>
      <c r="P251" t="e">
        <f t="shared" si="299"/>
        <v>#DIV/0!</v>
      </c>
      <c r="Q251" t="e">
        <f t="shared" si="300"/>
        <v>#DIV/0!</v>
      </c>
      <c r="R251" t="e">
        <f t="shared" si="301"/>
        <v>#DIV/0!</v>
      </c>
    </row>
    <row r="252" spans="4:18">
      <c r="D252" t="e">
        <f t="shared" si="290"/>
        <v>#DIV/0!</v>
      </c>
      <c r="E252" t="e">
        <f t="shared" si="291"/>
        <v>#DIV/0!</v>
      </c>
      <c r="F252" s="36" t="e">
        <f t="shared" si="292"/>
        <v>#DIV/0!</v>
      </c>
      <c r="G252" s="36" t="e">
        <f t="shared" si="293"/>
        <v>#DIV/0!</v>
      </c>
      <c r="H252" s="36" t="e">
        <f t="shared" si="294"/>
        <v>#DIV/0!</v>
      </c>
      <c r="I252" s="36" t="e">
        <f t="shared" si="295"/>
        <v>#DIV/0!</v>
      </c>
      <c r="M252" t="e">
        <f t="shared" si="296"/>
        <v>#DIV/0!</v>
      </c>
      <c r="N252" t="e">
        <f t="shared" si="297"/>
        <v>#DIV/0!</v>
      </c>
      <c r="O252" t="e">
        <f t="shared" si="298"/>
        <v>#DIV/0!</v>
      </c>
      <c r="P252" t="e">
        <f t="shared" si="299"/>
        <v>#DIV/0!</v>
      </c>
      <c r="Q252" t="e">
        <f t="shared" si="300"/>
        <v>#DIV/0!</v>
      </c>
      <c r="R252" t="e">
        <f t="shared" si="301"/>
        <v>#DIV/0!</v>
      </c>
    </row>
    <row r="253" spans="4:18">
      <c r="D253" t="e">
        <f t="shared" si="290"/>
        <v>#DIV/0!</v>
      </c>
      <c r="E253" t="e">
        <f t="shared" si="291"/>
        <v>#DIV/0!</v>
      </c>
      <c r="F253" s="36" t="e">
        <f t="shared" si="292"/>
        <v>#DIV/0!</v>
      </c>
      <c r="G253" s="36" t="e">
        <f t="shared" si="293"/>
        <v>#DIV/0!</v>
      </c>
      <c r="H253" s="36" t="e">
        <f t="shared" si="294"/>
        <v>#DIV/0!</v>
      </c>
      <c r="I253" s="36" t="e">
        <f t="shared" si="295"/>
        <v>#DIV/0!</v>
      </c>
      <c r="M253" t="e">
        <f t="shared" si="296"/>
        <v>#DIV/0!</v>
      </c>
      <c r="N253" t="e">
        <f t="shared" si="297"/>
        <v>#DIV/0!</v>
      </c>
      <c r="O253" t="e">
        <f t="shared" si="298"/>
        <v>#DIV/0!</v>
      </c>
      <c r="P253" t="e">
        <f t="shared" si="299"/>
        <v>#DIV/0!</v>
      </c>
      <c r="Q253" t="e">
        <f t="shared" si="300"/>
        <v>#DIV/0!</v>
      </c>
      <c r="R253" t="e">
        <f t="shared" si="301"/>
        <v>#DIV/0!</v>
      </c>
    </row>
    <row r="254" spans="4:18">
      <c r="D254" t="e">
        <f t="shared" si="290"/>
        <v>#DIV/0!</v>
      </c>
      <c r="E254" t="e">
        <f t="shared" si="291"/>
        <v>#DIV/0!</v>
      </c>
      <c r="F254" s="36" t="e">
        <f t="shared" si="292"/>
        <v>#DIV/0!</v>
      </c>
      <c r="G254" s="36" t="e">
        <f t="shared" si="293"/>
        <v>#DIV/0!</v>
      </c>
      <c r="H254" s="36" t="e">
        <f t="shared" si="294"/>
        <v>#DIV/0!</v>
      </c>
      <c r="I254" s="36" t="e">
        <f t="shared" si="295"/>
        <v>#DIV/0!</v>
      </c>
      <c r="M254" t="e">
        <f t="shared" si="296"/>
        <v>#DIV/0!</v>
      </c>
      <c r="N254" t="e">
        <f t="shared" si="297"/>
        <v>#DIV/0!</v>
      </c>
      <c r="O254" t="e">
        <f t="shared" si="298"/>
        <v>#DIV/0!</v>
      </c>
      <c r="P254" t="e">
        <f t="shared" si="299"/>
        <v>#DIV/0!</v>
      </c>
      <c r="Q254" t="e">
        <f t="shared" si="300"/>
        <v>#DIV/0!</v>
      </c>
      <c r="R254" t="e">
        <f t="shared" si="301"/>
        <v>#DIV/0!</v>
      </c>
    </row>
    <row r="255" spans="4:18">
      <c r="D255" t="e">
        <f t="shared" si="290"/>
        <v>#DIV/0!</v>
      </c>
      <c r="E255" t="e">
        <f t="shared" si="291"/>
        <v>#DIV/0!</v>
      </c>
      <c r="F255" s="36" t="e">
        <f t="shared" si="292"/>
        <v>#DIV/0!</v>
      </c>
      <c r="G255" s="36" t="e">
        <f t="shared" si="293"/>
        <v>#DIV/0!</v>
      </c>
      <c r="H255" s="36" t="e">
        <f t="shared" si="294"/>
        <v>#DIV/0!</v>
      </c>
      <c r="I255" s="36" t="e">
        <f t="shared" si="295"/>
        <v>#DIV/0!</v>
      </c>
      <c r="M255" t="e">
        <f t="shared" si="296"/>
        <v>#DIV/0!</v>
      </c>
      <c r="N255" t="e">
        <f t="shared" si="297"/>
        <v>#DIV/0!</v>
      </c>
      <c r="O255" t="e">
        <f t="shared" si="298"/>
        <v>#DIV/0!</v>
      </c>
      <c r="P255" t="e">
        <f t="shared" si="299"/>
        <v>#DIV/0!</v>
      </c>
      <c r="Q255" t="e">
        <f t="shared" si="300"/>
        <v>#DIV/0!</v>
      </c>
      <c r="R255" t="e">
        <f t="shared" si="301"/>
        <v>#DIV/0!</v>
      </c>
    </row>
    <row r="256" spans="4:18">
      <c r="D256" t="e">
        <f t="shared" si="290"/>
        <v>#DIV/0!</v>
      </c>
      <c r="E256" t="e">
        <f t="shared" si="291"/>
        <v>#DIV/0!</v>
      </c>
      <c r="F256" s="36" t="e">
        <f t="shared" si="292"/>
        <v>#DIV/0!</v>
      </c>
      <c r="G256" s="36" t="e">
        <f t="shared" si="293"/>
        <v>#DIV/0!</v>
      </c>
      <c r="H256" s="36" t="e">
        <f t="shared" si="294"/>
        <v>#DIV/0!</v>
      </c>
      <c r="I256" s="36" t="e">
        <f t="shared" si="295"/>
        <v>#DIV/0!</v>
      </c>
      <c r="M256" t="e">
        <f t="shared" si="296"/>
        <v>#DIV/0!</v>
      </c>
      <c r="N256" t="e">
        <f t="shared" si="297"/>
        <v>#DIV/0!</v>
      </c>
      <c r="O256" t="e">
        <f t="shared" si="298"/>
        <v>#DIV/0!</v>
      </c>
      <c r="P256" t="e">
        <f t="shared" si="299"/>
        <v>#DIV/0!</v>
      </c>
      <c r="Q256" t="e">
        <f t="shared" si="300"/>
        <v>#DIV/0!</v>
      </c>
      <c r="R256" t="e">
        <f t="shared" si="301"/>
        <v>#DIV/0!</v>
      </c>
    </row>
    <row r="257" spans="4:18">
      <c r="D257" t="e">
        <f t="shared" si="290"/>
        <v>#DIV/0!</v>
      </c>
      <c r="E257" t="e">
        <f t="shared" si="291"/>
        <v>#DIV/0!</v>
      </c>
      <c r="F257" s="36" t="e">
        <f t="shared" si="292"/>
        <v>#DIV/0!</v>
      </c>
      <c r="G257" s="36" t="e">
        <f t="shared" si="293"/>
        <v>#DIV/0!</v>
      </c>
      <c r="H257" s="36" t="e">
        <f t="shared" si="294"/>
        <v>#DIV/0!</v>
      </c>
      <c r="I257" s="36" t="e">
        <f t="shared" si="295"/>
        <v>#DIV/0!</v>
      </c>
      <c r="M257" t="e">
        <f t="shared" si="296"/>
        <v>#DIV/0!</v>
      </c>
      <c r="N257" t="e">
        <f t="shared" si="297"/>
        <v>#DIV/0!</v>
      </c>
      <c r="O257" t="e">
        <f t="shared" si="298"/>
        <v>#DIV/0!</v>
      </c>
      <c r="P257" t="e">
        <f t="shared" si="299"/>
        <v>#DIV/0!</v>
      </c>
      <c r="Q257" t="e">
        <f t="shared" si="300"/>
        <v>#DIV/0!</v>
      </c>
      <c r="R257" t="e">
        <f t="shared" si="301"/>
        <v>#DIV/0!</v>
      </c>
    </row>
    <row r="258" spans="4:18">
      <c r="D258" t="e">
        <f t="shared" si="290"/>
        <v>#DIV/0!</v>
      </c>
      <c r="E258" t="e">
        <f t="shared" si="291"/>
        <v>#DIV/0!</v>
      </c>
      <c r="F258" s="36" t="e">
        <f t="shared" si="292"/>
        <v>#DIV/0!</v>
      </c>
      <c r="G258" s="36" t="e">
        <f t="shared" si="293"/>
        <v>#DIV/0!</v>
      </c>
      <c r="H258" s="36" t="e">
        <f t="shared" si="294"/>
        <v>#DIV/0!</v>
      </c>
      <c r="I258" s="36" t="e">
        <f t="shared" si="295"/>
        <v>#DIV/0!</v>
      </c>
      <c r="M258" t="e">
        <f t="shared" si="296"/>
        <v>#DIV/0!</v>
      </c>
      <c r="N258" t="e">
        <f t="shared" si="297"/>
        <v>#DIV/0!</v>
      </c>
      <c r="O258" t="e">
        <f t="shared" si="298"/>
        <v>#DIV/0!</v>
      </c>
      <c r="P258" t="e">
        <f t="shared" si="299"/>
        <v>#DIV/0!</v>
      </c>
      <c r="Q258" t="e">
        <f t="shared" si="300"/>
        <v>#DIV/0!</v>
      </c>
      <c r="R258" t="e">
        <f t="shared" si="301"/>
        <v>#DIV/0!</v>
      </c>
    </row>
    <row r="259" spans="4:18">
      <c r="D259" t="e">
        <f t="shared" si="290"/>
        <v>#DIV/0!</v>
      </c>
      <c r="E259" t="e">
        <f t="shared" si="291"/>
        <v>#DIV/0!</v>
      </c>
      <c r="F259" s="36" t="e">
        <f t="shared" si="292"/>
        <v>#DIV/0!</v>
      </c>
      <c r="G259" s="36" t="e">
        <f t="shared" si="293"/>
        <v>#DIV/0!</v>
      </c>
      <c r="H259" s="36" t="e">
        <f t="shared" si="294"/>
        <v>#DIV/0!</v>
      </c>
      <c r="I259" s="36" t="e">
        <f t="shared" si="295"/>
        <v>#DIV/0!</v>
      </c>
      <c r="M259" t="e">
        <f t="shared" si="296"/>
        <v>#DIV/0!</v>
      </c>
      <c r="N259" t="e">
        <f t="shared" si="297"/>
        <v>#DIV/0!</v>
      </c>
      <c r="O259" t="e">
        <f t="shared" si="298"/>
        <v>#DIV/0!</v>
      </c>
      <c r="P259" t="e">
        <f t="shared" si="299"/>
        <v>#DIV/0!</v>
      </c>
      <c r="Q259" t="e">
        <f t="shared" si="300"/>
        <v>#DIV/0!</v>
      </c>
      <c r="R259" t="e">
        <f t="shared" si="301"/>
        <v>#DIV/0!</v>
      </c>
    </row>
    <row r="260" spans="4:18">
      <c r="D260" t="e">
        <f t="shared" si="290"/>
        <v>#DIV/0!</v>
      </c>
      <c r="E260" t="e">
        <f t="shared" si="291"/>
        <v>#DIV/0!</v>
      </c>
      <c r="F260" s="36" t="e">
        <f t="shared" si="292"/>
        <v>#DIV/0!</v>
      </c>
      <c r="G260" s="36" t="e">
        <f t="shared" si="293"/>
        <v>#DIV/0!</v>
      </c>
      <c r="H260" s="36" t="e">
        <f t="shared" si="294"/>
        <v>#DIV/0!</v>
      </c>
      <c r="I260" s="36" t="e">
        <f t="shared" si="295"/>
        <v>#DIV/0!</v>
      </c>
      <c r="M260" t="e">
        <f t="shared" si="296"/>
        <v>#DIV/0!</v>
      </c>
      <c r="N260" t="e">
        <f t="shared" si="297"/>
        <v>#DIV/0!</v>
      </c>
      <c r="O260" t="e">
        <f t="shared" si="298"/>
        <v>#DIV/0!</v>
      </c>
      <c r="P260" t="e">
        <f t="shared" si="299"/>
        <v>#DIV/0!</v>
      </c>
      <c r="Q260" t="e">
        <f t="shared" si="300"/>
        <v>#DIV/0!</v>
      </c>
      <c r="R260" t="e">
        <f t="shared" si="301"/>
        <v>#DIV/0!</v>
      </c>
    </row>
    <row r="261" spans="4:18">
      <c r="D261" t="e">
        <f t="shared" si="290"/>
        <v>#DIV/0!</v>
      </c>
      <c r="E261" t="e">
        <f t="shared" si="291"/>
        <v>#DIV/0!</v>
      </c>
      <c r="F261" s="36" t="e">
        <f t="shared" si="292"/>
        <v>#DIV/0!</v>
      </c>
      <c r="G261" s="36" t="e">
        <f t="shared" si="293"/>
        <v>#DIV/0!</v>
      </c>
      <c r="H261" s="36" t="e">
        <f t="shared" si="294"/>
        <v>#DIV/0!</v>
      </c>
      <c r="I261" s="36" t="e">
        <f t="shared" si="295"/>
        <v>#DIV/0!</v>
      </c>
      <c r="M261" t="e">
        <f t="shared" si="296"/>
        <v>#DIV/0!</v>
      </c>
      <c r="N261" t="e">
        <f t="shared" si="297"/>
        <v>#DIV/0!</v>
      </c>
      <c r="O261" t="e">
        <f t="shared" si="298"/>
        <v>#DIV/0!</v>
      </c>
      <c r="P261" t="e">
        <f t="shared" si="299"/>
        <v>#DIV/0!</v>
      </c>
      <c r="Q261" t="e">
        <f t="shared" si="300"/>
        <v>#DIV/0!</v>
      </c>
      <c r="R261" t="e">
        <f t="shared" si="301"/>
        <v>#DIV/0!</v>
      </c>
    </row>
    <row r="262" spans="13:18">
      <c r="M262" t="e">
        <f t="shared" ref="M262:M267" si="302">1/K262*100-B262</f>
        <v>#DIV/0!</v>
      </c>
      <c r="N262" t="e">
        <f t="shared" ref="N262:N267" si="303">M262-M257</f>
        <v>#DIV/0!</v>
      </c>
      <c r="O262" t="e">
        <f t="shared" ref="O262:O267" si="304">1/J262*100-B262</f>
        <v>#DIV/0!</v>
      </c>
      <c r="P262" t="e">
        <f t="shared" ref="P262:P267" si="305">O262-O257</f>
        <v>#DIV/0!</v>
      </c>
      <c r="Q262" t="e">
        <f t="shared" ref="Q262:Q267" si="306">1/L262*100-B262</f>
        <v>#DIV/0!</v>
      </c>
      <c r="R262" t="e">
        <f t="shared" ref="R262:R267" si="307">Q262-Q257</f>
        <v>#DIV/0!</v>
      </c>
    </row>
    <row r="263" spans="13:18">
      <c r="M263" t="e">
        <f t="shared" si="302"/>
        <v>#DIV/0!</v>
      </c>
      <c r="N263" t="e">
        <f t="shared" si="303"/>
        <v>#DIV/0!</v>
      </c>
      <c r="O263" t="e">
        <f t="shared" si="304"/>
        <v>#DIV/0!</v>
      </c>
      <c r="P263" t="e">
        <f t="shared" si="305"/>
        <v>#DIV/0!</v>
      </c>
      <c r="Q263" t="e">
        <f t="shared" si="306"/>
        <v>#DIV/0!</v>
      </c>
      <c r="R263" t="e">
        <f t="shared" si="307"/>
        <v>#DIV/0!</v>
      </c>
    </row>
    <row r="264" spans="13:18">
      <c r="M264" t="e">
        <f t="shared" si="302"/>
        <v>#DIV/0!</v>
      </c>
      <c r="N264" t="e">
        <f t="shared" si="303"/>
        <v>#DIV/0!</v>
      </c>
      <c r="O264" t="e">
        <f t="shared" si="304"/>
        <v>#DIV/0!</v>
      </c>
      <c r="P264" t="e">
        <f t="shared" si="305"/>
        <v>#DIV/0!</v>
      </c>
      <c r="Q264" t="e">
        <f t="shared" si="306"/>
        <v>#DIV/0!</v>
      </c>
      <c r="R264" t="e">
        <f t="shared" si="307"/>
        <v>#DIV/0!</v>
      </c>
    </row>
    <row r="265" spans="13:18">
      <c r="M265" t="e">
        <f t="shared" si="302"/>
        <v>#DIV/0!</v>
      </c>
      <c r="N265" t="e">
        <f t="shared" si="303"/>
        <v>#DIV/0!</v>
      </c>
      <c r="O265" t="e">
        <f t="shared" si="304"/>
        <v>#DIV/0!</v>
      </c>
      <c r="P265" t="e">
        <f t="shared" si="305"/>
        <v>#DIV/0!</v>
      </c>
      <c r="Q265" t="e">
        <f t="shared" si="306"/>
        <v>#DIV/0!</v>
      </c>
      <c r="R265" t="e">
        <f t="shared" si="307"/>
        <v>#DIV/0!</v>
      </c>
    </row>
    <row r="266" spans="13:18">
      <c r="M266" t="e">
        <f t="shared" si="302"/>
        <v>#DIV/0!</v>
      </c>
      <c r="N266" t="e">
        <f t="shared" si="303"/>
        <v>#DIV/0!</v>
      </c>
      <c r="O266" t="e">
        <f t="shared" si="304"/>
        <v>#DIV/0!</v>
      </c>
      <c r="P266" t="e">
        <f t="shared" si="305"/>
        <v>#DIV/0!</v>
      </c>
      <c r="Q266" t="e">
        <f t="shared" si="306"/>
        <v>#DIV/0!</v>
      </c>
      <c r="R266" t="e">
        <f t="shared" si="307"/>
        <v>#DIV/0!</v>
      </c>
    </row>
    <row r="267" spans="13:18">
      <c r="M267" t="e">
        <f t="shared" si="302"/>
        <v>#DIV/0!</v>
      </c>
      <c r="N267" t="e">
        <f t="shared" si="303"/>
        <v>#DIV/0!</v>
      </c>
      <c r="O267" t="e">
        <f t="shared" si="304"/>
        <v>#DIV/0!</v>
      </c>
      <c r="P267" t="e">
        <f t="shared" si="305"/>
        <v>#DIV/0!</v>
      </c>
      <c r="Q267" t="e">
        <f t="shared" si="306"/>
        <v>#DIV/0!</v>
      </c>
      <c r="R267" t="e">
        <f t="shared" si="307"/>
        <v>#DIV/0!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4"/>
  <sheetViews>
    <sheetView topLeftCell="A226" workbookViewId="0">
      <selection activeCell="G244" sqref="G244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9090909090909" customWidth="1"/>
  </cols>
  <sheetData>
    <row r="1" spans="1:8">
      <c r="A1" t="s">
        <v>0</v>
      </c>
      <c r="B1" t="s">
        <v>17</v>
      </c>
      <c r="C1" t="s">
        <v>21</v>
      </c>
      <c r="D1" s="38">
        <v>11251.71</v>
      </c>
      <c r="E1" t="s">
        <v>22</v>
      </c>
      <c r="F1" t="s">
        <v>15</v>
      </c>
      <c r="G1" s="39" t="s">
        <v>23</v>
      </c>
      <c r="H1" t="s">
        <v>17</v>
      </c>
    </row>
    <row r="2" ht="14.75" spans="1:8">
      <c r="A2" s="40">
        <v>43819</v>
      </c>
      <c r="B2" s="41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0">
        <v>43826</v>
      </c>
      <c r="B3" s="41"/>
      <c r="C3" s="42">
        <v>25.76</v>
      </c>
      <c r="D3" s="42">
        <v>10233.77</v>
      </c>
      <c r="E3" s="43">
        <v>46.49</v>
      </c>
      <c r="F3">
        <v>14.33</v>
      </c>
      <c r="H3">
        <v>3.178</v>
      </c>
    </row>
    <row r="4" ht="14.75" spans="1:8">
      <c r="A4" s="40">
        <v>43833</v>
      </c>
      <c r="B4">
        <v>3.1428</v>
      </c>
      <c r="C4" s="42">
        <v>26.71</v>
      </c>
      <c r="D4" s="42">
        <v>10656.41</v>
      </c>
      <c r="E4" s="43">
        <v>48.15</v>
      </c>
      <c r="F4" s="43">
        <v>14.71</v>
      </c>
      <c r="H4" s="44">
        <v>3.194</v>
      </c>
    </row>
    <row r="5" spans="1:8">
      <c r="A5" s="40">
        <v>43840</v>
      </c>
      <c r="B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0">
        <v>43847</v>
      </c>
      <c r="B6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0">
        <v>43853</v>
      </c>
      <c r="B7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0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0">
        <v>43875</v>
      </c>
      <c r="B9">
        <v>2.8631</v>
      </c>
      <c r="C9">
        <v>27.08</v>
      </c>
      <c r="D9">
        <v>10916.31</v>
      </c>
      <c r="E9" s="45">
        <v>52.7</v>
      </c>
      <c r="F9">
        <v>14.26</v>
      </c>
      <c r="H9">
        <v>2.885</v>
      </c>
    </row>
    <row r="10" spans="1:8">
      <c r="A10" s="40">
        <v>43882</v>
      </c>
      <c r="B10">
        <v>2.847</v>
      </c>
      <c r="C10">
        <v>28.93</v>
      </c>
      <c r="D10">
        <v>11629.7</v>
      </c>
      <c r="E10">
        <v>57.31</v>
      </c>
      <c r="F10" s="43">
        <v>14.85</v>
      </c>
      <c r="H10">
        <v>2.929</v>
      </c>
    </row>
    <row r="11" spans="1:8">
      <c r="A11" s="40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0">
        <v>43896</v>
      </c>
      <c r="B12">
        <v>2.628</v>
      </c>
      <c r="C12">
        <v>28.78</v>
      </c>
      <c r="D12">
        <v>11582.82</v>
      </c>
      <c r="E12">
        <v>56.43</v>
      </c>
      <c r="F12">
        <v>14.83</v>
      </c>
      <c r="H12" s="46">
        <v>2.69</v>
      </c>
    </row>
    <row r="13" spans="1:8">
      <c r="A13" s="40">
        <v>43903</v>
      </c>
      <c r="B13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0">
        <v>43910</v>
      </c>
      <c r="B14">
        <v>2.6815</v>
      </c>
      <c r="C14">
        <v>25.46</v>
      </c>
      <c r="D14">
        <v>10150.13</v>
      </c>
      <c r="E14">
        <v>50.37</v>
      </c>
      <c r="F14">
        <v>13.44</v>
      </c>
      <c r="H14" s="47">
        <v>2.757</v>
      </c>
    </row>
    <row r="15" spans="1:8">
      <c r="A15" s="40">
        <v>43917</v>
      </c>
      <c r="B15">
        <v>2.609</v>
      </c>
      <c r="C15">
        <v>25.24</v>
      </c>
      <c r="D15">
        <v>10109.91</v>
      </c>
      <c r="E15">
        <v>50.47</v>
      </c>
      <c r="F15" s="43">
        <v>13.55</v>
      </c>
      <c r="H15">
        <v>2.681</v>
      </c>
    </row>
    <row r="16" spans="1:8">
      <c r="A16" s="40">
        <v>43924</v>
      </c>
      <c r="B16">
        <v>2.5965</v>
      </c>
      <c r="C16">
        <v>24.91</v>
      </c>
      <c r="D16" s="43">
        <v>10110.11</v>
      </c>
      <c r="E16" s="45">
        <v>48.8</v>
      </c>
      <c r="F16">
        <v>13.54</v>
      </c>
      <c r="H16">
        <v>2.608</v>
      </c>
    </row>
    <row r="17" spans="1:8">
      <c r="A17" s="40">
        <v>43931</v>
      </c>
      <c r="B17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0">
        <v>43938</v>
      </c>
      <c r="B18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0">
        <v>43945</v>
      </c>
      <c r="B19">
        <v>2.51</v>
      </c>
      <c r="C19" s="45">
        <v>25.1</v>
      </c>
      <c r="D19">
        <v>10423.46</v>
      </c>
      <c r="E19">
        <v>44.56</v>
      </c>
      <c r="F19" s="45">
        <v>13.8</v>
      </c>
      <c r="H19">
        <v>2.512</v>
      </c>
    </row>
    <row r="20" spans="1:8">
      <c r="A20" s="40">
        <v>43951</v>
      </c>
      <c r="B20">
        <v>2.538</v>
      </c>
      <c r="C20">
        <v>25.27</v>
      </c>
      <c r="D20">
        <v>10721.78</v>
      </c>
      <c r="E20" s="45">
        <v>44.6</v>
      </c>
      <c r="F20">
        <v>14.09</v>
      </c>
      <c r="H20" s="7">
        <v>2.514</v>
      </c>
    </row>
    <row r="21" spans="1:8">
      <c r="A21" s="40">
        <v>43959</v>
      </c>
      <c r="B21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0">
        <v>43966</v>
      </c>
      <c r="B22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0">
        <v>43973</v>
      </c>
      <c r="B23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0">
        <v>43980</v>
      </c>
      <c r="B24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0">
        <v>43987</v>
      </c>
      <c r="B2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0">
        <v>43994</v>
      </c>
      <c r="B26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0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2.905</v>
      </c>
    </row>
    <row r="28" spans="1:8">
      <c r="A28" s="40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0">
        <v>44015</v>
      </c>
      <c r="B29">
        <v>2.8974</v>
      </c>
      <c r="C29" s="7">
        <v>29.51</v>
      </c>
      <c r="D29">
        <v>12433.27</v>
      </c>
      <c r="E29">
        <v>53.37</v>
      </c>
      <c r="F29">
        <v>14.65</v>
      </c>
      <c r="H29" s="7">
        <v>2.923</v>
      </c>
    </row>
    <row r="30" spans="1:8">
      <c r="A30" s="40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7">
        <v>3.118</v>
      </c>
    </row>
    <row r="31" spans="1:8">
      <c r="A31" s="40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0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0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0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7">
        <v>3.007</v>
      </c>
    </row>
    <row r="35" spans="1:8">
      <c r="A35" s="40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0">
        <v>44064</v>
      </c>
      <c r="B36">
        <v>2.9823</v>
      </c>
      <c r="C36">
        <v>32.59</v>
      </c>
      <c r="D36">
        <v>13478</v>
      </c>
      <c r="E36" s="48">
        <v>58</v>
      </c>
      <c r="F36">
        <v>15.9</v>
      </c>
    </row>
    <row r="37" spans="1:6">
      <c r="A37" s="40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0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0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0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0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0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0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0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0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0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0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0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0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0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0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0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0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0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0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0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0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0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0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0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0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0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0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0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0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0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0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0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0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0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0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0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0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0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0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0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0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0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0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0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0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0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0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0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0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0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0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0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0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0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0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0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0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0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0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0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0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0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0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0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0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0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0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0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0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0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0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0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0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0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0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0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0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0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0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0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0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0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0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0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0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0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0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0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0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0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0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0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0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0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0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0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0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0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0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0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0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0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0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0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0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0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40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40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40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40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40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  <row r="148" spans="1:6">
      <c r="A148" s="40">
        <v>44862</v>
      </c>
      <c r="B148">
        <v>2.6653</v>
      </c>
      <c r="C148">
        <v>22.19</v>
      </c>
      <c r="D148">
        <v>10401.84</v>
      </c>
      <c r="E148">
        <v>36.41</v>
      </c>
      <c r="F148">
        <v>12.04</v>
      </c>
    </row>
    <row r="149" spans="1:6">
      <c r="A149" s="40">
        <v>44869</v>
      </c>
      <c r="B149">
        <v>2.7023</v>
      </c>
      <c r="C149">
        <v>23.88</v>
      </c>
      <c r="D149">
        <v>11187.43</v>
      </c>
      <c r="E149">
        <v>39.48</v>
      </c>
      <c r="F149">
        <v>12.68</v>
      </c>
    </row>
    <row r="150" spans="1:6">
      <c r="A150" s="40">
        <v>44876</v>
      </c>
      <c r="B150">
        <v>2.7354</v>
      </c>
      <c r="C150">
        <v>23.83</v>
      </c>
      <c r="D150">
        <v>11139.77</v>
      </c>
      <c r="E150">
        <v>38.88</v>
      </c>
      <c r="F150">
        <v>12.73</v>
      </c>
    </row>
    <row r="151" spans="1:6">
      <c r="A151" s="40">
        <v>44883</v>
      </c>
      <c r="B151">
        <v>2.825</v>
      </c>
      <c r="C151">
        <v>23.97</v>
      </c>
      <c r="D151">
        <v>11180.43</v>
      </c>
      <c r="E151">
        <v>39.06</v>
      </c>
      <c r="F151">
        <v>12.79</v>
      </c>
    </row>
    <row r="152" spans="1:6">
      <c r="A152" s="40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>
      <c r="A153" s="40">
        <v>44897</v>
      </c>
      <c r="B153">
        <v>2.8676</v>
      </c>
      <c r="C153">
        <v>24.15</v>
      </c>
      <c r="D153">
        <v>11219.79</v>
      </c>
      <c r="E153">
        <v>38.89</v>
      </c>
      <c r="F153">
        <v>13.03</v>
      </c>
    </row>
    <row r="154" spans="1:6">
      <c r="A154" s="40">
        <v>44904</v>
      </c>
      <c r="B154">
        <v>2.8903</v>
      </c>
      <c r="C154">
        <v>24.58</v>
      </c>
      <c r="D154">
        <v>11501.58</v>
      </c>
      <c r="E154">
        <v>39.18</v>
      </c>
      <c r="F154">
        <v>13.24</v>
      </c>
    </row>
    <row r="155" spans="1:6">
      <c r="A155" s="40">
        <v>44911</v>
      </c>
      <c r="B155">
        <v>2.8856</v>
      </c>
      <c r="C155">
        <v>24.15</v>
      </c>
      <c r="D155">
        <v>11295.03</v>
      </c>
      <c r="E155">
        <v>38.45</v>
      </c>
      <c r="F155">
        <v>13.06</v>
      </c>
    </row>
    <row r="156" spans="1:6">
      <c r="A156" s="40">
        <v>44918</v>
      </c>
      <c r="B156">
        <v>2.8251</v>
      </c>
      <c r="C156">
        <v>23.1</v>
      </c>
      <c r="D156">
        <v>10849.64</v>
      </c>
      <c r="E156">
        <v>36.72</v>
      </c>
      <c r="F156">
        <v>12.57</v>
      </c>
    </row>
    <row r="157" spans="1:6">
      <c r="A157" s="40">
        <v>44925</v>
      </c>
      <c r="B157">
        <v>2.8353</v>
      </c>
      <c r="C157">
        <v>23.44</v>
      </c>
      <c r="D157">
        <v>11015.99</v>
      </c>
      <c r="E157">
        <v>37.49</v>
      </c>
      <c r="F157">
        <v>12.78</v>
      </c>
    </row>
    <row r="158" spans="1:6">
      <c r="A158" s="40">
        <v>44932</v>
      </c>
      <c r="B158">
        <v>2.8328</v>
      </c>
      <c r="C158">
        <v>24.25</v>
      </c>
      <c r="D158">
        <v>11367.73</v>
      </c>
      <c r="E158">
        <v>38.89</v>
      </c>
      <c r="F158">
        <v>13.08</v>
      </c>
    </row>
    <row r="159" spans="1:6">
      <c r="A159" s="40">
        <v>44939</v>
      </c>
      <c r="B159">
        <v>2.901</v>
      </c>
      <c r="C159">
        <v>24.61</v>
      </c>
      <c r="D159" s="45">
        <v>11602.3</v>
      </c>
      <c r="E159">
        <v>39.49</v>
      </c>
      <c r="F159">
        <v>13.23</v>
      </c>
    </row>
    <row r="160" spans="1:6">
      <c r="A160" s="40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6">
      <c r="A161" s="40">
        <v>44960</v>
      </c>
      <c r="B161">
        <v>2.8943</v>
      </c>
      <c r="C161">
        <v>25.78</v>
      </c>
      <c r="D161">
        <v>12054.3</v>
      </c>
      <c r="E161">
        <v>41.56</v>
      </c>
      <c r="F161">
        <v>13.57</v>
      </c>
    </row>
    <row r="162" spans="1:6">
      <c r="A162" s="40">
        <v>44967</v>
      </c>
      <c r="B162">
        <v>2.9003</v>
      </c>
      <c r="C162">
        <v>25.81</v>
      </c>
      <c r="D162">
        <v>11976.85</v>
      </c>
      <c r="E162">
        <v>41.73</v>
      </c>
      <c r="F162">
        <v>13.56</v>
      </c>
    </row>
    <row r="163" spans="1:6">
      <c r="A163" s="40">
        <v>44974</v>
      </c>
      <c r="B163">
        <v>2.892</v>
      </c>
      <c r="C163">
        <v>25.37</v>
      </c>
      <c r="D163">
        <v>11715.77</v>
      </c>
      <c r="E163">
        <v>40.69</v>
      </c>
      <c r="F163">
        <v>13.39</v>
      </c>
    </row>
    <row r="164" spans="1:6">
      <c r="A164" s="40">
        <v>44981</v>
      </c>
      <c r="B164">
        <v>2.9126</v>
      </c>
      <c r="C164">
        <v>25.56</v>
      </c>
      <c r="D164">
        <v>11787.45</v>
      </c>
      <c r="E164">
        <v>40.6</v>
      </c>
      <c r="F164">
        <v>13.58</v>
      </c>
    </row>
    <row r="165" spans="1:6">
      <c r="A165" s="40">
        <v>44988</v>
      </c>
      <c r="B165">
        <v>2.9026</v>
      </c>
      <c r="C165">
        <v>25.66</v>
      </c>
      <c r="D165">
        <v>11851.92</v>
      </c>
      <c r="E165">
        <v>40.64</v>
      </c>
      <c r="F165">
        <v>13.83</v>
      </c>
    </row>
    <row r="166" spans="1:6">
      <c r="A166" s="40">
        <v>44995</v>
      </c>
      <c r="B166">
        <v>2.8627</v>
      </c>
      <c r="C166">
        <v>24.24</v>
      </c>
      <c r="D166">
        <v>11442.54</v>
      </c>
      <c r="E166">
        <v>38</v>
      </c>
      <c r="F166">
        <v>13.44</v>
      </c>
    </row>
    <row r="167" spans="1:6">
      <c r="A167" s="40">
        <v>45002</v>
      </c>
      <c r="B167">
        <v>2.8602</v>
      </c>
      <c r="C167">
        <v>23.87</v>
      </c>
      <c r="D167">
        <v>11278.05</v>
      </c>
      <c r="E167">
        <v>37.11</v>
      </c>
      <c r="F167">
        <v>13.52</v>
      </c>
    </row>
    <row r="168" spans="1:6">
      <c r="A168" s="40">
        <v>45009</v>
      </c>
      <c r="B168">
        <v>2.8676</v>
      </c>
      <c r="C168">
        <v>24.8</v>
      </c>
      <c r="D168">
        <v>11634.22</v>
      </c>
      <c r="E168">
        <v>39.02</v>
      </c>
      <c r="F168">
        <v>13.59</v>
      </c>
    </row>
    <row r="169" spans="1:6">
      <c r="A169" s="40">
        <v>45016</v>
      </c>
      <c r="B169">
        <v>2.8528</v>
      </c>
      <c r="C169">
        <v>24.29</v>
      </c>
      <c r="D169">
        <v>11726.4</v>
      </c>
      <c r="E169">
        <v>38.01</v>
      </c>
      <c r="F169">
        <v>13.64</v>
      </c>
    </row>
    <row r="170" spans="1:7">
      <c r="A170" s="40">
        <v>45023</v>
      </c>
      <c r="B170">
        <v>2.8464</v>
      </c>
      <c r="C170">
        <v>24.97</v>
      </c>
      <c r="D170">
        <v>11967.74</v>
      </c>
      <c r="E170">
        <v>38.38</v>
      </c>
      <c r="F170">
        <v>13.9</v>
      </c>
      <c r="G170">
        <v>51.7</v>
      </c>
    </row>
    <row r="171" spans="1:7">
      <c r="A171" s="40">
        <v>45030</v>
      </c>
      <c r="B171">
        <v>2.8281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>
      <c r="A172" s="40">
        <v>45037</v>
      </c>
      <c r="B172">
        <v>2.8258</v>
      </c>
      <c r="C172">
        <v>24.29</v>
      </c>
      <c r="D172">
        <v>11450.43</v>
      </c>
      <c r="E172">
        <v>36.3</v>
      </c>
      <c r="F172">
        <v>13.84</v>
      </c>
      <c r="G172">
        <v>49.92</v>
      </c>
    </row>
    <row r="173" spans="1:7">
      <c r="A173" s="40">
        <v>45044</v>
      </c>
      <c r="B173">
        <v>2.7788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>
      <c r="A174" s="40">
        <v>45051</v>
      </c>
      <c r="B174">
        <v>2.7338</v>
      </c>
      <c r="C174">
        <v>23.98</v>
      </c>
      <c r="D174">
        <v>11180.87</v>
      </c>
      <c r="E174">
        <v>36.23</v>
      </c>
      <c r="F174">
        <v>13.2</v>
      </c>
      <c r="G174">
        <v>39.39</v>
      </c>
    </row>
    <row r="175" spans="1:7">
      <c r="A175" s="49">
        <v>45058</v>
      </c>
      <c r="B175" s="50">
        <v>2.7058</v>
      </c>
      <c r="C175" s="50">
        <v>23.66</v>
      </c>
      <c r="D175" s="50">
        <v>11005.64</v>
      </c>
      <c r="E175" s="50">
        <v>35.88</v>
      </c>
      <c r="F175" s="50">
        <v>12.95</v>
      </c>
      <c r="G175" s="50">
        <v>37.98</v>
      </c>
    </row>
    <row r="176" spans="1:7">
      <c r="A176" s="40">
        <v>45065</v>
      </c>
      <c r="B176">
        <v>2.7151</v>
      </c>
      <c r="C176">
        <v>23.95</v>
      </c>
      <c r="D176">
        <v>11091.36</v>
      </c>
      <c r="E176">
        <v>36.75</v>
      </c>
      <c r="F176">
        <v>13.04</v>
      </c>
      <c r="G176">
        <v>39.87</v>
      </c>
    </row>
    <row r="177" spans="1:7">
      <c r="A177" s="49">
        <v>45072</v>
      </c>
      <c r="B177">
        <v>2.7205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>
      <c r="A178" s="40">
        <v>45079</v>
      </c>
      <c r="B178">
        <v>2.6951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>
      <c r="A179" s="49">
        <v>45086</v>
      </c>
      <c r="B179">
        <v>2.6703</v>
      </c>
      <c r="C179">
        <v>23.53</v>
      </c>
      <c r="D179">
        <v>10793.93</v>
      </c>
      <c r="E179">
        <v>35.95</v>
      </c>
      <c r="F179">
        <v>12.84</v>
      </c>
      <c r="G179">
        <v>39.35</v>
      </c>
    </row>
    <row r="180" spans="1:7">
      <c r="A180" s="40">
        <v>45093</v>
      </c>
      <c r="B180">
        <v>2.6626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>
      <c r="A181" s="49">
        <v>45098</v>
      </c>
      <c r="B181">
        <v>2.6701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>
      <c r="A182" s="40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</v>
      </c>
    </row>
    <row r="183" spans="1:7">
      <c r="A183" s="49">
        <v>45114</v>
      </c>
      <c r="B183">
        <v>2.6403</v>
      </c>
      <c r="C183">
        <v>23.77</v>
      </c>
      <c r="D183">
        <v>10888.55</v>
      </c>
      <c r="E183">
        <v>36.13</v>
      </c>
      <c r="F183">
        <v>12.72</v>
      </c>
      <c r="G183">
        <v>39.25</v>
      </c>
    </row>
    <row r="184" spans="1:7">
      <c r="A184" s="40">
        <v>45121</v>
      </c>
      <c r="B184">
        <v>2.6444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>
      <c r="A185" s="49">
        <v>45128</v>
      </c>
      <c r="B185">
        <v>2.6079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>
      <c r="A186" s="40">
        <v>45135</v>
      </c>
      <c r="B186">
        <v>2.6533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>
      <c r="A187" s="49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>
      <c r="A188" s="40">
        <v>45149</v>
      </c>
      <c r="B188">
        <v>2.6381</v>
      </c>
      <c r="C188">
        <v>23.51</v>
      </c>
      <c r="D188">
        <v>10808.87</v>
      </c>
      <c r="E188">
        <v>35.54</v>
      </c>
      <c r="F188">
        <v>12.71</v>
      </c>
      <c r="G188">
        <v>36.62</v>
      </c>
    </row>
    <row r="189" spans="1:7">
      <c r="A189" s="49">
        <v>45156</v>
      </c>
      <c r="B189">
        <v>2.5639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>
      <c r="A190" s="40">
        <v>45163</v>
      </c>
      <c r="B190">
        <v>2.5702</v>
      </c>
      <c r="C190">
        <v>22.13</v>
      </c>
      <c r="D190">
        <v>10130.47</v>
      </c>
      <c r="E190">
        <v>33.26</v>
      </c>
      <c r="F190">
        <v>12.25</v>
      </c>
      <c r="G190">
        <v>33.79</v>
      </c>
    </row>
    <row r="191" spans="1:7">
      <c r="A191" s="49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</v>
      </c>
    </row>
    <row r="192" spans="1:7">
      <c r="A192" s="40">
        <v>45177</v>
      </c>
      <c r="B192">
        <v>2.6375</v>
      </c>
      <c r="C192">
        <v>22.72</v>
      </c>
      <c r="D192">
        <v>10281.88</v>
      </c>
      <c r="E192">
        <v>34.39</v>
      </c>
      <c r="F192">
        <v>12.5</v>
      </c>
      <c r="G192">
        <v>36.25</v>
      </c>
    </row>
    <row r="193" spans="1:7">
      <c r="A193" s="49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>
      <c r="A194" s="40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>
      <c r="A195" s="49">
        <v>45197</v>
      </c>
      <c r="B195">
        <v>2.6751</v>
      </c>
      <c r="C195">
        <v>22.46</v>
      </c>
      <c r="D195">
        <v>10109.53</v>
      </c>
      <c r="E195">
        <v>33.94</v>
      </c>
      <c r="F195">
        <v>12.46</v>
      </c>
      <c r="G195">
        <v>35.71</v>
      </c>
    </row>
    <row r="196" spans="1:7">
      <c r="A196" s="40">
        <v>45212</v>
      </c>
      <c r="B196">
        <v>2.6702</v>
      </c>
      <c r="C196">
        <v>22.36</v>
      </c>
      <c r="D196">
        <v>10068.28</v>
      </c>
      <c r="E196">
        <v>33.93</v>
      </c>
      <c r="F196">
        <v>12.36</v>
      </c>
      <c r="G196">
        <v>35.64</v>
      </c>
    </row>
    <row r="197" spans="1:7">
      <c r="A197" s="49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>
      <c r="A198" s="40">
        <v>45226</v>
      </c>
      <c r="B198">
        <v>2.7133</v>
      </c>
      <c r="C198">
        <v>21.82</v>
      </c>
      <c r="D198">
        <v>9770.84</v>
      </c>
      <c r="E198">
        <v>32.8</v>
      </c>
      <c r="G198">
        <v>34.68</v>
      </c>
    </row>
    <row r="199" spans="1:7">
      <c r="A199" s="49">
        <v>45233</v>
      </c>
      <c r="B199">
        <v>2.6613</v>
      </c>
      <c r="C199">
        <v>22.02</v>
      </c>
      <c r="D199">
        <v>9853.89</v>
      </c>
      <c r="E199">
        <v>33.36</v>
      </c>
      <c r="G199">
        <v>35.35</v>
      </c>
    </row>
    <row r="200" spans="1:7">
      <c r="A200" s="40">
        <v>45240</v>
      </c>
      <c r="B200">
        <v>2.6444</v>
      </c>
      <c r="C200">
        <v>22.33</v>
      </c>
      <c r="D200">
        <v>9978.54</v>
      </c>
      <c r="E200">
        <v>34.12</v>
      </c>
      <c r="F200">
        <v>12.15</v>
      </c>
      <c r="G200">
        <v>36.38</v>
      </c>
    </row>
    <row r="201" spans="1:7">
      <c r="A201" s="49">
        <v>45247</v>
      </c>
      <c r="B201">
        <v>2.6542</v>
      </c>
      <c r="C201">
        <v>22.54</v>
      </c>
      <c r="D201">
        <v>9979.69</v>
      </c>
      <c r="E201">
        <v>34.49</v>
      </c>
      <c r="G201">
        <v>36.83</v>
      </c>
    </row>
    <row r="202" spans="1:7">
      <c r="A202" s="40">
        <v>45254</v>
      </c>
      <c r="B202">
        <v>2.7053</v>
      </c>
      <c r="C202">
        <v>22.24</v>
      </c>
      <c r="D202">
        <v>9839.52</v>
      </c>
      <c r="E202">
        <v>33.69</v>
      </c>
      <c r="G202">
        <v>35.73</v>
      </c>
    </row>
    <row r="203" spans="1:7">
      <c r="A203" s="49">
        <v>45261</v>
      </c>
      <c r="B203">
        <v>2.6625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>
      <c r="A204" s="40">
        <v>45268</v>
      </c>
      <c r="B204">
        <v>2.6636</v>
      </c>
      <c r="C204">
        <v>21.64</v>
      </c>
      <c r="D204">
        <v>9553.92</v>
      </c>
      <c r="E204">
        <v>33.1</v>
      </c>
      <c r="F204">
        <v>11.85</v>
      </c>
      <c r="G204">
        <v>35.84</v>
      </c>
    </row>
    <row r="205" spans="1:7">
      <c r="A205" s="49">
        <v>45275</v>
      </c>
      <c r="B205">
        <v>2.6227</v>
      </c>
      <c r="C205">
        <v>21.4</v>
      </c>
      <c r="D205">
        <v>9385.33</v>
      </c>
      <c r="E205">
        <v>32.62</v>
      </c>
      <c r="F205">
        <v>11.81</v>
      </c>
      <c r="G205">
        <v>35.2</v>
      </c>
    </row>
    <row r="206" spans="1:7">
      <c r="A206" s="40">
        <v>45282</v>
      </c>
      <c r="B206">
        <v>2.5877</v>
      </c>
      <c r="C206">
        <v>20.97</v>
      </c>
      <c r="D206">
        <v>9221.31</v>
      </c>
      <c r="E206">
        <v>31.92</v>
      </c>
      <c r="F206">
        <v>11.66</v>
      </c>
      <c r="G206">
        <v>34.45</v>
      </c>
    </row>
    <row r="207" spans="1:7">
      <c r="A207" s="49">
        <v>45289</v>
      </c>
      <c r="B207">
        <v>2.5553</v>
      </c>
      <c r="C207" s="39">
        <v>21.61</v>
      </c>
      <c r="D207">
        <v>9524.69</v>
      </c>
      <c r="E207">
        <v>32.91</v>
      </c>
      <c r="G207">
        <v>35.47</v>
      </c>
    </row>
    <row r="208" spans="1:7">
      <c r="A208" s="40">
        <v>45296</v>
      </c>
      <c r="B208">
        <v>2.5175</v>
      </c>
      <c r="C208" s="39">
        <v>20.84</v>
      </c>
      <c r="D208">
        <v>9116.44</v>
      </c>
      <c r="E208">
        <v>31.34</v>
      </c>
      <c r="F208">
        <v>11.74</v>
      </c>
      <c r="G208">
        <v>33.23</v>
      </c>
    </row>
    <row r="209" spans="1:7">
      <c r="A209" s="49">
        <v>45303</v>
      </c>
      <c r="B209">
        <v>2.5172</v>
      </c>
      <c r="C209" s="39">
        <v>20.56</v>
      </c>
      <c r="D209">
        <v>8996.26</v>
      </c>
      <c r="E209">
        <v>30.91</v>
      </c>
      <c r="F209">
        <v>11.54</v>
      </c>
      <c r="G209">
        <v>32.34</v>
      </c>
    </row>
    <row r="210" spans="1:7">
      <c r="A210" s="40">
        <v>45310</v>
      </c>
      <c r="B210">
        <v>2.5027</v>
      </c>
      <c r="C210" s="39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>
      <c r="A211" s="49">
        <v>45317</v>
      </c>
      <c r="B211">
        <v>2.4994</v>
      </c>
      <c r="C211" s="39">
        <v>19.76</v>
      </c>
      <c r="D211">
        <v>8762.33</v>
      </c>
      <c r="E211">
        <v>28.93</v>
      </c>
      <c r="F211" s="39">
        <v>11.66</v>
      </c>
      <c r="G211" s="39">
        <v>30.01</v>
      </c>
    </row>
    <row r="212" spans="1:7">
      <c r="A212" s="40">
        <v>45324</v>
      </c>
      <c r="B212">
        <v>2.4244</v>
      </c>
      <c r="C212" s="39">
        <v>17.72</v>
      </c>
      <c r="D212">
        <v>8055.77</v>
      </c>
      <c r="E212">
        <v>25.39</v>
      </c>
      <c r="F212" s="39">
        <v>10.97</v>
      </c>
      <c r="G212" s="39">
        <v>26.29</v>
      </c>
    </row>
    <row r="213" spans="1:7">
      <c r="A213" s="49">
        <v>45330</v>
      </c>
      <c r="B213">
        <v>2.4379</v>
      </c>
      <c r="C213" s="39">
        <v>18.92</v>
      </c>
      <c r="D213">
        <v>8820.6</v>
      </c>
      <c r="E213">
        <v>27.15</v>
      </c>
      <c r="F213" s="39">
        <v>11.53</v>
      </c>
      <c r="G213" s="39">
        <v>28.87</v>
      </c>
    </row>
    <row r="214" spans="1:7">
      <c r="A214" s="40">
        <v>45345</v>
      </c>
      <c r="B214">
        <v>2.4009</v>
      </c>
      <c r="C214" s="39">
        <v>19.88</v>
      </c>
      <c r="D214">
        <v>9069.42</v>
      </c>
      <c r="E214">
        <v>28.92</v>
      </c>
      <c r="F214" s="39">
        <v>12.09</v>
      </c>
      <c r="G214" s="39">
        <v>30.08</v>
      </c>
    </row>
    <row r="215" spans="1:7">
      <c r="A215" s="49">
        <v>45352</v>
      </c>
      <c r="B215">
        <v>2.3675</v>
      </c>
      <c r="C215" s="39">
        <v>20.54</v>
      </c>
      <c r="D215">
        <v>9434.75</v>
      </c>
      <c r="E215">
        <v>30</v>
      </c>
      <c r="F215" s="39">
        <v>12.17</v>
      </c>
      <c r="G215" s="39">
        <v>31.55</v>
      </c>
    </row>
    <row r="216" spans="1:7">
      <c r="A216" s="40">
        <v>45359</v>
      </c>
      <c r="B216">
        <v>2.2825</v>
      </c>
      <c r="C216" s="39">
        <v>20.48</v>
      </c>
      <c r="D216">
        <v>9369.05</v>
      </c>
      <c r="E216">
        <v>29.82</v>
      </c>
      <c r="F216" s="39">
        <v>12.25</v>
      </c>
      <c r="G216" s="39">
        <v>31.06</v>
      </c>
    </row>
    <row r="217" spans="1:7">
      <c r="A217" s="49">
        <v>45366</v>
      </c>
      <c r="B217">
        <v>2.32</v>
      </c>
      <c r="C217" s="39">
        <v>21.08</v>
      </c>
      <c r="D217">
        <v>9612.75</v>
      </c>
      <c r="E217">
        <v>31.21</v>
      </c>
      <c r="F217" s="39">
        <v>12.26</v>
      </c>
      <c r="G217" s="39">
        <v>31.84</v>
      </c>
    </row>
    <row r="218" spans="1:7">
      <c r="A218" s="40">
        <v>45373</v>
      </c>
      <c r="B218">
        <v>2.3051</v>
      </c>
      <c r="C218" s="39">
        <v>20.83</v>
      </c>
      <c r="D218">
        <v>9565.56</v>
      </c>
      <c r="E218">
        <v>29.96</v>
      </c>
      <c r="F218" s="39">
        <v>12.23</v>
      </c>
      <c r="G218" s="39">
        <v>31.65</v>
      </c>
    </row>
    <row r="219" spans="1:7">
      <c r="A219" s="49">
        <v>45380</v>
      </c>
      <c r="B219">
        <v>2.2901</v>
      </c>
      <c r="C219" s="39">
        <v>20.97</v>
      </c>
      <c r="D219">
        <v>9400.85</v>
      </c>
      <c r="E219">
        <v>29.05</v>
      </c>
      <c r="F219" s="39">
        <v>12.22</v>
      </c>
      <c r="G219" s="39">
        <v>30.28</v>
      </c>
    </row>
    <row r="220" spans="1:7">
      <c r="A220" s="40">
        <v>45385</v>
      </c>
      <c r="B220">
        <v>2.2837</v>
      </c>
      <c r="C220" s="39">
        <v>21.49</v>
      </c>
      <c r="D220">
        <v>9544.77</v>
      </c>
      <c r="E220">
        <v>29.41</v>
      </c>
      <c r="F220" s="39">
        <v>12.34</v>
      </c>
      <c r="G220" s="39">
        <v>30.16</v>
      </c>
    </row>
    <row r="221" spans="1:7">
      <c r="A221" s="49">
        <v>45394</v>
      </c>
      <c r="B221">
        <v>2.2837</v>
      </c>
      <c r="C221" s="39">
        <v>20.74</v>
      </c>
      <c r="D221">
        <v>9228.23</v>
      </c>
      <c r="E221">
        <v>28.26</v>
      </c>
      <c r="F221" s="39">
        <v>12.14</v>
      </c>
      <c r="G221" s="39">
        <v>29.14</v>
      </c>
    </row>
    <row r="222" spans="1:7">
      <c r="A222" s="40">
        <v>45401</v>
      </c>
      <c r="B222">
        <v>2.254</v>
      </c>
      <c r="C222" s="39">
        <v>20.52</v>
      </c>
      <c r="D222">
        <v>9279.46</v>
      </c>
      <c r="E222">
        <v>27.38</v>
      </c>
      <c r="F222" s="39">
        <v>12.36</v>
      </c>
      <c r="G222" s="39">
        <v>28.48</v>
      </c>
    </row>
    <row r="223" spans="1:7">
      <c r="A223" s="49">
        <v>45408</v>
      </c>
      <c r="B223">
        <v>2.3084</v>
      </c>
      <c r="C223" s="39">
        <v>21.53</v>
      </c>
      <c r="D223">
        <v>9463.91</v>
      </c>
      <c r="E223">
        <v>29.55</v>
      </c>
      <c r="F223" s="39">
        <v>12.44</v>
      </c>
      <c r="G223" s="39">
        <v>29.55</v>
      </c>
    </row>
    <row r="224" spans="1:7">
      <c r="A224" s="40">
        <v>45412</v>
      </c>
      <c r="B224">
        <v>2.3028</v>
      </c>
      <c r="C224" s="39">
        <v>21.78</v>
      </c>
      <c r="D224">
        <v>9587.12</v>
      </c>
      <c r="E224">
        <v>30.65</v>
      </c>
      <c r="F224" s="39">
        <v>12.5</v>
      </c>
      <c r="G224" s="39">
        <v>30.3</v>
      </c>
    </row>
    <row r="225" spans="1:7">
      <c r="A225" s="49">
        <v>45422</v>
      </c>
      <c r="B225">
        <v>2.3122</v>
      </c>
      <c r="C225" s="39">
        <v>22.13</v>
      </c>
      <c r="D225">
        <v>9731.24</v>
      </c>
      <c r="E225">
        <v>31.03</v>
      </c>
      <c r="F225" s="39">
        <v>13.46</v>
      </c>
      <c r="G225" s="39">
        <v>36.37</v>
      </c>
    </row>
    <row r="226" spans="1:7">
      <c r="A226" s="40">
        <v>45429</v>
      </c>
      <c r="B226">
        <v>2.3077</v>
      </c>
      <c r="C226" s="39">
        <v>22.11</v>
      </c>
      <c r="D226">
        <v>9709.42</v>
      </c>
      <c r="E226">
        <v>30.89</v>
      </c>
      <c r="F226" s="39">
        <v>13.45</v>
      </c>
      <c r="G226" s="39">
        <v>35.7</v>
      </c>
    </row>
    <row r="227" spans="1:7">
      <c r="A227" s="49">
        <v>45436</v>
      </c>
      <c r="B227">
        <v>2.3134</v>
      </c>
      <c r="C227" s="39">
        <v>21.46</v>
      </c>
      <c r="D227">
        <v>9424.58</v>
      </c>
      <c r="E227">
        <v>30.02</v>
      </c>
      <c r="F227" s="39">
        <v>13.3</v>
      </c>
      <c r="G227" s="39">
        <v>34.54</v>
      </c>
    </row>
    <row r="228" spans="1:7">
      <c r="A228" s="40">
        <v>45443</v>
      </c>
      <c r="B228">
        <v>2.2926</v>
      </c>
      <c r="C228" s="39">
        <v>21.38</v>
      </c>
      <c r="D228">
        <v>9364.38</v>
      </c>
      <c r="E228">
        <v>30.02</v>
      </c>
      <c r="F228" s="39">
        <v>13.18</v>
      </c>
      <c r="G228" s="39">
        <v>35.14</v>
      </c>
    </row>
    <row r="229" spans="1:7">
      <c r="A229" s="49">
        <v>45450</v>
      </c>
      <c r="B229">
        <v>2.2833</v>
      </c>
      <c r="C229" s="39">
        <v>20.84</v>
      </c>
      <c r="D229">
        <v>9255.68</v>
      </c>
      <c r="E229">
        <v>28.91</v>
      </c>
      <c r="F229" s="39">
        <v>13.05</v>
      </c>
      <c r="G229" s="39">
        <v>33.89</v>
      </c>
    </row>
    <row r="230" spans="1:7">
      <c r="A230" s="40">
        <v>45457</v>
      </c>
      <c r="B230">
        <v>2.2558</v>
      </c>
      <c r="C230" s="39">
        <v>20.93</v>
      </c>
      <c r="D230">
        <v>9252.25</v>
      </c>
      <c r="E230">
        <v>29.39</v>
      </c>
      <c r="F230" s="39">
        <v>12.96</v>
      </c>
      <c r="G230" s="39">
        <v>34.89</v>
      </c>
    </row>
    <row r="231" spans="1:7">
      <c r="A231" s="49">
        <v>45464</v>
      </c>
      <c r="B231">
        <v>2.2571</v>
      </c>
      <c r="C231">
        <v>20.49</v>
      </c>
      <c r="D231">
        <v>9064.84</v>
      </c>
      <c r="E231">
        <v>28.8</v>
      </c>
      <c r="F231">
        <v>12.8</v>
      </c>
      <c r="G231">
        <v>34.7</v>
      </c>
    </row>
    <row r="232" spans="1:7">
      <c r="A232" s="40">
        <v>45471</v>
      </c>
      <c r="B232">
        <v>2.2058</v>
      </c>
      <c r="C232">
        <v>20.03</v>
      </c>
      <c r="D232">
        <v>8848.7</v>
      </c>
      <c r="E232">
        <v>27.92</v>
      </c>
      <c r="F232">
        <v>12.69</v>
      </c>
      <c r="G232">
        <v>32.73</v>
      </c>
    </row>
    <row r="233" spans="1:7">
      <c r="A233" s="49">
        <v>45478</v>
      </c>
      <c r="B233">
        <v>2.2754</v>
      </c>
      <c r="C233">
        <v>19.64</v>
      </c>
      <c r="D233">
        <v>8695.55</v>
      </c>
      <c r="E233">
        <v>27.18</v>
      </c>
      <c r="F233">
        <v>12.63</v>
      </c>
      <c r="G233">
        <v>31.62</v>
      </c>
    </row>
    <row r="234" spans="1:7">
      <c r="A234" s="40">
        <v>45485</v>
      </c>
      <c r="B234">
        <v>2.2604</v>
      </c>
      <c r="C234">
        <v>19.97</v>
      </c>
      <c r="D234">
        <v>8854.08</v>
      </c>
      <c r="E234">
        <v>27.73</v>
      </c>
      <c r="F234">
        <v>12.72</v>
      </c>
      <c r="G234">
        <v>32.22</v>
      </c>
    </row>
    <row r="235" spans="1:7">
      <c r="A235" s="49">
        <v>45492</v>
      </c>
      <c r="B235">
        <v>2.2614</v>
      </c>
      <c r="C235">
        <v>19.87</v>
      </c>
      <c r="D235">
        <v>8903.23</v>
      </c>
      <c r="E235">
        <v>27.73</v>
      </c>
      <c r="F235">
        <v>12.77</v>
      </c>
      <c r="G235">
        <v>32.87</v>
      </c>
    </row>
    <row r="236" spans="1:7">
      <c r="A236" s="40">
        <v>45499</v>
      </c>
      <c r="B236">
        <v>2.1944</v>
      </c>
      <c r="C236">
        <v>19.36</v>
      </c>
      <c r="D236">
        <v>8597.17</v>
      </c>
      <c r="E236">
        <v>27.02</v>
      </c>
      <c r="F236">
        <v>12.37</v>
      </c>
      <c r="G236">
        <v>31.21</v>
      </c>
    </row>
    <row r="237" spans="1:7">
      <c r="A237" s="49">
        <v>45506</v>
      </c>
      <c r="B237">
        <v>2.1277</v>
      </c>
      <c r="C237">
        <v>19.42</v>
      </c>
      <c r="D237">
        <v>8553.55</v>
      </c>
      <c r="E237">
        <v>27.09</v>
      </c>
      <c r="F237">
        <v>12.41</v>
      </c>
      <c r="G237">
        <v>31.94</v>
      </c>
    </row>
    <row r="238" spans="1:7">
      <c r="A238" s="40">
        <v>45513</v>
      </c>
      <c r="B238">
        <v>2.1986</v>
      </c>
      <c r="C238">
        <v>19.07</v>
      </c>
      <c r="D238" s="45">
        <v>8393.7</v>
      </c>
      <c r="E238">
        <v>26.36</v>
      </c>
      <c r="F238">
        <v>12.23</v>
      </c>
      <c r="G238">
        <v>31.25</v>
      </c>
    </row>
    <row r="239" spans="1:7">
      <c r="A239" s="49">
        <v>45520</v>
      </c>
      <c r="B239">
        <v>2.1978</v>
      </c>
      <c r="C239">
        <v>19.01</v>
      </c>
      <c r="D239">
        <v>8349.87</v>
      </c>
      <c r="E239">
        <v>26.47</v>
      </c>
      <c r="F239">
        <v>12.32</v>
      </c>
      <c r="G239">
        <v>30.97</v>
      </c>
    </row>
    <row r="240" spans="1:7">
      <c r="A240" s="40">
        <v>45527</v>
      </c>
      <c r="B240">
        <v>2.1547</v>
      </c>
      <c r="C240">
        <v>18.54</v>
      </c>
      <c r="D240">
        <v>8181.92</v>
      </c>
      <c r="E240">
        <v>25.54</v>
      </c>
      <c r="F240">
        <v>12.23</v>
      </c>
      <c r="G240">
        <v>29.78</v>
      </c>
    </row>
    <row r="241" spans="1:7">
      <c r="A241" s="49">
        <v>45534</v>
      </c>
      <c r="B241">
        <v>2.1704</v>
      </c>
      <c r="C241">
        <v>18.98</v>
      </c>
      <c r="D241">
        <v>8348.48</v>
      </c>
      <c r="E241">
        <v>26.34</v>
      </c>
      <c r="F241">
        <v>12.16</v>
      </c>
      <c r="G241">
        <v>30.6</v>
      </c>
    </row>
    <row r="242" spans="1:7">
      <c r="A242" s="40">
        <v>45541</v>
      </c>
      <c r="B242">
        <v>2.1388</v>
      </c>
      <c r="C242">
        <v>18.48</v>
      </c>
      <c r="D242">
        <v>8130.77</v>
      </c>
      <c r="E242">
        <v>25.59</v>
      </c>
      <c r="F242">
        <v>11.84</v>
      </c>
      <c r="G242">
        <v>29.4</v>
      </c>
    </row>
    <row r="243" spans="1:7">
      <c r="A243" s="49">
        <v>45548</v>
      </c>
      <c r="B243">
        <v>2.0724</v>
      </c>
      <c r="C243">
        <v>18.1</v>
      </c>
      <c r="D243">
        <v>7983.55</v>
      </c>
      <c r="E243">
        <v>25.3</v>
      </c>
      <c r="F243">
        <v>11.56</v>
      </c>
      <c r="G243">
        <v>28.92</v>
      </c>
    </row>
    <row r="244" spans="1:7">
      <c r="A244" s="40">
        <v>45555</v>
      </c>
      <c r="B244">
        <v>2.0431</v>
      </c>
      <c r="C244">
        <v>18.33</v>
      </c>
      <c r="D244">
        <v>8075.14</v>
      </c>
      <c r="E244">
        <v>25.38</v>
      </c>
      <c r="F244">
        <v>11.71</v>
      </c>
      <c r="G244">
        <v>28.74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M158" sqref="M158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29" t="s">
        <v>25</v>
      </c>
      <c r="B1" s="30" t="s">
        <v>26</v>
      </c>
      <c r="C1" s="31"/>
      <c r="E1" s="29" t="s">
        <v>27</v>
      </c>
      <c r="F1" s="30" t="s">
        <v>28</v>
      </c>
      <c r="H1" s="30" t="s">
        <v>29</v>
      </c>
      <c r="I1" s="30" t="s">
        <v>30</v>
      </c>
      <c r="J1" s="30" t="s">
        <v>31</v>
      </c>
      <c r="K1" s="30" t="s">
        <v>32</v>
      </c>
      <c r="L1" s="30" t="s">
        <v>33</v>
      </c>
      <c r="M1" t="s">
        <v>34</v>
      </c>
    </row>
    <row r="2" spans="1:13">
      <c r="A2" s="29"/>
      <c r="B2" s="30" t="s">
        <v>35</v>
      </c>
      <c r="C2" s="32"/>
      <c r="E2" s="29"/>
      <c r="F2" s="30" t="s">
        <v>36</v>
      </c>
      <c r="H2" s="33" t="s">
        <v>37</v>
      </c>
      <c r="I2" s="30" t="s">
        <v>38</v>
      </c>
      <c r="J2" s="30"/>
      <c r="K2" s="34" t="s">
        <v>39</v>
      </c>
      <c r="L2" s="30">
        <v>22</v>
      </c>
      <c r="M2">
        <v>3</v>
      </c>
    </row>
    <row r="3" spans="1:12">
      <c r="A3" s="29" t="s">
        <v>40</v>
      </c>
      <c r="B3" s="30" t="s">
        <v>41</v>
      </c>
      <c r="C3" s="32"/>
      <c r="E3" s="29"/>
      <c r="F3" s="30" t="s">
        <v>42</v>
      </c>
      <c r="H3" t="s">
        <v>43</v>
      </c>
      <c r="I3" s="30" t="s">
        <v>38</v>
      </c>
      <c r="L3">
        <v>14</v>
      </c>
    </row>
    <row r="4" spans="1:12">
      <c r="A4" s="29"/>
      <c r="B4" s="30" t="s">
        <v>44</v>
      </c>
      <c r="C4" s="32"/>
      <c r="E4" s="29"/>
      <c r="F4" s="30" t="s">
        <v>45</v>
      </c>
      <c r="H4" s="30" t="s">
        <v>46</v>
      </c>
      <c r="I4" s="30" t="s">
        <v>38</v>
      </c>
      <c r="J4" s="30"/>
      <c r="K4" s="30"/>
      <c r="L4" s="30">
        <v>25</v>
      </c>
    </row>
    <row r="5" spans="1:12">
      <c r="A5" s="29" t="s">
        <v>47</v>
      </c>
      <c r="B5" s="30" t="s">
        <v>48</v>
      </c>
      <c r="C5" s="31"/>
      <c r="E5" s="29"/>
      <c r="F5" s="30" t="s">
        <v>49</v>
      </c>
      <c r="H5" s="30" t="s">
        <v>50</v>
      </c>
      <c r="I5" s="30" t="s">
        <v>38</v>
      </c>
      <c r="J5" s="30"/>
      <c r="K5" s="30"/>
      <c r="L5" s="30">
        <v>12</v>
      </c>
    </row>
    <row r="6" spans="1:12">
      <c r="A6" s="29"/>
      <c r="B6" s="30" t="s">
        <v>51</v>
      </c>
      <c r="C6" s="31"/>
      <c r="H6" s="33" t="s">
        <v>52</v>
      </c>
      <c r="I6" s="30" t="s">
        <v>38</v>
      </c>
      <c r="J6" s="30"/>
      <c r="K6" s="33"/>
      <c r="L6" s="30">
        <v>21</v>
      </c>
    </row>
    <row r="7" spans="1:12">
      <c r="A7" s="29" t="s">
        <v>53</v>
      </c>
      <c r="B7" s="30" t="s">
        <v>54</v>
      </c>
      <c r="C7" s="31"/>
      <c r="H7" s="33" t="s">
        <v>55</v>
      </c>
      <c r="I7" s="30" t="s">
        <v>38</v>
      </c>
      <c r="J7" s="30"/>
      <c r="K7" s="34"/>
      <c r="L7" s="30">
        <v>16</v>
      </c>
    </row>
    <row r="8" spans="1:12">
      <c r="A8" s="29"/>
      <c r="B8" s="30" t="s">
        <v>56</v>
      </c>
      <c r="C8" s="31"/>
      <c r="H8" s="33" t="s">
        <v>57</v>
      </c>
      <c r="I8" s="30" t="s">
        <v>38</v>
      </c>
      <c r="J8" s="30"/>
      <c r="K8" s="33"/>
      <c r="L8" s="30">
        <v>14</v>
      </c>
    </row>
    <row r="9" spans="8:12">
      <c r="H9" s="33" t="s">
        <v>58</v>
      </c>
      <c r="I9" s="30" t="s">
        <v>38</v>
      </c>
      <c r="J9" s="30"/>
      <c r="K9" s="35"/>
      <c r="L9" s="30">
        <v>20</v>
      </c>
    </row>
    <row r="10" spans="8:13">
      <c r="H10" s="30" t="s">
        <v>59</v>
      </c>
      <c r="I10" s="30" t="s">
        <v>38</v>
      </c>
      <c r="J10" s="30"/>
      <c r="K10" s="36"/>
      <c r="L10" s="30">
        <v>18</v>
      </c>
      <c r="M10">
        <v>1</v>
      </c>
    </row>
    <row r="11" spans="8:13">
      <c r="H11" s="30" t="s">
        <v>60</v>
      </c>
      <c r="I11" s="30" t="s">
        <v>38</v>
      </c>
      <c r="J11" s="30"/>
      <c r="K11" s="36"/>
      <c r="L11" s="30">
        <v>36</v>
      </c>
      <c r="M11">
        <v>2</v>
      </c>
    </row>
    <row r="12" spans="8:12">
      <c r="H12" s="30" t="s">
        <v>61</v>
      </c>
      <c r="I12" s="30" t="s">
        <v>38</v>
      </c>
      <c r="J12" s="30"/>
      <c r="K12" s="34"/>
      <c r="L12" s="30">
        <v>17</v>
      </c>
    </row>
    <row r="13" spans="8:13">
      <c r="H13" s="30" t="s">
        <v>62</v>
      </c>
      <c r="I13" s="30" t="s">
        <v>38</v>
      </c>
      <c r="J13" s="30"/>
      <c r="K13" s="34"/>
      <c r="L13" s="30">
        <v>11</v>
      </c>
      <c r="M13">
        <v>1</v>
      </c>
    </row>
    <row r="14" spans="8:12">
      <c r="H14" s="30" t="s">
        <v>63</v>
      </c>
      <c r="I14" s="30" t="s">
        <v>38</v>
      </c>
      <c r="J14" s="30"/>
      <c r="K14" s="34" t="s">
        <v>39</v>
      </c>
      <c r="L14" s="30">
        <v>22</v>
      </c>
    </row>
    <row r="15" spans="8:12">
      <c r="H15" s="30" t="s">
        <v>64</v>
      </c>
      <c r="I15" s="30" t="s">
        <v>38</v>
      </c>
      <c r="J15" s="30"/>
      <c r="K15" s="31"/>
      <c r="L15" s="37" t="s">
        <v>65</v>
      </c>
    </row>
    <row r="16" spans="8:12">
      <c r="H16" s="30" t="s">
        <v>66</v>
      </c>
      <c r="I16" s="30" t="s">
        <v>38</v>
      </c>
      <c r="J16" s="30"/>
      <c r="K16" s="34"/>
      <c r="L16" s="30">
        <v>18</v>
      </c>
    </row>
    <row r="17" spans="8:12">
      <c r="H17" s="30" t="s">
        <v>67</v>
      </c>
      <c r="I17" s="30" t="s">
        <v>38</v>
      </c>
      <c r="J17" s="30"/>
      <c r="K17" s="30"/>
      <c r="L17" s="30">
        <v>12</v>
      </c>
    </row>
    <row r="18" spans="8:12">
      <c r="H18" s="30" t="s">
        <v>68</v>
      </c>
      <c r="I18" s="30"/>
      <c r="J18" s="30"/>
      <c r="K18" s="30"/>
      <c r="L18" s="30">
        <v>12</v>
      </c>
    </row>
    <row r="19" spans="8:12">
      <c r="H19" s="30" t="s">
        <v>57</v>
      </c>
      <c r="I19" s="30"/>
      <c r="J19" s="30"/>
      <c r="K19" s="30"/>
      <c r="L19" s="30">
        <v>12</v>
      </c>
    </row>
    <row r="20" spans="8:12">
      <c r="H20" s="30" t="s">
        <v>69</v>
      </c>
      <c r="I20" s="30"/>
      <c r="J20" s="30"/>
      <c r="K20" s="30"/>
      <c r="L20" s="30">
        <v>12</v>
      </c>
    </row>
    <row r="21" spans="8:12">
      <c r="H21" t="s">
        <v>70</v>
      </c>
      <c r="L21">
        <v>10</v>
      </c>
    </row>
    <row r="22" spans="8:12">
      <c r="H22" t="s">
        <v>71</v>
      </c>
      <c r="L22">
        <v>14</v>
      </c>
    </row>
    <row r="23" spans="8:12">
      <c r="H23" s="30" t="s">
        <v>72</v>
      </c>
      <c r="I23" s="30"/>
      <c r="J23" s="30"/>
      <c r="K23" s="34"/>
      <c r="L23" s="30">
        <v>10</v>
      </c>
    </row>
    <row r="24" spans="8:12">
      <c r="H24" s="30" t="s">
        <v>73</v>
      </c>
      <c r="I24" s="30"/>
      <c r="J24" s="30"/>
      <c r="K24" s="30"/>
      <c r="L24" s="30">
        <v>10</v>
      </c>
    </row>
    <row r="25" spans="8:12">
      <c r="H25" t="s">
        <v>74</v>
      </c>
      <c r="L25">
        <v>13</v>
      </c>
    </row>
    <row r="26" spans="8:12">
      <c r="H26" t="s">
        <v>75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M158" sqref="M158"/>
    </sheetView>
  </sheetViews>
  <sheetFormatPr defaultColWidth="8.72727272727273" defaultRowHeight="14"/>
  <cols>
    <col min="1" max="1" width="14" style="18" customWidth="1"/>
    <col min="2" max="2" width="45.5454545454545" style="18" customWidth="1"/>
    <col min="3" max="4" width="16.6363636363636" style="18" customWidth="1"/>
    <col min="5" max="5" width="24.1818181818182" style="18" customWidth="1"/>
    <col min="6" max="6" width="23" style="18" customWidth="1"/>
    <col min="7" max="13" width="21.4545454545455" style="18" customWidth="1"/>
    <col min="14" max="14" width="17.6363636363636" style="18" customWidth="1"/>
    <col min="15" max="15" width="16.6363636363636" style="18" customWidth="1"/>
    <col min="16" max="16" width="19.7272727272727" style="18" customWidth="1"/>
    <col min="17" max="17" width="29.8181818181818" style="18" customWidth="1"/>
    <col min="18" max="18" width="28.6363636363636" style="18" customWidth="1"/>
    <col min="19" max="19" width="27.6363636363636" style="18" customWidth="1"/>
    <col min="20" max="20" width="21.4545454545455" style="18" customWidth="1"/>
    <col min="21" max="21" width="24.6363636363636" style="18" customWidth="1"/>
    <col min="22" max="24" width="21.4545454545455" style="18" customWidth="1"/>
    <col min="25" max="25" width="20.3636363636364" style="18" customWidth="1"/>
    <col min="26" max="16384" width="8.72727272727273" style="18"/>
  </cols>
  <sheetData>
    <row r="1" spans="3:25">
      <c r="C1" s="18" t="s">
        <v>76</v>
      </c>
      <c r="D1" s="18" t="s">
        <v>77</v>
      </c>
      <c r="E1" s="18" t="s">
        <v>78</v>
      </c>
      <c r="F1" s="18" t="s">
        <v>79</v>
      </c>
      <c r="G1" s="18" t="s">
        <v>80</v>
      </c>
      <c r="H1" s="18" t="s">
        <v>81</v>
      </c>
      <c r="I1" s="18" t="s">
        <v>82</v>
      </c>
      <c r="J1" s="18" t="s">
        <v>83</v>
      </c>
      <c r="K1" s="18" t="s">
        <v>84</v>
      </c>
      <c r="L1" s="18" t="s">
        <v>85</v>
      </c>
      <c r="M1" s="18" t="s">
        <v>86</v>
      </c>
      <c r="N1" s="18" t="s">
        <v>87</v>
      </c>
      <c r="O1" s="18" t="s">
        <v>88</v>
      </c>
      <c r="P1" s="18" t="s">
        <v>89</v>
      </c>
      <c r="Q1" s="18" t="s">
        <v>90</v>
      </c>
      <c r="R1" s="18" t="s">
        <v>91</v>
      </c>
      <c r="S1" s="18" t="s">
        <v>92</v>
      </c>
      <c r="T1" s="18" t="s">
        <v>93</v>
      </c>
      <c r="U1" s="18" t="s">
        <v>94</v>
      </c>
      <c r="V1" s="18" t="s">
        <v>95</v>
      </c>
      <c r="W1" s="18" t="s">
        <v>96</v>
      </c>
      <c r="X1" s="18" t="s">
        <v>97</v>
      </c>
      <c r="Y1" s="18" t="s">
        <v>98</v>
      </c>
    </row>
    <row r="2" spans="1:25">
      <c r="A2" s="19" t="s">
        <v>99</v>
      </c>
      <c r="B2" s="19" t="s">
        <v>100</v>
      </c>
      <c r="C2" s="18" t="s">
        <v>101</v>
      </c>
      <c r="D2" s="18" t="s">
        <v>101</v>
      </c>
      <c r="E2" s="18" t="s">
        <v>101</v>
      </c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 t="s">
        <v>101</v>
      </c>
      <c r="M2" s="18" t="s">
        <v>101</v>
      </c>
      <c r="N2" s="18" t="s">
        <v>101</v>
      </c>
      <c r="O2" s="18" t="s">
        <v>101</v>
      </c>
      <c r="P2" s="18" t="s">
        <v>101</v>
      </c>
      <c r="Q2" s="18" t="s">
        <v>101</v>
      </c>
      <c r="R2" s="18" t="s">
        <v>101</v>
      </c>
      <c r="S2" s="18" t="s">
        <v>101</v>
      </c>
      <c r="U2" s="18" t="s">
        <v>101</v>
      </c>
      <c r="V2" s="18" t="s">
        <v>101</v>
      </c>
      <c r="W2" s="18" t="s">
        <v>101</v>
      </c>
      <c r="X2" s="18" t="s">
        <v>101</v>
      </c>
      <c r="Y2" s="18" t="s">
        <v>101</v>
      </c>
    </row>
    <row r="3" spans="1:25">
      <c r="A3" s="19"/>
      <c r="B3" s="19" t="s">
        <v>102</v>
      </c>
      <c r="C3" s="18" t="s">
        <v>103</v>
      </c>
      <c r="D3" s="18" t="s">
        <v>104</v>
      </c>
      <c r="E3" s="18" t="s">
        <v>105</v>
      </c>
      <c r="F3" s="18" t="s">
        <v>106</v>
      </c>
      <c r="G3" s="18" t="s">
        <v>107</v>
      </c>
      <c r="H3" s="18" t="s">
        <v>108</v>
      </c>
      <c r="I3" s="18" t="s">
        <v>109</v>
      </c>
      <c r="J3" s="18" t="s">
        <v>110</v>
      </c>
      <c r="K3" s="18" t="s">
        <v>109</v>
      </c>
      <c r="L3" s="18" t="s">
        <v>111</v>
      </c>
      <c r="M3" s="18" t="s">
        <v>109</v>
      </c>
      <c r="N3" s="18" t="s">
        <v>112</v>
      </c>
      <c r="O3" s="18" t="s">
        <v>113</v>
      </c>
      <c r="P3" s="18" t="s">
        <v>114</v>
      </c>
      <c r="Q3" s="18" t="s">
        <v>115</v>
      </c>
      <c r="R3" s="18" t="s">
        <v>111</v>
      </c>
      <c r="S3" s="18" t="s">
        <v>111</v>
      </c>
      <c r="T3" s="18" t="s">
        <v>109</v>
      </c>
      <c r="U3" s="18" t="s">
        <v>109</v>
      </c>
      <c r="V3" s="18" t="s">
        <v>109</v>
      </c>
      <c r="W3" s="18" t="s">
        <v>109</v>
      </c>
      <c r="X3" s="18" t="s">
        <v>116</v>
      </c>
      <c r="Y3" s="18" t="s">
        <v>108</v>
      </c>
    </row>
    <row r="4" spans="1:25">
      <c r="A4" s="19"/>
      <c r="B4" s="19" t="s">
        <v>117</v>
      </c>
      <c r="C4" s="20">
        <v>3</v>
      </c>
      <c r="D4" s="20"/>
      <c r="E4" s="20">
        <v>3</v>
      </c>
      <c r="F4" s="20">
        <v>2</v>
      </c>
      <c r="G4" s="20">
        <v>1.3</v>
      </c>
      <c r="H4" s="20">
        <v>7</v>
      </c>
      <c r="I4" s="20">
        <v>6</v>
      </c>
      <c r="J4" s="20">
        <v>2</v>
      </c>
      <c r="K4" s="20">
        <v>1.5</v>
      </c>
      <c r="L4" s="20">
        <v>1.2</v>
      </c>
      <c r="M4" s="20">
        <v>4</v>
      </c>
      <c r="N4" s="20">
        <v>4</v>
      </c>
      <c r="O4" s="20">
        <v>1.5</v>
      </c>
      <c r="P4" s="20">
        <v>6</v>
      </c>
      <c r="Q4" s="20">
        <v>2.5</v>
      </c>
      <c r="R4" s="20">
        <v>4</v>
      </c>
      <c r="S4" s="20">
        <v>4</v>
      </c>
      <c r="T4" s="20">
        <v>8</v>
      </c>
      <c r="U4" s="20">
        <v>2.5</v>
      </c>
      <c r="V4" s="20">
        <v>3</v>
      </c>
      <c r="W4" s="20">
        <v>1.3</v>
      </c>
      <c r="X4" s="20">
        <v>2</v>
      </c>
      <c r="Y4" s="20">
        <v>1.5</v>
      </c>
    </row>
    <row r="5" spans="1:25">
      <c r="A5" s="19"/>
      <c r="B5" s="19" t="s">
        <v>118</v>
      </c>
      <c r="F5" s="18">
        <v>45</v>
      </c>
      <c r="N5" s="18" t="s">
        <v>119</v>
      </c>
      <c r="O5" s="18" t="s">
        <v>119</v>
      </c>
      <c r="P5" s="18" t="s">
        <v>119</v>
      </c>
      <c r="Q5" s="18">
        <v>45</v>
      </c>
      <c r="R5" s="18">
        <v>45</v>
      </c>
      <c r="S5" s="18" t="s">
        <v>119</v>
      </c>
      <c r="T5" s="18" t="s">
        <v>119</v>
      </c>
      <c r="V5" s="18" t="s">
        <v>119</v>
      </c>
      <c r="X5" s="18">
        <v>45</v>
      </c>
      <c r="Y5" s="18">
        <v>45</v>
      </c>
    </row>
    <row r="6" spans="1:25">
      <c r="A6" s="19"/>
      <c r="B6" s="19" t="s">
        <v>120</v>
      </c>
      <c r="C6" s="18">
        <v>4.83</v>
      </c>
      <c r="D6" s="18">
        <v>5.35</v>
      </c>
      <c r="E6" s="18">
        <v>49.7</v>
      </c>
      <c r="F6" s="18">
        <v>13.77</v>
      </c>
      <c r="G6" s="18">
        <v>11.92</v>
      </c>
      <c r="H6" s="18">
        <v>14</v>
      </c>
      <c r="I6" s="18">
        <v>6.47</v>
      </c>
      <c r="J6" s="18">
        <v>12.09</v>
      </c>
      <c r="K6" s="18">
        <v>8.42</v>
      </c>
      <c r="L6" s="18">
        <v>6.08</v>
      </c>
      <c r="M6" s="18">
        <v>4.79</v>
      </c>
      <c r="N6" s="18">
        <v>23.55</v>
      </c>
      <c r="O6" s="18">
        <v>12.5</v>
      </c>
      <c r="P6" s="18">
        <v>7.69</v>
      </c>
      <c r="Q6" s="18">
        <v>6</v>
      </c>
      <c r="R6" s="18">
        <v>50.62</v>
      </c>
      <c r="S6" s="18">
        <v>50</v>
      </c>
      <c r="T6" s="18">
        <v>5.79</v>
      </c>
      <c r="U6" s="18">
        <v>4.68</v>
      </c>
      <c r="V6" s="18">
        <v>3.47</v>
      </c>
      <c r="W6" s="18">
        <v>31.4</v>
      </c>
      <c r="X6" s="18">
        <v>51.15</v>
      </c>
      <c r="Y6" s="18">
        <v>79.91</v>
      </c>
    </row>
    <row r="7" spans="1:25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 t="s">
        <v>101</v>
      </c>
      <c r="M7" s="18" t="s">
        <v>101</v>
      </c>
      <c r="N7" s="18" t="s">
        <v>101</v>
      </c>
      <c r="O7" s="18" t="s">
        <v>101</v>
      </c>
      <c r="P7" s="18" t="s">
        <v>101</v>
      </c>
      <c r="Q7" s="18" t="s">
        <v>101</v>
      </c>
      <c r="R7" s="18" t="s">
        <v>101</v>
      </c>
      <c r="S7" s="18" t="s">
        <v>101</v>
      </c>
      <c r="T7" s="18" t="s">
        <v>101</v>
      </c>
      <c r="U7" s="18" t="s">
        <v>101</v>
      </c>
      <c r="V7" s="18" t="s">
        <v>101</v>
      </c>
      <c r="W7" s="18" t="s">
        <v>101</v>
      </c>
      <c r="X7" s="18" t="s">
        <v>101</v>
      </c>
      <c r="Y7" s="18" t="s">
        <v>101</v>
      </c>
    </row>
    <row r="8" spans="1:25">
      <c r="A8" s="19"/>
      <c r="B8" s="19" t="s">
        <v>122</v>
      </c>
      <c r="C8" s="18" t="s">
        <v>101</v>
      </c>
      <c r="D8" s="18" t="s">
        <v>123</v>
      </c>
      <c r="E8" s="18" t="s">
        <v>123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 t="s">
        <v>123</v>
      </c>
      <c r="M8" s="18" t="s">
        <v>123</v>
      </c>
      <c r="N8" s="18" t="s">
        <v>123</v>
      </c>
      <c r="O8" s="18" t="s">
        <v>101</v>
      </c>
      <c r="P8" s="18" t="s">
        <v>101</v>
      </c>
      <c r="Q8" s="18" t="s">
        <v>123</v>
      </c>
      <c r="R8" s="18" t="s">
        <v>123</v>
      </c>
      <c r="S8" s="18" t="s">
        <v>123</v>
      </c>
      <c r="T8" s="18" t="s">
        <v>101</v>
      </c>
      <c r="U8" s="18" t="s">
        <v>101</v>
      </c>
      <c r="V8" s="18" t="s">
        <v>123</v>
      </c>
      <c r="W8" s="18" t="s">
        <v>101</v>
      </c>
      <c r="X8" s="18" t="s">
        <v>123</v>
      </c>
      <c r="Y8" s="18" t="s">
        <v>123</v>
      </c>
    </row>
    <row r="9" spans="1:19">
      <c r="A9" s="19"/>
      <c r="B9" s="19" t="s">
        <v>124</v>
      </c>
      <c r="F9" s="18" t="s">
        <v>125</v>
      </c>
      <c r="R9" s="18" t="s">
        <v>125</v>
      </c>
      <c r="S9" s="18" t="s">
        <v>126</v>
      </c>
    </row>
    <row r="10" ht="78" customHeight="1" spans="1:25">
      <c r="A10" s="21" t="s">
        <v>127</v>
      </c>
      <c r="B10" s="19" t="s">
        <v>128</v>
      </c>
      <c r="C10" s="22" t="s">
        <v>129</v>
      </c>
      <c r="D10" s="22" t="s">
        <v>130</v>
      </c>
      <c r="E10" s="22" t="s">
        <v>131</v>
      </c>
      <c r="F10" s="22" t="s">
        <v>132</v>
      </c>
      <c r="G10" s="22" t="s">
        <v>133</v>
      </c>
      <c r="H10" s="22" t="s">
        <v>134</v>
      </c>
      <c r="I10" s="22" t="s">
        <v>135</v>
      </c>
      <c r="J10" s="22" t="s">
        <v>136</v>
      </c>
      <c r="K10" s="22" t="s">
        <v>137</v>
      </c>
      <c r="L10" s="22" t="s">
        <v>138</v>
      </c>
      <c r="M10" s="22" t="s">
        <v>139</v>
      </c>
      <c r="N10" s="22" t="s">
        <v>140</v>
      </c>
      <c r="O10" s="22" t="s">
        <v>141</v>
      </c>
      <c r="P10" s="22" t="s">
        <v>142</v>
      </c>
      <c r="Q10" s="22" t="s">
        <v>143</v>
      </c>
      <c r="R10" s="22" t="s">
        <v>144</v>
      </c>
      <c r="S10" s="22" t="s">
        <v>145</v>
      </c>
      <c r="T10" s="22" t="s">
        <v>146</v>
      </c>
      <c r="U10" s="22" t="s">
        <v>147</v>
      </c>
      <c r="V10" s="22" t="s">
        <v>148</v>
      </c>
      <c r="W10" s="22" t="s">
        <v>149</v>
      </c>
      <c r="X10" s="22" t="s">
        <v>150</v>
      </c>
      <c r="Y10" s="22" t="s">
        <v>151</v>
      </c>
    </row>
    <row r="11" spans="1:2">
      <c r="A11" s="23"/>
      <c r="B11" s="19" t="s">
        <v>152</v>
      </c>
    </row>
    <row r="12" spans="1:25">
      <c r="A12" s="23"/>
      <c r="B12" s="19" t="s">
        <v>153</v>
      </c>
      <c r="C12" s="18" t="s">
        <v>154</v>
      </c>
      <c r="D12" s="18" t="s">
        <v>155</v>
      </c>
      <c r="E12" s="18">
        <v>39.56</v>
      </c>
      <c r="F12" s="18" t="s">
        <v>156</v>
      </c>
      <c r="G12" s="18" t="s">
        <v>157</v>
      </c>
      <c r="H12" s="18" t="s">
        <v>158</v>
      </c>
      <c r="I12" s="18" t="s">
        <v>159</v>
      </c>
      <c r="J12" s="18" t="s">
        <v>160</v>
      </c>
      <c r="K12" s="18" t="s">
        <v>161</v>
      </c>
      <c r="L12" s="26" t="s">
        <v>162</v>
      </c>
      <c r="M12" s="18" t="s">
        <v>163</v>
      </c>
      <c r="N12" s="18">
        <v>36.42</v>
      </c>
      <c r="O12" s="18">
        <v>15.6</v>
      </c>
      <c r="P12" s="18">
        <v>27.39</v>
      </c>
      <c r="Q12" s="18">
        <v>12.26</v>
      </c>
      <c r="R12" s="18">
        <v>18.86</v>
      </c>
      <c r="S12" s="18" t="s">
        <v>164</v>
      </c>
      <c r="T12" s="18" t="s">
        <v>165</v>
      </c>
      <c r="U12" s="18" t="s">
        <v>166</v>
      </c>
      <c r="V12" s="18">
        <v>20</v>
      </c>
      <c r="W12" s="18" t="s">
        <v>167</v>
      </c>
      <c r="X12" s="18" t="s">
        <v>168</v>
      </c>
      <c r="Y12" s="18" t="s">
        <v>169</v>
      </c>
    </row>
    <row r="13" spans="1:19">
      <c r="A13" s="23"/>
      <c r="B13" s="19" t="s">
        <v>170</v>
      </c>
      <c r="E13" s="18" t="s">
        <v>171</v>
      </c>
      <c r="F13" s="18" t="s">
        <v>172</v>
      </c>
      <c r="Q13" s="18" t="s">
        <v>173</v>
      </c>
      <c r="R13" s="18" t="s">
        <v>174</v>
      </c>
      <c r="S13" s="18" t="s">
        <v>175</v>
      </c>
    </row>
    <row r="14" spans="1:25">
      <c r="A14" s="23"/>
      <c r="B14" s="19" t="s">
        <v>176</v>
      </c>
      <c r="C14" s="20">
        <v>1.5</v>
      </c>
      <c r="D14" s="20">
        <f>0.04/0.05</f>
        <v>0.8</v>
      </c>
      <c r="E14" s="20">
        <v>0.07</v>
      </c>
      <c r="F14" s="20">
        <v>1</v>
      </c>
      <c r="G14" s="20">
        <v>1</v>
      </c>
      <c r="H14" s="20">
        <v>2.55</v>
      </c>
      <c r="I14" s="20">
        <v>3.37</v>
      </c>
      <c r="J14" s="20">
        <v>0.451612903225806</v>
      </c>
      <c r="K14" s="20">
        <f>0.01/0.11</f>
        <v>0.0909090909090909</v>
      </c>
      <c r="L14" s="20">
        <v>0.33</v>
      </c>
      <c r="M14" s="20">
        <v>0.5</v>
      </c>
      <c r="N14" s="20">
        <v>0.6</v>
      </c>
      <c r="O14" s="20">
        <v>0.1</v>
      </c>
      <c r="P14" s="20">
        <v>1</v>
      </c>
      <c r="Q14" s="20">
        <v>0.83</v>
      </c>
      <c r="R14" s="20">
        <v>0.95</v>
      </c>
      <c r="S14" s="20">
        <v>1</v>
      </c>
      <c r="T14" s="20">
        <v>1.25</v>
      </c>
      <c r="U14" s="20">
        <v>0.375</v>
      </c>
      <c r="V14" s="18">
        <f>0.04/0.03</f>
        <v>1.33333333333333</v>
      </c>
      <c r="W14" s="18">
        <f>0.08/0.74</f>
        <v>0.108108108108108</v>
      </c>
      <c r="X14" s="20">
        <v>4</v>
      </c>
      <c r="Y14" s="20">
        <v>1.25</v>
      </c>
    </row>
    <row r="15" spans="1:22">
      <c r="A15" s="23"/>
      <c r="B15" s="19" t="s">
        <v>177</v>
      </c>
      <c r="C15" s="18" t="s">
        <v>101</v>
      </c>
      <c r="D15" s="18" t="s">
        <v>101</v>
      </c>
      <c r="E15" s="18" t="s">
        <v>123</v>
      </c>
      <c r="F15" s="18" t="s">
        <v>101</v>
      </c>
      <c r="G15" s="18" t="s">
        <v>101</v>
      </c>
      <c r="H15" s="18" t="s">
        <v>101</v>
      </c>
      <c r="I15" s="18" t="s">
        <v>123</v>
      </c>
      <c r="J15" s="18" t="s">
        <v>123</v>
      </c>
      <c r="K15" s="18" t="s">
        <v>123</v>
      </c>
      <c r="L15" s="18" t="s">
        <v>101</v>
      </c>
      <c r="M15" s="18" t="s">
        <v>123</v>
      </c>
      <c r="N15" s="18" t="s">
        <v>123</v>
      </c>
      <c r="O15" s="18" t="s">
        <v>101</v>
      </c>
      <c r="P15" s="18" t="s">
        <v>123</v>
      </c>
      <c r="Q15" s="18" t="s">
        <v>101</v>
      </c>
      <c r="R15" s="18" t="s">
        <v>123</v>
      </c>
      <c r="S15" s="18" t="s">
        <v>101</v>
      </c>
      <c r="T15" s="18" t="s">
        <v>101</v>
      </c>
      <c r="U15" s="18" t="s">
        <v>101</v>
      </c>
      <c r="V15" s="18" t="s">
        <v>101</v>
      </c>
    </row>
    <row r="16" spans="1:2">
      <c r="A16" s="23"/>
      <c r="B16" s="19" t="s">
        <v>178</v>
      </c>
    </row>
    <row r="17" spans="1:8">
      <c r="A17" s="23"/>
      <c r="B17" s="19" t="s">
        <v>179</v>
      </c>
      <c r="C17" s="28" t="s">
        <v>101</v>
      </c>
      <c r="D17" s="28" t="s">
        <v>101</v>
      </c>
      <c r="E17" s="28" t="s">
        <v>101</v>
      </c>
      <c r="F17" s="28" t="s">
        <v>101</v>
      </c>
      <c r="G17" s="28" t="s">
        <v>101</v>
      </c>
      <c r="H17" s="28" t="s">
        <v>101</v>
      </c>
    </row>
    <row r="18" spans="1:25">
      <c r="A18" s="23"/>
      <c r="B18" s="19" t="s">
        <v>180</v>
      </c>
      <c r="C18" s="18">
        <v>199.2</v>
      </c>
      <c r="D18" s="18">
        <v>26.91</v>
      </c>
      <c r="E18" s="18">
        <v>36.56</v>
      </c>
      <c r="F18" s="18">
        <v>103.3</v>
      </c>
      <c r="G18" s="18">
        <v>35.98</v>
      </c>
      <c r="H18" s="18">
        <v>97.41</v>
      </c>
      <c r="I18" s="18">
        <v>163</v>
      </c>
      <c r="J18" s="18">
        <v>60.01</v>
      </c>
      <c r="K18" s="18">
        <v>33.17</v>
      </c>
      <c r="L18" s="18">
        <v>101</v>
      </c>
      <c r="M18" s="18">
        <v>34.66</v>
      </c>
      <c r="N18" s="18" t="s">
        <v>181</v>
      </c>
      <c r="O18" s="18">
        <v>156</v>
      </c>
      <c r="P18" s="18">
        <v>31.28</v>
      </c>
      <c r="Q18" s="18" t="s">
        <v>182</v>
      </c>
      <c r="R18" s="18">
        <v>16.15</v>
      </c>
      <c r="S18" s="18">
        <v>256.2</v>
      </c>
      <c r="T18" s="18">
        <v>66</v>
      </c>
      <c r="U18" s="18">
        <v>67.96</v>
      </c>
      <c r="V18" s="18">
        <v>155.6</v>
      </c>
      <c r="W18" s="18">
        <v>3053</v>
      </c>
      <c r="X18" s="18">
        <v>27.15</v>
      </c>
      <c r="Y18" s="18">
        <v>147.5</v>
      </c>
    </row>
    <row r="19" spans="1:25">
      <c r="A19" s="23"/>
      <c r="B19" s="19" t="s">
        <v>183</v>
      </c>
      <c r="C19" s="18" t="s">
        <v>184</v>
      </c>
      <c r="D19" s="18" t="s">
        <v>185</v>
      </c>
      <c r="E19" s="18" t="s">
        <v>186</v>
      </c>
      <c r="F19" s="18" t="s">
        <v>187</v>
      </c>
      <c r="G19" s="18" t="s">
        <v>188</v>
      </c>
      <c r="H19" s="18" t="s">
        <v>189</v>
      </c>
      <c r="I19" s="18" t="s">
        <v>184</v>
      </c>
      <c r="J19" s="18" t="s">
        <v>190</v>
      </c>
      <c r="K19" s="18" t="s">
        <v>191</v>
      </c>
      <c r="L19" s="18" t="s">
        <v>192</v>
      </c>
      <c r="M19" s="18" t="s">
        <v>193</v>
      </c>
      <c r="N19" s="18" t="s">
        <v>194</v>
      </c>
      <c r="O19" s="18" t="s">
        <v>195</v>
      </c>
      <c r="P19" s="18" t="s">
        <v>184</v>
      </c>
      <c r="Q19" s="18" t="s">
        <v>196</v>
      </c>
      <c r="R19" s="18" t="s">
        <v>197</v>
      </c>
      <c r="S19" s="18" t="s">
        <v>184</v>
      </c>
      <c r="T19" s="18" t="s">
        <v>198</v>
      </c>
      <c r="U19" s="18" t="s">
        <v>198</v>
      </c>
      <c r="X19" s="18" t="s">
        <v>199</v>
      </c>
      <c r="Y19" s="18" t="s">
        <v>200</v>
      </c>
    </row>
    <row r="20" spans="1:2">
      <c r="A20" s="24"/>
      <c r="B20" s="19" t="s">
        <v>201</v>
      </c>
    </row>
    <row r="21" spans="1:25">
      <c r="A21" s="21" t="s">
        <v>202</v>
      </c>
      <c r="B21" s="19" t="s">
        <v>203</v>
      </c>
      <c r="C21" s="18" t="s">
        <v>204</v>
      </c>
      <c r="D21" s="18" t="s">
        <v>205</v>
      </c>
      <c r="E21" s="20" t="s">
        <v>206</v>
      </c>
      <c r="F21" s="18" t="s">
        <v>207</v>
      </c>
      <c r="G21" s="18" t="s">
        <v>208</v>
      </c>
      <c r="H21" s="18" t="s">
        <v>209</v>
      </c>
      <c r="I21" s="18" t="s">
        <v>210</v>
      </c>
      <c r="J21" s="18" t="s">
        <v>211</v>
      </c>
      <c r="K21" s="18" t="s">
        <v>212</v>
      </c>
      <c r="L21" s="18" t="s">
        <v>213</v>
      </c>
      <c r="M21" s="18" t="s">
        <v>214</v>
      </c>
      <c r="N21" s="18" t="s">
        <v>215</v>
      </c>
      <c r="O21" s="18" t="s">
        <v>216</v>
      </c>
      <c r="P21" s="18" t="s">
        <v>217</v>
      </c>
      <c r="Q21" s="18" t="s">
        <v>218</v>
      </c>
      <c r="R21" s="20" t="s">
        <v>219</v>
      </c>
      <c r="S21" s="20" t="s">
        <v>220</v>
      </c>
      <c r="T21" s="18" t="s">
        <v>221</v>
      </c>
      <c r="U21" s="20" t="s">
        <v>222</v>
      </c>
      <c r="V21" s="18" t="s">
        <v>223</v>
      </c>
      <c r="W21" s="18">
        <v>49.2</v>
      </c>
      <c r="X21" s="18" t="s">
        <v>224</v>
      </c>
      <c r="Y21" s="18" t="s">
        <v>225</v>
      </c>
    </row>
    <row r="22" spans="1:2">
      <c r="A22" s="23"/>
      <c r="B22" s="21" t="s">
        <v>226</v>
      </c>
    </row>
    <row r="23" spans="1:2">
      <c r="A23" s="19" t="s">
        <v>227</v>
      </c>
      <c r="B23" s="19" t="s">
        <v>228</v>
      </c>
    </row>
    <row r="24" spans="1:2">
      <c r="A24" s="19"/>
      <c r="B24" s="19" t="s">
        <v>229</v>
      </c>
    </row>
    <row r="25" spans="1:2">
      <c r="A25" s="19"/>
      <c r="B25" s="19" t="s">
        <v>230</v>
      </c>
    </row>
    <row r="26" spans="1:2">
      <c r="A26" s="19"/>
      <c r="B26" s="19" t="s">
        <v>231</v>
      </c>
    </row>
    <row r="27" spans="1:2">
      <c r="A27" s="19"/>
      <c r="B27" s="19" t="s">
        <v>232</v>
      </c>
    </row>
    <row r="28" spans="1:2">
      <c r="A28" s="19" t="s">
        <v>233</v>
      </c>
      <c r="B28" s="19" t="s">
        <v>234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</cp:lastModifiedBy>
  <dcterms:created xsi:type="dcterms:W3CDTF">2019-12-02T06:36:00Z</dcterms:created>
  <dcterms:modified xsi:type="dcterms:W3CDTF">2024-09-20T11:53:29Z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2052-12.1.0.17857</vt:lpwstr>
  </property>
  <property fmtid="{D5CDD505-2E9C-101B-9397-08002B2CF9AE}" pid="3" name="ICV">
    <vt:lpwstr>5A5629980E964508BA3B23B77A48C12E</vt:lpwstr>
  </property>
</Properties>
</file>